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codeName="ThisWorkbook" defaultThemeVersion="124226"/>
  <mc:AlternateContent xmlns:mc="http://schemas.openxmlformats.org/markup-compatibility/2006">
    <mc:Choice Requires="x15">
      <x15ac:absPath xmlns:x15ac="http://schemas.microsoft.com/office/spreadsheetml/2010/11/ac" url="C:\Desktop\193194195\194\مستند 5\5-4 جداول الكميات\"/>
    </mc:Choice>
  </mc:AlternateContent>
  <xr:revisionPtr revIDLastSave="0" documentId="13_ncr:1_{4E8FAA1A-ABC0-4713-A683-2D56B9F0927D}" xr6:coauthVersionLast="47" xr6:coauthVersionMax="47" xr10:uidLastSave="{00000000-0000-0000-0000-000000000000}"/>
  <bookViews>
    <workbookView xWindow="28680" yWindow="-3045" windowWidth="29040" windowHeight="15840" tabRatio="981" firstSheet="3" activeTab="7" xr2:uid="{00000000-000D-0000-FFFF-FFFF00000000}"/>
  </bookViews>
  <sheets>
    <sheet name="TOC" sheetId="94" r:id="rId1"/>
    <sheet name="TD " sheetId="91" r:id="rId2"/>
    <sheet name="Appendix" sheetId="92" r:id="rId3"/>
    <sheet name="Preambles" sheetId="95" r:id="rId4"/>
    <sheet name="Bill#1-Wastewater  " sheetId="87" r:id="rId5"/>
    <sheet name="Bill#2-Storm Water" sheetId="88" r:id="rId6"/>
    <sheet name="Bill#3-TEL  " sheetId="89" r:id="rId7"/>
    <sheet name="Bill#4-Roadworks" sheetId="100" r:id="rId8"/>
    <sheet name="Bill#5-Street Lighting Network" sheetId="65" r:id="rId9"/>
    <sheet name="Bill#6-TSE Distribution Network" sheetId="67" r:id="rId10"/>
    <sheet name="Bill#7-Omission Table" sheetId="98" r:id="rId11"/>
    <sheet name="Bill#8-Addition Table" sheetId="99" r:id="rId12"/>
    <sheet name="GenSum" sheetId="90" r:id="rId13"/>
  </sheets>
  <definedNames>
    <definedName name="_xlnm._FilterDatabase" localSheetId="2" hidden="1">Appendix!$A$1:$J$51</definedName>
    <definedName name="_xlnm._FilterDatabase" localSheetId="4" hidden="1">'Bill#1-Wastewater  '!$A$1:$F$47</definedName>
    <definedName name="_xlnm._FilterDatabase" localSheetId="5" hidden="1">'Bill#2-Storm Water'!$A$1:$F$38</definedName>
    <definedName name="_xlnm._FilterDatabase" localSheetId="6" hidden="1">'Bill#3-TEL  '!$A$1:$F$28</definedName>
    <definedName name="_xlnm._FilterDatabase" localSheetId="8" hidden="1">'Bill#5-Street Lighting Network'!$A$1:$F$35</definedName>
    <definedName name="_xlnm._FilterDatabase" localSheetId="9" hidden="1">'Bill#6-TSE Distribution Network'!$A$1:$F$55</definedName>
    <definedName name="_xlnm._FilterDatabase" localSheetId="10" hidden="1">'Bill#7-Omission Table'!$A$1:$F$49</definedName>
    <definedName name="_xlnm._FilterDatabase" localSheetId="11" hidden="1">'Bill#8-Addition Table'!$A$1:$F$41</definedName>
    <definedName name="_xlnm._FilterDatabase" localSheetId="3" hidden="1">Preambles!$A$1:$L$4</definedName>
    <definedName name="_xlnm._FilterDatabase" localSheetId="1" hidden="1">'TD '!$A$1:$J$54</definedName>
    <definedName name="_xlnm._FilterDatabase" localSheetId="0" hidden="1">TOC!$A$1:$J$54</definedName>
    <definedName name="_xlnm.Print_Area" localSheetId="2">Appendix!$A$1:$J$51</definedName>
    <definedName name="_xlnm.Print_Area" localSheetId="4">'Bill#1-Wastewater  '!$A$1:$F$1226</definedName>
    <definedName name="_xlnm.Print_Area" localSheetId="5">'Bill#2-Storm Water'!$A$1:$F$704</definedName>
    <definedName name="_xlnm.Print_Area" localSheetId="6">'Bill#3-TEL  '!$A$1:$F$436</definedName>
    <definedName name="_xlnm.Print_Area" localSheetId="7">'Bill#4-Roadworks'!$A$1:$F$289</definedName>
    <definedName name="_xlnm.Print_Area" localSheetId="8">'Bill#5-Street Lighting Network'!$A$1:$F$380</definedName>
    <definedName name="_xlnm.Print_Area" localSheetId="9">'Bill#6-TSE Distribution Network'!$A$1:$F$273</definedName>
    <definedName name="_xlnm.Print_Area" localSheetId="10">'Bill#7-Omission Table'!$A$1:$F$50</definedName>
    <definedName name="_xlnm.Print_Area" localSheetId="11">'Bill#8-Addition Table'!$A$1:$F$42</definedName>
    <definedName name="_xlnm.Print_Area" localSheetId="12">GenSum!$A$1:$D$47</definedName>
    <definedName name="_xlnm.Print_Area" localSheetId="3">Preambles!$A$1:$L$891</definedName>
    <definedName name="_xlnm.Print_Area" localSheetId="1">'TD '!$A$1:$J$54</definedName>
    <definedName name="_xlnm.Print_Area" localSheetId="0">TOC!$A$1:$J$54</definedName>
    <definedName name="_xlnm.Print_Titles" localSheetId="2">Appendix!$1:$6</definedName>
    <definedName name="_xlnm.Print_Titles" localSheetId="4">'Bill#1-Wastewater  '!$1:$6</definedName>
    <definedName name="_xlnm.Print_Titles" localSheetId="5">'Bill#2-Storm Water'!$1:$6</definedName>
    <definedName name="_xlnm.Print_Titles" localSheetId="6">'Bill#3-TEL  '!$1:$6</definedName>
    <definedName name="_xlnm.Print_Titles" localSheetId="7">'Bill#4-Roadworks'!$1:$6</definedName>
    <definedName name="_xlnm.Print_Titles" localSheetId="8">'Bill#5-Street Lighting Network'!$1:$6</definedName>
    <definedName name="_xlnm.Print_Titles" localSheetId="9">'Bill#6-TSE Distribution Network'!$1:$6</definedName>
    <definedName name="_xlnm.Print_Titles" localSheetId="10">'Bill#7-Omission Table'!$1:$8</definedName>
    <definedName name="_xlnm.Print_Titles" localSheetId="11">'Bill#8-Addition Table'!$1:$8</definedName>
    <definedName name="_xlnm.Print_Titles" localSheetId="3">Preambles!$1:$4</definedName>
    <definedName name="_xlnm.Print_Titles" localSheetId="1">'TD '!$1:$4</definedName>
    <definedName name="_xlnm.Print_Titles" localSheetId="0">TOC!$1:$4</definedName>
    <definedName name="Z_3255A9A8_9989_474F_B358_8DD509088F52_.wvu.Cols" localSheetId="2" hidden="1">Appendix!$J:$J</definedName>
    <definedName name="Z_3255A9A8_9989_474F_B358_8DD509088F52_.wvu.Cols" localSheetId="4" hidden="1">'Bill#1-Wastewater  '!$E:$F</definedName>
    <definedName name="Z_3255A9A8_9989_474F_B358_8DD509088F52_.wvu.Cols" localSheetId="5" hidden="1">'Bill#2-Storm Water'!$E:$F</definedName>
    <definedName name="Z_3255A9A8_9989_474F_B358_8DD509088F52_.wvu.Cols" localSheetId="6" hidden="1">'Bill#3-TEL  '!$E:$F</definedName>
    <definedName name="Z_3255A9A8_9989_474F_B358_8DD509088F52_.wvu.Cols" localSheetId="8" hidden="1">'Bill#5-Street Lighting Network'!$E:$F</definedName>
    <definedName name="Z_3255A9A8_9989_474F_B358_8DD509088F52_.wvu.Cols" localSheetId="9" hidden="1">'Bill#6-TSE Distribution Network'!$E:$F</definedName>
    <definedName name="Z_3255A9A8_9989_474F_B358_8DD509088F52_.wvu.Cols" localSheetId="10" hidden="1">'Bill#7-Omission Table'!$E:$F</definedName>
    <definedName name="Z_3255A9A8_9989_474F_B358_8DD509088F52_.wvu.Cols" localSheetId="11" hidden="1">'Bill#8-Addition Table'!$E:$F</definedName>
    <definedName name="Z_3255A9A8_9989_474F_B358_8DD509088F52_.wvu.Cols" localSheetId="3" hidden="1">Preambles!$L:$L</definedName>
    <definedName name="Z_3255A9A8_9989_474F_B358_8DD509088F52_.wvu.Cols" localSheetId="1" hidden="1">'TD '!$J:$J</definedName>
    <definedName name="Z_3255A9A8_9989_474F_B358_8DD509088F52_.wvu.Cols" localSheetId="0" hidden="1">TOC!$J:$J</definedName>
    <definedName name="Z_3255A9A8_9989_474F_B358_8DD509088F52_.wvu.PrintArea" localSheetId="2" hidden="1">Appendix!$A$7:$J$9</definedName>
    <definedName name="Z_3255A9A8_9989_474F_B358_8DD509088F52_.wvu.PrintArea" localSheetId="4" hidden="1">'Bill#1-Wastewater  '!$A$5:$F$6</definedName>
    <definedName name="Z_3255A9A8_9989_474F_B358_8DD509088F52_.wvu.PrintArea" localSheetId="5" hidden="1">'Bill#2-Storm Water'!$A$5:$F$6</definedName>
    <definedName name="Z_3255A9A8_9989_474F_B358_8DD509088F52_.wvu.PrintArea" localSheetId="6" hidden="1">'Bill#3-TEL  '!$A$5:$F$6</definedName>
    <definedName name="Z_3255A9A8_9989_474F_B358_8DD509088F52_.wvu.PrintArea" localSheetId="8" hidden="1">'Bill#5-Street Lighting Network'!$A$5:$F$6</definedName>
    <definedName name="Z_3255A9A8_9989_474F_B358_8DD509088F52_.wvu.PrintArea" localSheetId="9" hidden="1">'Bill#6-TSE Distribution Network'!$A$5:$F$6</definedName>
    <definedName name="Z_3255A9A8_9989_474F_B358_8DD509088F52_.wvu.PrintArea" localSheetId="10" hidden="1">'Bill#7-Omission Table'!$A$7:$F$8</definedName>
    <definedName name="Z_3255A9A8_9989_474F_B358_8DD509088F52_.wvu.PrintArea" localSheetId="11" hidden="1">'Bill#8-Addition Table'!$A$7:$F$8</definedName>
    <definedName name="Z_3255A9A8_9989_474F_B358_8DD509088F52_.wvu.PrintArea" localSheetId="3" hidden="1">Preambles!#REF!</definedName>
    <definedName name="Z_3255A9A8_9989_474F_B358_8DD509088F52_.wvu.PrintArea" localSheetId="1" hidden="1">'TD '!$A$5:$J$7</definedName>
    <definedName name="Z_3255A9A8_9989_474F_B358_8DD509088F52_.wvu.PrintArea" localSheetId="0" hidden="1">TOC!$A$5:$J$7</definedName>
    <definedName name="Z_3255A9A8_9989_474F_B358_8DD509088F52_.wvu.PrintTitles" localSheetId="2" hidden="1">Appendix!$7:$8</definedName>
    <definedName name="Z_3255A9A8_9989_474F_B358_8DD509088F52_.wvu.PrintTitles" localSheetId="4" hidden="1">'Bill#1-Wastewater  '!$5:$6</definedName>
    <definedName name="Z_3255A9A8_9989_474F_B358_8DD509088F52_.wvu.PrintTitles" localSheetId="5" hidden="1">'Bill#2-Storm Water'!$5:$6</definedName>
    <definedName name="Z_3255A9A8_9989_474F_B358_8DD509088F52_.wvu.PrintTitles" localSheetId="6" hidden="1">'Bill#3-TEL  '!$5:$6</definedName>
    <definedName name="Z_3255A9A8_9989_474F_B358_8DD509088F52_.wvu.PrintTitles" localSheetId="8" hidden="1">'Bill#5-Street Lighting Network'!$5:$6</definedName>
    <definedName name="Z_3255A9A8_9989_474F_B358_8DD509088F52_.wvu.PrintTitles" localSheetId="9" hidden="1">'Bill#6-TSE Distribution Network'!$5:$6</definedName>
    <definedName name="Z_3255A9A8_9989_474F_B358_8DD509088F52_.wvu.PrintTitles" localSheetId="10" hidden="1">'Bill#7-Omission Table'!$7:$8</definedName>
    <definedName name="Z_3255A9A8_9989_474F_B358_8DD509088F52_.wvu.PrintTitles" localSheetId="11" hidden="1">'Bill#8-Addition Table'!$7:$8</definedName>
    <definedName name="Z_3255A9A8_9989_474F_B358_8DD509088F52_.wvu.PrintTitles" localSheetId="3" hidden="1">Preambles!#REF!</definedName>
    <definedName name="Z_3255A9A8_9989_474F_B358_8DD509088F52_.wvu.PrintTitles" localSheetId="1" hidden="1">'TD '!$5:$6</definedName>
    <definedName name="Z_3255A9A8_9989_474F_B358_8DD509088F52_.wvu.PrintTitles" localSheetId="0" hidden="1">TOC!$5:$6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2" i="99" l="1"/>
  <c r="D22" i="90" s="1"/>
  <c r="D20" i="90"/>
  <c r="F50" i="98"/>
  <c r="F195" i="100"/>
  <c r="F193" i="100"/>
  <c r="F191" i="100"/>
  <c r="F189" i="100"/>
  <c r="F187" i="100"/>
  <c r="F185" i="100"/>
  <c r="F183" i="100"/>
  <c r="F179" i="100"/>
  <c r="F177" i="100"/>
  <c r="F175" i="100"/>
  <c r="F173" i="100"/>
  <c r="F171" i="100"/>
  <c r="F169" i="100"/>
  <c r="F167" i="100"/>
  <c r="F163" i="100"/>
  <c r="F161" i="100"/>
  <c r="F159" i="100"/>
  <c r="F153" i="100"/>
  <c r="F151" i="100"/>
  <c r="F149" i="100"/>
  <c r="F147" i="100"/>
  <c r="F145" i="100"/>
  <c r="F143" i="100"/>
  <c r="F141" i="100"/>
  <c r="F139" i="100"/>
  <c r="F137" i="100"/>
  <c r="F135" i="100"/>
  <c r="F133" i="100"/>
  <c r="F131" i="100"/>
  <c r="F129" i="100"/>
  <c r="F106" i="100"/>
  <c r="F102" i="100"/>
  <c r="F98" i="100"/>
  <c r="F90" i="100"/>
  <c r="F71" i="100"/>
  <c r="F67" i="100"/>
  <c r="F63" i="100"/>
  <c r="F57" i="100"/>
  <c r="F53" i="100"/>
  <c r="F49" i="100"/>
  <c r="F22" i="100"/>
  <c r="F18" i="100"/>
  <c r="F16" i="100"/>
  <c r="F14" i="100"/>
  <c r="F773" i="87"/>
  <c r="F761" i="87"/>
  <c r="F759" i="87"/>
  <c r="F740" i="87"/>
  <c r="F491" i="87"/>
  <c r="F489" i="87"/>
  <c r="F1111" i="87"/>
  <c r="F39" i="100" l="1"/>
  <c r="F247" i="100" s="1"/>
  <c r="F119" i="100"/>
  <c r="F251" i="100" s="1"/>
  <c r="F82" i="100"/>
  <c r="F249" i="100" s="1"/>
  <c r="F155" i="100"/>
  <c r="F203" i="100" s="1"/>
  <c r="F197" i="100"/>
  <c r="F205" i="100" s="1"/>
  <c r="D902" i="87"/>
  <c r="D912" i="87"/>
  <c r="F499" i="87"/>
  <c r="F243" i="100" l="1"/>
  <c r="F253" i="100" s="1"/>
  <c r="F289" i="100" s="1"/>
  <c r="D14" i="90" s="1"/>
  <c r="D831" i="87"/>
  <c r="F1101" i="87" l="1"/>
  <c r="D1103" i="87"/>
  <c r="D1000" i="87"/>
  <c r="D998" i="87"/>
  <c r="D996" i="87"/>
  <c r="D994" i="87"/>
  <c r="D992" i="87"/>
  <c r="D990" i="87"/>
  <c r="D916" i="87"/>
  <c r="D914" i="87"/>
  <c r="D910" i="87"/>
  <c r="D908" i="87"/>
  <c r="D904" i="87"/>
  <c r="D900" i="87"/>
  <c r="D771" i="87"/>
  <c r="F771" i="87" s="1"/>
  <c r="D769" i="87"/>
  <c r="F769" i="87" s="1"/>
  <c r="D767" i="87"/>
  <c r="F767" i="87" s="1"/>
  <c r="D730" i="87"/>
  <c r="D728" i="87"/>
  <c r="D726" i="87"/>
  <c r="D724" i="87"/>
  <c r="F722" i="87"/>
  <c r="F720" i="87"/>
  <c r="D596" i="87"/>
  <c r="D594" i="87"/>
  <c r="D592" i="87"/>
  <c r="D590" i="87"/>
  <c r="D586" i="87"/>
  <c r="D584" i="87"/>
  <c r="D582" i="87"/>
  <c r="D576" i="87"/>
  <c r="D530" i="87"/>
  <c r="D528" i="87"/>
  <c r="D526" i="87"/>
  <c r="F311" i="87"/>
  <c r="F309" i="87"/>
  <c r="D319" i="87"/>
  <c r="D317" i="87"/>
  <c r="D315" i="87"/>
  <c r="D313" i="87"/>
  <c r="D184" i="87"/>
  <c r="D182" i="87"/>
  <c r="D180" i="87"/>
  <c r="D178" i="87"/>
  <c r="D174" i="87"/>
  <c r="D172" i="87"/>
  <c r="D170" i="87"/>
  <c r="D168" i="87"/>
  <c r="F570" i="87" l="1"/>
  <c r="F50" i="65" l="1"/>
  <c r="F48" i="65"/>
  <c r="F42" i="65"/>
  <c r="F40" i="65"/>
  <c r="F38" i="65"/>
  <c r="F178" i="65" l="1"/>
  <c r="F176" i="65"/>
  <c r="F132" i="65"/>
  <c r="F130" i="65"/>
  <c r="F128" i="65"/>
  <c r="F114" i="65"/>
  <c r="F78" i="65"/>
  <c r="F76" i="65"/>
  <c r="F74" i="65"/>
  <c r="F72" i="65"/>
  <c r="F70" i="65"/>
  <c r="D46" i="65"/>
  <c r="F46" i="65" s="1"/>
  <c r="F30" i="65"/>
  <c r="F185" i="65" l="1"/>
  <c r="F274" i="65" s="1"/>
  <c r="F699" i="87"/>
  <c r="D693" i="87" l="1"/>
  <c r="D697" i="87"/>
  <c r="D695" i="87"/>
  <c r="F299" i="87" l="1"/>
  <c r="D293" i="87" l="1"/>
  <c r="D297" i="87"/>
  <c r="D295" i="87"/>
  <c r="F809" i="87" l="1"/>
  <c r="F540" i="87" l="1"/>
  <c r="F1107" i="87" l="1"/>
  <c r="F1105" i="87"/>
  <c r="F1103" i="87"/>
  <c r="F1099" i="87"/>
  <c r="F1085" i="87"/>
  <c r="F1083" i="87"/>
  <c r="F1081" i="87"/>
  <c r="F1079" i="87"/>
  <c r="F1077" i="87"/>
  <c r="F1073" i="87"/>
  <c r="F1071" i="87"/>
  <c r="F1069" i="87"/>
  <c r="F1067" i="87"/>
  <c r="F1065" i="87"/>
  <c r="F1061" i="87"/>
  <c r="F1057" i="87"/>
  <c r="F1055" i="87"/>
  <c r="F1053" i="87"/>
  <c r="F1034" i="87"/>
  <c r="F1032" i="87"/>
  <c r="F1028" i="87"/>
  <c r="F1020" i="87"/>
  <c r="F1000" i="87"/>
  <c r="F998" i="87"/>
  <c r="F996" i="87"/>
  <c r="F994" i="87"/>
  <c r="F992" i="87"/>
  <c r="F990" i="87"/>
  <c r="F986" i="87"/>
  <c r="F984" i="87"/>
  <c r="F982" i="87"/>
  <c r="F980" i="87"/>
  <c r="F978" i="87"/>
  <c r="F976" i="87"/>
  <c r="F952" i="87"/>
  <c r="F950" i="87"/>
  <c r="F948" i="87"/>
  <c r="F946" i="87"/>
  <c r="F944" i="87"/>
  <c r="F942" i="87"/>
  <c r="F940" i="87"/>
  <c r="F936" i="87"/>
  <c r="F934" i="87"/>
  <c r="F932" i="87"/>
  <c r="F916" i="87"/>
  <c r="F914" i="87"/>
  <c r="F912" i="87"/>
  <c r="F910" i="87"/>
  <c r="F908" i="87"/>
  <c r="F904" i="87"/>
  <c r="F902" i="87"/>
  <c r="F865" i="87"/>
  <c r="F861" i="87"/>
  <c r="F841" i="87"/>
  <c r="F831" i="87"/>
  <c r="F817" i="87"/>
  <c r="F825" i="87" s="1"/>
  <c r="F853" i="87" l="1"/>
  <c r="F1093" i="87"/>
  <c r="F1169" i="87" s="1"/>
  <c r="F1014" i="87"/>
  <c r="F1165" i="87" s="1"/>
  <c r="F970" i="87"/>
  <c r="F1163" i="87" s="1"/>
  <c r="F1049" i="87"/>
  <c r="F1167" i="87" s="1"/>
  <c r="F888" i="87"/>
  <c r="F1159" i="87" s="1"/>
  <c r="F1133" i="87"/>
  <c r="F1171" i="87" s="1"/>
  <c r="F900" i="87"/>
  <c r="F926" i="87" s="1"/>
  <c r="F1161" i="87" s="1"/>
  <c r="F164" i="67" l="1"/>
  <c r="F158" i="67"/>
  <c r="F180" i="67" s="1"/>
  <c r="F190" i="67" s="1"/>
  <c r="F138" i="67"/>
  <c r="F136" i="67"/>
  <c r="F130" i="67"/>
  <c r="F128" i="67"/>
  <c r="F120" i="67"/>
  <c r="F105" i="67"/>
  <c r="F103" i="67"/>
  <c r="F101" i="67"/>
  <c r="F93" i="67"/>
  <c r="F91" i="67"/>
  <c r="F114" i="67" s="1"/>
  <c r="F186" i="67" s="1"/>
  <c r="F54" i="67"/>
  <c r="F52" i="67"/>
  <c r="F81" i="67" s="1"/>
  <c r="F233" i="67" s="1"/>
  <c r="F16" i="67"/>
  <c r="F14" i="67"/>
  <c r="F42" i="67" s="1"/>
  <c r="F231" i="67" s="1"/>
  <c r="F332" i="65"/>
  <c r="F328" i="65"/>
  <c r="F322" i="65"/>
  <c r="F316" i="65"/>
  <c r="F229" i="65"/>
  <c r="F225" i="65"/>
  <c r="F223" i="65"/>
  <c r="F221" i="65"/>
  <c r="F219" i="65"/>
  <c r="F207" i="65"/>
  <c r="F205" i="65"/>
  <c r="F203" i="65"/>
  <c r="F201" i="65"/>
  <c r="F195" i="65"/>
  <c r="F193" i="65"/>
  <c r="F191" i="65"/>
  <c r="F189" i="65"/>
  <c r="F136" i="65"/>
  <c r="F134" i="65"/>
  <c r="F122" i="65"/>
  <c r="F124" i="65" s="1"/>
  <c r="F106" i="65"/>
  <c r="F102" i="65"/>
  <c r="F100" i="65"/>
  <c r="F98" i="65"/>
  <c r="F96" i="65"/>
  <c r="F94" i="65"/>
  <c r="F92" i="65"/>
  <c r="F90" i="65"/>
  <c r="F88" i="65"/>
  <c r="F86" i="65"/>
  <c r="F84" i="65"/>
  <c r="F82" i="65"/>
  <c r="F80" i="65"/>
  <c r="F64" i="65"/>
  <c r="F62" i="65"/>
  <c r="F60" i="65"/>
  <c r="F54" i="65"/>
  <c r="F28" i="65"/>
  <c r="F26" i="65"/>
  <c r="F24" i="65"/>
  <c r="F16" i="65"/>
  <c r="F315" i="89"/>
  <c r="F343" i="89" s="1"/>
  <c r="F355" i="89" s="1"/>
  <c r="F298" i="89"/>
  <c r="F296" i="89"/>
  <c r="F294" i="89"/>
  <c r="F292" i="89"/>
  <c r="F290" i="89"/>
  <c r="F288" i="89"/>
  <c r="F286" i="89"/>
  <c r="F284" i="89"/>
  <c r="F282" i="89"/>
  <c r="F262" i="89"/>
  <c r="F266" i="89"/>
  <c r="F264" i="89"/>
  <c r="F258" i="89"/>
  <c r="F256" i="89"/>
  <c r="F254" i="89"/>
  <c r="F252" i="89"/>
  <c r="F250" i="89"/>
  <c r="F248" i="89"/>
  <c r="F246" i="89"/>
  <c r="F237" i="89"/>
  <c r="F235" i="89"/>
  <c r="F233" i="89"/>
  <c r="F231" i="89"/>
  <c r="F229" i="89"/>
  <c r="F227" i="89"/>
  <c r="F225" i="89"/>
  <c r="F223" i="89"/>
  <c r="F221" i="89"/>
  <c r="F219" i="89"/>
  <c r="F159" i="89"/>
  <c r="F157" i="89"/>
  <c r="F155" i="89"/>
  <c r="F153" i="89"/>
  <c r="F151" i="89"/>
  <c r="F149" i="89"/>
  <c r="F147" i="89"/>
  <c r="F145" i="89"/>
  <c r="F143" i="89"/>
  <c r="F141" i="89"/>
  <c r="F139" i="89"/>
  <c r="F137" i="89"/>
  <c r="F135" i="89"/>
  <c r="F133" i="89"/>
  <c r="F131" i="89"/>
  <c r="F129" i="89"/>
  <c r="F127" i="89"/>
  <c r="F115" i="89"/>
  <c r="F113" i="89"/>
  <c r="F111" i="89"/>
  <c r="F109" i="89"/>
  <c r="F107" i="89"/>
  <c r="F105" i="89"/>
  <c r="F103" i="89"/>
  <c r="F101" i="89"/>
  <c r="F99" i="89"/>
  <c r="F97" i="89"/>
  <c r="F95" i="89"/>
  <c r="F93" i="89"/>
  <c r="F91" i="89"/>
  <c r="F89" i="89"/>
  <c r="F87" i="89"/>
  <c r="F85" i="89"/>
  <c r="F83" i="89"/>
  <c r="F81" i="89"/>
  <c r="F73" i="89"/>
  <c r="F71" i="89"/>
  <c r="F69" i="89"/>
  <c r="F67" i="89"/>
  <c r="F65" i="89"/>
  <c r="F63" i="89"/>
  <c r="F61" i="89"/>
  <c r="F59" i="89"/>
  <c r="F57" i="89"/>
  <c r="F55" i="89"/>
  <c r="F53" i="89"/>
  <c r="F24" i="89"/>
  <c r="F40" i="89"/>
  <c r="F42" i="89"/>
  <c r="F38" i="89"/>
  <c r="F36" i="89"/>
  <c r="F34" i="89"/>
  <c r="F32" i="89"/>
  <c r="F30" i="89"/>
  <c r="F28" i="89"/>
  <c r="F26" i="89"/>
  <c r="F22" i="89"/>
  <c r="F20" i="89"/>
  <c r="F18" i="89"/>
  <c r="F16" i="89"/>
  <c r="F14" i="89"/>
  <c r="F589" i="88"/>
  <c r="F585" i="88"/>
  <c r="F558" i="88"/>
  <c r="F556" i="88"/>
  <c r="F550" i="88"/>
  <c r="F548" i="88"/>
  <c r="F533" i="88"/>
  <c r="F529" i="88"/>
  <c r="F527" i="88"/>
  <c r="F525" i="88"/>
  <c r="F521" i="88"/>
  <c r="F519" i="88"/>
  <c r="F517" i="88"/>
  <c r="F513" i="88"/>
  <c r="F511" i="88"/>
  <c r="F509" i="88"/>
  <c r="F507" i="88"/>
  <c r="F494" i="88"/>
  <c r="F492" i="88"/>
  <c r="F490" i="88"/>
  <c r="F488" i="88"/>
  <c r="F484" i="88"/>
  <c r="F480" i="88"/>
  <c r="F478" i="88"/>
  <c r="F474" i="88"/>
  <c r="F472" i="88"/>
  <c r="F470" i="88"/>
  <c r="F461" i="88"/>
  <c r="F459" i="88"/>
  <c r="F455" i="88"/>
  <c r="F453" i="88"/>
  <c r="F451" i="88"/>
  <c r="F431" i="88"/>
  <c r="F429" i="88"/>
  <c r="F425" i="88"/>
  <c r="F423" i="88"/>
  <c r="F419" i="88"/>
  <c r="F417" i="88"/>
  <c r="F413" i="88"/>
  <c r="F411" i="88"/>
  <c r="F409" i="88"/>
  <c r="F407" i="88"/>
  <c r="F405" i="88"/>
  <c r="F401" i="88"/>
  <c r="F397" i="88"/>
  <c r="F395" i="88"/>
  <c r="F393" i="88"/>
  <c r="F377" i="88"/>
  <c r="F375" i="88"/>
  <c r="F373" i="88"/>
  <c r="F371" i="88"/>
  <c r="F363" i="88"/>
  <c r="F293" i="88"/>
  <c r="F289" i="88"/>
  <c r="F287" i="88"/>
  <c r="F285" i="88"/>
  <c r="F283" i="88"/>
  <c r="F281" i="88"/>
  <c r="F279" i="88"/>
  <c r="F248" i="88"/>
  <c r="F246" i="88"/>
  <c r="F244" i="88"/>
  <c r="F242" i="88"/>
  <c r="F240" i="88"/>
  <c r="F238" i="88"/>
  <c r="F226" i="88"/>
  <c r="F224" i="88"/>
  <c r="F220" i="88"/>
  <c r="F218" i="88"/>
  <c r="F214" i="88"/>
  <c r="F212" i="88"/>
  <c r="F208" i="88"/>
  <c r="F206" i="88"/>
  <c r="F204" i="88"/>
  <c r="F202" i="88"/>
  <c r="F200" i="88"/>
  <c r="F196" i="88"/>
  <c r="F192" i="88"/>
  <c r="F190" i="88"/>
  <c r="F188" i="88"/>
  <c r="F174" i="88"/>
  <c r="F172" i="88"/>
  <c r="F170" i="88"/>
  <c r="F168" i="88"/>
  <c r="F162" i="88"/>
  <c r="F84" i="88"/>
  <c r="F80" i="88"/>
  <c r="F78" i="88"/>
  <c r="F76" i="88"/>
  <c r="F74" i="88"/>
  <c r="F72" i="88"/>
  <c r="F70" i="88"/>
  <c r="F68" i="88"/>
  <c r="F56" i="88"/>
  <c r="F54" i="88"/>
  <c r="F52" i="88"/>
  <c r="F50" i="88"/>
  <c r="F48" i="88"/>
  <c r="F46" i="88"/>
  <c r="F38" i="88"/>
  <c r="F36" i="88"/>
  <c r="F26" i="88"/>
  <c r="F22" i="88"/>
  <c r="F18" i="88"/>
  <c r="F724" i="87"/>
  <c r="F705" i="87"/>
  <c r="F703" i="87"/>
  <c r="F695" i="87"/>
  <c r="F693" i="87"/>
  <c r="F691" i="87"/>
  <c r="F687" i="87"/>
  <c r="F685" i="87"/>
  <c r="F683" i="87"/>
  <c r="F681" i="87"/>
  <c r="F679" i="87"/>
  <c r="F675" i="87"/>
  <c r="F673" i="87"/>
  <c r="F666" i="87"/>
  <c r="F664" i="87"/>
  <c r="F662" i="87"/>
  <c r="F660" i="87"/>
  <c r="F656" i="87"/>
  <c r="F654" i="87"/>
  <c r="F652" i="87"/>
  <c r="F650" i="87"/>
  <c r="F648" i="87"/>
  <c r="F646" i="87"/>
  <c r="F644" i="87"/>
  <c r="F642" i="87"/>
  <c r="F640" i="87"/>
  <c r="F636" i="87"/>
  <c r="F634" i="87"/>
  <c r="F630" i="87"/>
  <c r="F628" i="87"/>
  <c r="F620" i="87"/>
  <c r="F618" i="87"/>
  <c r="F614" i="87"/>
  <c r="F612" i="87"/>
  <c r="F610" i="87"/>
  <c r="F608" i="87"/>
  <c r="F606" i="87"/>
  <c r="F604" i="87"/>
  <c r="F602" i="87"/>
  <c r="F600" i="87"/>
  <c r="F596" i="87"/>
  <c r="F594" i="87"/>
  <c r="F592" i="87"/>
  <c r="F590" i="87"/>
  <c r="F588" i="87"/>
  <c r="F586" i="87"/>
  <c r="F584" i="87"/>
  <c r="F582" i="87"/>
  <c r="F576" i="87"/>
  <c r="F560" i="87"/>
  <c r="F558" i="87"/>
  <c r="F556" i="87"/>
  <c r="F532" i="87"/>
  <c r="F530" i="87"/>
  <c r="F526" i="87"/>
  <c r="F520" i="87"/>
  <c r="F518" i="87"/>
  <c r="F416" i="87"/>
  <c r="F414" i="87"/>
  <c r="F412" i="87"/>
  <c r="F410" i="87"/>
  <c r="F408" i="87"/>
  <c r="F406" i="87"/>
  <c r="F404" i="87"/>
  <c r="F402" i="87"/>
  <c r="F400" i="87"/>
  <c r="F398" i="87"/>
  <c r="F375" i="87"/>
  <c r="F373" i="87"/>
  <c r="F371" i="87"/>
  <c r="F369" i="87"/>
  <c r="F367" i="87"/>
  <c r="F365" i="87"/>
  <c r="F363" i="87"/>
  <c r="F361" i="87"/>
  <c r="F359" i="87"/>
  <c r="F357" i="87"/>
  <c r="F344" i="87"/>
  <c r="F342" i="87"/>
  <c r="F340" i="87"/>
  <c r="F334" i="87"/>
  <c r="F313" i="87"/>
  <c r="F305" i="87"/>
  <c r="F303" i="87"/>
  <c r="F295" i="87"/>
  <c r="F293" i="87"/>
  <c r="F291" i="87"/>
  <c r="F287" i="87"/>
  <c r="F285" i="87"/>
  <c r="F283" i="87"/>
  <c r="F276" i="87"/>
  <c r="F274" i="87"/>
  <c r="F270" i="87"/>
  <c r="F268" i="87"/>
  <c r="F266" i="87"/>
  <c r="F264" i="87"/>
  <c r="F262" i="87"/>
  <c r="F260" i="87"/>
  <c r="F256" i="87"/>
  <c r="F254" i="87"/>
  <c r="F252" i="87"/>
  <c r="F250" i="87"/>
  <c r="F248" i="87"/>
  <c r="F246" i="87"/>
  <c r="F244" i="87"/>
  <c r="F242" i="87"/>
  <c r="F240" i="87"/>
  <c r="F227" i="87"/>
  <c r="F225" i="87"/>
  <c r="F221" i="87"/>
  <c r="F219" i="87"/>
  <c r="F215" i="87"/>
  <c r="F213" i="87"/>
  <c r="F209" i="87"/>
  <c r="F207" i="87"/>
  <c r="F205" i="87"/>
  <c r="F203" i="87"/>
  <c r="F201" i="87"/>
  <c r="F199" i="87"/>
  <c r="F197" i="87"/>
  <c r="F195" i="87"/>
  <c r="F184" i="87"/>
  <c r="F182" i="87"/>
  <c r="F180" i="87"/>
  <c r="F178" i="87"/>
  <c r="F176" i="87"/>
  <c r="F174" i="87"/>
  <c r="F172" i="87"/>
  <c r="F170" i="87"/>
  <c r="F168" i="87"/>
  <c r="F137" i="87"/>
  <c r="F133" i="87"/>
  <c r="F64" i="87"/>
  <c r="F62" i="87"/>
  <c r="F60" i="87"/>
  <c r="F58" i="87"/>
  <c r="F56" i="87"/>
  <c r="F54" i="87"/>
  <c r="F50" i="87"/>
  <c r="F32" i="87"/>
  <c r="F30" i="87"/>
  <c r="F28" i="87"/>
  <c r="F26" i="87"/>
  <c r="F24" i="87"/>
  <c r="F20" i="87"/>
  <c r="F18" i="87"/>
  <c r="F335" i="65" l="1"/>
  <c r="F341" i="65" s="1"/>
  <c r="F30" i="88"/>
  <c r="F114" i="88" s="1"/>
  <c r="F578" i="87"/>
  <c r="F42" i="87"/>
  <c r="F84" i="87" s="1"/>
  <c r="F215" i="65"/>
  <c r="F276" i="65" s="1"/>
  <c r="F168" i="65"/>
  <c r="F612" i="88"/>
  <c r="F630" i="88" s="1"/>
  <c r="F64" i="88"/>
  <c r="F116" i="88" s="1"/>
  <c r="F108" i="88"/>
  <c r="F118" i="88" s="1"/>
  <c r="F45" i="89"/>
  <c r="F394" i="89" s="1"/>
  <c r="F167" i="89"/>
  <c r="F177" i="89" s="1"/>
  <c r="F189" i="87"/>
  <c r="F438" i="87" s="1"/>
  <c r="F349" i="87"/>
  <c r="F446" i="87" s="1"/>
  <c r="F501" i="88"/>
  <c r="F624" i="88" s="1"/>
  <c r="F108" i="65"/>
  <c r="F268" i="65" s="1"/>
  <c r="F148" i="67"/>
  <c r="F188" i="67" s="1"/>
  <c r="F227" i="67" s="1"/>
  <c r="F235" i="67" s="1"/>
  <c r="F273" i="67" s="1"/>
  <c r="D18" i="90" s="1"/>
  <c r="F242" i="89"/>
  <c r="F349" i="89" s="1"/>
  <c r="F158" i="87"/>
  <c r="F1186" i="87" s="1"/>
  <c r="F228" i="88"/>
  <c r="F313" i="88" s="1"/>
  <c r="F433" i="88"/>
  <c r="F620" i="88" s="1"/>
  <c r="F577" i="88"/>
  <c r="F628" i="88" s="1"/>
  <c r="F121" i="89"/>
  <c r="F175" i="89" s="1"/>
  <c r="F390" i="87"/>
  <c r="F448" i="87" s="1"/>
  <c r="F512" i="87"/>
  <c r="F307" i="89"/>
  <c r="F353" i="89" s="1"/>
  <c r="F78" i="87"/>
  <c r="F86" i="87" s="1"/>
  <c r="F279" i="87"/>
  <c r="F442" i="87" s="1"/>
  <c r="F432" i="87"/>
  <c r="F450" i="87" s="1"/>
  <c r="F542" i="88"/>
  <c r="F626" i="88" s="1"/>
  <c r="F77" i="89"/>
  <c r="F173" i="89" s="1"/>
  <c r="F274" i="89"/>
  <c r="F351" i="89" s="1"/>
  <c r="F32" i="65"/>
  <c r="F264" i="65" s="1"/>
  <c r="F66" i="65"/>
  <c r="F266" i="65" s="1"/>
  <c r="F270" i="65"/>
  <c r="F258" i="65"/>
  <c r="F278" i="65" s="1"/>
  <c r="F1139" i="87" l="1"/>
  <c r="F125" i="87"/>
  <c r="F1184" i="87" s="1"/>
  <c r="F272" i="65"/>
  <c r="F152" i="88"/>
  <c r="F662" i="88" s="1"/>
  <c r="F211" i="89"/>
  <c r="F396" i="89" s="1"/>
  <c r="F390" i="89"/>
  <c r="F398" i="89" s="1"/>
  <c r="F304" i="65"/>
  <c r="F339" i="65" s="1"/>
  <c r="F380" i="65" s="1"/>
  <c r="D16" i="90" s="1"/>
  <c r="D763" i="87"/>
  <c r="F763" i="87" s="1"/>
  <c r="F799" i="87" s="1"/>
  <c r="F730" i="87"/>
  <c r="F728" i="87"/>
  <c r="F726" i="87"/>
  <c r="D709" i="87"/>
  <c r="F709" i="87" s="1"/>
  <c r="F697" i="87"/>
  <c r="D632" i="87"/>
  <c r="F632" i="87" s="1"/>
  <c r="F669" i="87" s="1"/>
  <c r="D622" i="87"/>
  <c r="F622" i="87" s="1"/>
  <c r="F624" i="87" s="1"/>
  <c r="F297" i="87"/>
  <c r="F528" i="87"/>
  <c r="D522" i="87"/>
  <c r="F522" i="87" s="1"/>
  <c r="F319" i="87"/>
  <c r="F317" i="87"/>
  <c r="F315" i="87"/>
  <c r="D223" i="87"/>
  <c r="F223" i="87" s="1"/>
  <c r="D217" i="87"/>
  <c r="F217" i="87" s="1"/>
  <c r="D447" i="88"/>
  <c r="F447" i="88" s="1"/>
  <c r="D445" i="88"/>
  <c r="F445" i="88" s="1"/>
  <c r="D443" i="88"/>
  <c r="F443" i="88" s="1"/>
  <c r="D277" i="88"/>
  <c r="F277" i="88" s="1"/>
  <c r="F305" i="88" s="1"/>
  <c r="F317" i="88" s="1"/>
  <c r="D236" i="88"/>
  <c r="F236" i="88" s="1"/>
  <c r="F269" i="88" s="1"/>
  <c r="F315" i="88" s="1"/>
  <c r="D166" i="88"/>
  <c r="F166" i="88" s="1"/>
  <c r="F182" i="88" s="1"/>
  <c r="F311" i="88" s="1"/>
  <c r="D369" i="88"/>
  <c r="F369" i="88" s="1"/>
  <c r="F387" i="88" s="1"/>
  <c r="F618" i="88" s="1"/>
  <c r="F714" i="87" l="1"/>
  <c r="F1149" i="87" s="1"/>
  <c r="F324" i="87"/>
  <c r="F444" i="87" s="1"/>
  <c r="F436" i="89"/>
  <c r="D12" i="90" s="1"/>
  <c r="F234" i="87"/>
  <c r="F440" i="87" s="1"/>
  <c r="F753" i="87"/>
  <c r="F1151" i="87" s="1"/>
  <c r="F548" i="87"/>
  <c r="F1141" i="87" s="1"/>
  <c r="F464" i="88"/>
  <c r="F349" i="88"/>
  <c r="F664" i="88" s="1"/>
  <c r="F622" i="88" l="1"/>
  <c r="F658" i="88" s="1"/>
  <c r="F666" i="88" s="1"/>
  <c r="F704" i="88" s="1"/>
  <c r="D10" i="90" s="1"/>
  <c r="F479" i="87"/>
  <c r="F1188" i="87" s="1"/>
  <c r="F1153" i="87" l="1"/>
  <c r="F1155" i="87"/>
  <c r="F1157" i="87"/>
  <c r="F1143" i="87"/>
  <c r="F1145" i="87"/>
  <c r="F1147" i="87"/>
  <c r="F1180" i="87" l="1"/>
  <c r="F1190" i="87" s="1"/>
  <c r="F1226" i="87" s="1"/>
  <c r="D8" i="90" s="1"/>
  <c r="D24" i="90" l="1"/>
  <c r="D27" i="90" s="1"/>
</calcChain>
</file>

<file path=xl/sharedStrings.xml><?xml version="1.0" encoding="utf-8"?>
<sst xmlns="http://schemas.openxmlformats.org/spreadsheetml/2006/main" count="3307" uniqueCount="1705">
  <si>
    <t>Telephone Network</t>
  </si>
  <si>
    <t>TSE Distribution Network</t>
  </si>
  <si>
    <t>ITEM</t>
  </si>
  <si>
    <t>DESCRIPTION</t>
  </si>
  <si>
    <t>UNIT</t>
  </si>
  <si>
    <t>QTY.</t>
  </si>
  <si>
    <t>RATE</t>
  </si>
  <si>
    <t>LIST OF CONTENTS</t>
  </si>
  <si>
    <t>Street Lighting Network</t>
  </si>
  <si>
    <t>STREET LIGHTING NETWORK</t>
  </si>
  <si>
    <t>TSE DISTRIBUTION NETWORK</t>
  </si>
  <si>
    <t>Total Price</t>
  </si>
  <si>
    <t>`</t>
  </si>
  <si>
    <t>PAGE NO.</t>
  </si>
  <si>
    <t>DIVISION 2 - EXISTING CONDITIONS</t>
  </si>
  <si>
    <t>Removal and disposal of existing interlocking paving tiles.</t>
  </si>
  <si>
    <t>Demolition and/or removal of existing curbstone of any model including its concrete foundation.</t>
  </si>
  <si>
    <t>Chipping, cutting and breaking the top of manhole shafts and redoing the rehabilitation works to lines and levels including concreting, painting, etc. complete.</t>
  </si>
  <si>
    <t>Cold Milling Asphalt Paving</t>
  </si>
  <si>
    <t>Asphaltic Prime Coat</t>
  </si>
  <si>
    <t>Precast Concrete Curb</t>
  </si>
  <si>
    <t>PAVEMENT MARKINGS</t>
  </si>
  <si>
    <t>REGULATORY SIGNS</t>
  </si>
  <si>
    <t>WARNING SIGNS</t>
  </si>
  <si>
    <t>DIVISION 26 - ELECTRICAL</t>
  </si>
  <si>
    <t>35 feet double arm lighting columns.</t>
  </si>
  <si>
    <t>35 feet single arm lighting columns.</t>
  </si>
  <si>
    <t>8m single arm lighting columns.</t>
  </si>
  <si>
    <t>6m single arm lighting columns.</t>
  </si>
  <si>
    <t>DIVISION 31 - EARTH WORK</t>
  </si>
  <si>
    <t>DIVISION 32 - EXTERIOR IMPROVEMENTS</t>
  </si>
  <si>
    <t>End Caps for Future Use</t>
  </si>
  <si>
    <t>Nominal bore 90mm pipes in trenches depth not exceeding 1.5m</t>
  </si>
  <si>
    <t>90mm Diameter</t>
  </si>
  <si>
    <t>Junctions and branches</t>
  </si>
  <si>
    <t>Valves</t>
  </si>
  <si>
    <t xml:space="preserve">Supply and install new valves and all fittings, extra joints and pipe pieces, install on new or existing pipeline including cutting the existing pipe wherever required, etc. as shown on the drawings, as per latest standards and/or as directed by the Engineer </t>
  </si>
  <si>
    <t xml:space="preserve">Isolation Valve </t>
  </si>
  <si>
    <t>Valve Box</t>
  </si>
  <si>
    <t>Laying of Sleeves</t>
  </si>
  <si>
    <t>Supply and lay UPVC sleeves across traffic areas conforming to DIN 8061/8062 (PN 16) or HDPE SDR 11 including obtaining traffic department approval for lane closure, asphalt cutting, bedding, concreting, rope inside sleeves, end caps, commissioning, etc., to the satisfaction of Engineer.</t>
  </si>
  <si>
    <t>Pipework  fittings and valves</t>
  </si>
  <si>
    <t>Pipe Work</t>
  </si>
  <si>
    <t>Pipework  supports and protection, ancillaries to laying and excavation</t>
  </si>
  <si>
    <t>Connection of proposed TSE line to existing TSE system including obtaining permission from PAAF, stopping the flow from nearest valve chamber, cutting and draining existing TSE line, provide all fittings, and reinstatement of existing TSE system to its original condition to the complete satisfaction of the Engineer and PAAF.</t>
  </si>
  <si>
    <t>Connection to Existing TSE System</t>
  </si>
  <si>
    <t>Trench Excavation for Pipe Laying</t>
  </si>
  <si>
    <t>Cable Trench Excavation</t>
  </si>
  <si>
    <t>Trench Excavation in any materials, trial pits, back filling, compaction, warning tape, reinstatement as per drawings and specifications</t>
  </si>
  <si>
    <t>Trench excavation</t>
  </si>
  <si>
    <t>Road Crossing Duct</t>
  </si>
  <si>
    <t>Supply and install ducts including excavation, disposal of surplus material to approved tip, back filling bed and surround with dune sand or concrete, draw ropes, marker plates, etc. as per latest standards and specifications complete.</t>
  </si>
  <si>
    <t>100mm Thick concrete slab for ducts complete as per latest standards and specifications complete.</t>
  </si>
  <si>
    <t>Dune sand surround for ducts complete as per latest standards and specifications complete.</t>
  </si>
  <si>
    <t>Duct bank (2 x 100mm dia  PVC duct)</t>
  </si>
  <si>
    <t>Duct bank (2 x 100mm dia  PVC duct); Depth not exceeding 1.5m</t>
  </si>
  <si>
    <t>Duct bank (2 x 100mm dia  x  1 layer)</t>
  </si>
  <si>
    <t>MISCELLANEOUS WORK</t>
  </si>
  <si>
    <t>Cable laying in trench and jointing</t>
  </si>
  <si>
    <t xml:space="preserve">Supply and laying cables in conduits including termination, jointing and inspection </t>
  </si>
  <si>
    <t>Street Lighting Columns and Brackets</t>
  </si>
  <si>
    <t>Earthing</t>
  </si>
  <si>
    <t>Supply and install ground rods at each end of circuit locations including connection cables as per latest standards/requirements to complete.</t>
  </si>
  <si>
    <t>Feeder Pillars</t>
  </si>
  <si>
    <t>Refurbishment of Existing Lighting Columns</t>
  </si>
  <si>
    <t>Refurbishment of Existing Lighting Columns Including Foundations</t>
  </si>
  <si>
    <t>Dismantling and cleaning of existing lighting columns with all lanterns, control gears, accessories, salvaged street lighting cables including transport and delivery to MEW Store, removal and disposal of concrete foundations, backfilling of all voids and trenches, compacting, levelling and paving/tiling the area to bring back the original finishing.</t>
  </si>
  <si>
    <t>Cleaning of Existing Lighting Columns</t>
  </si>
  <si>
    <t>Dismantling and cleaning of existing street lighting feeder pillars complete with all accessories including transport and delivery to MEW Store, removal and disposal of concrete foundations, backfilling of all voids and trenches, compacting, levelling and paving/tiling the area to bring back the original finishing.</t>
  </si>
  <si>
    <t>Cleaning of Existing Feeder Pillars</t>
  </si>
  <si>
    <t>Spare Parts</t>
  </si>
  <si>
    <t>Pipe work - manholes and pipe work ancillaries</t>
  </si>
  <si>
    <t>Pipework - supports and protection, ancillaries to laying and excavation</t>
  </si>
  <si>
    <t>Existing Manhole Top Adjustment</t>
  </si>
  <si>
    <t>Milling 4 cm thick existing top layer of asphalt concrete.</t>
  </si>
  <si>
    <t>Tack coat.</t>
  </si>
  <si>
    <t>Prime coat.</t>
  </si>
  <si>
    <t xml:space="preserve">Asphaltic Tack Coat </t>
  </si>
  <si>
    <t>Depth: 30-60mm</t>
  </si>
  <si>
    <t>80mm Thick base course, asphalt Type II</t>
  </si>
  <si>
    <t>40mm Thick wearing course, asphalt Type III</t>
  </si>
  <si>
    <t>Depth: 60-100mm</t>
  </si>
  <si>
    <t>ROADS AND PAVING</t>
  </si>
  <si>
    <t>200mm Thick sub base course, asphalt Type I</t>
  </si>
  <si>
    <t>Depth: 150-200mm</t>
  </si>
  <si>
    <t>Concrete pavements</t>
  </si>
  <si>
    <t>Precast pedestrian paving block; including 40mm sand bed</t>
  </si>
  <si>
    <t>Sub-bases, flexible road bases and surfacing</t>
  </si>
  <si>
    <t>Kerbs, channels and edgings</t>
  </si>
  <si>
    <t>Straight or curved to radius exceeding 12m</t>
  </si>
  <si>
    <t>Precast concrete dropped kerbs; including concrete beds, backings, reinforcement, joints and cutting all as specified</t>
  </si>
  <si>
    <t>Drops</t>
  </si>
  <si>
    <t>Termination kerbs</t>
  </si>
  <si>
    <t>Traffic signs and markings</t>
  </si>
  <si>
    <t>KD/Fills</t>
  </si>
  <si>
    <t>Refurbishment of existing hot dip galvanized lighting columns (without new foundation) including control gears incorporating dual power dimming ballasts and power switching devices, wiring/cabling from the feeder pillars to the lighting units in order to centrally and automatically control the lumens output to dim from 100% to 50% at a pre-set time during the night and back to full lumens output at early morning, cut-outs, lamps and sundry materials all as specified, underground (3x35+2x16) sq.mm. CU/PVC/PVC cabling in UPVC duct between feeder pillars and lighting columns, excavation and backfilling, laying of UPVC cable ducts, road crossing ducts, provision of hand holes / earth-pits, leveling and compaction, paving/tiling the area to bring back the original finishing, salvaging existing cables, delivering all old equipment and cables to MEW stores, numbering, etc. complete in all respects, and commissioning and maintenance for a period of two (2) years from the date of completion of work.</t>
  </si>
  <si>
    <t>Supply and install 6 meter lighting column, complete in all respects.</t>
  </si>
  <si>
    <t xml:space="preserve"> WASTE WASTER COLLECTION NETWORK</t>
  </si>
  <si>
    <t>KD/Fils</t>
  </si>
  <si>
    <t>Removal of existing underground manholes</t>
  </si>
  <si>
    <t>DIVISION 3 - CONCRETE</t>
  </si>
  <si>
    <t>Reinforced Concrete Protection Slabs Over Pipelines at Crossings</t>
  </si>
  <si>
    <t>DIVISION 31 - EARTH WORKS</t>
  </si>
  <si>
    <t>Trench excavation for laying wastewater lines including all types of soil including rock, dewatering, preparation of surfaces, disposal to approve tip off site, upholding sides of the excavation, soil replacement under formation level if required, support and protection of trench sides, protection, diversion &amp; reinstatement of all above ground and underground services, supply of soft soap lubricant, flushing, sterilization, breaking into existing pipeline, backfilling and compact in layers with approved material; complete as specified and as per drawings or as directed by Engineer and as per the standard specification for the following pipe sizes:</t>
  </si>
  <si>
    <t>For 150mm Diameter pipe</t>
  </si>
  <si>
    <t>For 200mm Diameter pipe</t>
  </si>
  <si>
    <t>Depth: 2 - 2.5m</t>
  </si>
  <si>
    <t>Depth: 2.5 - 3m</t>
  </si>
  <si>
    <t>Depth: 3 - 3.5m</t>
  </si>
  <si>
    <t>Depth: 3.5 - 4m</t>
  </si>
  <si>
    <t>Depth: 4 - 4.5m</t>
  </si>
  <si>
    <t>Depth: 4.5 - 5m</t>
  </si>
  <si>
    <t>Depth: 5 - 5.5m</t>
  </si>
  <si>
    <t>For 250mm Diameter pipe</t>
  </si>
  <si>
    <t>For 300mm Diameter pipe</t>
  </si>
  <si>
    <t>Depth: 5.5 - 6m</t>
  </si>
  <si>
    <t>For 350mm Diameter pipe</t>
  </si>
  <si>
    <t>For 400mm Diameter pipe</t>
  </si>
  <si>
    <t>For 500mm Diameter pipe</t>
  </si>
  <si>
    <t>For 700mm Diameter pipe</t>
  </si>
  <si>
    <t>Beds</t>
  </si>
  <si>
    <t>Imported sand material (0.1 to 2mm) or screened gravel (5 to 10mm) single size aggregate, geotextile filter fabric to bed; complete in all respects to Specification and as detailed on Drawings</t>
  </si>
  <si>
    <t>150mm Diameter</t>
  </si>
  <si>
    <t>200mm Diameter</t>
  </si>
  <si>
    <t>250mm Diameter</t>
  </si>
  <si>
    <t>300mm Diameter</t>
  </si>
  <si>
    <t>350mm Diameter</t>
  </si>
  <si>
    <t>400mm Diameter</t>
  </si>
  <si>
    <t>500mm Diameter</t>
  </si>
  <si>
    <t>700mm Diameter</t>
  </si>
  <si>
    <t>Surrounds</t>
  </si>
  <si>
    <t>Imported sand material (0.1 to 2mm) or screened gravel (5 to 10mm) single size aggregate, geotextile filter fabric to surround; complete in all respects to Specification and as detailed on Drawings</t>
  </si>
  <si>
    <t>DIVISION 33 - UTILITIES</t>
  </si>
  <si>
    <t>Temporary works</t>
  </si>
  <si>
    <t>Provision for thrust and reception pits, 3500 mm dia. (typical)  cession type with cast in situ concrete guide ring; including class A reinforced concrete thrust wall with steel plate, caged ladder, entry/exit rings with launch/reception seals attached to class A reinforced concrete wall.</t>
  </si>
  <si>
    <t>Tunneling drive shaft (TDS)</t>
  </si>
  <si>
    <t>Item</t>
  </si>
  <si>
    <t>Tunneling reception shaft (TRS)</t>
  </si>
  <si>
    <t>Special pipe laying methods</t>
  </si>
  <si>
    <t>200mm Dia Connection point</t>
  </si>
  <si>
    <t>500mm Dia Connection point</t>
  </si>
  <si>
    <t>Connecting pipes from manhole to manhole</t>
  </si>
  <si>
    <t>Manholes</t>
  </si>
  <si>
    <t>Manholes without backdrop</t>
  </si>
  <si>
    <t>Manholes with backdrop</t>
  </si>
  <si>
    <t xml:space="preserve"> </t>
  </si>
  <si>
    <t>Depth: 1.5 - 2m</t>
  </si>
  <si>
    <t>Depth: 6 - 6.5m</t>
  </si>
  <si>
    <t>Size: 1400 x 1200mm, externally</t>
  </si>
  <si>
    <t xml:space="preserve"> STORM WATER COLLECTION NETWORK</t>
  </si>
  <si>
    <t>Exposing, dismantling, removal and disposal of existing storm water manhole including excavation, disposal to debris off site, upholding sides of the excavation, backfilling, and compacting etc. complete as specified and as per detailed on drawings and specification or as directed by Engineer</t>
  </si>
  <si>
    <t>Exposing, dismantling, removal and disposal of existing gullies including excavation, disposal to debris off site, upholding sides of the excavation, backfilling, and compacting etc. complete as specified and as per detailed on drawings and specification or as directed by Engineer</t>
  </si>
  <si>
    <t>Removal of existing vertical gullies</t>
  </si>
  <si>
    <t>Removal of existing horizontal gullies</t>
  </si>
  <si>
    <t>Removal of existing pipelines where pipeline replacement is not required</t>
  </si>
  <si>
    <t>250mm Diameter, to existing gully lines</t>
  </si>
  <si>
    <t>Depth: not exceeding 2.0m, to gully line</t>
  </si>
  <si>
    <t>Depth not exceeding 2.0m</t>
  </si>
  <si>
    <t>Depth: 2.0m - 2.5m</t>
  </si>
  <si>
    <t>Depth: 2.5m - 3.0m</t>
  </si>
  <si>
    <t>Depth: 3.0m - 3.5m</t>
  </si>
  <si>
    <t>Depth: 3.5m - 4.0m</t>
  </si>
  <si>
    <t>For 450mm Diameter pipe</t>
  </si>
  <si>
    <t>For 600mm Diameter pipe</t>
  </si>
  <si>
    <t>For 800mm Diameter pipe</t>
  </si>
  <si>
    <t>For 1000mm Diameter pipe</t>
  </si>
  <si>
    <t>Imported class 1A granular material (type II-B) to beds including approved geotextile filter fabric wrapping, warning tapes; complete in all respects to Specification and as detailed on Drawings</t>
  </si>
  <si>
    <t>450mm Diameter</t>
  </si>
  <si>
    <t>600mm Diameter</t>
  </si>
  <si>
    <t>800mm Diameter</t>
  </si>
  <si>
    <t>1000mm Diameter</t>
  </si>
  <si>
    <t>Imported class 1A granular material (type II-B) to surrounds including approved geotextile filter fabric wrapping, warning tapes; complete in all respects to Specification and as detailed on Drawings</t>
  </si>
  <si>
    <t>Connecting pipes from manhole to gully</t>
  </si>
  <si>
    <t>Depth: 1.0m - 2.0m</t>
  </si>
  <si>
    <t>Depth: 2.0m - 3.0m</t>
  </si>
  <si>
    <t>Depth: 3.0m - 4.0m</t>
  </si>
  <si>
    <t>Depth: 7.0m - 8.0m</t>
  </si>
  <si>
    <t>Depth: 4.0m - 5.0m</t>
  </si>
  <si>
    <t>Size: 1600 x 1600mm type 1 manhole externally; for 800mm diameter pipelines</t>
  </si>
  <si>
    <t>Depth: 6.0m - 7.0m</t>
  </si>
  <si>
    <t>Depth: 5.0m - 6.0m</t>
  </si>
  <si>
    <t>Gullies</t>
  </si>
  <si>
    <t>Size: 1250 x 1300 x 1650mm, overall, Type A1</t>
  </si>
  <si>
    <t>Size: 1250 x 1300 x 1450mm, externally, Type A2</t>
  </si>
  <si>
    <t>Channel</t>
  </si>
  <si>
    <t>Size: 15000 x 1090 x 450mm mini. / 950mm maxi. depth slopping trench, externally</t>
  </si>
  <si>
    <t>Future Connections</t>
  </si>
  <si>
    <t>Plug outs for future connections</t>
  </si>
  <si>
    <t>TELEPHONE NETWORK</t>
  </si>
  <si>
    <t>Exposing, dismantling, removal and disposal of existing Tel pipes/ducts, handholes and manholes including excavation, disposal to approve tip off site, upholding sides of the excavation, backfilling, and compacting etc. complete as specified and as per detailed on drawings and specification or as directed by Engineer</t>
  </si>
  <si>
    <t>Asbestos cement ducts</t>
  </si>
  <si>
    <t>Handholes</t>
  </si>
  <si>
    <t>Manhole - S1  Type</t>
  </si>
  <si>
    <t>Manhole - S2  Type</t>
  </si>
  <si>
    <t>Manhole - S3  Type</t>
  </si>
  <si>
    <t>Manhole - L2  Type</t>
  </si>
  <si>
    <t>Manhole - L3  Type</t>
  </si>
  <si>
    <t>For 2-ways 100mm uPVC duct, in trenches (footway), depth not exceeding 1.5m</t>
  </si>
  <si>
    <t>For 3-ways 100mm uPVC duct, ditto</t>
  </si>
  <si>
    <t>For 4-ways 100mm uPVC duct, ditto</t>
  </si>
  <si>
    <t>For 6-ways 100mm uPVC duct, ditto</t>
  </si>
  <si>
    <t>For 9-ways 100mm uPVC duct, ditto</t>
  </si>
  <si>
    <t>For 10-ways 100mm uPVC duct, ditto</t>
  </si>
  <si>
    <t>For 11-ways 100mm uPVC duct, ditto</t>
  </si>
  <si>
    <t>For 12-ways 100mm uPVC duct, ditto</t>
  </si>
  <si>
    <t>For 20-ways 100mm uPVC duct, ditto</t>
  </si>
  <si>
    <t>For Leading intake ducts</t>
  </si>
  <si>
    <t>Surrounds; fine sand on cable duct</t>
  </si>
  <si>
    <t>For proposed cable duct; 2-ways 100mm dia</t>
  </si>
  <si>
    <t>For proposed cable duct; 3-ways 100mm dia</t>
  </si>
  <si>
    <t>For proposed cable duct; 4-ways 100mm dia</t>
  </si>
  <si>
    <t>For proposed cable duct; 6-ways 100mm dia</t>
  </si>
  <si>
    <t>For proposed cable duct; 9-ways 100mm dia</t>
  </si>
  <si>
    <t>For proposed cable duct; 10-ways 100mm dia</t>
  </si>
  <si>
    <t>For proposed cable duct; 11-ways 100mm dia</t>
  </si>
  <si>
    <t>For proposed cable duct; 12-ways 100mm dia</t>
  </si>
  <si>
    <t>For proposed cable duct; 20-ways 100mm dia</t>
  </si>
  <si>
    <t>COMMUNICATIONS UNDERGROUND DUCTS, MANHOLES, AND HANDHOLES</t>
  </si>
  <si>
    <t>Supply and installation of cable ducts including end caps, draw ropes, jointing materials duct markers, warning tapes, cable tiles, complete in all respects as shown on Drawings and in accordance with MOC's standard</t>
  </si>
  <si>
    <t>Supply and installation of leading-in ducts laid to next to existing ducts including draw box, both 50mm dia uPVC &amp; GI pipes, bends, end caps, draw ropes, jointing materials, reducing couplers, spacers, duct markers, complete in all respects as shown on Drawings and in accordance with MOC's standard Specification</t>
  </si>
  <si>
    <t>50mm Dia uPVC pipe</t>
  </si>
  <si>
    <t>50mm Dia GI pipe</t>
  </si>
  <si>
    <t>300 x 300 x 75mm Draw box</t>
  </si>
  <si>
    <t>Size: 2200 x 1400 x 2550mm Externally, Type S-1</t>
  </si>
  <si>
    <t>Size: 2800 x 1800 x 2750mm Externally, Type S-2</t>
  </si>
  <si>
    <t>Size: 3700 x 1900 x 2750mm Externally, Type S-3</t>
  </si>
  <si>
    <t>Size: 2300 x 1600 x 2550mm Overall, Type L-1</t>
  </si>
  <si>
    <t>Size: 3000 x 2100 x 2750mm Overall, Type L-2</t>
  </si>
  <si>
    <t>Size: 3900 x 2200 x 2750mm Overall, Type L-3</t>
  </si>
  <si>
    <t>Size: 1500 x 850 x 1050mm externally</t>
  </si>
  <si>
    <t>Expose, break out and make modification of existing main line manhole including pipe work, raising or lowering of cover level including all incidental charges, existing flow diversion, backfill, compaction and levelling the surface including all fittings as per Drawings and Specification.</t>
  </si>
  <si>
    <t>Pipe laid by pipe jacking / micro tunneling</t>
  </si>
  <si>
    <t>Trench excavation for laying Telekom cable ducts including all types of soil including rock, dewatering, preparation of surfaces, disposal to approve tip off site, upholding sides of the excavation, soil replacement under formation level if required, support and protection of trench sides, protection, diversion &amp; reinstatement of all above ground and underground services, supply of soft soap lubricant, flushing, sterilization, breaking into existing pipeline, backfilling and compact in layers with approved material; complete as specified and as per drawings or as directed by Engineer and as per the standard specification</t>
  </si>
  <si>
    <t>For 2-ways 100mm uPVC duct in trenches (carriageway), depth not exceeding 1.5m</t>
  </si>
  <si>
    <t>3 way 100mm uPVC duct in footway / carriageway</t>
  </si>
  <si>
    <t>4 way 100mm uPVC duct in footway / carriageway</t>
  </si>
  <si>
    <t>6 way 100mm uPVC duct in footway / carriageway</t>
  </si>
  <si>
    <t>9 way 100mm uPVC duct in footway / carriageway</t>
  </si>
  <si>
    <t>10 way 100mm uPVC duct in footway / carriageway</t>
  </si>
  <si>
    <t>11 way 100mm uPVC duct in footway / carriageway</t>
  </si>
  <si>
    <t>12 way 100mm uPVC duct in footway / carriageway</t>
  </si>
  <si>
    <t>20 way 100mm uPVC duct in footway / carriageway</t>
  </si>
  <si>
    <t>Reinforced concrete encased to gully pipes in trenches including blinding, formwork, water stops, expansion and construction joints, joint filler and sealants; complete in all respects to Specification and as detailed on Drawings</t>
  </si>
  <si>
    <t>Exposing, dismantling, removal and disposal of existing storm water line including excavation, jointing or plugging if required, disposal to approve tip off site, upholding sides of the excavation, backfilling, and compacting etc. complete as specified and as per detailed on drawings and specification or as directed by Engineer</t>
  </si>
  <si>
    <t>GENERAL SUMMARY</t>
  </si>
  <si>
    <t>BILL NO.</t>
  </si>
  <si>
    <t>PAGES</t>
  </si>
  <si>
    <t>AMOUNT</t>
  </si>
  <si>
    <t>KD</t>
  </si>
  <si>
    <t>Bill No. 1</t>
  </si>
  <si>
    <t>Wastewater Collection Network</t>
  </si>
  <si>
    <t>Bill No. 2</t>
  </si>
  <si>
    <t>Bill No. 3</t>
  </si>
  <si>
    <t>Bill No. 4</t>
  </si>
  <si>
    <t>Road works</t>
  </si>
  <si>
    <t>Bill No. 5</t>
  </si>
  <si>
    <t>Bill No. 6</t>
  </si>
  <si>
    <t>SUB-TOTAL</t>
  </si>
  <si>
    <t>-</t>
  </si>
  <si>
    <t xml:space="preserve">(KUWAIT DINARS </t>
  </si>
  <si>
    <t>ONLY)</t>
  </si>
  <si>
    <t>DATE</t>
  </si>
  <si>
    <t xml:space="preserve">         …………………………………………</t>
  </si>
  <si>
    <t>STAMP</t>
  </si>
  <si>
    <t>CARRIED TO COLLECTION</t>
  </si>
  <si>
    <t>DIVISION 31 - EARTH WORKS (Contd…)</t>
  </si>
  <si>
    <t>CARRIED TO BILL NO. 1 SUMMARY</t>
  </si>
  <si>
    <t>BILL NO. 1</t>
  </si>
  <si>
    <t>COLLECTION</t>
  </si>
  <si>
    <t>DIVISION 33 - UTILITIES (Contd…)</t>
  </si>
  <si>
    <t>BILL NO. 2</t>
  </si>
  <si>
    <t>DIVISION 2 - EXISTING CONDITIONS (Contd…)</t>
  </si>
  <si>
    <t>CARRIED TO BILL NO. 2 SUMMARY</t>
  </si>
  <si>
    <t>BILL NO. 4</t>
  </si>
  <si>
    <t>DIVISION 26 - ELECTRICAL (Contd…)</t>
  </si>
  <si>
    <t>DIVISION 32 - EXTERIOR IMPROVEMENTS (Contd…)</t>
  </si>
  <si>
    <t>Depth: 6.5 - 7m</t>
  </si>
  <si>
    <t>Depth: 8.5 - 9m</t>
  </si>
  <si>
    <t>Depth: 7 - 7.5m</t>
  </si>
  <si>
    <t>Depth: 7.5 - 8m</t>
  </si>
  <si>
    <t>250mm Dia. gully pipe</t>
  </si>
  <si>
    <t>300mm Dia. pipe</t>
  </si>
  <si>
    <t>400mm Dia. pipe</t>
  </si>
  <si>
    <t>450mm Dia. pipe</t>
  </si>
  <si>
    <t>500mm Dia. pipe</t>
  </si>
  <si>
    <t>600mm Dia. pipe</t>
  </si>
  <si>
    <t>800mm Dia. pipe</t>
  </si>
  <si>
    <t>1,000mm Dia. pipe</t>
  </si>
  <si>
    <t>1,200mm Dia. pipe</t>
  </si>
  <si>
    <t>1,400mm Dia. pipe</t>
  </si>
  <si>
    <t>SUMMARY</t>
  </si>
  <si>
    <t>CARRIED TO GENERAL SUMMARY</t>
  </si>
  <si>
    <t>Total of page No. 1/5</t>
  </si>
  <si>
    <t>Total of page No. 1/6</t>
  </si>
  <si>
    <t>Total of page No. 1/7</t>
  </si>
  <si>
    <t>Total of page No. 1/9</t>
  </si>
  <si>
    <t>Total of page No. 1/13</t>
  </si>
  <si>
    <t>Total of page No. 1/14</t>
  </si>
  <si>
    <t>Total of page No. 1/15</t>
  </si>
  <si>
    <t>Total of page No. 1/16</t>
  </si>
  <si>
    <t>Total of page No. 1/17</t>
  </si>
  <si>
    <t>Total of page No. 1/18</t>
  </si>
  <si>
    <t>Total of page No. 2/1</t>
  </si>
  <si>
    <t>Total of page No. 2/2</t>
  </si>
  <si>
    <t>Total of page No. 2/3</t>
  </si>
  <si>
    <t>Total of page No. 2/5</t>
  </si>
  <si>
    <t>Total of page No. 2/6</t>
  </si>
  <si>
    <t>Total of page No. 2/7</t>
  </si>
  <si>
    <t>Total of page No. 2/8</t>
  </si>
  <si>
    <t>Total of page No. 2/10</t>
  </si>
  <si>
    <t>Total of page No. 2/11</t>
  </si>
  <si>
    <t>Total of page No. 2/12</t>
  </si>
  <si>
    <t>Total of page No. 2/13</t>
  </si>
  <si>
    <t>Total of page No. 2/14</t>
  </si>
  <si>
    <t>Total of page No. 2/15</t>
  </si>
  <si>
    <t>Total of page No. 2/16</t>
  </si>
  <si>
    <t>As Page 2/4</t>
  </si>
  <si>
    <t>As Page 2/9</t>
  </si>
  <si>
    <t>BILL NO. 3</t>
  </si>
  <si>
    <t>CARRIED TO BILL NO. 3 SUMMARY</t>
  </si>
  <si>
    <t>Total of page No. 3/2</t>
  </si>
  <si>
    <t>Total of page No. 3/3</t>
  </si>
  <si>
    <t>Total of page No. 3/6</t>
  </si>
  <si>
    <t>Total of page No. 3/7</t>
  </si>
  <si>
    <t>As Page 3/1</t>
  </si>
  <si>
    <t>As Page 3/10</t>
  </si>
  <si>
    <t>CARRIED TO BILL NO. 4 SUMMARY</t>
  </si>
  <si>
    <t>Total of page No. 4/4</t>
  </si>
  <si>
    <t>Total of page No. 4/5</t>
  </si>
  <si>
    <t>As Page 4/1</t>
  </si>
  <si>
    <t>As Page 4/6</t>
  </si>
  <si>
    <t>BILL NO. 5</t>
  </si>
  <si>
    <t>BILL NO. 6</t>
  </si>
  <si>
    <t>Total of page No. 1/19</t>
  </si>
  <si>
    <t>CARRIED TO BILL NO. 5 SUMMARY</t>
  </si>
  <si>
    <t>Total of page No. 5/1</t>
  </si>
  <si>
    <t>Total of page No. 5/2</t>
  </si>
  <si>
    <t>Total of page No. 5/3</t>
  </si>
  <si>
    <t>Total of page No. 5/4</t>
  </si>
  <si>
    <t>Total of page No. 5/5</t>
  </si>
  <si>
    <t>Total of page No. 5/6</t>
  </si>
  <si>
    <t>Total of page No. 5/7</t>
  </si>
  <si>
    <t>As Page 5/8</t>
  </si>
  <si>
    <t>As Page 5/9</t>
  </si>
  <si>
    <t>CARRIED TO BILL NO. 6 SUMMARY</t>
  </si>
  <si>
    <t>Total of page No. 6/3</t>
  </si>
  <si>
    <t>Total of page No. 6/4</t>
  </si>
  <si>
    <t>As Page 6/1</t>
  </si>
  <si>
    <t>As Page 6/6</t>
  </si>
  <si>
    <t xml:space="preserve">          ____________________________</t>
  </si>
  <si>
    <t>GS/1</t>
  </si>
  <si>
    <t>Cleaning of Existing Pipelines and Manholes</t>
  </si>
  <si>
    <t>Cleaning of existing pipelines</t>
  </si>
  <si>
    <t>Cleaning of existing manholes</t>
  </si>
  <si>
    <t>Depth 3 - 3.5m</t>
  </si>
  <si>
    <t>Depth 3.5 - 4m</t>
  </si>
  <si>
    <t>Depth 4 - 4.5m</t>
  </si>
  <si>
    <t>Depth 4.5 - 5m</t>
  </si>
  <si>
    <t>Depth 8.5 - 9m</t>
  </si>
  <si>
    <t>Depth 5 - 5.5m</t>
  </si>
  <si>
    <t>Depth 5.5 - 6m</t>
  </si>
  <si>
    <t>Total of page No. 1/20</t>
  </si>
  <si>
    <t>Total of page No. 1/21</t>
  </si>
  <si>
    <t>150mm Diameter, for future connection</t>
  </si>
  <si>
    <t>Removal of existing manholes where manholes replacement is required</t>
  </si>
  <si>
    <t>Underground manholes, depth not exceeding 2.5m</t>
  </si>
  <si>
    <t>Depth: 1 - 1.5m</t>
  </si>
  <si>
    <t>Abandonment of existing manholes</t>
  </si>
  <si>
    <t>As Page 1/3</t>
  </si>
  <si>
    <t>Total of page No. 1/1</t>
  </si>
  <si>
    <t>Total of page No. 1/2</t>
  </si>
  <si>
    <t>Total of page No. 1/8</t>
  </si>
  <si>
    <t>As Page 1/4</t>
  </si>
  <si>
    <t>Abandonment of existing sewer lines</t>
  </si>
  <si>
    <t>Total of page No. 1/22</t>
  </si>
  <si>
    <t>Total of page No. 1/23</t>
  </si>
  <si>
    <t>Inspection chamber</t>
  </si>
  <si>
    <t>STATE OF KUWAIT</t>
  </si>
  <si>
    <t>MINISTRY OF PUBLIC WORKS</t>
  </si>
  <si>
    <t xml:space="preserve">BILLS OF QUANTITIES </t>
  </si>
  <si>
    <t>TENDERER'S DECLARATION:</t>
  </si>
  <si>
    <t>I/We, declare that I/we have taken into consideration when pricing the individual unit rates for this remeasurable contract:</t>
  </si>
  <si>
    <t>The Rates in the Bills of Quantities will be deemed to include for the full cost of the works as described in all documents to provide and maintain a complete construction and installation.</t>
  </si>
  <si>
    <t>I/We, delare therefore that all the aforesaid has been considered as declared and that I/we shall not make any claim of any whatsoever on account of the aforesaid.</t>
  </si>
  <si>
    <t>The description of items in the BOQ is intended to describe all the components required for each item.</t>
  </si>
  <si>
    <t>However, the descriptions are not deemed to be an exhaustive listing of every specific component</t>
  </si>
  <si>
    <t>required for the item.  Unit rates in the BOQ are therefore deemed to include for all components,</t>
  </si>
  <si>
    <t>whether or not described in the BOQ or Method of Measurement, shown on the Drawings or</t>
  </si>
  <si>
    <t>specified, but which are ordinarily deemed as an integral part of the time and consistent with the</t>
  </si>
  <si>
    <t>requirements of such item.</t>
  </si>
  <si>
    <t>THE TENDERER</t>
  </si>
  <si>
    <t>LOCAL PARTNER OR AGENT</t>
  </si>
  <si>
    <t>Name …………………………………………..</t>
  </si>
  <si>
    <t>…………………………………………………..</t>
  </si>
  <si>
    <t>Signature……………………………………….</t>
  </si>
  <si>
    <t>Capacity………………………………………..</t>
  </si>
  <si>
    <t>Address…………………………………………</t>
  </si>
  <si>
    <t>APPENDIX</t>
  </si>
  <si>
    <t>ABBREVIATIONS</t>
  </si>
  <si>
    <t>The following abbreviations are used in the Bills of Quantities:</t>
  </si>
  <si>
    <t>AC</t>
  </si>
  <si>
    <t>Asbestos Cement</t>
  </si>
  <si>
    <t>ASTM</t>
  </si>
  <si>
    <t>American Society  for Testing and Materials</t>
  </si>
  <si>
    <t>CCTV</t>
  </si>
  <si>
    <t>Closed Circuit Television</t>
  </si>
  <si>
    <t>CI</t>
  </si>
  <si>
    <t>Cast Iron</t>
  </si>
  <si>
    <t>DI</t>
  </si>
  <si>
    <t>Ductile Iron</t>
  </si>
  <si>
    <t>GRP</t>
  </si>
  <si>
    <t>Glass Reinforced Plastic</t>
  </si>
  <si>
    <t>HDPE</t>
  </si>
  <si>
    <t>High Density Polyethylene</t>
  </si>
  <si>
    <t>PVC</t>
  </si>
  <si>
    <t>Poly Vinyl Chloride</t>
  </si>
  <si>
    <t>uPVC</t>
  </si>
  <si>
    <t>Unplasticised Poly Vinyl Chloride</t>
  </si>
  <si>
    <t>MH</t>
  </si>
  <si>
    <t>Manhole</t>
  </si>
  <si>
    <t>Max.</t>
  </si>
  <si>
    <t>Maximum</t>
  </si>
  <si>
    <t>Min.</t>
  </si>
  <si>
    <t>Minimum</t>
  </si>
  <si>
    <t>VC</t>
  </si>
  <si>
    <t>Vitrified Clay</t>
  </si>
  <si>
    <t>RCP</t>
  </si>
  <si>
    <t>Reinforced Concrete Pressure Pipe</t>
  </si>
  <si>
    <t>UNITS OF MEASUREMENT</t>
  </si>
  <si>
    <t>The units of measurement adopted in the Bills of Quantities shall prevail throughout the Contract notwithstanding any trade, local or general custom and shall be used in the adjustment of all measured variations or further measurement or re-measurement.</t>
  </si>
  <si>
    <t>The units of measurement used herein are:</t>
  </si>
  <si>
    <t>Volume</t>
  </si>
  <si>
    <t>Meter Cube</t>
  </si>
  <si>
    <t>:</t>
  </si>
  <si>
    <t>MC</t>
  </si>
  <si>
    <t>Area</t>
  </si>
  <si>
    <t>Meter Square</t>
  </si>
  <si>
    <t>MS</t>
  </si>
  <si>
    <t>Length</t>
  </si>
  <si>
    <t>Meter Run</t>
  </si>
  <si>
    <t>MR</t>
  </si>
  <si>
    <t>Number</t>
  </si>
  <si>
    <t>No.</t>
  </si>
  <si>
    <t>Lump Sum</t>
  </si>
  <si>
    <t>item</t>
  </si>
  <si>
    <t>LS</t>
  </si>
  <si>
    <t>Duration</t>
  </si>
  <si>
    <t>Month</t>
  </si>
  <si>
    <t>Mo.</t>
  </si>
  <si>
    <t>Week</t>
  </si>
  <si>
    <t>Wk</t>
  </si>
  <si>
    <t>Day</t>
  </si>
  <si>
    <t>Hour</t>
  </si>
  <si>
    <t>HR</t>
  </si>
  <si>
    <t>Preamble</t>
  </si>
  <si>
    <t>PREAMBLES TO THE BILLS OF QUANTITIES</t>
  </si>
  <si>
    <t>1.0</t>
  </si>
  <si>
    <t>GENERALLY</t>
  </si>
  <si>
    <t>A</t>
  </si>
  <si>
    <t>Part 1:</t>
  </si>
  <si>
    <t>Part 2:</t>
  </si>
  <si>
    <t>Part 3:</t>
  </si>
  <si>
    <t>Part 4:</t>
  </si>
  <si>
    <t>Roadworks</t>
  </si>
  <si>
    <t>Part 5:</t>
  </si>
  <si>
    <t>Part 6:</t>
  </si>
  <si>
    <t>B</t>
  </si>
  <si>
    <t>The Works shall be subject to re-measurement in accordance with Preambles, items and units of measurement indicated in the Bills of Quantities and the measurement and payment provisions stipulated therein. The works shall be measured and paid for only against items listed in the Bills of Quantities and at the respective rates inserted against these items.</t>
  </si>
  <si>
    <t>C</t>
  </si>
  <si>
    <t>The Contractor is cautioned to familiarize himself with the full content of the Tender Documents including the Instructions to Tenderers, Tender Form, General Conditions, Particular Conditions, Specifications, Standard Drawings and any other information that can be reasonably inferred from any of them and all obligations contained in the documents shall be included in the rates and prices quoted in the Bills of Quantities.</t>
  </si>
  <si>
    <t>D</t>
  </si>
  <si>
    <t>The Bills of Quantities herein, including all notes and instructions, form an integral part of the Tender Documents. However, the descriptions contained in the Bill of Quantities for each item are not necessarily complete. The Contractor is referred to the Conditions of Contract, Specifications, other Authorities and Standard Drawings as well as relevant Standards and Codes of Practice for further information as no claim or variation will be considered on account of Contractor’s Failure to do so. The rates will be deemed to include the full cost of the Works according to the true meaning and intent of the Conditions of Contract, Bills of Quantities, Specifications and Drawings.</t>
  </si>
  <si>
    <t>E</t>
  </si>
  <si>
    <t>F</t>
  </si>
  <si>
    <t>No payment shall be made on account of anticipated profits for work covered by the Contract which is not performed, nor shall any adjustment in the unit rates set forth in the Bills of Quantities be made because of an increase or decrease in the actual quantity indicated therein except as otherwise provided for in the Contract.</t>
  </si>
  <si>
    <t>G</t>
  </si>
  <si>
    <t>The rates set down herein by the Contractor against the various items are to be the full inclusive value of the finished work described including, but not limited to, the following:</t>
  </si>
  <si>
    <t xml:space="preserve">• </t>
  </si>
  <si>
    <t>the cost of all obligations of the Contractor as set down in the Tender Documents (which are to be read together);</t>
  </si>
  <si>
    <t>full customs and other import duties;</t>
  </si>
  <si>
    <t>cooperation and coordination of work with other Contractors;</t>
  </si>
  <si>
    <t>all temporary works required;</t>
  </si>
  <si>
    <t>provision and use of all plant (whether mechanical or non-mechanical) required for the expeditious carrying out of the Works in the proper sequence;</t>
  </si>
  <si>
    <t>shifting plant as may be required during the progress of the Works;</t>
  </si>
  <si>
    <t>removing at completion and making good any surfaces disturbed;</t>
  </si>
  <si>
    <t>all necessary temporary services for the Works;</t>
  </si>
  <si>
    <t>cost of preparing a bid including profit; and</t>
  </si>
  <si>
    <t>all other establishment charges and costs of whatever nature.</t>
  </si>
  <si>
    <t xml:space="preserve">The rates and prices entered by the contractor against each item shall include cost </t>
  </si>
  <si>
    <t>H</t>
  </si>
  <si>
    <t>The Contractor shall not use this Bills of Quantities as the basis for a Construction Programme or for the purposes of ordering materials or arranging Sub-Contracts, be they Nominated or otherwise. The references for these activities shall be the Drawings, Specifications and instructions issued by the Engineer.</t>
  </si>
  <si>
    <t>I</t>
  </si>
  <si>
    <t>The Bills of Quantities are an estimate of the quantities of works involved and are to be used as a basis for pricing the Tender and for the valuation of the work executed.</t>
  </si>
  <si>
    <t>J</t>
  </si>
  <si>
    <t>Notwithstanding the quantities given in the Bills of Quantities, all Works shall be measured upon completion and payment will be made on the basis of the rates set forth as part of this Document.</t>
  </si>
  <si>
    <t>K</t>
  </si>
  <si>
    <t>The Contractor shall not alter the text of the Bills of Quantities. Any alterations to the text inserted by the Contractor shall be ignored and the text read shall be that as printed.</t>
  </si>
  <si>
    <t>L</t>
  </si>
  <si>
    <t>Rates should be entered against all priceable items included in the Bills of Quantities, whether quantities are stated or not. Lump sums covering more than one item shall not be given.</t>
  </si>
  <si>
    <t>M</t>
  </si>
  <si>
    <t>Any item of work included in the Bills of Quantities which is not executed shall not be paid. Any additional item of work carried out on the Engineer's instructions shall be included in the relevant interim and final statements. Interim statements shall only show the quantities in the Bills of Quantities that have actually been executed and completed at the date of the statement.</t>
  </si>
  <si>
    <t>N</t>
  </si>
  <si>
    <t>The Contractor shall sign the 'Declaration/s' attached as part of this document.</t>
  </si>
  <si>
    <t>O</t>
  </si>
  <si>
    <t>The Contractor will be deemed to have visited the site of the works and to have carried out exploratory works. He will be deemed to be fully conversant with the prevailing site conditions (above ground and below ground) and the nature and complexity of the work to be undertaken.</t>
  </si>
  <si>
    <t>P</t>
  </si>
  <si>
    <t>The price adjustment shown on the General Summary page, if any, shall apply to all Bills unless clearly indicated otherwise. In the event that a Contract is awarded on the basis of this tender, the price adjustment, calculated as a percentage of the total tendered sum or the total for the Bills indicated, shall be applied to all rates and items as entered in the Bills of Quantities (including any addenda) and the Contract shall be signed based on the inclusion of the adjusted rates and items. During this Contract, the adjusted rates and items shall be applied during remeasured works and in the evaluation of Variation Orders.</t>
  </si>
  <si>
    <t>DOCUMENTS</t>
  </si>
  <si>
    <t>The Contractor's attention is specifically directed to the Conditions of Contract, the Specifications, the Description of Works and the Drawings that are to be read in conjunction with the Bills of Quantities.</t>
  </si>
  <si>
    <t>APPLICATION TO SUBSEQUENT WORK</t>
  </si>
  <si>
    <t>The rates and prices entered by the Contractor against items in the Bills of Quantities shall apply throughout the duration of the Contract to the execution of the items and for any additional work ordered by the Engineer and/or the Employer.</t>
  </si>
  <si>
    <t>The relevant clauses of the Preamble shall apply to work subsequently ordered by the Engineer for execution by the Contractor, either under Variation Orders, except where specifically varied therein. The priced Bills of Quantities are the schedule of prices or rates on which additions to or deductions from the Contract will be calculated, as provided for in the Conditions of Contract and Specifications, and will be binding upon the Contractor.</t>
  </si>
  <si>
    <t>CURRENCY UNITS</t>
  </si>
  <si>
    <t>The unit of currency used in the Tender Documents is the Kuwaiti Dinar and the rates inserted in the Bills of Quantities shall be to the nearest 10 fils.</t>
  </si>
  <si>
    <t>QUALITY AND APPROVALS</t>
  </si>
  <si>
    <t>Allowance must be made in the rates and prices for full compliance with the specified requirements and procedures for obtaining approval of materials, manufactured items and work methods including the provision of all Drawings, Manufacturer's Specifications, literature, copies of Manufacturing Standards, copies of International Standards, samples and witness or third party testing.</t>
  </si>
  <si>
    <t>RATES AND SUMS FOR COMPLETED WORK</t>
  </si>
  <si>
    <t xml:space="preserve">Notwithstanding any limits which may be implied by the wording of the individual items and/or explanation in this Preamble, it is to be clearly understood by the Contractor that the rates and sums that he enters in the Bills of Quantities and (where applicable) the Schedule of Rates shall be for the work finished complete in every respect. He shall be deemed to have satisfied himself as to the meaning of every item and taken full account of all requirements and obligations, whether expressed or implied, covered by all parts of this Contract, and to have priced the items herein accordingly. </t>
  </si>
  <si>
    <t>The rates and sums, therefore, are to be the full inclusive value of the finished work described including, but not limited to, all costs and expenses which may be required in and for the construction of the works described. The costs and expenses of all the general risks, liabilities and obligations, set forth or implied in the Conditions of Contract shall be deemed to be included in Division 1.</t>
  </si>
  <si>
    <t>The unit rate inserted by the Contractor against each item  shall include all costs, expenses and obligations, overloads establishment charges and profit under the Contract in supplying, executing, completing and maintaining the works. The unit rate shall be full compensation, and shall allow for all labour, materials, plant, equipment, tools and incidentals necessary to complete the item as described, shown, specified and/or shown on the Drawings. It should also cover the rate for studies such as soil investigation and topograohic surveys, logistics, management costs etc. for the smooth functioning of the project.</t>
  </si>
  <si>
    <t>Rates shall include all material, plant, labour and other incidentals required to manufacture, purchase, transport, deliver, store the material on and/or off site, test or comply with all Manufacturing and Construction Quality Assurance and Control requirements, in full accordance with the relevant specifications, irrespective of the source or point of manufacture. Waste allowance, overlap etc. shall be deemed to be included in the rate. The costs of Freight, Duty, Landing charges and Rates of exchange shall be included in the rate.</t>
  </si>
  <si>
    <t>Rates for Testing and Commissioning shall include commissioning spares, fuel, equipment and materials and where specified, of obtaining third party certification, for systems.</t>
  </si>
  <si>
    <t>Except where separate items are included in the Bills of Quantities, the cost of all Testing and Commissioning including commissioning spares, fuel, equipment and materials and where specified, of obtaining third party certification, for any systems to be provided and commissioned under this Contract shall be included in the rates or prices of the respective item or items apart from the provision and maintenance of the Site laboratory separate items for Testing and commissioning which has been provided in the Bills of Quantities.</t>
  </si>
  <si>
    <t>BREAKDOWN OF RATES</t>
  </si>
  <si>
    <t>The Contractor shall complete Document III-5: Price Analysis in full, as part of his tender, giving an analysis of his prices for all items of the Bills of Quantities. The analysis must show the factors of equipment (plant), material, labour, and overhead and profit contained in each rate. The Contractor shall sign each page of such an analysis and no tender will be considered without this analysis. Notwithstanding anything contained above, the value of all price variations shall be fixed as per the legal clauses contained in Document II-1 of the General and Particular Conditions.</t>
  </si>
  <si>
    <t>METHOD OF MEASUREMENT</t>
  </si>
  <si>
    <t>The Works as executed will be measured for payment in accordance with the method adopted in the Bills of Quantities and under the items as set forth therein notwithstanding any custom to the contrary. All measurements are strictly net, unless otherwise stated. The unit rates included in the Bills of Quantities are deemed to cover tolerances, penetration, working spaces, wastage, overlaps, over-break, etc. and the work is measured to the net finished limits as agreed with the Engineer unless otherwise specified or shown on the Drawings. Progress measurement shall be made only for finished work, as completed, notwithstanding any trade custom to the contrary.</t>
  </si>
  <si>
    <t>Quantities shall be measured to the nearest whole number where the quantity is larger than one unit of measurement. If the quantity is less than one unit, the quantity shall be taken as one unit and prices subject to a maximum of two decimal places.</t>
  </si>
  <si>
    <t>Items for which the measurement unit is Month, Week or Day will be measured as the actual period for which the facilities, services etc. are provided. Measurement will commence at the end of the month in which, by agreement of the Engineer, the facilities services etc. are fully provided and will cease when, by agreement or instructions of the Engineer, they are discontinued.</t>
  </si>
  <si>
    <t>DEFINITIONS &amp; OTHER EXPLANATORY NOTES</t>
  </si>
  <si>
    <t>Whether the word 'supply' is used or not, in any item of the Bills of Quantities, it shall be understood that the rate entered by the Contractor shall cover all costs and charges with respect to the work complete including all materials, workmanship and labour and any other costs.</t>
  </si>
  <si>
    <t>Wherever the wording “to Contractor’s tip” is found, it shall mean “off the site to an approved location as instructed by the Municipality, Kuwait Environment Public Authority (EPA) or the Engineer, as applicable”.</t>
  </si>
  <si>
    <t>Where an item is described as 'Extra Over', such item is to cover and shall be deemed to have covered the differing and/or additional labour, plant and material elements, etc., necessary for such operations and/or conditions over the relevant preceding item(s).</t>
  </si>
  <si>
    <t>A hyphen between two dimensions means a range which includes all dimensions exceeding that stated before the hyphen, but not exceeding that stated after the hyphen.</t>
  </si>
  <si>
    <t>The pipe diameters for HDPE and Polymer Concrete or Concrete pipes lined with an integral GRP liner pipe shown in the Bills of Quantities shall mean the nominal internal diameters.</t>
  </si>
  <si>
    <t>PAYMENT FOR ITEMS MEASURED ON A MONTHLY BASIS</t>
  </si>
  <si>
    <t>Payment for items that are measured on a monthly basis will not commence until the full facilities as described in the items and the Specifications have been provided to the satisfaction of the Engineer.</t>
  </si>
  <si>
    <t>1.10</t>
  </si>
  <si>
    <t>SPECIAL APPROVALS</t>
  </si>
  <si>
    <t>Getting specific documented approvals of the involved or concerned authorities is a must before commencement of works.</t>
  </si>
  <si>
    <t>For works owned by a specific authority the approval should be in the form of a specified notice to proceed issued by the same authority.</t>
  </si>
  <si>
    <t>1.11</t>
  </si>
  <si>
    <t>GENERAL REQUIREMENTS</t>
  </si>
  <si>
    <t xml:space="preserve">The rate for General Requirement should be included within the rate of each item in the respective items of BoQ. </t>
  </si>
  <si>
    <t>2.0</t>
  </si>
  <si>
    <t>DEMOLITION AND ABANDONMENT OF EXISTING PIPELINES, MANHOLES AND OTHER STRUCTURES</t>
  </si>
  <si>
    <t>The measurement and rates clauses for other sections shall also apply equally to this section where relevant.</t>
  </si>
  <si>
    <t>The rates for demolition and abandonment of existing pipelines, manholes, and other similar structures shall include, but not be limited to, the following:</t>
  </si>
  <si>
    <t>•</t>
  </si>
  <si>
    <t>pre-contamination survey;</t>
  </si>
  <si>
    <t>re-routing and removal of utilities as necessary;</t>
  </si>
  <si>
    <t>removal of all pipes and manholes, completely or partially;</t>
  </si>
  <si>
    <t>disposal of debris and non-salvageable materials to Contractor's tip;</t>
  </si>
  <si>
    <t>cleaning, disinfecting, filling, sealing and grouting existing pipelines and manhole sections to be abandoned in place;</t>
  </si>
  <si>
    <t>fixing of concrete plugs at all ends of pipelines at chambers, manholes, etc.;</t>
  </si>
  <si>
    <t>filling of all voids and holes and making good of all disturbed surfaces;</t>
  </si>
  <si>
    <t>work and level the adjoining grade with matching/equal material to the satisfaction of the Engineer; and</t>
  </si>
  <si>
    <t>protection of existing and new work from damage.</t>
  </si>
  <si>
    <t>Demolition of existing manholes and disposal of surplus materials accordingly.</t>
  </si>
  <si>
    <t>Demolition and disposal of existing manholes where a new pipeline is to be installed shall be paid per each manhole irrespective of depth.</t>
  </si>
  <si>
    <t>Asbestos pipes shall be removed and disposed off in accordance with Kuwait EPA regulations and guidelines.</t>
  </si>
  <si>
    <t>Measurement shall be based on linear meter for pipeline and number for manholes.</t>
  </si>
  <si>
    <t>3.0</t>
  </si>
  <si>
    <t>CONCRETE WORK</t>
  </si>
  <si>
    <t>The rates for concrete work shall allow for all materials, labour, plant and the like necessary to achieve the finished concrete as indicated on the drawings or as otherwise instructed in full compliance with the Specifications. The rates shall include for sampling, testing and quality control of all concrete and concreting materials, formwork, epoxy coated steel reinforcement, construction, contraction and expansion joints (with or without water bars) where detailed, specified or instructed, forming of box-outs, holes, pockets, rebates etc., building in pipework, fixing bolts etc. as the work proceeds, protection and curing of the concrete and all other works of like nature necessary for the satisfactory completion of the work.</t>
  </si>
  <si>
    <t>Formwork and reinforcement shall not be measured separately.</t>
  </si>
  <si>
    <t>4.0</t>
  </si>
  <si>
    <t>EARTHWORKS</t>
  </si>
  <si>
    <t>Compensation under the applicable rates contained in the Bills of Quantities shall be for all labour, tools, materials, equipment and incidentals to carry out the works as specified or directed by the Engineer.</t>
  </si>
  <si>
    <t>4.1</t>
  </si>
  <si>
    <t>EXCAVATION AND FILL</t>
  </si>
  <si>
    <t>Measurement for all excavation shall be net and no allowance shall be made for bulking.</t>
  </si>
  <si>
    <t>Excavation and earthwork has been measured based upon existing ground levels as shown on the drawings. The Contractor shall satisfy himself as to the accuracy of these levels and is to allow in his rates for any discrepancies in levels.</t>
  </si>
  <si>
    <t>The Contractor shall take and accept all responsibility for the character of the ground and no extra price will be allowed for excavating in surface concrete, reinforced surface concrete, paving flags, tarmacadam, loose rocks, debris, rubble, boulders, loose stones, old foundations, running sand, mud, running water, high water table, etc.</t>
  </si>
  <si>
    <t>Keeping excavations free from water including pumping and temporary drainage for disposal of water shall be deemed to be included in the rates.</t>
  </si>
  <si>
    <t>Blasting will not be permitted.</t>
  </si>
  <si>
    <t>The rates for excavation shall be deemed to include, but not be limited to, the following:</t>
  </si>
  <si>
    <t>excavations in any type of soil, in any material of whatsoever nature including solid rock, structural fill, contaminated soil, clay, gatch, etc.;</t>
  </si>
  <si>
    <t>excavating below the water table;</t>
  </si>
  <si>
    <t>immediate removal of excavated materials to approved storage areas and reusing selected suitable materials for backfilling of trenches including double handling;</t>
  </si>
  <si>
    <t>disposal of unsuitable material to approved dumping areas to any distance;</t>
  </si>
  <si>
    <t>treatment of groundwater prior to disposal if required;</t>
  </si>
  <si>
    <t>preparation and formation of the bottom of trench;</t>
  </si>
  <si>
    <t>working adjacent to and between piling;</t>
  </si>
  <si>
    <t>bracing and temporary support to structures and utilities;</t>
  </si>
  <si>
    <t>working without machinery where deemed necessary;</t>
  </si>
  <si>
    <t>shoring and timbering the trenches and excavations and driving steel sheeting or steel piling;</t>
  </si>
  <si>
    <t>provision and operation of any necessary pumping or dewatering plant for disposal of groundwater or flows arising from any other source;</t>
  </si>
  <si>
    <t>providing and operating all pumps, pump stations and other facilities for over pumping and flow diversion of sewage as specified or required to prevent discharges of raw sewage to the environment;</t>
  </si>
  <si>
    <t>importation of selected fill from borrow pits, backfilling and compaction as specified;</t>
  </si>
  <si>
    <t>temporary diversion of utilities to expedite the works and their subsequent reinstatement. Working above or under, alongside, across or near existing utilities and utility structures including pipes, cables, ducts, duct banks, manholes, septic tanks, chambers, services, valves, thrust blocks, drainage channels, gulley inlets, and the like, and maintaining existing services in operation. Repair and reinstatement of all utilities affected by the excavation, payment of fines resulting from damage to any utility, temporary support and or relocation of any utility if deemed necessary, maintaining existing services in operation and all necessary works in connection with the protection and safety of adjacent structures, utilities and services, and all other incidental works;</t>
  </si>
  <si>
    <t>rectification and making good all slips, falls, adjoining subsidence, weakening or damaging of roads, structures, buildings, and the like; and</t>
  </si>
  <si>
    <t>all surface restoration or reinstatement.</t>
  </si>
  <si>
    <t>Any excavation, backfilling, concrete fill and other works required to be carried out due to excavation beyond the specified line and level shall be at the Contractor's cost.</t>
  </si>
  <si>
    <t>UTILITIES</t>
  </si>
  <si>
    <t>The Contractor shall take all precautions to avoid damaging services and, where they are interrupted, shall reconnect them immediately. No separate payment shall be made and the rates in the Bills of Quantities shall be deemed to cover adequately all costs. The Contractor's attention is drawn to the fact that statutory penalties may be enforced by the service authorities in addition to the cost of repair. The Contractor shall also bear the cost of any compensation arising from claims as a consequence of such damages. The Contractor shall be deemed to have obtained details of these requirements from the respective authorities prior to tender.</t>
  </si>
  <si>
    <t>The rates shall cover preparation and provision of all fully dimensioned approved record drawings for existing utilities including actual location of these utilities by hand excavation, supports, maintenance in operation and all necessary works in connection with the protection and safety of adjacent structures, utilities and services. They shall also cover any necessary relocation or reconstruction of any of these utilities or relevant structures in accordance with the regulations and requirements of the responsible authorities, including restoration to a standard greater than that existing prior to the commencement of the works, and to the approval of the responsible authorities.</t>
  </si>
  <si>
    <t>SURFACE RESTORATION</t>
  </si>
  <si>
    <t>The costs of all surface restoration or reinstatement is deemed to be entirely covered by the rates for excavation including any reinstatement beyond the specified limits occasioned by the Contractor's method of working, ground conditions, cutting back as specified or any other reasons.</t>
  </si>
  <si>
    <t>The owner of any street furniture should require that replacement furniture (provided by the owner) be reinstated in place of that removed then the Contractor shall reinstate the replacement furniture at no cost and dispose of the furniture originally removed to the satisfaction of the Owner.</t>
  </si>
  <si>
    <t>Paved, Tiled, and Landscaped Areas</t>
  </si>
  <si>
    <t>The Contractor shall allow for the costs of the removal and reinstatement of road base and subbase course, other hard surfacing or landscaping where the pipeline is located under the carriageway or footway including all materials, equipment, labour and other operations necessary to take up, break out or excavate and to complete all the work inclusive as specified. Allowance within excavation or other rates shall cover for the provision of all new (replacement or additional) materials necessary to complete the Works, without limit.</t>
  </si>
  <si>
    <t>4.1.1</t>
  </si>
  <si>
    <t>Trench Excavation for the Installation or Demolition/Abandonment of Pipelines</t>
  </si>
  <si>
    <t>The rates for trench excavation shall be deemed to include for all necessary excavation below the pipe invert to accommodate the pipe and pipe bedding material and to allow for demolition and/or removal of existing pipeline, manhole and other structure, if any.</t>
  </si>
  <si>
    <t>Measurement of depth shall be from commencing surface to pipe invert using the average of the depths at each end (i.e., at inlet and outlet of each pipe segment between manholes). Commencing surface shall mean the surface of the finished grade (original, stripped or lowered ground level) agreed with the Engineer before any work covered by the item has been carried out. The Contractor shall allow in his rates for pipe wall thicknesses and pipe bedding thicknesses under the pipe barrels and sockets.</t>
  </si>
  <si>
    <t>4.1.2</t>
  </si>
  <si>
    <t>Excavation for the Demolition/Abandonment of Manholes</t>
  </si>
  <si>
    <t>Measurement shall be by the number for each manhole type in each depth range.</t>
  </si>
  <si>
    <t>The depths of manholes shall be measured from the top of the manhole cover to invert level of the outgoing pipe. Allowance must be made in rates for overall depth of excavation which will vary with outlet pipe diameter.</t>
  </si>
  <si>
    <t>4.1.3</t>
  </si>
  <si>
    <t>Excavation in Poor Soil Below the Formation Level</t>
  </si>
  <si>
    <t>Payment for excavation in poor soil where directed in writing by the Engineer shall be based on the rate or rates stated in the Bills of Quantities and shall constitute full compensation for all materials, labour, equipment and incidentals necessary to execute the required excavation below the defined formation level to provide a stable base for the pipeline or structure.</t>
  </si>
  <si>
    <t>4.1.4</t>
  </si>
  <si>
    <t>Excavation for Exploratory Trenches</t>
  </si>
  <si>
    <t>The cost of excavating exploratory trenches by the Contractor as required by the Specification in order to determine the location size and condition of services and groundwater levels and chemical / contamination levels shall be deemed to be included in excavation work, without limit. The Contractor shall allow in his costs for all reinstatement of surfaces damaged or removed as a result of these exploratory trenches and for the preparation and submission of fully dimensioned record sketches to the Engineer.</t>
  </si>
  <si>
    <t>5.0</t>
  </si>
  <si>
    <t>PIPELINE INSTALLATION</t>
  </si>
  <si>
    <t>The rates for pipe laying shall include, but not be limited to, the costs of the following:</t>
  </si>
  <si>
    <t>supply of all materials, labour, tools, equipment and incidentals to carry out the works as specified or directed by the Engineer;</t>
  </si>
  <si>
    <t>handling, laying and jointing pipes, supply and use of specified couplings or collars, cutting, turning and chamfering, supply of purpose-made short lengths, specials and fittings where required, trimming pipes where built-in;</t>
  </si>
  <si>
    <t>disposal of wastage incurred for any reason whatsoever;</t>
  </si>
  <si>
    <t>respective beds, haunches and surrounds including geotextile fabric membrane as specified;</t>
  </si>
  <si>
    <t>cleaning and testing of pipes and pipelines on site before, during and after pipe laying;</t>
  </si>
  <si>
    <t>pre-commissioning CCTV inspection or joint testing and post-construction CCTV inspection as instructed by the Engineer;</t>
  </si>
  <si>
    <t>shop and site coatings as specified; and</t>
  </si>
  <si>
    <t>connections to new and to existing manholes including cutting and breaking the concrete manhole walls.</t>
  </si>
  <si>
    <t>The rates shall include for difficulties in working in contaminated ground, or unhygienic conditions and for complying with all necessary health and safety measures when working in live pipelines, manholes, structures and hazardous locations generally.</t>
  </si>
  <si>
    <t>The rates shall also include for all necessary welding and joints, couplings, sleeves, rings, gaskets, bolts, nuts and washers, and all other jointing materials, for external and internal protective treatment to pipes and joints as specified, rectifying any damage to shop coatings and any site coatings as specified, and for carrying out all pressure and proving tests to the satisfaction of the Engineer. The Contractor shall provide all necessary temporary stoppers, strutting, anchors and testing equipment and the cost is deemed included in the rates entered in the Bills of Quantities.</t>
  </si>
  <si>
    <t>Where the pipe manufacturer's instructions for laying and jointing pipes are more stringent than the Specification, such instructions are deemed to form part of the Specification and any additional costs incurred in complying with these instructions will be deemed to be included for in the rates.</t>
  </si>
  <si>
    <t>Payment for pipeline installation will only be made when they are fully installed and successfully tested including provision of satisfactory CCTV survey and records or joint testing and report.</t>
  </si>
  <si>
    <t>In the event of the Engineer not being satisfied in respect of any aspect of the construction either in relation to materials or workmanship, then payment will not be made until such time as remedial work is carried out to the satisfaction of the Engineer.</t>
  </si>
  <si>
    <t>The rates for new pipeline installation shall also include for CCTV inspections and associated works including any post-construction CCTV survey as instructed by the Engineer additional to final pre-commissioning inspection.</t>
  </si>
  <si>
    <t>The rates for new pipeline installation shall also include for visual inspections and testing of individual pipe joints as specified for all new pipelines.</t>
  </si>
  <si>
    <t>5.1</t>
  </si>
  <si>
    <t>LATERAL REPLACEMENT OR NEW LATERALS</t>
  </si>
  <si>
    <t>Rates for replacement or new lateral connections to houses, buildings, etc. shall include for all matters described under pipeline construction work.  Excavation shall be by hand dig.</t>
  </si>
  <si>
    <t>The rates for the construction of lateral connections must include for survey, inspection and preparation of "As-Built Drawings", the compilation of full agreed record sheets for each and every lateral connection and pipeline completed. The Contractor shall prepare the shop and record drawings, schedules, etc. to a format approved by the Engineer, print the required number of copies and bind into sets.</t>
  </si>
  <si>
    <t>The extent of work to each lateral connection will be 0.5m away from plot boundary wall.</t>
  </si>
  <si>
    <t>6.0</t>
  </si>
  <si>
    <t>PIPE INSTALLATION BY MICROTUNNELING</t>
  </si>
  <si>
    <t>Payment for the installation of sewer pipelines using microtunnelling techniques shall be at the rates stated in the Bills of Quantities.</t>
  </si>
  <si>
    <t>detailed design of the whole operation and submittal of Shop Drawings for the Engineer's approval prior to commencing execution;</t>
  </si>
  <si>
    <t>full compensation for furnishing all labour, materials, tools and equipment;</t>
  </si>
  <si>
    <t>necessary boreholes for soil investigation in advance of the works;</t>
  </si>
  <si>
    <t>executing all work involved in installing sewer pipes and connection of laterals;</t>
  </si>
  <si>
    <t>excavation in any type of soil including rock, backfilling, dewatering and disposal of waste materials;</t>
  </si>
  <si>
    <t>support, protection or diversion of existing utilities whether under or above ground;</t>
  </si>
  <si>
    <t>safety and ventilation;</t>
  </si>
  <si>
    <t>design and construction of all boring and receiving shafts including converting into access manholes, which will become part of the permanent structures;</t>
  </si>
  <si>
    <t>furnishing, installing, and maintaining carrier pipes;</t>
  </si>
  <si>
    <t>all temporary works;</t>
  </si>
  <si>
    <t>connection to access manholes including lateral connections to access manholes;</t>
  </si>
  <si>
    <t>testing and commissioning, and CCTV survey of completed pipeline; and</t>
  </si>
  <si>
    <t>all surface restoration works and any repair of damage of any nature due to the Works;</t>
  </si>
  <si>
    <t>all to the satisfaction of the Engineer.</t>
  </si>
  <si>
    <t>If site conditions should permit installation of any or part of these lengths billed at depths 6.0m by open cut trench installation and the Engineer instructs construction by such method, then payment for the work will be made under the relevant items for trench excavation and pipe laying.</t>
  </si>
  <si>
    <t>Payment will only be made for completed runs. No payment will be made for aborted work.</t>
  </si>
  <si>
    <t>7.0</t>
  </si>
  <si>
    <t>MANHOLE CONSTRUCTION</t>
  </si>
  <si>
    <t>The depths of manholes shall be measured from the top of the manhole cover to invert level of the outgoing pipe. Allowance must be made in rates for overall depth of construction which will vary with outlet pipe diameter.</t>
  </si>
  <si>
    <t>7.1</t>
  </si>
  <si>
    <t>MANHOLE BACKDROPS</t>
  </si>
  <si>
    <t>Measurement shall be per number of backdrops based on the diameter of the vertical pipe and on the height of the drop.</t>
  </si>
  <si>
    <t>7.2</t>
  </si>
  <si>
    <t>LATERAL CONNECTIONS TO MANHOLE</t>
  </si>
  <si>
    <t>7.3</t>
  </si>
  <si>
    <t>NEW MANHOLE COVER AND FRAME</t>
  </si>
  <si>
    <t>Manhole covers and frames will be paid separately. Non-ventilated and ventilated covers shall be heavy duty grade 12, test load 40 tons, hinged in approved mechanism and as instructed by the Engineer. Rates shall include for labor, materials and incidentals including new cover and frame, integral GRP soffit liner, all as necessary to complete the work, and surface restoration.</t>
  </si>
  <si>
    <t>The Engineer will give instructions for each manhole as to whether a non-ventilated or a ventilated cover is to be installed at a particular location.  Additionally, for ventilated covers, the Engineer will instruct whether a GRP sealing plate or a GRP mud bucket with carbon filter is to be installed at that location.</t>
  </si>
  <si>
    <t>7.4</t>
  </si>
  <si>
    <t>GRP SEALING PLATE OR CARBON FILTER BUCKET</t>
  </si>
  <si>
    <t>The item will be measured &amp; paid for at the rates quoted in the Bills of Quantities. Payment will provide complete compensation for all labour, materials, and incidentals including removal of old mud bucket and contents, disposing to approved location and installing new sealing plate or carbon filter bucket as specified.</t>
  </si>
  <si>
    <t>Sealing plates shall be installed in new non-ventilated covers as directed by the Engineer and carbon filter buckets shall be installed in new ventilated covers as directed by the Engineer.</t>
  </si>
  <si>
    <t>8.0</t>
  </si>
  <si>
    <t>CLEANING OF SEWER PIPELINES AND MANHOLES</t>
  </si>
  <si>
    <t>No separate payment shall be made for the cleaning of new pipelines and manholes. The cost of which shall be deemed to be included in the rates for pipeline installation and construction of new manholes.</t>
  </si>
  <si>
    <t>9.0</t>
  </si>
  <si>
    <t>CCTV INSPECTION, VISUAL INSPECTION AND INDIVIDUAL JOINT TESTING</t>
  </si>
  <si>
    <t>9.1</t>
  </si>
  <si>
    <t>FOR NEW PIPELINES</t>
  </si>
  <si>
    <t>No separate payment shall be made for CCTV inspections and associated works for all new pipelines. The cost of CCTV inspection will be deemed to be included in the rates for new pipelines, including any post-construction CCTV survey as instructed by the Engineer additional to final pre-commissioning inspection.</t>
  </si>
  <si>
    <t>No separate payment shall be made for visual inspections and testing of individual pipe joints as specified for all new pipelines.</t>
  </si>
  <si>
    <t>9.2</t>
  </si>
  <si>
    <t>CCTV SURVEY INSTRUCTED BY THE ENGINEER</t>
  </si>
  <si>
    <t>CCTV surveys of existing or new pipelines other than those defined under the previous section (Section 9.1) shall be carried out when instructed by the Engineer, including any necessary cleaning of the pipelines. Such surveys may be required at any location within the project area boundary.</t>
  </si>
  <si>
    <t>10.0</t>
  </si>
  <si>
    <t>CIVIL WORKS FOR TELEPHONE NETWORK</t>
  </si>
  <si>
    <t>Payment shall be in full compensation for duct laying and installation of manholes and/or handholes as enumerated for the depths as indicated. The rates for laying and installing shall include construction of beds, haunches and/or surrounds, and supply of materials.</t>
  </si>
  <si>
    <t>Measurement for manholes and handholes shall be based on the number of each type installed.</t>
  </si>
  <si>
    <t>11.0</t>
  </si>
  <si>
    <t>Payment shall be a compensation of 90% for supply, delivery to site, install inclusive of all concrete foundations, commission work, street lighting feeder pillars. Remaining 10% will be compensated only after the completion of two (2) years of maintenance works as per the specification.</t>
  </si>
  <si>
    <t>Payment shall be a compensation of 90% for dismantle, clean, transport and delivery to MEW Store existing 4m lighting columns with all lanterns, control gears, accessories inclusive of removal and disposal of concrete foundations, backfilling of all voids and trenches, compacting, levelling and paving/tiling the area to bring back the original finishing, salvaging existing cables, delivering all old equipment and cables to MEW stores. Remaining 10% will be compensated only after the completion of two (2) years of maintenance works as per the specification.</t>
  </si>
  <si>
    <t>Measurement for installing lighting columns, lanterns, feeder pillars, handholes, earth pits and other associated devices shall be based on the number of each item and the percentage breakdown of unit cost as approved by the MEW Engineer.</t>
  </si>
  <si>
    <t>Measurement for dismantling lighting column, feeder pillar, lanterns, earth pit and other associated devices shall be based on the number of each item and the percentage breakdown of unit cost as approved by the MEW Engineer.</t>
  </si>
  <si>
    <t>12.0</t>
  </si>
  <si>
    <t>TREATED SEWAGE EFFLUENT DISTRIBUTION NETWORK</t>
  </si>
  <si>
    <t>The rates for HDPE pipes and fittings installation shall include for trench excavation, bedding, pipe laying, jointing by electro fusion, welding, backfilling, compacting, testing, commissioning, etc., and to make the pipe laying complete in all respects.</t>
  </si>
  <si>
    <t>The rates for isolation valve chambers shall include for all fittings, valves, spindle, cover etc., construction of valve chamber, pipe connection to isolation valve, commissioning, etc., and to make construction of valve chamber complete in all respects.</t>
  </si>
  <si>
    <t>Measurement for pipe laying shall be based on linear meter installed.</t>
  </si>
  <si>
    <t>Measurement for isolation valve chambers and fittings shall be based on number of each items installed.</t>
  </si>
  <si>
    <t>DEMOLITION</t>
  </si>
  <si>
    <t>02.41.00</t>
  </si>
  <si>
    <t>Asphalt Paving</t>
  </si>
  <si>
    <t>BILLS OF QUANTITIES</t>
  </si>
  <si>
    <t>REF</t>
  </si>
  <si>
    <t>Tenderer's Declaration</t>
  </si>
  <si>
    <t>TD/1</t>
  </si>
  <si>
    <t>Appendix</t>
  </si>
  <si>
    <t>Method of Measurements</t>
  </si>
  <si>
    <t>Waste Water Collection Network</t>
  </si>
  <si>
    <t>General Summary</t>
  </si>
  <si>
    <t>AREA LIGHTING</t>
  </si>
  <si>
    <t>26.56.23</t>
  </si>
  <si>
    <t>26.56.23.01</t>
  </si>
  <si>
    <t>26.56.23.01.01</t>
  </si>
  <si>
    <t>26.56.23.02</t>
  </si>
  <si>
    <t>26.56.23.02.01</t>
  </si>
  <si>
    <t>26.56.23.02.02</t>
  </si>
  <si>
    <t>26.56.23.02.03</t>
  </si>
  <si>
    <t>26.56.23.02.04</t>
  </si>
  <si>
    <t>26.56.23.03</t>
  </si>
  <si>
    <t>26.56.23.03.01</t>
  </si>
  <si>
    <t>26.56.23.04</t>
  </si>
  <si>
    <t>26.56.23.04.01</t>
  </si>
  <si>
    <t>26.56.23.04.02</t>
  </si>
  <si>
    <t>26.56.23.04.03</t>
  </si>
  <si>
    <t>26.56.23.04.04</t>
  </si>
  <si>
    <t>26.56.23.04.05</t>
  </si>
  <si>
    <t>26.56.23.04.06</t>
  </si>
  <si>
    <t>26.56.23.04.07</t>
  </si>
  <si>
    <t>26.56.23.04.08</t>
  </si>
  <si>
    <t>26.56.23.04.09</t>
  </si>
  <si>
    <t>26.56.23.04.10</t>
  </si>
  <si>
    <t>26.56.23.04.11</t>
  </si>
  <si>
    <t>26.56.23.04.12</t>
  </si>
  <si>
    <t>26.56.23.05</t>
  </si>
  <si>
    <t>26.56.23.05.01</t>
  </si>
  <si>
    <t>26.56.23.06</t>
  </si>
  <si>
    <t>26.56.23.06.01</t>
  </si>
  <si>
    <t>26.56.23.07</t>
  </si>
  <si>
    <t>26.56.23.07.01</t>
  </si>
  <si>
    <t>26.56.23.07.02</t>
  </si>
  <si>
    <t>26.56.23.07.03</t>
  </si>
  <si>
    <t>26.56.23.07.04</t>
  </si>
  <si>
    <t>26.56.23.07.05</t>
  </si>
  <si>
    <t>26.56.23.07.06</t>
  </si>
  <si>
    <t>26.56.23.08</t>
  </si>
  <si>
    <t>26.56.23.08.01</t>
  </si>
  <si>
    <t>26.56.23.08.02</t>
  </si>
  <si>
    <t>26.56.23.08.03</t>
  </si>
  <si>
    <t>26.56.23.08.04</t>
  </si>
  <si>
    <t>26.56.23.08.05</t>
  </si>
  <si>
    <t>26.56.23.08.06</t>
  </si>
  <si>
    <t>26.56.23.09</t>
  </si>
  <si>
    <t>26.56.23.09.01</t>
  </si>
  <si>
    <t>26.56.23.09.02</t>
  </si>
  <si>
    <t>26.56.23.09.03</t>
  </si>
  <si>
    <t>26.56.23.09.04</t>
  </si>
  <si>
    <t>26.56.23.09.05</t>
  </si>
  <si>
    <t>26.56.23.09.06</t>
  </si>
  <si>
    <t>26.56.23.09.07</t>
  </si>
  <si>
    <t>26.56.23.10</t>
  </si>
  <si>
    <t>26.56.23.10.01</t>
  </si>
  <si>
    <t>TRENCHING</t>
  </si>
  <si>
    <t>31.23.15</t>
  </si>
  <si>
    <t>31.23.15.65</t>
  </si>
  <si>
    <t>31.23.15.65.01</t>
  </si>
  <si>
    <t>31.23.15.65.02</t>
  </si>
  <si>
    <t>IRRIGATION NETWORK</t>
  </si>
  <si>
    <t>32.80.00</t>
  </si>
  <si>
    <t>32.80.00.01</t>
  </si>
  <si>
    <t>32.80.00.01.01</t>
  </si>
  <si>
    <t>32.80.00.01.02</t>
  </si>
  <si>
    <t>Stop Line Marking 701</t>
  </si>
  <si>
    <t>32.80.00.02</t>
  </si>
  <si>
    <t>32.80.00.02.01</t>
  </si>
  <si>
    <t>32.80.00.02.01.01</t>
  </si>
  <si>
    <t>32.80.00.02.01.02</t>
  </si>
  <si>
    <t>32.80.00.02.01.03</t>
  </si>
  <si>
    <t>32.80.00.02.02</t>
  </si>
  <si>
    <t>32.80.00.02.02.01</t>
  </si>
  <si>
    <t>32.80.00.02.03</t>
  </si>
  <si>
    <t>32.80.00.02.03.01</t>
  </si>
  <si>
    <t>32.80.00.02.03.01.01</t>
  </si>
  <si>
    <t>32.80.00.02.03.01.02</t>
  </si>
  <si>
    <t>32.80.00.02.04</t>
  </si>
  <si>
    <t>32.80.00.02.04.01</t>
  </si>
  <si>
    <t>32.80.00.02.04.02</t>
  </si>
  <si>
    <t>32.80.00.03</t>
  </si>
  <si>
    <t>32.80.00.03.01</t>
  </si>
  <si>
    <t>32.80.00.03.01.01</t>
  </si>
  <si>
    <t>32.80.00.03.02</t>
  </si>
  <si>
    <t>32.80.00.03.02.01</t>
  </si>
  <si>
    <t>Give Way Line Marking 702</t>
  </si>
  <si>
    <t>Crosswalk Marking 703</t>
  </si>
  <si>
    <t>Lane Use Arrows 710</t>
  </si>
  <si>
    <t>Lane Use Arrows 711</t>
  </si>
  <si>
    <t>Lane Use Arrows 712</t>
  </si>
  <si>
    <t>Lane Use Arrows 713</t>
  </si>
  <si>
    <t>Lane Use Arrows 714</t>
  </si>
  <si>
    <t>Lane Use Arrows 715</t>
  </si>
  <si>
    <t>White Lane Line Marking 741/741R/741S</t>
  </si>
  <si>
    <t>Round About Marking 744</t>
  </si>
  <si>
    <t>Curb Marking (Red/Yellow/White/Light Blue)</t>
  </si>
  <si>
    <t>Depth not exceeding 1.0m</t>
  </si>
  <si>
    <t>02.41.00.01</t>
  </si>
  <si>
    <t>02.41.00.02</t>
  </si>
  <si>
    <t>02.41.00.03</t>
  </si>
  <si>
    <t>02.41.00.04</t>
  </si>
  <si>
    <t>02.41.00.01.01</t>
  </si>
  <si>
    <t>02.41.00.02.01</t>
  </si>
  <si>
    <t>02.41.00.02.02</t>
  </si>
  <si>
    <t>03.30.00</t>
  </si>
  <si>
    <t>CAST-IN-PLACE CONCRETE</t>
  </si>
  <si>
    <t>Demolition and Abandonment of Existing pipelines, manholes and Other Structures</t>
  </si>
  <si>
    <t>03.30.00.01</t>
  </si>
  <si>
    <t>03.30.00.02</t>
  </si>
  <si>
    <t>03.30.00.01.01</t>
  </si>
  <si>
    <t>03.30.00.02.01</t>
  </si>
  <si>
    <t>31.23.15.01</t>
  </si>
  <si>
    <t>31.23.15.01.01</t>
  </si>
  <si>
    <t>31.23.15.01.02</t>
  </si>
  <si>
    <t>31.23.15.01.03</t>
  </si>
  <si>
    <t>31.23.15.01.04</t>
  </si>
  <si>
    <t>31.23.15.01.05</t>
  </si>
  <si>
    <t>31.23.15.01.06</t>
  </si>
  <si>
    <t>31.23.15.01.07</t>
  </si>
  <si>
    <t>31.23.15.01.08</t>
  </si>
  <si>
    <t>31.23.15.02</t>
  </si>
  <si>
    <t>31.23.15.02.01</t>
  </si>
  <si>
    <t>31.23.15.02.01.01</t>
  </si>
  <si>
    <t>31.23.15.02.01.02</t>
  </si>
  <si>
    <t>31.23.15.02.01.03</t>
  </si>
  <si>
    <t>31.23.15.02.01.04</t>
  </si>
  <si>
    <t>31.23.15.02.01.05</t>
  </si>
  <si>
    <t>31.23.15.02.01.06</t>
  </si>
  <si>
    <t>31.23.15.02.01.07</t>
  </si>
  <si>
    <t>31.23.15.03</t>
  </si>
  <si>
    <t>31.23.15.03.01</t>
  </si>
  <si>
    <t>31.23.15.03.01.01</t>
  </si>
  <si>
    <t>31.23.15.03.01.02</t>
  </si>
  <si>
    <t>31.23.15.03.01.03</t>
  </si>
  <si>
    <t>31.23.15.03.01.04</t>
  </si>
  <si>
    <t>31.23.15.03.01.05</t>
  </si>
  <si>
    <t>31.23.15.03.01.06</t>
  </si>
  <si>
    <t>31.23.15.03.01.07</t>
  </si>
  <si>
    <t>31.23.15.01.01.01</t>
  </si>
  <si>
    <t>31.23.15.01.02.01</t>
  </si>
  <si>
    <t>31.23.15.01.02.02</t>
  </si>
  <si>
    <t>31.23.15.01.02.03</t>
  </si>
  <si>
    <t>31.23.15.01.02.04</t>
  </si>
  <si>
    <t>31.23.15.01.02.05</t>
  </si>
  <si>
    <t>31.23.15.01.03.01</t>
  </si>
  <si>
    <t>31.23.15.01.03.02</t>
  </si>
  <si>
    <t>31.23.15.01.03.03</t>
  </si>
  <si>
    <t>31.23.15.01.03.04</t>
  </si>
  <si>
    <t>31.23.15.01.03.05</t>
  </si>
  <si>
    <t>31.23.15.01.04.01</t>
  </si>
  <si>
    <t>31.23.15.01.04.02</t>
  </si>
  <si>
    <t>31.23.15.01.04.03</t>
  </si>
  <si>
    <t>31.23.15.01.04.04</t>
  </si>
  <si>
    <t>31.23.15.01.04.05</t>
  </si>
  <si>
    <t>31.23.15.01.04.06</t>
  </si>
  <si>
    <t>31.23.15.01.05.01</t>
  </si>
  <si>
    <t>31.23.15.01.05.02</t>
  </si>
  <si>
    <t>31.23.15.01.05.03</t>
  </si>
  <si>
    <t>31.23.15.01.06.01</t>
  </si>
  <si>
    <t>31.23.15.01.06.02</t>
  </si>
  <si>
    <t>31.23.15.01.06.03</t>
  </si>
  <si>
    <t>31.23.15.01.07.01</t>
  </si>
  <si>
    <t>31.23.15.01.07.02</t>
  </si>
  <si>
    <t>31.23.15.01.08.01</t>
  </si>
  <si>
    <t>31.23.15.01.08.02</t>
  </si>
  <si>
    <t>33.05.22</t>
  </si>
  <si>
    <t>MICROTUNNELING</t>
  </si>
  <si>
    <t>33.05.22.01</t>
  </si>
  <si>
    <t>33.05.22.01.01</t>
  </si>
  <si>
    <t>33.05.22.01.01.01</t>
  </si>
  <si>
    <t>33.05.22.01.01.02</t>
  </si>
  <si>
    <t>33.05.22.02</t>
  </si>
  <si>
    <t>33.05.22.02.01</t>
  </si>
  <si>
    <t>33.05.22.02.02</t>
  </si>
  <si>
    <t>33.05.22.02.03</t>
  </si>
  <si>
    <t>33.05.22.02.03.01</t>
  </si>
  <si>
    <t>33.05.22.02.03.02</t>
  </si>
  <si>
    <t>33.05.22.02.03.03</t>
  </si>
  <si>
    <t>33.05.22.02.02.01</t>
  </si>
  <si>
    <t>33.05.22.02.01.01</t>
  </si>
  <si>
    <t>33.30.00</t>
  </si>
  <si>
    <t>SANITARY SEWERAGE UTILITIES</t>
  </si>
  <si>
    <t>33.30.00.01</t>
  </si>
  <si>
    <t>33.30.00.01.01</t>
  </si>
  <si>
    <t>33.30.00.01.02</t>
  </si>
  <si>
    <t>33.30.00.01.03</t>
  </si>
  <si>
    <t>HDPE GRAVITY SEWER PIPE AND FITTINGS</t>
  </si>
  <si>
    <t>Depth 1.5 - 2m</t>
  </si>
  <si>
    <t>Depth 2 - 2.5m</t>
  </si>
  <si>
    <t>Depth 2.5 - 3m</t>
  </si>
  <si>
    <t>33.31.03</t>
  </si>
  <si>
    <t>POLYMER CONCRETE PIPES</t>
  </si>
  <si>
    <t>33.31.03.01</t>
  </si>
  <si>
    <t>33.31.03.01.01</t>
  </si>
  <si>
    <t>33.31.03.01.01.01</t>
  </si>
  <si>
    <t>33.31.03.01.02</t>
  </si>
  <si>
    <t>33.31.03.01.03</t>
  </si>
  <si>
    <t>33.31.03.01.03.01</t>
  </si>
  <si>
    <t>33.31.03.01.03.02</t>
  </si>
  <si>
    <t>33.31.03.01.03.03</t>
  </si>
  <si>
    <t>33.31.03.01.02.01</t>
  </si>
  <si>
    <t>33.39.13</t>
  </si>
  <si>
    <t>SANITARY UTILITY SEWERAGE MANHOLES, FRAMES, AND COVERS</t>
  </si>
  <si>
    <t>33.39.13.01</t>
  </si>
  <si>
    <t>33.39.13.01.01</t>
  </si>
  <si>
    <t>Allow for over pumping of flows at the terminals of the new sewerage networks to the nearest operating manholes for 24 hours daily with no limitation to the duration as specified and as per detailed on drawings and specification or as directed by Engineer</t>
  </si>
  <si>
    <t>02.41.00.01.02</t>
  </si>
  <si>
    <t>02.41.00.01.03</t>
  </si>
  <si>
    <t>02.41.00.01.04</t>
  </si>
  <si>
    <t>02.41.00.01.01.01</t>
  </si>
  <si>
    <t>02.41.00.01.02.01</t>
  </si>
  <si>
    <t>02.41.00.05</t>
  </si>
  <si>
    <t>02.41.00.02.02.01</t>
  </si>
  <si>
    <t>02.41.00.02.01.01</t>
  </si>
  <si>
    <t>02.41.00.02.01.02</t>
  </si>
  <si>
    <t>02.41.00.02.01.03</t>
  </si>
  <si>
    <t>02.41.00.02.01.04</t>
  </si>
  <si>
    <t>02.41.00.02.01.05</t>
  </si>
  <si>
    <t>02.41.00.02.01.06</t>
  </si>
  <si>
    <t>02.41.00.02.01.07</t>
  </si>
  <si>
    <t>02.41.00.02.01.08</t>
  </si>
  <si>
    <t>02.41.00.02.01.09</t>
  </si>
  <si>
    <t>02.41.00.02.01.10</t>
  </si>
  <si>
    <t>02.41.00.02.01.11</t>
  </si>
  <si>
    <t>31.23.15.01.09</t>
  </si>
  <si>
    <t>31.23.15.03.02</t>
  </si>
  <si>
    <t>31.23.15.03.02.01</t>
  </si>
  <si>
    <t>33.40.00</t>
  </si>
  <si>
    <t>STORM DRAINAGE UTILITIES</t>
  </si>
  <si>
    <t>33.40.00.01</t>
  </si>
  <si>
    <t>33.40.00.01.01</t>
  </si>
  <si>
    <t>33.40.00.01.01.01</t>
  </si>
  <si>
    <t>33.40.00.01.02</t>
  </si>
  <si>
    <t>33.40.00.01.02.01</t>
  </si>
  <si>
    <t>33.40.00.01.02.02</t>
  </si>
  <si>
    <t>33.40.00.01.02.03</t>
  </si>
  <si>
    <t>33.40.00.01.02.04</t>
  </si>
  <si>
    <t>33.40.00.01.02.05</t>
  </si>
  <si>
    <t>33.40.00.01.03</t>
  </si>
  <si>
    <t>33.40.00.01.04</t>
  </si>
  <si>
    <t>33.40.00.01.05</t>
  </si>
  <si>
    <t>33.40.00.01.06</t>
  </si>
  <si>
    <t>33.40.00.01.07</t>
  </si>
  <si>
    <t>33.40.00.01.08</t>
  </si>
  <si>
    <t>33.40.00.01.08.01</t>
  </si>
  <si>
    <t>33.40.00.01.08.02</t>
  </si>
  <si>
    <t>33.40.00.01.07.01</t>
  </si>
  <si>
    <t>33.40.00.01.06.01</t>
  </si>
  <si>
    <t>33.40.00.01.06.02</t>
  </si>
  <si>
    <t>33.40.00.01.05.01</t>
  </si>
  <si>
    <t>33.40.00.01.05.02</t>
  </si>
  <si>
    <t>33.40.00.01.04.01</t>
  </si>
  <si>
    <t>33.40.00.01.03.01</t>
  </si>
  <si>
    <t>33.40.00.01.03.02</t>
  </si>
  <si>
    <t>33.40.00.01.03.03</t>
  </si>
  <si>
    <t>33.40.00.03</t>
  </si>
  <si>
    <t>33.40.00.03.01</t>
  </si>
  <si>
    <t>33.40.00.03.02</t>
  </si>
  <si>
    <t>33.40.00.03.08</t>
  </si>
  <si>
    <t>33.40.00.03.07</t>
  </si>
  <si>
    <t>33.40.00.04</t>
  </si>
  <si>
    <t>33.40.00.04.01</t>
  </si>
  <si>
    <t>33.40.00.04.02</t>
  </si>
  <si>
    <t>33.40.00.03.01.01</t>
  </si>
  <si>
    <t>33.40.00.03.01.02</t>
  </si>
  <si>
    <t>33.40.00.03.01.03</t>
  </si>
  <si>
    <t>33.40.00.03.02.01</t>
  </si>
  <si>
    <t>33.40.00.03.02.02</t>
  </si>
  <si>
    <t>33.40.00.03.02.03</t>
  </si>
  <si>
    <t>33.40.00.03.03</t>
  </si>
  <si>
    <t>33.40.00.03.04</t>
  </si>
  <si>
    <t>33.40.00.03.05</t>
  </si>
  <si>
    <t>33.40.00.03.06</t>
  </si>
  <si>
    <t>33.40.00.03.08.01</t>
  </si>
  <si>
    <t>33.40.00.03.08.02</t>
  </si>
  <si>
    <t>33.40.00.03.07.01</t>
  </si>
  <si>
    <t>33.40.00.03.07.02</t>
  </si>
  <si>
    <t>33.40.00.03.06.01</t>
  </si>
  <si>
    <t>33.40.00.03.05.01</t>
  </si>
  <si>
    <t>33.40.00.03.05.02</t>
  </si>
  <si>
    <t>33.40.00.03.04.01</t>
  </si>
  <si>
    <t>33.40.00.03.04.02</t>
  </si>
  <si>
    <t>33.40.00.03.03.01</t>
  </si>
  <si>
    <t>33.40.00.03.03.02</t>
  </si>
  <si>
    <t>33.40.00.05</t>
  </si>
  <si>
    <t>33.40.00.05.01</t>
  </si>
  <si>
    <t>33.40.00.06</t>
  </si>
  <si>
    <t>33.40.00.06.01</t>
  </si>
  <si>
    <t>02.41.00.06</t>
  </si>
  <si>
    <t>02.41.00.07</t>
  </si>
  <si>
    <t>31.23.15.01.10</t>
  </si>
  <si>
    <t>31.23.15.01.11</t>
  </si>
  <si>
    <t>31.23.15.02.02</t>
  </si>
  <si>
    <t>31.23.15.02.03</t>
  </si>
  <si>
    <t>31.23.15.02.04</t>
  </si>
  <si>
    <t>31.23.15.02.05</t>
  </si>
  <si>
    <t>31.23.15.02.06</t>
  </si>
  <si>
    <t>31.23.15.02.07</t>
  </si>
  <si>
    <t>31.23.15.02.08</t>
  </si>
  <si>
    <t>31.23.15.02.09</t>
  </si>
  <si>
    <t>31.23.15.02.10</t>
  </si>
  <si>
    <t>31.23.15.02.11</t>
  </si>
  <si>
    <t>31.23.15.01.12</t>
  </si>
  <si>
    <t>31.23.15.01.13</t>
  </si>
  <si>
    <t>31.23.15.01.14</t>
  </si>
  <si>
    <t>31.23.15.01.15</t>
  </si>
  <si>
    <t>31.23.15.01.16</t>
  </si>
  <si>
    <t>31.23.15.01.17</t>
  </si>
  <si>
    <t>31.23.15.01.18</t>
  </si>
  <si>
    <t>31.23.15.04</t>
  </si>
  <si>
    <t>31.23.15.05</t>
  </si>
  <si>
    <t>31.23.15.05.01</t>
  </si>
  <si>
    <t>31.23.15.04.01</t>
  </si>
  <si>
    <t>02.41.00.01.03.01</t>
  </si>
  <si>
    <t>02.41.00.01.04.01</t>
  </si>
  <si>
    <t>02.41.00.01.04.02</t>
  </si>
  <si>
    <t>02.41.00.01.02.02</t>
  </si>
  <si>
    <t>02.41.00.01.02.03</t>
  </si>
  <si>
    <t>02.41.00.01.02.04</t>
  </si>
  <si>
    <t>02.41.00.01.02.05</t>
  </si>
  <si>
    <t>Removal of existing pipelines where pipeline/ manhole replacement is required</t>
  </si>
  <si>
    <t>02.41.00.01.04.03</t>
  </si>
  <si>
    <t>02.41.00.01.04.04</t>
  </si>
  <si>
    <t>02.41.00.01.04.05</t>
  </si>
  <si>
    <t>Connecting pipes from manhole to house connection (laterals)</t>
  </si>
  <si>
    <t>Cleaning of existing storm water mains, gully lines and manholes including CCTV survey, removal of solid wastes, silt and debris etc. complete as specified and as per detailed on drawings and specification or as directed by Engineer</t>
  </si>
  <si>
    <t>Pavement Word and Symbol Markings - Slow</t>
  </si>
  <si>
    <t>Pavement Word and Symbol Markings - Give Way</t>
  </si>
  <si>
    <t>Speed Hump Marking 720</t>
  </si>
  <si>
    <t>Advance Speed Hump Marking 721</t>
  </si>
  <si>
    <t>Regulatory Signs, Stop 301</t>
  </si>
  <si>
    <t>Regulatory Signs, Give way 302</t>
  </si>
  <si>
    <t>Regulatory Signs, Give Way to Pedestrian 304</t>
  </si>
  <si>
    <t>Regulatory Signs, Speed limit 310</t>
  </si>
  <si>
    <t>Regulatory Signs, No entry 327</t>
  </si>
  <si>
    <t>Regulatory Signs, No Parking 367</t>
  </si>
  <si>
    <t>Regulatory Signs, No parking 369</t>
  </si>
  <si>
    <t>Warning Signs, Single Chevron Right 413</t>
  </si>
  <si>
    <t>Warning Signs, Single Chevron Left 414</t>
  </si>
  <si>
    <t>Warning Signs, Multiple Chevron Right 415</t>
  </si>
  <si>
    <t>Warning Signs, Multiple Chevron Left 416</t>
  </si>
  <si>
    <t>Warning Signs, Speed Hump 430</t>
  </si>
  <si>
    <t>Warning Signs, U-Turn Ahead 458</t>
  </si>
  <si>
    <t>Warning Signs, Supplemental Distance Plaque 480/481</t>
  </si>
  <si>
    <t>ROADWORKS</t>
  </si>
  <si>
    <t>AP/1</t>
  </si>
  <si>
    <t>33.39.13.01.02</t>
  </si>
  <si>
    <t>Construction of inspection chamber including supply and installation of standard medium duty DI cover with clear opening of 600x600mm, existing flow diversion, tees, bends, straight pipe, flange pipe, excavation in all types of material including rock, backfilling, disposal excavated material, formwork, waterproofing, internal and external protective coating, etc. complete in all respects as detailed on Drawings and as per the latest MPW Sanitary Engineering Design Manuals and Specification</t>
  </si>
  <si>
    <t>Additional Excavation Below Trench Formation Level (Poor Soil)</t>
  </si>
  <si>
    <t>31.23.15.04.01.01</t>
  </si>
  <si>
    <t>31.23.15.04.01.02</t>
  </si>
  <si>
    <t>31.23.15.04.01.03</t>
  </si>
  <si>
    <t>31.23.15.04.01.04</t>
  </si>
  <si>
    <t>31.23.15.04.01.05</t>
  </si>
  <si>
    <t>31.23.15.04.01.06</t>
  </si>
  <si>
    <t>31.23.15.04.01.07</t>
  </si>
  <si>
    <t>31.23.15.04.01.08</t>
  </si>
  <si>
    <t>Excavation of soft spots or unsuitable materials (poor soil) below trench formation level including backfilling, compact in layers with approved material, testing, disposal to Contractor's tip; complete as specified and as per drawings or as directed by Engineer and as per the standard specification</t>
  </si>
  <si>
    <t>Exposing, dismantling, removal and disposal of existing wastewater line including all types of soil excavation, jointing or plugging if required, disposal to approve tip off site, upholding sides of the excavation, backfilling, and compacting etc. complete as specified and as per detailed on drawings and specification or as directed by Engineer</t>
  </si>
  <si>
    <t>Exposing, dismantling, removal and disposal of existing wastewater manhole with RC cover slab including excavation, disposal to debris off site, upholding sides of the excavation, backfilling, and compacting etc. complete as specified and as per detailed on drawings and specification or as directed by Engineer</t>
  </si>
  <si>
    <t>Removal of existing pipes where manholes replacement is required</t>
  </si>
  <si>
    <t>Supply and installation of future use connection pipes including all necessary fittings, making connection to manhole, concrete works if required, excavation, excavation, backfilling, and compacting etc. as specified and as per detailed on drawings and specification or as directed by Engineer</t>
  </si>
  <si>
    <t>Supply and installation of stoppers with integral seal or removable concrete plug with seal or build headwall including thrust block as specified and as per detailed on drawings and specification or as directed by Engineer</t>
  </si>
  <si>
    <t>Removal of existing underground pipes, depth not exceeding 2.5m</t>
  </si>
  <si>
    <t>Total of page No. 1/24</t>
  </si>
  <si>
    <t>2 x 16mm2 + 1 x 10mm2 CU/PVC/PVC cabling in 38mm diameter PVC conduit / 100mm uPVC ducts</t>
  </si>
  <si>
    <t>Supply and install street lighting column with tapered shaft including painting columns and brackets, cable terminations, luminaries, fixtures, heat resistant flexible cables, drive gears complete with accessories inside the lighting columns, concrete foundations, excavation, backfilling, removal of surplus materials to approved tip, reinstatement of surface as required, ducts, bolts, hardboard protection etc. complete in all respects and commissioning and maintenance for a period of two (2) years from the date of completion of work.</t>
  </si>
  <si>
    <t>Supply and install Feeder pillars complete with foundations including excavation, backfilling, concrete, reinstatement, termination of distribution control cables and, earthing system, furnishing with proper fuse rating panels, doors etc. complete in all respects, commissioning and maintenance for a period of two (2) years from the date of completion of work.</t>
  </si>
  <si>
    <t>Supply and installation of HDPE pipe fittings conforming to ISO 4437 SDR 11 in trench including testing &amp; commissioning with all other associated work as specified in the drawings and Specification to the satisfaction of Engineer.</t>
  </si>
  <si>
    <t>Excavation in any soil including backfilling and disposal of surplus materials to designated area, cable tiles and marker tapes etc. as detailed on drawings and specifications to the satisfaction of Engineer.</t>
  </si>
  <si>
    <t>Supply and lay HDPE pipes (Solid Wall SDR 11, PN 16  conforming to ISO4427/DIN 8074) including bedding, jointing by electrofusion, welding, testing, commissioning, etc. to make pipe laying complete in all respects to the satisfaction of Engineer.</t>
  </si>
  <si>
    <t>Supply and laying of reinforced concrete protection slabs over the pipelines including excavation, disposal of excavated materials, concrete, reinforcements, formworks, expansion joints, and all associated materials etc. complete as specified and as per detailed on drawings and specification or as directed by Engineer</t>
  </si>
  <si>
    <t>Backfilling with selected excavated materials</t>
  </si>
  <si>
    <t>Backfilling with granular bedding material</t>
  </si>
  <si>
    <t>Backfilling with concrete</t>
  </si>
  <si>
    <t>Size: 1000 x 1600mm type 1 manhole externally; for 300mm diameter pipelines</t>
  </si>
  <si>
    <t>Size: 1100 x 1600mm type 1 manhole externally; for 400mm diameter pipelines</t>
  </si>
  <si>
    <t>Size: 1250 x 1600mm type 1 manhole externally; for 500mm diameter pipelines</t>
  </si>
  <si>
    <t>Size: 1350 x 1600mm type 1 manhole externally; for 600mm diameter pipelines</t>
  </si>
  <si>
    <t>Size: 1850 x 1600mm type 1 manhole externally; for 1000mm diameter pipelines</t>
  </si>
  <si>
    <t>Size: 2100 x 1600mm type 1 manhole externally; for 1200mm diameter pipelines</t>
  </si>
  <si>
    <t>Trench Excavation for Laterals (House Connections)</t>
  </si>
  <si>
    <t>Trench excavation by hand for laying wastewater lines including all types of soil including rock, dewatering, preparation of surfaces, disposal to approve tip off site, upholding sides of the excavation, support and protection of trench sides, protection, diversion &amp; reinstatement of all above ground and underground services, supply of soft soap lubricant, flushing, sterilization, breaking into existing pipeline, backfilling and compact in layers with approved material; complete as specified and as per drawings or as directed by Engineer and as per the standard specification</t>
  </si>
  <si>
    <t>Depth: not exceeding 1.5m</t>
  </si>
  <si>
    <t>31.23.15.01.01.02</t>
  </si>
  <si>
    <t>31.23.15.01.01.03</t>
  </si>
  <si>
    <t>31.23.15.01.01.04</t>
  </si>
  <si>
    <t>31.23.15.01.01.05</t>
  </si>
  <si>
    <t>31.23.15.01.01.06</t>
  </si>
  <si>
    <t>31.23.15.01.01.07</t>
  </si>
  <si>
    <t>31.23.15.01.01.08</t>
  </si>
  <si>
    <t>31.23.15.01.01.09</t>
  </si>
  <si>
    <t>31.23.15.01.03.06</t>
  </si>
  <si>
    <t>31.23.15.01.03.07</t>
  </si>
  <si>
    <t>31.23.15.01.03.08</t>
  </si>
  <si>
    <t>31.23.15.01.06.04</t>
  </si>
  <si>
    <t>31.23.15.01.06.05</t>
  </si>
  <si>
    <t>31.23.15.05.01.01</t>
  </si>
  <si>
    <t>31.23.15.05.01.02</t>
  </si>
  <si>
    <t>31.23.15.05.01.03</t>
  </si>
  <si>
    <t>31.23.15.05.01.04</t>
  </si>
  <si>
    <t>31.23.15.05.01.05</t>
  </si>
  <si>
    <t>31.23.15.05.01.06</t>
  </si>
  <si>
    <t>31.23.15.05.01.07</t>
  </si>
  <si>
    <t>31.23.15.05.01.08</t>
  </si>
  <si>
    <t>Storm water Collection Network</t>
  </si>
  <si>
    <t>Removal, refurbishment, and re-installation of existing hot dip galvanized lighting columns including class K-300 concrete foundations, control gears incorporating dual power dimming ballasts and power switching devices, wiring/cabling from the feeder pillars to the lighting units in order to centrally and automatically control the lumens output to dim from 100% to 50% at a pre-set time during the night and back to full lumens output at early morning, cut-outs, lamps and sundry materials all as specified, underground (3x35+2x16) sq.mm. CU/PVC/PVC cabling in UPVC duct between feeder pillars and the lighting columns, excavations and backfilling, laying of UPVC cable ducts, road crossing ducts, provision of hand holes / earth-pits, leveling and compacting, paving/tiling the area to bring back the original finishing, salvaging existing cables, delivering all old equipment and cables to MEW stores, numbering, etc. complete in all respects, and commissioning and maintenance for a period of two (2) years from the date of completion of work</t>
  </si>
  <si>
    <t>Concrete Saddle At Crossings Over Storm water Drains</t>
  </si>
  <si>
    <t>Concrete saddle to storm water pipe including 20mm thick flexible filler, bitumen impregnated fiberboard and polyethylene sheet, complete in all respects to Specification and as detailed on Drawings</t>
  </si>
  <si>
    <t>Supply, install, test, commission and disinfecting of HDPE corrugated pipe confirming to PrEN 13476-1 in trenches including cutting and turning small pieces, jointing if required, visual inspection, CCTV survey complete as specified and as per the latest MPW Sanitary Engineering Design Manuals and Specification and as detailed on Drawings</t>
  </si>
  <si>
    <t>Trench excavation for laying storm water lines including all types of soil including rock, dewatering, preparation of surfaces, disposal to approve tip off site, upholding sides of the excavation, soil replacement under formation level if required, support and protection of trench sides, protection, diversion &amp; reinstatement of all above ground and underground services, supply of soft soap lubricant, flushing, sterilization, breaking into existing pipeline, backfilling and compact in layers with approved material; complete as specified and as per drawings or as directed by Engineer and as per the standard specification for the following pipe sizes:</t>
  </si>
  <si>
    <t>Construction of reinforced concrete storm water manholes including class D400 heavy duty ductile iron (DI) manhole cover and frame to BS EN124, ladder/cast iron step, safety chain if required, excavation, backfilling, dewatering, shoring, blinding, building in pipes for future connection with benching, pipe jointing, bituminous coating external tanking protection, corbelling complete in all respects as detailed on Drawings and Specification</t>
  </si>
  <si>
    <t>Construction of insitu concrete gully including supply and installion of galvanized M.S angle frame and grating, blinding, excavation in all types of material including rock, backfilling, disposal excavated material, formwork, waterproofing, internal and external protective coating and all other related work as specified and as per detailed on drawings and specification</t>
  </si>
  <si>
    <t>Construction of insitu concrete slopping trench/channel including supply and installion of galvanized M.S angle frame and grating, blinding, blinding, excavation in all types of material including rock, backfilling, disposal excavated material, formwork, waterproofing, internal and external protective coating and all other related work as specified and as per detailed on drawings and specification</t>
  </si>
  <si>
    <t>Scraping and leveling existing roads up to approx. 300mm depth</t>
  </si>
  <si>
    <t>Total of page No. 1/10</t>
  </si>
  <si>
    <t>Total of page No. 1/25</t>
  </si>
  <si>
    <t>10m single arm lighting columns.</t>
  </si>
  <si>
    <t xml:space="preserve">10m double arm lighting columns </t>
  </si>
  <si>
    <t>8m double arm lighting columns.</t>
  </si>
  <si>
    <t>Tender No. SE/194</t>
  </si>
  <si>
    <t>TENDER NO SE/194</t>
  </si>
  <si>
    <t>Stormwater Collection Network</t>
  </si>
  <si>
    <t>Streetlighting Network</t>
  </si>
  <si>
    <t>Headings, general directions and descriptions of work and materials are abridged and are not necessarily complete or repeated in the Bills of Quantities and reference should be made to the Conditions of Contract, to the Specifications and to the Drawings for full details and complete information. The rates and prices inserted against items in the Bills of Quantities must be the full inclusive cost of the work in every respect and of all general liabilities and obligations set forth or implied in the documents on which the Tender is based, whether or not the individual components of each item are itemised in these Preambles or in the item description. The completed prices must truly reflect the cost of the item described.</t>
  </si>
  <si>
    <t>associated with General reuirements in Division 1 of specification.</t>
  </si>
  <si>
    <t>The rate for the investigations for existing utilities, obtaining approvals for demolition or re-routing of utilities, soil invetigation and geotechnical report should be included within the rate of each item in the respective items of BoQ.</t>
  </si>
  <si>
    <t>Separate rates for cleaning existing stormwater pipelines and manholes shall include allowances for making good any damage to the sewer and stormwater structures as a result of cleaning operations where such damage is, in the opinion of the Engineer, attributed to the Contractor's negligence.</t>
  </si>
  <si>
    <t>removal of paving and curbs including street furnitures as required by excavation;</t>
  </si>
  <si>
    <t>Street Furnitures</t>
  </si>
  <si>
    <t>The Contractor shall allow for the costs of removal and reinstatement of street furnitures such as traffic control signals and cabinets, signs, structures for sunshade (including car shade structures installed by individuals and residents), gulley inlets for stormwater drainage, fire hydrants, light poles, and the like, and the repair of any damage to same caused during execution of the Works.</t>
  </si>
  <si>
    <t>The contractor has to photographically document the state of street furnitures exist in the project area prior to starting the work and shall reinstate the existing conditions at the completion of work with  close coordination with the plot owners.</t>
  </si>
  <si>
    <t>Measurement shall be by the linear metre for each pipe diameter.</t>
  </si>
  <si>
    <t>The rates for pipe installation by microtunneling shall include, but not be limited to, the following:</t>
  </si>
  <si>
    <t>The rates shall also include for all lubrication during driving and grouting to stabilise ground as necessary, grouting of over break, and for the provision of special short pipes for installation at the beginning and end of each drive to provide flexibility where the pipeline enters the receiving shaft and exits the boring shaft and at connections to manholes.</t>
  </si>
  <si>
    <t>No separate payment for shafts associated with microtunneling operations will be made.</t>
  </si>
  <si>
    <t>Payment for manholes as shown on the Drawings shall be in full compensation for work including, but not limited to, overpumping and flow diversion, excavation and backfill with suitable material,  and any additional excavation and backfilling where required, concrete blinding, concrete work for bases, walls, slabs, and formwork, internal lining and external protection, finishes, arrangements of inlets and outlets, access shafts of different heights, metal work, epoxy coated steel reinforcement for concrete work, connections to existing sewer pipe, channel construction and benching with GRP lamination or epoxy mortar and VC half channels, cutting, forming and jointing for existing house connections, ensuring water tightness, construction joints and water stops, brickwork, and all surface reinstatement.</t>
  </si>
  <si>
    <t>The rates for manhole backdrops shall include, but not limited to, breaking existing backdrops, disposal of debris to Contractor's tip, overpumping and flow diversion, additional excavation, backfilling, and construction of backdrops to new or replaced manholes including pipes and all necessary fittings and concrete surround.</t>
  </si>
  <si>
    <t>The costs for lateral connections to new manholes shall be deemed to be included in the rates for manhole construction and shall include for breaking existing lateral connection pipe at existing manholes before its demolition, overpumping and flow diversion, reconnection to new manhole, pipes and necessary fittings and all matters as described under pipeline construction work.</t>
  </si>
  <si>
    <t>Measurement shall be by linear metre of any pipe diameter at any depth. The Contractor is to provide only the unit rate.</t>
  </si>
  <si>
    <t>26.56.23.04.13</t>
  </si>
  <si>
    <t>26.56.23.04.14</t>
  </si>
  <si>
    <t>26.56.23.04.15</t>
  </si>
  <si>
    <t>26.56.23.04.16</t>
  </si>
  <si>
    <t>26.56.23.04.17</t>
  </si>
  <si>
    <t>26.56.23.04.18</t>
  </si>
  <si>
    <t>26.56.23.04.19</t>
  </si>
  <si>
    <t>26.56.23.04.20</t>
  </si>
  <si>
    <t>26.56.23.09.08</t>
  </si>
  <si>
    <t>4m post top lighting columns</t>
  </si>
  <si>
    <t>Nominal bore 160mm pipes in trenches depth not exceeding 1.5m</t>
  </si>
  <si>
    <t>160 x 90 mm Tee</t>
  </si>
  <si>
    <t>160 x 160 mm Tee</t>
  </si>
  <si>
    <t>160 x 200 mm Tee</t>
  </si>
  <si>
    <t>160mm Diameter</t>
  </si>
  <si>
    <t>02.41.00.55</t>
  </si>
  <si>
    <t>02.41.00.55.01</t>
  </si>
  <si>
    <t>02.41.00.55.02</t>
  </si>
  <si>
    <t>LM</t>
  </si>
  <si>
    <t>Demolition and/or removal of existing pipeline, sleeves, end caps including disposal of debris and non-salvageable materials and protection of existing and new work from damage.</t>
  </si>
  <si>
    <t>Removal of existing irrigation lines at any size and material at any depth of trench formation level of replacement pipelines including dealing with contents of pipe and disposal to the satisfaction of Engineer.</t>
  </si>
  <si>
    <t>Demolition and removal of  existing sleeves (dia 315 mm, 19 Nos) and disposal of debris   to the satisfaction of Engineer.</t>
  </si>
  <si>
    <t>Feeder Pillar FP-1, Type E, 17.875kW</t>
  </si>
  <si>
    <t>Feeder Pillar FP-2, Type E, 16.38kW</t>
  </si>
  <si>
    <t>Feeder Pillar FP-3, Type E, 16.94kW</t>
  </si>
  <si>
    <t>Feeder Pillar FP-4, Type E, 14.3kW</t>
  </si>
  <si>
    <t>Feeder Pillar FP-5, Type E, 18.975kW</t>
  </si>
  <si>
    <t>Feeder Pillar FP-6, Type E, 11.88kW</t>
  </si>
  <si>
    <t>Feeder Pillar FP-7, Type E, 10.12kW</t>
  </si>
  <si>
    <t>Feeder Pillar FP-8, Type E, 18.865kW</t>
  </si>
  <si>
    <t>Feeder Pillar FP-9, Type E, 11.275kW</t>
  </si>
  <si>
    <t>Feeder Pillar FP-10, Type E, 11.715kW</t>
  </si>
  <si>
    <t>Feeder Pillar FP-11, Type E, 9.9kW</t>
  </si>
  <si>
    <t>Feeder Pillar FP-12, Type E, 14.025kW</t>
  </si>
  <si>
    <t>Feeder Pillar FP-13, Type E, 5.61kW</t>
  </si>
  <si>
    <t>Feeder Pillar FP-14, Type E, 11.99kW</t>
  </si>
  <si>
    <t>Feeder Pillar FP-15, Type E, 5.28kW</t>
  </si>
  <si>
    <t>Feeder Pillar FP-16, Type E, 3.135kW</t>
  </si>
  <si>
    <t>Feeder Pillar FP-17, Type E, 11.99kW</t>
  </si>
  <si>
    <t>Feeder Pillar FP-18, Type E, 10.78kW</t>
  </si>
  <si>
    <t>Feeder Pillar FP-19, Type E, 9.9kW</t>
  </si>
  <si>
    <t>Feeder Pillar FP-20, Type E, 13.915kW</t>
  </si>
  <si>
    <t>400mm Dia. sleeves (22 Nos.)</t>
  </si>
  <si>
    <t>1,600mm Dia. pipe</t>
  </si>
  <si>
    <t>1,800mm Dia. pipe</t>
  </si>
  <si>
    <t>2000mm Dia. pipe</t>
  </si>
  <si>
    <t>02.41.00.02.01.12</t>
  </si>
  <si>
    <t>02.41.00.02.01.13</t>
  </si>
  <si>
    <t>Depth: 2m - 2.5m</t>
  </si>
  <si>
    <t>33.40.00.01.05.03</t>
  </si>
  <si>
    <t>33.40.00.01.05.04</t>
  </si>
  <si>
    <t>33.40.00.01.05.05</t>
  </si>
  <si>
    <t>33.40.00.01.07.02</t>
  </si>
  <si>
    <t>Size: 1150 x 1600mm type 1 manhole externally; for 450mm diameter pipelines</t>
  </si>
  <si>
    <t>Size: 1500 x 1600mm type 1 manhole externally; for 700mm diameter pipelines</t>
  </si>
  <si>
    <t>Size: 2600 x 1600mm type 1 manhole externally; for 1600mm diameter pipelines</t>
  </si>
  <si>
    <t>Size: 2800 x 1600mm type 1 manhole externally; for 1800mm diameter pipelines</t>
  </si>
  <si>
    <t>Size: 3100 x 1600mm type 1 manhole externally; for 2000mm diameter pipelines</t>
  </si>
  <si>
    <t>33.40.00.03.04.03</t>
  </si>
  <si>
    <t>33.40.00.03.07.03</t>
  </si>
  <si>
    <t>33.40.00.03.07.04</t>
  </si>
  <si>
    <t>33.40.00.03.08.03</t>
  </si>
  <si>
    <t>33.40.00.03.08.04</t>
  </si>
  <si>
    <t>33.40.00.03.09</t>
  </si>
  <si>
    <t>33.40.00.03.09.01</t>
  </si>
  <si>
    <t>33.40.00.03.09.02</t>
  </si>
  <si>
    <t>33.40.00.03.09.03</t>
  </si>
  <si>
    <t>33.40.00.03.10</t>
  </si>
  <si>
    <t>33.40.00.03.10.01</t>
  </si>
  <si>
    <t>33.40.00.03.10.02</t>
  </si>
  <si>
    <t>33.40.00.03.10.03</t>
  </si>
  <si>
    <t>33.40.00.03.11</t>
  </si>
  <si>
    <t>33.40.00.03.11.01</t>
  </si>
  <si>
    <t>33.40.00.03.12</t>
  </si>
  <si>
    <t>33.40.00.03.12.01</t>
  </si>
  <si>
    <t>33.40.00.03.12.02</t>
  </si>
  <si>
    <t>Manhole - S3R  Type</t>
  </si>
  <si>
    <t>Manhole - S4R  Type</t>
  </si>
  <si>
    <t>Manhole - L1  Type</t>
  </si>
  <si>
    <t>Manhole - L3R  Type</t>
  </si>
  <si>
    <t>Special Manhole</t>
  </si>
  <si>
    <t>02.41.00.08</t>
  </si>
  <si>
    <t>02.41.00.09</t>
  </si>
  <si>
    <t>02.41.00.10</t>
  </si>
  <si>
    <t>02.41.00.11</t>
  </si>
  <si>
    <t>02.41.00.12</t>
  </si>
  <si>
    <t>02.41.00.13</t>
  </si>
  <si>
    <t>02.41.00.14</t>
  </si>
  <si>
    <t>For 5-ways 100mm uPVC duct, ditto</t>
  </si>
  <si>
    <t>For 7-ways 100mm uPVC duct, ditto</t>
  </si>
  <si>
    <t>For 15-ways 100mm uPVC duct, ditto</t>
  </si>
  <si>
    <t>For 16-ways 100mm uPVC duct, ditto</t>
  </si>
  <si>
    <t>For 22-ways 100mm uPVC duct, ditto</t>
  </si>
  <si>
    <t>For 24-ways 100mm uPVC duct, ditto</t>
  </si>
  <si>
    <t>For 28-ways 100mm uPVC duct, ditto</t>
  </si>
  <si>
    <t>For 16-ways 100mm uPVC duct, in trenches (footway), depth not exceeding 1.5m</t>
  </si>
  <si>
    <t>31.23.15.01.19</t>
  </si>
  <si>
    <t>31.23.15.01.20</t>
  </si>
  <si>
    <t>31.23.15.01.21</t>
  </si>
  <si>
    <t>31.23.15.01.22</t>
  </si>
  <si>
    <t>31.23.15.01.23</t>
  </si>
  <si>
    <t>31.23.15.01.24</t>
  </si>
  <si>
    <t>31.23.15.01.25</t>
  </si>
  <si>
    <t>31.23.15.01.26</t>
  </si>
  <si>
    <t>31.23.15.01.27</t>
  </si>
  <si>
    <t>31.23.15.01.28</t>
  </si>
  <si>
    <t>31.23.15.01.29</t>
  </si>
  <si>
    <t>For proposed cable duct; 5-ways 100mm dia</t>
  </si>
  <si>
    <t>For proposed cable duct; 7-ways 100mm dia</t>
  </si>
  <si>
    <t>For proposed cable duct; 15-ways 100mm dia</t>
  </si>
  <si>
    <t>For proposed cable duct; 16-ways 100mm dia</t>
  </si>
  <si>
    <t>For proposed cable duct; 22-ways 100mm dia</t>
  </si>
  <si>
    <t>For proposed cable duct; 24-ways 100mm dia</t>
  </si>
  <si>
    <t>For proposed cable duct; 28-ways 100mm dia</t>
  </si>
  <si>
    <t>31.23.15.02.12</t>
  </si>
  <si>
    <t>31.23.15.02.13</t>
  </si>
  <si>
    <t>31.23.15.02.14</t>
  </si>
  <si>
    <t>31.23.15.02.15</t>
  </si>
  <si>
    <t>31.23.15.02.16</t>
  </si>
  <si>
    <t>31.23.15.02.17</t>
  </si>
  <si>
    <t>5 way 100mm uPVC duct in footway / carriageway</t>
  </si>
  <si>
    <t>7 way 100mm uPVC duct in footway / carriageway</t>
  </si>
  <si>
    <t>15 way 100mm uPVC duct in footway / carriageway</t>
  </si>
  <si>
    <t>16 way 100mm uPVC duct in footway / carriageway</t>
  </si>
  <si>
    <t>22 way 100mm uPVC duct in footway / carriageway</t>
  </si>
  <si>
    <t>24 way 100mm uPVC duct in footway / carriageway</t>
  </si>
  <si>
    <t>28 way 100mm uPVC duct in footway / carriageway</t>
  </si>
  <si>
    <t>Special manhole</t>
  </si>
  <si>
    <t>Size: 3700 x 1900 x 2950mm Externally, Type S-4</t>
  </si>
  <si>
    <t>Size: 3900 x 2200 x 2950mm Overall, Type L-4</t>
  </si>
  <si>
    <t>02.41.00.01.04.06</t>
  </si>
  <si>
    <t>Depth: 12 - 12.5m</t>
  </si>
  <si>
    <t>800mm Diameter pipe</t>
  </si>
  <si>
    <t>900mm Diameter pipe</t>
  </si>
  <si>
    <t>1000mm Diameter pipe</t>
  </si>
  <si>
    <t>31.23.15.01.02.06</t>
  </si>
  <si>
    <t>31.23.15.01.02.07</t>
  </si>
  <si>
    <t>31.23.15.01.02.08</t>
  </si>
  <si>
    <t>31.23.15.01.04.07</t>
  </si>
  <si>
    <t>31.23.15.01.04.08</t>
  </si>
  <si>
    <t>31.23.15.01.04.09</t>
  </si>
  <si>
    <t>31.23.15.01.05.04</t>
  </si>
  <si>
    <t>31.23.15.01.05.05</t>
  </si>
  <si>
    <t>31.23.15.01.05.06</t>
  </si>
  <si>
    <t>31.23.15.01.07.03</t>
  </si>
  <si>
    <t>31.23.15.01.07.04</t>
  </si>
  <si>
    <t>31.23.15.01.09.01</t>
  </si>
  <si>
    <t>31.23.15.04.01.09</t>
  </si>
  <si>
    <t>31.23.15.04.01.10</t>
  </si>
  <si>
    <t>31.23.15.05.01.09</t>
  </si>
  <si>
    <t>31.23.15.05.01.10</t>
  </si>
  <si>
    <t>For 160mm to 200mm dia. pipe</t>
  </si>
  <si>
    <t>1000mm Dia Connection point</t>
  </si>
  <si>
    <t>Removing existing pipes of any size and material at or above trench formation level of replacement pipelines including dealing with contents of pipe, any granular or concrete surround, haunch and bedding, and disposal  to the satisfaction of Engineer.</t>
  </si>
  <si>
    <t>Ditto, depth exceeding 2.5m</t>
  </si>
  <si>
    <t>02.41.00.01.01.02</t>
  </si>
  <si>
    <t>Total of page No. 1/11</t>
  </si>
  <si>
    <t>Total of page No. 1/26</t>
  </si>
  <si>
    <t>Total of page No. 1/27</t>
  </si>
  <si>
    <t>As Page 1/12</t>
  </si>
  <si>
    <t>As Page 1/30</t>
  </si>
  <si>
    <t>Total of page No. 3/4</t>
  </si>
  <si>
    <t>Total of page No. 3/8</t>
  </si>
  <si>
    <t>Total of page No. 3/9</t>
  </si>
  <si>
    <t>As Page 3/5</t>
  </si>
  <si>
    <t>Total of page No. 6/5</t>
  </si>
  <si>
    <t>As Page 6/2</t>
  </si>
  <si>
    <t>2 way 100mm uPVC duct in footway / carriageway</t>
  </si>
  <si>
    <t>Construction of reinforced concrete manholes including supply and installation of C.I.GRADE 12 as per B.S.1452 cover with ring, ladder, excavation, backfilling, dewatering, shoring, blinding, building in pipes for future connection with benching, pipe jointing, internal &amp; external tanking protection, complete in all respects as detailed on Drawings and as per the latest MOC's standard Specification</t>
  </si>
  <si>
    <t>Construction of reinforced concrete handholes including supply and installation of C.I.GRADE 12 as per B.S.1452 cover with frame, ladder, excavation, backfilling, dewatering, shoring, blinding, building in pipes for future connection with benching, pipe jointing, internal &amp; external tanking protection, complete in all respects as detailed on Drawings and as per the latest MOC's standard Specification</t>
  </si>
  <si>
    <t>33.05.22.03</t>
  </si>
  <si>
    <t>33.05.22.03.01</t>
  </si>
  <si>
    <t>33.05.22.03.01.01</t>
  </si>
  <si>
    <t>Nominal internal diameter 1200mm sleeve for pipe dia 700mm across road crossing, average depth</t>
  </si>
  <si>
    <t>Pipe sleeves across road crossings</t>
  </si>
  <si>
    <t xml:space="preserve">The unit rate quoted for each item should include all accessories &amp; allied works and no separate </t>
  </si>
  <si>
    <t>claim shall be acceptable for such items required during execution of work.</t>
  </si>
  <si>
    <t>Price Quotations:</t>
  </si>
  <si>
    <t>The rates shall include for, but not by way of limitation, the following</t>
  </si>
  <si>
    <t>(a)</t>
  </si>
  <si>
    <t>Supplying &amp; Laying of unp1asticised PVC Ducts:</t>
  </si>
  <si>
    <t xml:space="preserve">Supply of ducts, fittings, bends, cleanser, jointing adhesive and spacers, protection, laying, </t>
  </si>
  <si>
    <t xml:space="preserve">jointing and testing. The work shall include excavation, backfilling, encasing with concrete </t>
  </si>
  <si>
    <t xml:space="preserve">when required, carting away surplus excavations and cleaning of site. All work to be as per </t>
  </si>
  <si>
    <t>drawings and specifications and to the satisfaction of the MOC Engineer.</t>
  </si>
  <si>
    <t>(b)</t>
  </si>
  <si>
    <t>Supplying &amp; Laying of Leading-in ducts and supplying &amp; fixing of G.I. Boxes:</t>
  </si>
  <si>
    <t xml:space="preserve">Supply of UPVC Ducts, Bends, Galvanized Iron Ducts, Bends, draw boxes and Accessories, </t>
  </si>
  <si>
    <t xml:space="preserve">protection, laying buried or fixing on walls or poles and jointing, applying one coat of </t>
  </si>
  <si>
    <t xml:space="preserve">approved bitumen compound. The work shall include excavation, backfilling, carting away </t>
  </si>
  <si>
    <t xml:space="preserve">surplus excavation, cleaning of site. All work to be as per drawings and specifications and to </t>
  </si>
  <si>
    <t>the satisfaction of the MOC Engineer.</t>
  </si>
  <si>
    <t>(c)</t>
  </si>
  <si>
    <t>Construction of Manholes and Handholes:</t>
  </si>
  <si>
    <t xml:space="preserve">Construction of Manholes and Handholes as per contract drawing including excavation, </t>
  </si>
  <si>
    <t xml:space="preserve">backfilling, carting away surplus excavation, concrete building base, walls and top slab, </t>
  </si>
  <si>
    <t xml:space="preserve">neck for M/H and concrete surrounding for H/H, supply and fix complete ironwork and   </t>
  </si>
  <si>
    <t xml:space="preserve">ductile iron /Glass reinforced  plastic cover, frame, ladders and number plate as per </t>
  </si>
  <si>
    <t>(d)</t>
  </si>
  <si>
    <t xml:space="preserve">Rates for above items of works shall include cost of field survey, all associated works, </t>
  </si>
  <si>
    <t xml:space="preserve">safety precautions and protection of all existing services, submission of completion </t>
  </si>
  <si>
    <t>drawings, as built drawings and documentations, and all types of testing.</t>
  </si>
  <si>
    <t xml:space="preserve">In carrying out the work, if it proves necessary to move a cable or other existing MOC installation, </t>
  </si>
  <si>
    <t xml:space="preserve">the Contractor may do so with the approval of MOC Engineer at his own expense provided that </t>
  </si>
  <si>
    <t xml:space="preserve">it does not interrupt the normal telephone service and the moved cables/installations are </t>
  </si>
  <si>
    <t xml:space="preserve">returned to their original place or suitable place designated by MOC Engineer after the </t>
  </si>
  <si>
    <t xml:space="preserve">completion of the work. In case the depth of the existing ducts is reduced due to subsequent </t>
  </si>
  <si>
    <t>change in levels, the ducts should be encased with concrete.</t>
  </si>
  <si>
    <t>Supports left in excavations shall be deemed to be included in the excavation rates. The cost for</t>
  </si>
  <si>
    <t xml:space="preserve"> timber, steel piling, and steel sheeting left in the excavation shall be inclusive of all fixing, cutting, </t>
  </si>
  <si>
    <t xml:space="preserve">and shaping and shall also include all nails, bolts and similar fixings. The Contractor shall allow </t>
  </si>
  <si>
    <t>in his excavation rates for any timber, steel piling and steel sheeting left in for his own convenience</t>
  </si>
  <si>
    <t>or to ensure compliance with any other condition of this Contract.</t>
  </si>
  <si>
    <t>6.1</t>
  </si>
  <si>
    <t>PIPE SLEEVES ACROSS ROAD CROSSINGS</t>
  </si>
  <si>
    <t xml:space="preserve">GRP to ASTM D3262 as apporoved by the engineer across road crossings from shaft to shaft </t>
  </si>
  <si>
    <t>as shown on drawings.</t>
  </si>
  <si>
    <t xml:space="preserve">The rate shall also include teflon spacers or equivalent material as approved by engineer </t>
  </si>
  <si>
    <t>at 1.0 meter spacing along circumference of carrier pipe to hold pipe in the center of sleeve</t>
  </si>
  <si>
    <t>Back drop connections shall be accomodated inside the thrust pit and receiving shaft</t>
  </si>
  <si>
    <t>Measurement shall be per number of manholes</t>
  </si>
  <si>
    <t>Total of page No. 1/28</t>
  </si>
  <si>
    <t>Total of page No. 1/29</t>
  </si>
  <si>
    <t>P/1 - P/19</t>
  </si>
  <si>
    <t>Manhole - S4  Type</t>
  </si>
  <si>
    <t>Manhole - L4 Type</t>
  </si>
  <si>
    <t>Manhole - L4R Type</t>
  </si>
  <si>
    <t>02.41.00.15</t>
  </si>
  <si>
    <t>Size: 1000mm Diameter, Type '1000 S'; for 200mm diameter pipelines</t>
  </si>
  <si>
    <t>Size: 1200mm Diameter, Type '1200 M'; for 200mm diameter pipelines</t>
  </si>
  <si>
    <t>Size: 1200mm Diameter, Type '1200 S'; for 250 to 400mm diameter pipelines</t>
  </si>
  <si>
    <t>Size: 1200mm Diameter, Type '1200 M'; for 250 to 400mm diameter pipelines</t>
  </si>
  <si>
    <t>Size: 1500mm Diameter, Type '1500 M'; for 450 to 600mm diameter pipelines</t>
  </si>
  <si>
    <t>Size: 1800mm Diameter, Type '1800 M'; for 700 to 1000mm diameter pipelines</t>
  </si>
  <si>
    <t>Size: 1800mm Diameter, Type '1800 MW'; for 700 to 1000mm diameter pipelines</t>
  </si>
  <si>
    <t>33.31.02</t>
  </si>
  <si>
    <t>33.31.02.01</t>
  </si>
  <si>
    <t>33.31.02.01.01</t>
  </si>
  <si>
    <t>33.31.02.01.01.01</t>
  </si>
  <si>
    <t>33.31.02.01.01.02</t>
  </si>
  <si>
    <t>33.31.02.01.01.03</t>
  </si>
  <si>
    <t>33.31.02.01.01.04</t>
  </si>
  <si>
    <t>33.31.02.01.01.05</t>
  </si>
  <si>
    <t>33.31.02.01.01.06</t>
  </si>
  <si>
    <t>33.31.02.01.01.07</t>
  </si>
  <si>
    <t>33.31.02.01.01.08</t>
  </si>
  <si>
    <t>33.31.02.01.01.09</t>
  </si>
  <si>
    <t>33.31.02.01.02</t>
  </si>
  <si>
    <t>33.31.02.01.02.01</t>
  </si>
  <si>
    <t>33.31.02.01.02.02</t>
  </si>
  <si>
    <t>33.31.02.01.02.03</t>
  </si>
  <si>
    <t>33.31.02.01.02.04</t>
  </si>
  <si>
    <t>33.31.02.01.02.05</t>
  </si>
  <si>
    <t>33.31.02.01.02.06</t>
  </si>
  <si>
    <t>33.31.02.01.02.07</t>
  </si>
  <si>
    <t>33.31.02.01.02.08</t>
  </si>
  <si>
    <t>33.31.02.01.03</t>
  </si>
  <si>
    <t>33.31.02.01.03.01</t>
  </si>
  <si>
    <t>33.31.02.01.03.02</t>
  </si>
  <si>
    <t>33.31.02.01.03.03</t>
  </si>
  <si>
    <t>33.31.02.01.03.04</t>
  </si>
  <si>
    <t>33.31.02.01.03.05</t>
  </si>
  <si>
    <t>33.31.02.01.03.06</t>
  </si>
  <si>
    <t>33.31.02.01.03.07</t>
  </si>
  <si>
    <t>33.31.02.01.03.08</t>
  </si>
  <si>
    <t>33.31.02.01.04</t>
  </si>
  <si>
    <t>33.31.02.01.04.01</t>
  </si>
  <si>
    <t>33.31.02.01.04.02</t>
  </si>
  <si>
    <t>33.31.02.01.04.03</t>
  </si>
  <si>
    <t>33.31.02.01.04.04</t>
  </si>
  <si>
    <t>33.31.02.01.04.05</t>
  </si>
  <si>
    <t>33.31.02.01.04.06</t>
  </si>
  <si>
    <t>33.31.02.01.04.07</t>
  </si>
  <si>
    <t>33.31.02.01.04.08</t>
  </si>
  <si>
    <t>33.31.02.01.04.09</t>
  </si>
  <si>
    <t>33.31.02.01.05</t>
  </si>
  <si>
    <t>33.31.02.01.05.01</t>
  </si>
  <si>
    <t>33.31.02.01.05.02</t>
  </si>
  <si>
    <t>33.31.02.01.05.03</t>
  </si>
  <si>
    <t>33.31.02.01.05.04</t>
  </si>
  <si>
    <t>33.31.02.01.05.05</t>
  </si>
  <si>
    <t>33.31.02.01.05.06</t>
  </si>
  <si>
    <t>33.31.02.01.06</t>
  </si>
  <si>
    <t>33.31.02.01.06.01</t>
  </si>
  <si>
    <t>33.31.02.01.06.02</t>
  </si>
  <si>
    <t>33.31.02.01.06.03</t>
  </si>
  <si>
    <t>33.31.02.01.06.04</t>
  </si>
  <si>
    <t>33.31.02.01.06.05</t>
  </si>
  <si>
    <t>33.31.02.01.07</t>
  </si>
  <si>
    <t>33.31.02.01.07.01</t>
  </si>
  <si>
    <t>33.31.02.01.07.02</t>
  </si>
  <si>
    <t>33.31.02.01.07.03</t>
  </si>
  <si>
    <t>33.31.02.01.07.04</t>
  </si>
  <si>
    <t>33.31.02.01.09</t>
  </si>
  <si>
    <t>33.31.02.01.09.01</t>
  </si>
  <si>
    <t>33.31.02.01.10</t>
  </si>
  <si>
    <t>33.31.02.01.10.01</t>
  </si>
  <si>
    <t>33.81.26</t>
  </si>
  <si>
    <t>33.81.26.01</t>
  </si>
  <si>
    <t>33.81.26.01.01</t>
  </si>
  <si>
    <t>33.81.26.01.02</t>
  </si>
  <si>
    <t>33.81.26.01.03</t>
  </si>
  <si>
    <t>33.81.26.01.04</t>
  </si>
  <si>
    <t>33.81.26.01.05</t>
  </si>
  <si>
    <t>33.81.26.01.06</t>
  </si>
  <si>
    <t>33.81.26.01.07</t>
  </si>
  <si>
    <t>33.81.26.01.08</t>
  </si>
  <si>
    <t>33.81.26.01.09</t>
  </si>
  <si>
    <t>33.81.26.01.10</t>
  </si>
  <si>
    <t>33.81.26.01.11</t>
  </si>
  <si>
    <t>33.81.26.01.12</t>
  </si>
  <si>
    <t>33.81.26.01.13</t>
  </si>
  <si>
    <t>33.81.26.01.14</t>
  </si>
  <si>
    <t>33.81.26.01.15</t>
  </si>
  <si>
    <t>33.81.26.01.16</t>
  </si>
  <si>
    <t>33.81.26.01.17</t>
  </si>
  <si>
    <t>33.81.26.02</t>
  </si>
  <si>
    <t>33.81.26.02.01</t>
  </si>
  <si>
    <t>33.81.26.02.02</t>
  </si>
  <si>
    <t>33.81.26.02.03</t>
  </si>
  <si>
    <t>33.81.26.03</t>
  </si>
  <si>
    <t>33.81.26.03.01</t>
  </si>
  <si>
    <t>33.81.26.03.02</t>
  </si>
  <si>
    <t>33.81.26.03.03</t>
  </si>
  <si>
    <t>33.81.26.03.04</t>
  </si>
  <si>
    <t>33.81.26.03.05</t>
  </si>
  <si>
    <t>33.81.26.03.06</t>
  </si>
  <si>
    <t>33.81.26.03.07</t>
  </si>
  <si>
    <t>33.81.26.03.08</t>
  </si>
  <si>
    <t>33.81.26.03.09</t>
  </si>
  <si>
    <t>33.81.26.04</t>
  </si>
  <si>
    <t>33.81.26.04.01</t>
  </si>
  <si>
    <t>33.39.13.13.03</t>
  </si>
  <si>
    <t>Allow for over pumping</t>
  </si>
  <si>
    <t>33.39.13.11</t>
  </si>
  <si>
    <t>CONCRETE MANHOLES FOR SANITARY SEWERAGE</t>
  </si>
  <si>
    <t>33.39.13.11.01</t>
  </si>
  <si>
    <t>33.39.13.11.01.01</t>
  </si>
  <si>
    <t>33.39.13.11.01.01.01</t>
  </si>
  <si>
    <t>33.39.13.11.02</t>
  </si>
  <si>
    <t>33.39.13.11.02.01</t>
  </si>
  <si>
    <t>33.39.13.11.02.02</t>
  </si>
  <si>
    <t>33.39.13.13</t>
  </si>
  <si>
    <t>POLYMER CONCRETE MANHOLES</t>
  </si>
  <si>
    <t>33.39.13.13.01</t>
  </si>
  <si>
    <t>33.39.13.13.01.01</t>
  </si>
  <si>
    <t>33.39.13.13.01.01.01</t>
  </si>
  <si>
    <t>33.39.13.13.01.01.02</t>
  </si>
  <si>
    <t>33.39.13.13.01.01.03</t>
  </si>
  <si>
    <t>33.39.13.13.01.02</t>
  </si>
  <si>
    <t>33.39.13.13.01.02.01</t>
  </si>
  <si>
    <t>33.39.13.13.01.02.02</t>
  </si>
  <si>
    <t>33.39.13.13.01.02.03</t>
  </si>
  <si>
    <t>33.39.13.13.01.02.04</t>
  </si>
  <si>
    <t>33.39.13.13.01.02.05</t>
  </si>
  <si>
    <t>33.39.13.13.01.03</t>
  </si>
  <si>
    <t>33.39.13.13.01.03.01</t>
  </si>
  <si>
    <t>33.39.13.13.01.03.02</t>
  </si>
  <si>
    <t>33.39.13.13.01.03.03</t>
  </si>
  <si>
    <t>33.39.13.13.01.04</t>
  </si>
  <si>
    <t>33.39.13.13.01.04.01</t>
  </si>
  <si>
    <t>33.39.13.13.01.04.02</t>
  </si>
  <si>
    <t>33.39.13.13.01.04.03</t>
  </si>
  <si>
    <t>33.39.13.13.01.04.04</t>
  </si>
  <si>
    <t>33.39.13.13.01.04.05</t>
  </si>
  <si>
    <t>33.39.13.13.01.04.06</t>
  </si>
  <si>
    <t>33.39.13.13.01.04.07</t>
  </si>
  <si>
    <t>33.39.13.13.01.05</t>
  </si>
  <si>
    <t>33.39.13.13.01.05.01</t>
  </si>
  <si>
    <t>33.39.13.13.01.05.02</t>
  </si>
  <si>
    <t>33.39.13.13.01.05.03</t>
  </si>
  <si>
    <t>33.39.13.13.01.05.04</t>
  </si>
  <si>
    <t>33.39.13.13.01.05.05</t>
  </si>
  <si>
    <t>33.39.13.13.01.05.06</t>
  </si>
  <si>
    <t>33.39.13.13.01.06</t>
  </si>
  <si>
    <t>33.39.13.13.01.06.01</t>
  </si>
  <si>
    <t>33.39.13.13.01.06.02</t>
  </si>
  <si>
    <t>33.39.13.13.01.06.03</t>
  </si>
  <si>
    <t>33.39.13.13.01.06.04</t>
  </si>
  <si>
    <t>33.39.13.13.01.06.05</t>
  </si>
  <si>
    <t>33.39.13.13.01.06.06</t>
  </si>
  <si>
    <t>33.39.13.13.01.07</t>
  </si>
  <si>
    <t>33.39.13.13.01.07.01</t>
  </si>
  <si>
    <t>33.39.13.13.02</t>
  </si>
  <si>
    <t>33.39.13.13.02.01</t>
  </si>
  <si>
    <t>33.39.13.13.02.01.01</t>
  </si>
  <si>
    <t>33.39.13.13.02.02</t>
  </si>
  <si>
    <t>33.39.13.13.02.02.01</t>
  </si>
  <si>
    <t>33.39.13.13.02.03</t>
  </si>
  <si>
    <t>33.39.13.13.02.03.01</t>
  </si>
  <si>
    <t>33.39.13.13.02.04</t>
  </si>
  <si>
    <t>33.39.13.13.02.04.01</t>
  </si>
  <si>
    <t>33.39.13.13.02.05</t>
  </si>
  <si>
    <t>33.39.13.13.02.05.01</t>
  </si>
  <si>
    <t>33.39.13.13.02.05.02</t>
  </si>
  <si>
    <t>33.39.13.13.02.05.03</t>
  </si>
  <si>
    <t>33.39.13.13.03.01</t>
  </si>
  <si>
    <t>SECTION 2: EARTHWORKS</t>
  </si>
  <si>
    <t>SECTION 4: ASPHALT WORKS</t>
  </si>
  <si>
    <t>SECTION 5: CONCRETE WORKS</t>
  </si>
  <si>
    <t>SECTION 7: TRAFFIC MARKINGS &amp; SIGNS</t>
  </si>
  <si>
    <t>SECTION 7: TRAFFIC MARKINGS &amp; SIGNS (Contd…)</t>
  </si>
  <si>
    <t>Supply and installation of traffic signs as per specifications and Kuwait manual on traffic control devices (KMTCD). The work shall comply with the relevant schedules and requirements stated in the local manuals in respect of the layout, legend, dimensions and colours of signs. The work includes traffic signs, non-illuminated signs, sign plate &amp; stiffening frame, sign support &amp; fixation. All steel used for the complete work shall be of hot-dip galvanized and all aluminum shall be of anodized finish, as approved.</t>
  </si>
  <si>
    <t>Demolition and/or removal of existing asphaltic roads, curbs, and tiled/paved parking sidewalks including disposal of debris and non-salvageable materials and protection of existing and new work from damage as per general specifications for Kuwait roads and highways</t>
  </si>
  <si>
    <t>Q</t>
  </si>
  <si>
    <t>R</t>
  </si>
  <si>
    <t>S</t>
  </si>
  <si>
    <t>As Page 4/2</t>
  </si>
  <si>
    <t>As Page 4/3</t>
  </si>
  <si>
    <t xml:space="preserve">The rate shall include polymer concrete pipe to DIN EN 14636 or steel pipe to ASTM A53 or </t>
  </si>
  <si>
    <t>Polymer concrete jacking pipe conforming to DIN EN 14636-1 or equivalent including joints etc. complete as specified and as per drawings or as directed by Engineer and as per the standard specification to be laid by pipe jacking / micro tunneling (pipe jacking method measured separately)</t>
  </si>
  <si>
    <t>Construction of polycrete sewer manholes conforming to DIN EN 14636-2 or equivalent including excavation, backfilling, dewatering, shoring, blinding, building in pipes for future connection with benching, pipe jointing, corbelling complete in all respects as detailed on Drawings and Specification (manhole cover &amp;  frame measured separately)</t>
  </si>
  <si>
    <t>Polymer concrete to DIN EN 14636-1 pipe across road crossings from shaft to shaft including teflon or equivalent material pipe spacers between carrier and sleeve pipe, spaces filled with low strength flowable fill etc. complete as specified and as per drawings or as directed by Engineer and as per the standard specification (Pipes measured separately)</t>
  </si>
  <si>
    <t>Supply, install, test, commission and disinfecting of HDPE pipe in trenches including cutting and turning small pieces, jointing to existing manholes if required, CCTV survey complete as specified and as per particular specification and as detailed on Drawings or as referred in Kuwait highway drainage design manual</t>
  </si>
  <si>
    <t>700mm diameter pipe across road crossing</t>
  </si>
  <si>
    <t>33.31.02.01.09.02</t>
  </si>
  <si>
    <t>33.31.02.01.11</t>
  </si>
  <si>
    <t>33.31.02.01.11.01</t>
  </si>
  <si>
    <t>33.31.02.01.11.02</t>
  </si>
  <si>
    <t>33.31.02.01.11.03</t>
  </si>
  <si>
    <t>33.31.02.01.11.04</t>
  </si>
  <si>
    <t>31.23.15.01.09.02</t>
  </si>
  <si>
    <t>31.23.15.01.09.03</t>
  </si>
  <si>
    <t>31.23.15.01.09.04</t>
  </si>
  <si>
    <t>33.33.32</t>
  </si>
  <si>
    <t>GRP PRESSURE PIPE AND FITTINGS</t>
  </si>
  <si>
    <t>33.33.32.01</t>
  </si>
  <si>
    <t>33.33.32.01.01</t>
  </si>
  <si>
    <t>33.39.13.13.02.02.02</t>
  </si>
  <si>
    <t>33.39.13.13.02.02.03</t>
  </si>
  <si>
    <t>33.39.13.13.02.02.04</t>
  </si>
  <si>
    <t>33.39.13.13.02.02.05</t>
  </si>
  <si>
    <t>33.39.13.13.02.04.02</t>
  </si>
  <si>
    <t>33.39.13.13.02.04.03</t>
  </si>
  <si>
    <t>33.39.13.13.02.04.04</t>
  </si>
  <si>
    <t>33.39.13.13.02.04.05</t>
  </si>
  <si>
    <t>33.39.13.13.02.05.04</t>
  </si>
  <si>
    <t>33.39.13.13.02.06</t>
  </si>
  <si>
    <t>33.39.13.13.02.06.01</t>
  </si>
  <si>
    <t>33.39.13.13.02.06.02</t>
  </si>
  <si>
    <t>33.39.13.13.02.06.03</t>
  </si>
  <si>
    <t>33.39.13.13.02.06.04</t>
  </si>
  <si>
    <t>Supply, Install, test, commission and disinfecting of GRP carrier pipe for micro tunneling and as manufactured by centrifugal casting process, pipe connectors/couplings/jointing and formed parts of the nominal widths as shown on the drawings, nominal stiffness and standards as specified in the MPW specification or as recommended by the Specialist for pipe jacking/micro tunneling complete. And as specified in the MPW Sanitary Engineering Design Manuals and Specifications.</t>
  </si>
  <si>
    <t>33.33.32.01.01.01</t>
  </si>
  <si>
    <t>Construction of polycrete sewer backdrop manholes conforming to DIN EN 14636-2 or equivalent including excavation, backfilling, dewatering, shoring, blinding, building in pipes for future connection with benching, pipe jointing, curved square tumbling bay junction, bend, vertical pipe, GRP flanged pipe, corbelling complete in all respects as detailed on Drawings and Specification (manhole cover &amp;  frame measured separately)</t>
  </si>
  <si>
    <t>Size: 1000mm Diameter, Type '1000 S'; for 200mm diameter mainline</t>
  </si>
  <si>
    <t>Size: 1200mm Diameter, Type '1200 M'; for 200mm diameter mainline</t>
  </si>
  <si>
    <t>Size: 1200mm Diameter, Type '1200 S'; for 250 to 400mm diameter mainline</t>
  </si>
  <si>
    <t>Size: 1200mm Diameter, Type '1200 M'; for 250 to 400mm diameter mainline</t>
  </si>
  <si>
    <t>Size: 1500mm Diameter, Type '1500 M'; for 450 to 600mm diameter mainline</t>
  </si>
  <si>
    <t>Size: 1800mm Diameter, Type '1800 M'; for 700 to 1000mm diameter mainline</t>
  </si>
  <si>
    <t xml:space="preserve">5 ways (2x32mm + 3x25mm) dia HDPE sub ducts for optical fiber cable in 2 x 100mm uPVC ducts (measured separately) along feeder route </t>
  </si>
  <si>
    <t>In case if it is not possible to insert a price in the electronic copy for the mentioned items in the Bills of Quantities , then it should be inserted in the Omission Tables and then to be added in the Addition Table to avoid problems.</t>
  </si>
  <si>
    <t>The contractor must price all items in the Bills of Quantities and for any item in BOQ left out without pricing, it will be considered as "Included in Tender" and MPW has the right to determine the percentage or amount to him within the price of the items</t>
  </si>
  <si>
    <t>BILL NO. 7</t>
  </si>
  <si>
    <t>OMISSION TABLE</t>
  </si>
  <si>
    <t>OMISSION:</t>
  </si>
  <si>
    <t>In case if it is not possible to insert a price in the electronic copy for the mentioned items of the Bill of Quantities, then it should be inserted in the Omission table to avoid problems.</t>
  </si>
  <si>
    <r>
      <rPr>
        <b/>
        <u/>
        <sz val="11"/>
        <rFont val="Arial"/>
        <family val="2"/>
      </rPr>
      <t xml:space="preserve">Bill No.
</t>
    </r>
    <r>
      <rPr>
        <b/>
        <sz val="11"/>
        <rFont val="Arial"/>
        <family val="2"/>
      </rPr>
      <t>Item No.</t>
    </r>
  </si>
  <si>
    <t>BILL NO. 8</t>
  </si>
  <si>
    <t>ADDITION TABLE</t>
  </si>
  <si>
    <t>In case if it is not possible to insert a price in the electronic copy for the mentioned items of the Bill of Quantities, then it should be inserted in the Addition table to avoid problems.</t>
  </si>
  <si>
    <t>ADDITION:</t>
  </si>
  <si>
    <t>Bill No. 7</t>
  </si>
  <si>
    <t>Bill No. 8</t>
  </si>
  <si>
    <t>As Page  7/1</t>
  </si>
  <si>
    <t>As Page  8/1</t>
  </si>
  <si>
    <t>Omission Table</t>
  </si>
  <si>
    <t>Addition Table</t>
  </si>
  <si>
    <r>
      <rPr>
        <b/>
        <u/>
        <sz val="10"/>
        <rFont val="Arial"/>
        <family val="2"/>
      </rPr>
      <t xml:space="preserve">Bill No.
</t>
    </r>
    <r>
      <rPr>
        <b/>
        <sz val="10"/>
        <rFont val="Arial"/>
        <family val="2"/>
      </rPr>
      <t>Item No.</t>
    </r>
  </si>
  <si>
    <t>31.23.15.01.07.05</t>
  </si>
  <si>
    <t>33.31.02.01.07.05</t>
  </si>
  <si>
    <t>Payment shall be a compensation of 90% for supplying and installing inclusive of all class K-300 concrete foundations, commission work, Single or Double Arm Lighting Column 8 &amp; 10 m height with 1 or 2 Nos. 150 Watt High Pressure Sodium Semi Cut-off Lanterns along with all necessary control gears and other switching devices including all wiring/cabling from the relevant feeder pillars to the lighting units. This work shall be complete with all excavations and backfilling, laying of UPVC cable ducts, road crossing ducts, provision of hand holes / earth pits, compacting, leveling, numbering, etc.. Remaining 10% will be compensated only after the completion of two (2) years of maintenance works as per the specification.</t>
  </si>
  <si>
    <t>Payment shall be a compensation of 90% for remove, refurbish, reinstall inclusive of all class K-300 concrete foundations, commission, existing 8, 10 &amp; 12m single or double arm lighting column with associated lighting fixtures and all necessary control gears and other switching devices including all wiring/cabling from relevant feeder pillars to the lighting units, complete with all excavations and backfilling, laying of UPVC cable ducts, road crossing ducts, provision of handholes / earth-pits, compacting, levelling, paving/tiling the area to bring back the original finishing, salvaging existing cables, delivering all old equipment and cables to MEW stores, numbering, etc. Remaining 10% will be compensated only after the completion of two (2) years of maintenance works as per the specification.</t>
  </si>
  <si>
    <t xml:space="preserve">It should be advised that there is a possibility of changing the bill of quantities according to the conditions of the site by up to 25% increase or decrease. The contractor must accept this change in quantities and the accounts will be recalculated. The contractor should contact the Ministry as soon as the contract is signed to amend the BOQ. The BOQ must be submitted to the Ministry after the corrections for review and approval.
</t>
  </si>
  <si>
    <t>It should be advised that there is a possibility of changing the drawings according to the conditions of the site by up to 25% increase or decrease. The contractor must accept this change in drawings which will be redesigned by the contractor after a condition survey of the street lighting infrastructures and the contractor should contact us as soon as the contract is signed to amend the shop drawings. The shop drawings must be submitted after the corrections to us for review and approval.</t>
  </si>
  <si>
    <t>DOCUMENT V - 4</t>
  </si>
  <si>
    <t>7/1 - 7/1</t>
  </si>
  <si>
    <t>8/1 - 8/1</t>
  </si>
  <si>
    <t>This Tender Document V-4 Bills of Quantities consists of the following seven parts:</t>
  </si>
  <si>
    <t>10m Double arm galvanized steel lighting columns</t>
  </si>
  <si>
    <t>10m Single arm galvanized steel lighting columns</t>
  </si>
  <si>
    <t>8m Single arm galvanized steel lighting columns</t>
  </si>
  <si>
    <t>6m Single arm galvanized steel lighting columns</t>
  </si>
  <si>
    <t>High Pressure Sodium Cut-off and Semi Cut-off Lanterns</t>
  </si>
  <si>
    <t>26.56.23.02.05</t>
  </si>
  <si>
    <t>Cut-off Lanterns for 250W HPS</t>
  </si>
  <si>
    <t>26.56.23.02.06</t>
  </si>
  <si>
    <t>Semi cut-off Lanterns for 150W HPS</t>
  </si>
  <si>
    <t>26.56.23.02.07</t>
  </si>
  <si>
    <t>Semi cut-off Lanterns for 100W HPS</t>
  </si>
  <si>
    <t>High Pressure Sodium Lamps</t>
  </si>
  <si>
    <t>26.56.23.02.08</t>
  </si>
  <si>
    <t>250W High pressure sodium lamps</t>
  </si>
  <si>
    <t>26.56.23.02.09</t>
  </si>
  <si>
    <t>150W High pressure sodium lamps</t>
  </si>
  <si>
    <t>26.56.23.02.10</t>
  </si>
  <si>
    <t>100W High pressure sodium lamps</t>
  </si>
  <si>
    <t>Total of page No. 5/8</t>
  </si>
  <si>
    <t>12m double arm lighting column with 2 Nos. existing 400 watt HPS cut-off lanterns.</t>
  </si>
  <si>
    <t>12m single arm lighting column with 1 No. existing 400 watt HPS cut-off lantern.</t>
  </si>
  <si>
    <t>10m double arm lighting column with 2 Nos. existing 250 watt HPS cut-off lanterns.</t>
  </si>
  <si>
    <t>10m single arm lighting column with 1 No. existing 250 watt HPS cut-off lantern.</t>
  </si>
  <si>
    <t>8m double arm lighting column with 2 Nos. existing 150 watt HPS semi cut-off lantern.</t>
  </si>
  <si>
    <t>8m single arm lighting column with 1 No. existing 150 watt HPS semi cut-off lantern.</t>
  </si>
  <si>
    <t>12m single arm lighting column with 1 No. existing 400 watt HPS cut-off lantern inclusive of all underground (2x16+1x10) sq.mm. CU/PVC/PVC cabling in UPVC ducts</t>
  </si>
  <si>
    <t>10m double arm lighting column with 2 Nos. existing 250 watt HPS cut-off lanterns inclusive of all underground (2x16+1x10) sq.mm. CU/PVC/PVC cabling in UPVC ducts</t>
  </si>
  <si>
    <t>10m single arm lighting column with 1 No. existing 250 watt HPS cut-off lantern inclusive of all underground (2x16+1x10) sq.mm. CU/PVC/PVC cabling in UPVC ducts</t>
  </si>
  <si>
    <t>8m double arm lighting column with 2 Nos. existing 150 watt HPS semi cut-off lanterns.</t>
  </si>
  <si>
    <t>Supply and installation of reinforced concrete irrigation Manhole Chamber with external coating, steel cover having epoxy paint, including fittings, pea gravel, etc. complete in all respects as specified in the drawings and Specification and to the satisfaction of Engineer.</t>
  </si>
  <si>
    <t>Lighting Columns</t>
  </si>
  <si>
    <t>1/1 - 1/31</t>
  </si>
  <si>
    <t>3/1 - 3/11</t>
  </si>
  <si>
    <t>4/1 - 4/7</t>
  </si>
  <si>
    <t>5/1 - 5/11</t>
  </si>
  <si>
    <t>6/1 - 6/7</t>
  </si>
  <si>
    <t>As Page  1/31</t>
  </si>
  <si>
    <t>As Page  3/11</t>
  </si>
  <si>
    <t>As Page  4/7</t>
  </si>
  <si>
    <t>As Page  5/11</t>
  </si>
  <si>
    <t>As Page  6/7</t>
  </si>
  <si>
    <t>Pipe jacking (micro tunneling) of polymer concrete pipe using the Approved Carrier pipe and as detailed in typical drawing, including protection or diversion of services, disposal of waste material, CCTV survey and testing of pipeline etc. complete as specified or as directed by Engineer and as per the standard specification (Pipes measured separately)</t>
  </si>
  <si>
    <t>Depth: 3.5 - 4.0m</t>
  </si>
  <si>
    <t>31.23.15.01.09.05</t>
  </si>
  <si>
    <t>31.23.15.01.09.06</t>
  </si>
  <si>
    <t>33.05.22.02.02.02</t>
  </si>
  <si>
    <t>33.05.22.02.02.03</t>
  </si>
  <si>
    <t>33.05.22.02.03.04</t>
  </si>
  <si>
    <t>33.31.03.01.02.02</t>
  </si>
  <si>
    <t>33.31.03.01.02.03</t>
  </si>
  <si>
    <t>33.31.03.01.03.04</t>
  </si>
  <si>
    <t>SIGNATURE</t>
  </si>
  <si>
    <t xml:space="preserve">        ………….............................…………………………………………………………………………</t>
  </si>
  <si>
    <t>…........................................................................................................................................</t>
  </si>
  <si>
    <t>Manhole Hinged Cover and Frame</t>
  </si>
  <si>
    <t>Supply and installation of standard ventilated heavy duty sanitary hinged cover and frame including 20mm holes, 5mm raised area above top surface of cover, GRP sealing plates &amp; mud bucket if required, lifting holes, prising slot, closed type key hole, as detailed on Drawings and as per the latest MPW Sanitary Engineering Design Manuals and Specification</t>
  </si>
  <si>
    <t>Supply and installation of standard non-ventilated heavy duty ductile iron (DI) hinged cover and frame including 5mm raised area above top surface of cover, lifting holes, prising slot, as detailed on Drawings and as per the latest MPW Sanitary Engineering Design Manuals and Specification</t>
  </si>
  <si>
    <t>Precast concrete barrier kerbs Type 4A &amp; 5A; including concrete beds, backings, reinforcement, joints, cutting and painting all as specified</t>
  </si>
  <si>
    <t>Precast concrete dropped kerbs; including concrete beds, backings, reinforcement, joints, cutting and painting all as specified</t>
  </si>
  <si>
    <t>Pipe laying</t>
  </si>
  <si>
    <t>As Page 2/17</t>
  </si>
  <si>
    <t>2/1 - 2/18</t>
  </si>
  <si>
    <t>As Page   2/18</t>
  </si>
  <si>
    <t>Measurement for pipe laying in trenches shall be by the linear meter for each pipe diameter at any depth. The length will be the horizontal projection measured along the direction of the pipe over fittings to inside surface of manholes and other structures minus the length of pipes and fittings in backdrops to manholes.</t>
  </si>
  <si>
    <t>Wherever any pipe replaced by HDPE pipe, the change must be full section (From Manhole to Manhole)</t>
  </si>
  <si>
    <t>Measurement shall be by the linear meter for each pipe diameter in each depth range. The length shall be the horizontal projection measured along centerline between outer faces of adjacent manholes/structures.</t>
  </si>
  <si>
    <t>Measurement shall be by the linear meter for pipes measured by the horizontal projection between external faces of manholes/structures. Measurement for manholes and structures shall be in numbers.</t>
  </si>
  <si>
    <t>Measurement shall be by linear meter for each pipe diameter for depths to invert as required at site. The length shall be the horizontal projection between the inner faces of the boring shaft or starting manhole and the receiving shaft or manhole.</t>
  </si>
  <si>
    <t>Measurement for duct laying including beds, haunches and surrounds to ducts in trenches shall be based on linear meter. The length will be the horizontal projection measured along the direction of inside surface of handhole and the inside surface of other handhole. Cross-sectional profiles of beds, haunches and surrounds shall be as shown on the Drawings.</t>
  </si>
  <si>
    <t>Construction of Rehabilitation and Improvement of Infrastructure</t>
  </si>
  <si>
    <t>CONSTRUCTION OF REHABILITATION AND IMPROVEMENT OF INFRASTRUCTURE</t>
  </si>
  <si>
    <t>IN QURTUBA AREA - PHASE 11</t>
  </si>
  <si>
    <t>In Qurtuba Area - Phase 11</t>
  </si>
  <si>
    <t>(+) Add…..................%</t>
  </si>
  <si>
    <t>(-) Discount….............%</t>
  </si>
  <si>
    <t>TOTAL SUM CARRIED TO FORM TENDER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</si>
</sst>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0_);_(* \(#,##0\);_(* &quot;-&quot;_);_(@_)"/>
    <numFmt numFmtId="44" formatCode="_(&quot;$&quot;* #,##0.00_);_(&quot;$&quot;* \(#,##0.00\);_(&quot;$&quot;* &quot;-&quot;??_);_(@_)"/>
    <numFmt numFmtId="43" formatCode="_(* #,##0.00_);_(* \(#,##0.00\);_(* &quot;-&quot;??_);_(@_)"/>
    <numFmt numFmtId="164" formatCode="#,##0;[Red]#,##0"/>
    <numFmt numFmtId="165" formatCode="#,##0.000"/>
    <numFmt numFmtId="166" formatCode="#,##0.00;[Red]#,##0.00"/>
    <numFmt numFmtId="167" formatCode="0.000"/>
    <numFmt numFmtId="168" formatCode="_(&quot;OR&quot;\ * #,##0.00_);_(&quot;OR&quot;\ * \(#,##0.00\);_(&quot;OR&quot;\ * &quot;-&quot;??_);_(@_)"/>
    <numFmt numFmtId="169" formatCode="#\ ?/4"/>
    <numFmt numFmtId="170" formatCode="_-* #,##0_-;\-* #,##0_-;_-* &quot;-&quot;_-;_-@_-"/>
    <numFmt numFmtId="171" formatCode="_(* #,##0_);_(* \(#,##0\);_(* &quot;-&quot;??_);_(@_)"/>
    <numFmt numFmtId="172" formatCode="0.00_)"/>
    <numFmt numFmtId="173" formatCode="_-* #,##0.00_-;\-* #,##0.00_-;_-* &quot;-&quot;??_-;_-@_-"/>
    <numFmt numFmtId="174" formatCode="&quot;$&quot;#,##0;\-&quot;$&quot;#,##0"/>
    <numFmt numFmtId="175" formatCode="mm/dd/yy"/>
    <numFmt numFmtId="176" formatCode="_ * #,##0_ ;_ * \-#,##0_ ;_ * &quot;-&quot;_ ;_ @_ "/>
    <numFmt numFmtId="177" formatCode="#,##0.0"/>
    <numFmt numFmtId="178" formatCode="_(* #,##0.000_);_(* \(#,##0.000\);_(* &quot;-&quot;??_);_(@_)"/>
    <numFmt numFmtId="179" formatCode="&quot;29C.&quot;##0"/>
    <numFmt numFmtId="180" formatCode="0.00_);[Red]\(0.00\)"/>
  </numFmts>
  <fonts count="4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Arial"/>
      <family val="2"/>
    </font>
    <font>
      <sz val="11"/>
      <name val="Arial"/>
      <family val="2"/>
    </font>
    <font>
      <sz val="10"/>
      <name val="Arial"/>
      <family val="2"/>
    </font>
    <font>
      <b/>
      <sz val="12"/>
      <name val="Arial"/>
      <family val="2"/>
    </font>
    <font>
      <u/>
      <sz val="11"/>
      <name val="Arial"/>
      <family val="2"/>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color indexed="9"/>
      <name val="Arial"/>
      <family val="2"/>
    </font>
    <font>
      <sz val="10"/>
      <name val="Arabic Transparent"/>
      <charset val="178"/>
    </font>
    <font>
      <b/>
      <i/>
      <sz val="16"/>
      <name val="Helv"/>
      <charset val="178"/>
    </font>
    <font>
      <sz val="10"/>
      <name val="HelveticaNeueLT Std Lt"/>
    </font>
    <font>
      <sz val="10"/>
      <name val="Tms Rmn"/>
      <charset val="178"/>
    </font>
    <font>
      <sz val="8"/>
      <name val="Helv"/>
      <charset val="178"/>
    </font>
    <font>
      <b/>
      <sz val="8"/>
      <color indexed="8"/>
      <name val="Helv"/>
      <charset val="178"/>
    </font>
    <font>
      <sz val="12"/>
      <name val="바탕체"/>
      <family val="1"/>
      <charset val="129"/>
    </font>
    <font>
      <b/>
      <sz val="9"/>
      <name val="Arial"/>
      <family val="2"/>
    </font>
    <font>
      <b/>
      <sz val="10"/>
      <name val="Arial"/>
      <family val="2"/>
    </font>
    <font>
      <sz val="11"/>
      <color indexed="8"/>
      <name val="Calibri"/>
      <family val="2"/>
    </font>
    <font>
      <b/>
      <u/>
      <sz val="11"/>
      <name val="Arial"/>
      <family val="2"/>
    </font>
    <font>
      <sz val="11.5"/>
      <name val="Arial"/>
      <family val="2"/>
    </font>
    <font>
      <sz val="12"/>
      <name val="Arial"/>
      <family val="2"/>
    </font>
    <font>
      <b/>
      <i/>
      <u/>
      <sz val="11"/>
      <name val="Arial"/>
      <family val="2"/>
    </font>
    <font>
      <sz val="11"/>
      <color theme="1"/>
      <name val="Calibri"/>
      <family val="2"/>
      <scheme val="minor"/>
    </font>
    <font>
      <sz val="11"/>
      <name val="Calibri"/>
      <family val="2"/>
      <scheme val="minor"/>
    </font>
    <font>
      <b/>
      <strike/>
      <sz val="11"/>
      <name val="Arial"/>
      <family val="2"/>
    </font>
    <font>
      <strike/>
      <sz val="11"/>
      <name val="Arial"/>
      <family val="2"/>
    </font>
    <font>
      <sz val="10"/>
      <name val="Arial Narrow"/>
      <family val="2"/>
    </font>
    <font>
      <sz val="8"/>
      <name val="Arial"/>
      <family val="2"/>
    </font>
    <font>
      <sz val="11"/>
      <name val="Arial Narrow"/>
      <family val="2"/>
    </font>
    <font>
      <sz val="9"/>
      <name val="Arial"/>
      <family val="2"/>
    </font>
    <font>
      <b/>
      <u/>
      <sz val="10"/>
      <name val="Arial"/>
      <family val="2"/>
    </font>
  </fonts>
  <fills count="6">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s>
  <borders count="24">
    <border>
      <left/>
      <right/>
      <top/>
      <bottom/>
      <diagonal/>
    </border>
    <border>
      <left style="thick">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style="thin">
        <color indexed="64"/>
      </left>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auto="1"/>
      </right>
      <top/>
      <bottom/>
      <diagonal/>
    </border>
  </borders>
  <cellStyleXfs count="251">
    <xf numFmtId="0" fontId="0" fillId="0" borderId="0"/>
    <xf numFmtId="0" fontId="13" fillId="0" borderId="0">
      <alignment horizontal="center" wrapText="1"/>
      <protection locked="0"/>
    </xf>
    <xf numFmtId="168" fontId="10" fillId="0" borderId="0" applyFill="0" applyBorder="0" applyAlignment="0"/>
    <xf numFmtId="43" fontId="35"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71"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5" fontId="10" fillId="0" borderId="0" applyFont="0" applyFill="0" applyBorder="0" applyAlignment="0" applyProtection="0"/>
    <xf numFmtId="169" fontId="10" fillId="0" borderId="0" applyFont="0" applyFill="0" applyBorder="0" applyAlignment="0" applyProtection="0"/>
    <xf numFmtId="165" fontId="10" fillId="0" borderId="0" applyFont="0" applyFill="0" applyBorder="0" applyAlignment="0" applyProtection="0"/>
    <xf numFmtId="3" fontId="10" fillId="0" borderId="1" applyProtection="0"/>
    <xf numFmtId="0" fontId="15" fillId="0" borderId="0" applyNumberFormat="0" applyAlignment="0">
      <alignment horizontal="left"/>
    </xf>
    <xf numFmtId="0" fontId="16" fillId="0" borderId="0" applyNumberFormat="0" applyAlignment="0"/>
    <xf numFmtId="44" fontId="10" fillId="0" borderId="0" applyFont="0" applyFill="0" applyBorder="0" applyAlignment="0" applyProtection="0"/>
    <xf numFmtId="43" fontId="30" fillId="0" borderId="0" applyFont="0" applyFill="0" applyBorder="0" applyAlignment="0" applyProtection="0"/>
    <xf numFmtId="0" fontId="17" fillId="0" borderId="0" applyNumberFormat="0" applyAlignment="0">
      <alignment horizontal="left"/>
    </xf>
    <xf numFmtId="0" fontId="10" fillId="0" borderId="0"/>
    <xf numFmtId="38" fontId="18" fillId="2" borderId="0" applyNumberFormat="0" applyBorder="0" applyAlignment="0" applyProtection="0"/>
    <xf numFmtId="0" fontId="19" fillId="0" borderId="2" applyNumberFormat="0" applyAlignment="0" applyProtection="0">
      <alignment horizontal="left" vertical="center"/>
    </xf>
    <xf numFmtId="0" fontId="19" fillId="0" borderId="3">
      <alignment horizontal="left" vertical="center"/>
    </xf>
    <xf numFmtId="165" fontId="20" fillId="0" borderId="4" applyBorder="0" applyAlignment="0"/>
    <xf numFmtId="0" fontId="10" fillId="0" borderId="0" applyNumberFormat="0" applyFill="0" applyBorder="0" applyAlignment="0" applyProtection="0">
      <alignment vertical="top"/>
      <protection locked="0"/>
    </xf>
    <xf numFmtId="10" fontId="18" fillId="3" borderId="5" applyNumberFormat="0" applyBorder="0" applyAlignment="0" applyProtection="0"/>
    <xf numFmtId="0" fontId="10" fillId="4" borderId="0"/>
    <xf numFmtId="0" fontId="10" fillId="5" borderId="0"/>
    <xf numFmtId="43" fontId="10" fillId="0" borderId="0" applyFont="0" applyFill="0" applyBorder="0" applyAlignment="0" applyProtection="0"/>
    <xf numFmtId="43"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21" fillId="0" borderId="6" applyNumberFormat="0">
      <alignment horizontal="right"/>
    </xf>
    <xf numFmtId="172" fontId="22" fillId="0" borderId="0"/>
    <xf numFmtId="0" fontId="10" fillId="0" borderId="0"/>
    <xf numFmtId="0" fontId="10" fillId="0" borderId="0"/>
    <xf numFmtId="0" fontId="35" fillId="0" borderId="0"/>
    <xf numFmtId="0" fontId="10" fillId="0" borderId="0"/>
    <xf numFmtId="0" fontId="10" fillId="0" borderId="0"/>
    <xf numFmtId="0" fontId="10" fillId="0" borderId="0"/>
    <xf numFmtId="0" fontId="10" fillId="0" borderId="0"/>
    <xf numFmtId="0" fontId="23" fillId="0" borderId="0"/>
    <xf numFmtId="0" fontId="10" fillId="0" borderId="0"/>
    <xf numFmtId="0" fontId="10"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4" fillId="0" borderId="0"/>
    <xf numFmtId="0" fontId="10" fillId="0" borderId="0"/>
    <xf numFmtId="0" fontId="10" fillId="0" borderId="0"/>
    <xf numFmtId="0" fontId="10" fillId="0" borderId="0"/>
    <xf numFmtId="0" fontId="10" fillId="0" borderId="0"/>
    <xf numFmtId="0" fontId="14" fillId="0" borderId="0"/>
    <xf numFmtId="0" fontId="10" fillId="0" borderId="0"/>
    <xf numFmtId="0" fontId="35" fillId="0" borderId="0"/>
    <xf numFmtId="0" fontId="35" fillId="0" borderId="0"/>
    <xf numFmtId="0" fontId="35" fillId="0" borderId="0"/>
    <xf numFmtId="0" fontId="35" fillId="0" borderId="0"/>
    <xf numFmtId="0" fontId="10"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0" fillId="0" borderId="0"/>
    <xf numFmtId="0" fontId="10"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0" fillId="0" borderId="0"/>
    <xf numFmtId="0" fontId="35" fillId="0" borderId="0"/>
    <xf numFmtId="0" fontId="35" fillId="0" borderId="0"/>
    <xf numFmtId="0" fontId="35" fillId="0" borderId="0"/>
    <xf numFmtId="0" fontId="35" fillId="0" borderId="0"/>
    <xf numFmtId="0" fontId="10" fillId="0" borderId="0"/>
    <xf numFmtId="0" fontId="35" fillId="0" borderId="0"/>
    <xf numFmtId="0" fontId="10" fillId="0" borderId="0"/>
    <xf numFmtId="0" fontId="35" fillId="0" borderId="0"/>
    <xf numFmtId="0" fontId="35" fillId="0" borderId="0"/>
    <xf numFmtId="0" fontId="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3" fontId="10" fillId="0" borderId="0" applyFont="0" applyFill="0" applyBorder="0" applyAlignment="0" applyProtection="0"/>
    <xf numFmtId="170" fontId="10" fillId="0" borderId="0" applyFont="0" applyFill="0" applyBorder="0" applyAlignment="0" applyProtection="0"/>
    <xf numFmtId="14" fontId="13" fillId="0" borderId="0">
      <alignment horizontal="center" wrapText="1"/>
      <protection locked="0"/>
    </xf>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24" fillId="0" borderId="0"/>
    <xf numFmtId="0" fontId="14" fillId="0" borderId="0" applyNumberFormat="0" applyFont="0" applyFill="0" applyBorder="0" applyAlignment="0" applyProtection="0">
      <alignment horizontal="left"/>
    </xf>
    <xf numFmtId="175" fontId="25" fillId="0" borderId="0" applyNumberFormat="0" applyFill="0" applyBorder="0" applyAlignment="0" applyProtection="0">
      <alignment horizontal="left"/>
    </xf>
    <xf numFmtId="0" fontId="10" fillId="0" borderId="0"/>
    <xf numFmtId="0" fontId="21" fillId="0" borderId="6" applyNumberFormat="0">
      <alignment horizontal="right"/>
    </xf>
    <xf numFmtId="40" fontId="26" fillId="0" borderId="0" applyBorder="0">
      <alignment horizontal="right"/>
    </xf>
    <xf numFmtId="176" fontId="27" fillId="0" borderId="0" applyFont="0" applyFill="0" applyBorder="0" applyAlignment="0" applyProtection="0"/>
    <xf numFmtId="0" fontId="2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20" fillId="0" borderId="23" applyBorder="0" applyAlignment="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5"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2" fillId="0" borderId="0"/>
    <xf numFmtId="0" fontId="2" fillId="0" borderId="0"/>
    <xf numFmtId="43" fontId="2" fillId="0" borderId="0" applyFont="0" applyFill="0" applyBorder="0" applyAlignment="0" applyProtection="0"/>
    <xf numFmtId="0" fontId="2" fillId="0" borderId="0"/>
    <xf numFmtId="43" fontId="1" fillId="0" borderId="0" applyFont="0" applyFill="0" applyBorder="0" applyAlignment="0" applyProtection="0"/>
    <xf numFmtId="0" fontId="1" fillId="0" borderId="0"/>
  </cellStyleXfs>
  <cellXfs count="740">
    <xf numFmtId="0" fontId="0" fillId="0" borderId="0" xfId="0"/>
    <xf numFmtId="0" fontId="9" fillId="0" borderId="0" xfId="0" applyFont="1" applyFill="1" applyBorder="1" applyAlignment="1">
      <alignment vertical="top"/>
    </xf>
    <xf numFmtId="0" fontId="9" fillId="0" borderId="0" xfId="0" applyFont="1" applyFill="1" applyBorder="1" applyAlignment="1">
      <alignment horizontal="left" vertical="center"/>
    </xf>
    <xf numFmtId="0" fontId="9" fillId="0" borderId="0" xfId="0" applyFont="1" applyFill="1" applyAlignment="1">
      <alignment horizontal="center" vertical="top"/>
    </xf>
    <xf numFmtId="0" fontId="9" fillId="0" borderId="0" xfId="0" applyFont="1" applyFill="1" applyAlignment="1">
      <alignment vertical="top"/>
    </xf>
    <xf numFmtId="0" fontId="9" fillId="0" borderId="0" xfId="0" applyFont="1" applyFill="1" applyAlignment="1">
      <alignment horizontal="center"/>
    </xf>
    <xf numFmtId="3" fontId="9" fillId="0" borderId="0" xfId="128" applyNumberFormat="1" applyFont="1" applyFill="1" applyBorder="1" applyAlignment="1">
      <alignment horizontal="left" vertical="center"/>
    </xf>
    <xf numFmtId="49" fontId="9" fillId="0" borderId="0" xfId="128" applyNumberFormat="1" applyFont="1" applyFill="1" applyBorder="1" applyAlignment="1">
      <alignment horizontal="left" vertical="center"/>
    </xf>
    <xf numFmtId="0" fontId="8" fillId="0" borderId="0" xfId="81" applyFont="1" applyFill="1" applyBorder="1" applyAlignment="1">
      <alignment horizontal="left" vertical="center"/>
    </xf>
    <xf numFmtId="0" fontId="9" fillId="0" borderId="0" xfId="81" applyFont="1" applyFill="1" applyBorder="1" applyAlignment="1">
      <alignment horizontal="left" vertical="center"/>
    </xf>
    <xf numFmtId="0" fontId="9" fillId="0" borderId="0" xfId="128" applyFont="1" applyFill="1" applyBorder="1" applyAlignment="1">
      <alignment horizontal="left" vertical="top"/>
    </xf>
    <xf numFmtId="0" fontId="9" fillId="0" borderId="0" xfId="128" applyFont="1" applyFill="1" applyBorder="1" applyAlignment="1">
      <alignment horizontal="center" vertical="top"/>
    </xf>
    <xf numFmtId="0" fontId="9" fillId="0" borderId="0" xfId="128" applyFont="1" applyFill="1" applyBorder="1" applyAlignment="1">
      <alignment horizontal="center"/>
    </xf>
    <xf numFmtId="49" fontId="9" fillId="0" borderId="0" xfId="128" applyNumberFormat="1" applyFont="1" applyFill="1" applyBorder="1" applyAlignment="1">
      <alignment horizontal="center" vertical="center"/>
    </xf>
    <xf numFmtId="0" fontId="28" fillId="0" borderId="0" xfId="0" applyFont="1" applyFill="1" applyAlignment="1">
      <alignment horizontal="right" vertical="center"/>
    </xf>
    <xf numFmtId="0" fontId="9" fillId="0" borderId="0" xfId="128" applyFont="1" applyFill="1" applyBorder="1" applyAlignment="1">
      <alignment vertical="center"/>
    </xf>
    <xf numFmtId="0" fontId="9" fillId="0" borderId="0" xfId="0" applyFont="1" applyFill="1" applyAlignment="1">
      <alignment horizontal="left" vertical="top"/>
    </xf>
    <xf numFmtId="0" fontId="9" fillId="0" borderId="0" xfId="0" applyFont="1" applyFill="1" applyBorder="1" applyAlignment="1">
      <alignment horizontal="left" vertical="top"/>
    </xf>
    <xf numFmtId="165" fontId="29" fillId="0" borderId="5" xfId="0" applyNumberFormat="1" applyFont="1" applyFill="1" applyBorder="1" applyAlignment="1">
      <alignment horizontal="center" vertical="center"/>
    </xf>
    <xf numFmtId="166" fontId="29" fillId="0" borderId="8" xfId="0" applyNumberFormat="1" applyFont="1" applyFill="1" applyBorder="1" applyAlignment="1">
      <alignment horizontal="center" vertical="center"/>
    </xf>
    <xf numFmtId="165" fontId="11" fillId="0" borderId="10" xfId="0" applyNumberFormat="1" applyFont="1" applyFill="1" applyBorder="1" applyAlignment="1">
      <alignment horizontal="center" vertical="center"/>
    </xf>
    <xf numFmtId="49" fontId="9" fillId="0" borderId="0" xfId="0" applyNumberFormat="1" applyFont="1" applyFill="1" applyAlignment="1">
      <alignment horizontal="left" vertical="top"/>
    </xf>
    <xf numFmtId="0" fontId="9" fillId="0" borderId="0" xfId="0" applyFont="1" applyFill="1" applyAlignment="1">
      <alignment vertical="center"/>
    </xf>
    <xf numFmtId="0" fontId="9" fillId="0" borderId="0" xfId="0" applyFont="1" applyFill="1" applyAlignment="1">
      <alignment horizontal="center" vertical="center"/>
    </xf>
    <xf numFmtId="165" fontId="11" fillId="0" borderId="11" xfId="0" applyNumberFormat="1" applyFont="1" applyFill="1" applyBorder="1" applyAlignment="1">
      <alignment horizontal="center" vertical="center"/>
    </xf>
    <xf numFmtId="0" fontId="9" fillId="0" borderId="0" xfId="0" applyFont="1" applyFill="1" applyBorder="1" applyAlignment="1">
      <alignment horizontal="center" vertical="top"/>
    </xf>
    <xf numFmtId="0" fontId="9" fillId="0" borderId="0" xfId="128" applyFont="1" applyFill="1" applyBorder="1" applyAlignment="1">
      <alignment horizontal="right" vertical="center"/>
    </xf>
    <xf numFmtId="0" fontId="8" fillId="0" borderId="0" xfId="128" applyFont="1" applyFill="1" applyBorder="1" applyAlignment="1">
      <alignment vertical="center"/>
    </xf>
    <xf numFmtId="0" fontId="9" fillId="0" borderId="7" xfId="0" applyFont="1" applyFill="1" applyBorder="1" applyAlignment="1">
      <alignment horizontal="left" vertical="top"/>
    </xf>
    <xf numFmtId="0" fontId="9" fillId="0" borderId="16" xfId="0" applyFont="1" applyFill="1" applyBorder="1" applyAlignment="1">
      <alignment horizontal="left" vertical="top"/>
    </xf>
    <xf numFmtId="0" fontId="9" fillId="0" borderId="9" xfId="0" applyFont="1" applyFill="1" applyBorder="1" applyAlignment="1">
      <alignment vertical="top"/>
    </xf>
    <xf numFmtId="0" fontId="9" fillId="0" borderId="9" xfId="0" applyFont="1" applyFill="1" applyBorder="1" applyAlignment="1">
      <alignment horizontal="center"/>
    </xf>
    <xf numFmtId="0" fontId="9" fillId="0" borderId="9" xfId="0" applyFont="1" applyFill="1" applyBorder="1" applyAlignment="1">
      <alignment horizontal="center" vertical="top"/>
    </xf>
    <xf numFmtId="0" fontId="8" fillId="0" borderId="3" xfId="81" applyFont="1" applyFill="1" applyBorder="1" applyAlignment="1">
      <alignment vertical="center" wrapText="1"/>
    </xf>
    <xf numFmtId="171" fontId="8" fillId="0" borderId="3" xfId="0" applyNumberFormat="1" applyFont="1" applyFill="1" applyBorder="1" applyAlignment="1">
      <alignment horizontal="center" vertical="center"/>
    </xf>
    <xf numFmtId="0" fontId="8" fillId="0" borderId="17" xfId="0" applyFont="1" applyFill="1" applyBorder="1" applyAlignment="1">
      <alignment horizontal="right" vertical="center"/>
    </xf>
    <xf numFmtId="0" fontId="28" fillId="0" borderId="11" xfId="0" applyFont="1" applyFill="1" applyBorder="1" applyAlignment="1">
      <alignment horizontal="right" vertical="center"/>
    </xf>
    <xf numFmtId="0" fontId="28" fillId="0" borderId="13" xfId="0" applyFont="1" applyFill="1" applyBorder="1" applyAlignment="1">
      <alignment horizontal="right" vertical="center"/>
    </xf>
    <xf numFmtId="0" fontId="9" fillId="0" borderId="14" xfId="0" applyFont="1" applyFill="1" applyBorder="1" applyAlignment="1">
      <alignment horizontal="left" vertical="top"/>
    </xf>
    <xf numFmtId="3" fontId="9" fillId="0" borderId="11" xfId="128" applyNumberFormat="1" applyFont="1" applyFill="1" applyBorder="1" applyAlignment="1">
      <alignment horizontal="left" vertical="center"/>
    </xf>
    <xf numFmtId="0" fontId="9" fillId="0" borderId="7" xfId="81" applyFont="1" applyFill="1" applyBorder="1" applyAlignment="1">
      <alignment horizontal="left" vertical="center"/>
    </xf>
    <xf numFmtId="49" fontId="9" fillId="0" borderId="16" xfId="128" applyNumberFormat="1" applyFont="1" applyFill="1" applyBorder="1" applyAlignment="1">
      <alignment horizontal="left" vertical="top"/>
    </xf>
    <xf numFmtId="0" fontId="9" fillId="0" borderId="9" xfId="81" applyFont="1" applyFill="1" applyBorder="1" applyAlignment="1">
      <alignment horizontal="left" vertical="center"/>
    </xf>
    <xf numFmtId="3" fontId="9" fillId="0" borderId="9" xfId="128" applyNumberFormat="1" applyFont="1" applyFill="1" applyBorder="1" applyAlignment="1">
      <alignment horizontal="left" vertical="center"/>
    </xf>
    <xf numFmtId="49" fontId="9" fillId="0" borderId="9" xfId="128" applyNumberFormat="1" applyFont="1" applyFill="1" applyBorder="1" applyAlignment="1">
      <alignment horizontal="left" vertical="center"/>
    </xf>
    <xf numFmtId="3" fontId="9" fillId="0" borderId="13" xfId="128" applyNumberFormat="1" applyFont="1" applyFill="1" applyBorder="1" applyAlignment="1">
      <alignment horizontal="left" vertical="center"/>
    </xf>
    <xf numFmtId="49" fontId="9" fillId="0" borderId="16" xfId="128" applyNumberFormat="1" applyFont="1" applyFill="1" applyBorder="1" applyAlignment="1">
      <alignment horizontal="left" vertical="center"/>
    </xf>
    <xf numFmtId="0" fontId="9" fillId="0" borderId="9" xfId="128" applyFont="1" applyFill="1" applyBorder="1" applyAlignment="1">
      <alignment vertical="center"/>
    </xf>
    <xf numFmtId="0" fontId="9" fillId="0" borderId="9" xfId="128" applyFont="1" applyFill="1" applyBorder="1" applyAlignment="1">
      <alignment horizontal="center" vertical="center"/>
    </xf>
    <xf numFmtId="0" fontId="9" fillId="0" borderId="13" xfId="128" applyFont="1" applyFill="1" applyBorder="1" applyAlignment="1">
      <alignment horizontal="center" vertical="center"/>
    </xf>
    <xf numFmtId="0" fontId="36" fillId="0" borderId="23" xfId="117" applyFont="1" applyFill="1" applyBorder="1" applyAlignment="1" applyProtection="1">
      <alignment vertical="top"/>
    </xf>
    <xf numFmtId="0" fontId="8" fillId="0" borderId="0" xfId="0" applyFont="1" applyFill="1" applyBorder="1" applyAlignment="1">
      <alignment vertical="center"/>
    </xf>
    <xf numFmtId="0" fontId="9" fillId="0" borderId="0" xfId="128" applyFont="1" applyFill="1" applyBorder="1" applyAlignment="1">
      <alignment vertical="top"/>
    </xf>
    <xf numFmtId="41" fontId="9" fillId="0" borderId="23" xfId="0" applyNumberFormat="1" applyFont="1" applyFill="1" applyBorder="1" applyAlignment="1" applyProtection="1">
      <alignment horizontal="center"/>
    </xf>
    <xf numFmtId="0" fontId="9" fillId="0" borderId="0" xfId="128" applyFont="1" applyFill="1" applyBorder="1" applyAlignment="1">
      <alignment horizontal="center" vertical="center"/>
    </xf>
    <xf numFmtId="0" fontId="9" fillId="0" borderId="0" xfId="128" applyFont="1" applyFill="1" applyBorder="1" applyAlignment="1">
      <alignment horizontal="center" vertical="center"/>
    </xf>
    <xf numFmtId="0" fontId="8" fillId="0" borderId="0" xfId="192" applyFont="1" applyFill="1" applyBorder="1" applyAlignment="1">
      <alignment horizontal="centerContinuous" vertical="center"/>
    </xf>
    <xf numFmtId="0" fontId="9" fillId="0" borderId="0" xfId="192" applyFont="1" applyFill="1" applyBorder="1"/>
    <xf numFmtId="0" fontId="9" fillId="0" borderId="0" xfId="192" applyFont="1" applyFill="1"/>
    <xf numFmtId="49" fontId="9" fillId="0" borderId="0" xfId="0" applyNumberFormat="1" applyFont="1" applyFill="1" applyBorder="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8" fillId="0" borderId="0" xfId="0" applyFont="1" applyFill="1" applyBorder="1" applyAlignment="1">
      <alignment horizontal="centerContinuous" vertical="center"/>
    </xf>
    <xf numFmtId="0" fontId="9" fillId="0" borderId="0" xfId="0" applyFont="1" applyFill="1" applyBorder="1" applyAlignment="1">
      <alignment horizontal="centerContinuous" vertical="center"/>
    </xf>
    <xf numFmtId="164" fontId="9" fillId="0" borderId="0" xfId="0" applyNumberFormat="1" applyFont="1" applyFill="1" applyBorder="1" applyAlignment="1">
      <alignment horizontal="centerContinuous" vertical="center"/>
    </xf>
    <xf numFmtId="0" fontId="8" fillId="0" borderId="0" xfId="81" applyFont="1" applyFill="1" applyBorder="1" applyAlignment="1">
      <alignment horizontal="centerContinuous" vertical="center"/>
    </xf>
    <xf numFmtId="0" fontId="9" fillId="0" borderId="0" xfId="81" applyFont="1" applyFill="1" applyBorder="1" applyAlignment="1">
      <alignment horizontal="centerContinuous" vertical="center"/>
    </xf>
    <xf numFmtId="3" fontId="9" fillId="0" borderId="0" xfId="128" applyNumberFormat="1" applyFont="1" applyFill="1" applyBorder="1" applyAlignment="1">
      <alignment horizontal="centerContinuous" vertical="center"/>
    </xf>
    <xf numFmtId="3" fontId="9" fillId="0" borderId="0" xfId="128" applyNumberFormat="1" applyFont="1" applyFill="1" applyBorder="1" applyAlignment="1">
      <alignment vertical="center"/>
    </xf>
    <xf numFmtId="49" fontId="12" fillId="0" borderId="0" xfId="128" applyNumberFormat="1" applyFont="1" applyFill="1" applyBorder="1" applyAlignment="1">
      <alignment horizontal="left" vertical="top"/>
    </xf>
    <xf numFmtId="49" fontId="8" fillId="0" borderId="0" xfId="192" applyNumberFormat="1" applyFont="1" applyFill="1" applyBorder="1" applyAlignment="1">
      <alignment horizontal="centerContinuous" vertical="center"/>
    </xf>
    <xf numFmtId="0" fontId="8" fillId="0" borderId="14" xfId="0" applyFont="1" applyFill="1" applyBorder="1" applyAlignment="1">
      <alignment horizontal="centerContinuous" vertical="center"/>
    </xf>
    <xf numFmtId="0" fontId="9" fillId="0" borderId="15" xfId="0" applyFont="1" applyFill="1" applyBorder="1" applyAlignment="1">
      <alignment horizontal="centerContinuous" vertical="center"/>
    </xf>
    <xf numFmtId="164" fontId="9" fillId="0" borderId="15" xfId="0" applyNumberFormat="1" applyFont="1" applyFill="1" applyBorder="1" applyAlignment="1">
      <alignment horizontal="centerContinuous" vertical="center"/>
    </xf>
    <xf numFmtId="49" fontId="9" fillId="0" borderId="15" xfId="0" applyNumberFormat="1" applyFont="1" applyFill="1" applyBorder="1" applyAlignment="1">
      <alignment horizontal="centerContinuous" vertical="center"/>
    </xf>
    <xf numFmtId="165" fontId="9" fillId="0" borderId="12" xfId="0" applyNumberFormat="1" applyFont="1" applyFill="1" applyBorder="1" applyAlignment="1">
      <alignment horizontal="centerContinuous" vertical="center"/>
    </xf>
    <xf numFmtId="49" fontId="9" fillId="0" borderId="7" xfId="128" applyNumberFormat="1" applyFont="1" applyFill="1" applyBorder="1" applyAlignment="1">
      <alignment horizontal="left" vertical="center"/>
    </xf>
    <xf numFmtId="0" fontId="9" fillId="0" borderId="0" xfId="128" applyFont="1" applyFill="1" applyBorder="1" applyAlignment="1">
      <alignment vertical="center" wrapText="1"/>
    </xf>
    <xf numFmtId="0" fontId="9" fillId="0" borderId="0" xfId="128" applyFont="1" applyFill="1" applyBorder="1" applyAlignment="1">
      <alignment horizontal="left" vertical="center"/>
    </xf>
    <xf numFmtId="0" fontId="9" fillId="0" borderId="9" xfId="128" applyFont="1" applyFill="1" applyBorder="1" applyAlignment="1">
      <alignment horizontal="left" vertical="center"/>
    </xf>
    <xf numFmtId="0" fontId="9" fillId="0" borderId="9" xfId="0" applyFont="1" applyFill="1" applyBorder="1" applyAlignment="1">
      <alignment vertical="center"/>
    </xf>
    <xf numFmtId="0" fontId="9" fillId="0" borderId="9" xfId="0" applyFont="1" applyFill="1" applyBorder="1" applyAlignment="1">
      <alignment horizontal="center" vertical="center"/>
    </xf>
    <xf numFmtId="49" fontId="9" fillId="0" borderId="14" xfId="0" applyNumberFormat="1" applyFont="1" applyFill="1" applyBorder="1" applyAlignment="1">
      <alignment horizontal="left" vertical="center"/>
    </xf>
    <xf numFmtId="0" fontId="9" fillId="0" borderId="15" xfId="0" applyFont="1" applyFill="1" applyBorder="1" applyAlignment="1">
      <alignment horizontal="left" vertical="center"/>
    </xf>
    <xf numFmtId="164" fontId="9" fillId="0" borderId="15" xfId="0" applyNumberFormat="1" applyFont="1" applyFill="1" applyBorder="1" applyAlignment="1">
      <alignment horizontal="left" vertical="center"/>
    </xf>
    <xf numFmtId="165" fontId="9" fillId="0" borderId="12"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0" fontId="31" fillId="0" borderId="0" xfId="0" applyFont="1" applyFill="1" applyBorder="1" applyAlignment="1">
      <alignment horizontal="left" vertical="center"/>
    </xf>
    <xf numFmtId="0" fontId="8" fillId="0" borderId="0" xfId="0" applyFont="1" applyFill="1" applyBorder="1" applyAlignment="1">
      <alignment horizontal="left" vertical="center"/>
    </xf>
    <xf numFmtId="164" fontId="9" fillId="0" borderId="0" xfId="0" applyNumberFormat="1" applyFont="1" applyFill="1" applyBorder="1" applyAlignment="1">
      <alignment horizontal="left" vertical="center"/>
    </xf>
    <xf numFmtId="165" fontId="33" fillId="0" borderId="11" xfId="0" applyNumberFormat="1" applyFont="1" applyFill="1" applyBorder="1" applyAlignment="1">
      <alignment horizontal="left" vertical="center"/>
    </xf>
    <xf numFmtId="49" fontId="8" fillId="0" borderId="7" xfId="128" applyNumberFormat="1" applyFont="1" applyFill="1" applyBorder="1" applyAlignment="1">
      <alignment horizontal="left" vertical="top"/>
    </xf>
    <xf numFmtId="0" fontId="9" fillId="0" borderId="15" xfId="81" applyFont="1" applyFill="1" applyBorder="1" applyAlignment="1">
      <alignment horizontal="left" vertical="center"/>
    </xf>
    <xf numFmtId="3" fontId="9" fillId="0" borderId="15" xfId="128" applyNumberFormat="1" applyFont="1" applyFill="1" applyBorder="1" applyAlignment="1">
      <alignment horizontal="left" vertical="center"/>
    </xf>
    <xf numFmtId="3" fontId="9" fillId="0" borderId="12" xfId="128" applyNumberFormat="1" applyFont="1" applyFill="1" applyBorder="1" applyAlignment="1">
      <alignment horizontal="left" vertical="center"/>
    </xf>
    <xf numFmtId="0" fontId="9" fillId="0" borderId="0" xfId="81" applyFont="1" applyFill="1" applyBorder="1" applyAlignment="1">
      <alignment horizontal="right" vertical="center"/>
    </xf>
    <xf numFmtId="0" fontId="9" fillId="0" borderId="0" xfId="81" applyFont="1" applyFill="1" applyBorder="1" applyAlignment="1">
      <alignment vertical="center"/>
    </xf>
    <xf numFmtId="0" fontId="9" fillId="0" borderId="11" xfId="81" applyFont="1" applyFill="1" applyBorder="1" applyAlignment="1">
      <alignment vertical="center"/>
    </xf>
    <xf numFmtId="3" fontId="9" fillId="0" borderId="11" xfId="128" applyNumberFormat="1" applyFont="1" applyFill="1" applyBorder="1" applyAlignment="1">
      <alignment vertical="center"/>
    </xf>
    <xf numFmtId="0" fontId="9" fillId="0" borderId="9" xfId="81" applyFont="1" applyFill="1" applyBorder="1" applyAlignment="1">
      <alignment horizontal="left" vertical="center" wrapText="1"/>
    </xf>
    <xf numFmtId="0" fontId="9" fillId="0" borderId="13" xfId="81" applyFont="1" applyFill="1" applyBorder="1" applyAlignment="1">
      <alignment horizontal="left" vertical="center" wrapText="1"/>
    </xf>
    <xf numFmtId="0" fontId="9" fillId="0" borderId="15" xfId="128" applyFont="1" applyFill="1" applyBorder="1" applyAlignment="1">
      <alignment vertical="center"/>
    </xf>
    <xf numFmtId="0" fontId="9" fillId="0" borderId="15" xfId="128" applyFont="1" applyFill="1" applyBorder="1" applyAlignment="1">
      <alignment horizontal="center" vertical="center"/>
    </xf>
    <xf numFmtId="0" fontId="9" fillId="0" borderId="12" xfId="128" applyFont="1" applyFill="1" applyBorder="1" applyAlignment="1">
      <alignment horizontal="center" vertical="center"/>
    </xf>
    <xf numFmtId="0" fontId="9" fillId="0" borderId="11" xfId="81" applyFont="1" applyFill="1" applyBorder="1" applyAlignment="1">
      <alignment horizontal="left" vertical="center"/>
    </xf>
    <xf numFmtId="0" fontId="9" fillId="0" borderId="11" xfId="128" applyFont="1" applyFill="1" applyBorder="1" applyAlignment="1">
      <alignment vertical="center"/>
    </xf>
    <xf numFmtId="0" fontId="8" fillId="0" borderId="0" xfId="0" applyFont="1" applyFill="1" applyBorder="1"/>
    <xf numFmtId="0" fontId="9" fillId="0" borderId="9" xfId="128" applyFont="1" applyFill="1" applyBorder="1" applyAlignment="1">
      <alignment horizontal="right" vertical="center"/>
    </xf>
    <xf numFmtId="0" fontId="9" fillId="0" borderId="13" xfId="128" applyFont="1" applyFill="1" applyBorder="1" applyAlignment="1">
      <alignment horizontal="left" vertical="center"/>
    </xf>
    <xf numFmtId="0" fontId="8" fillId="0" borderId="0" xfId="128" applyFont="1" applyFill="1" applyBorder="1" applyAlignment="1">
      <alignment horizontal="left" vertical="center"/>
    </xf>
    <xf numFmtId="0" fontId="38" fillId="0" borderId="0" xfId="128" applyFont="1" applyFill="1" applyBorder="1" applyAlignment="1">
      <alignment vertical="center" wrapText="1"/>
    </xf>
    <xf numFmtId="0" fontId="38" fillId="0" borderId="11" xfId="128" applyFont="1" applyFill="1" applyBorder="1" applyAlignment="1">
      <alignment vertical="center" wrapText="1"/>
    </xf>
    <xf numFmtId="49" fontId="8" fillId="0" borderId="0" xfId="128" applyNumberFormat="1" applyFont="1" applyFill="1" applyBorder="1" applyAlignment="1">
      <alignment horizontal="left" vertical="center"/>
    </xf>
    <xf numFmtId="0" fontId="10" fillId="0" borderId="0" xfId="0" applyFont="1" applyFill="1"/>
    <xf numFmtId="0" fontId="8" fillId="0" borderId="0" xfId="194" applyFont="1" applyFill="1" applyBorder="1" applyAlignment="1">
      <alignment horizontal="centerContinuous" vertical="center"/>
    </xf>
    <xf numFmtId="49" fontId="8" fillId="0" borderId="0" xfId="194" applyNumberFormat="1" applyFont="1" applyFill="1" applyBorder="1" applyAlignment="1">
      <alignment horizontal="centerContinuous" vertical="center"/>
    </xf>
    <xf numFmtId="0" fontId="9" fillId="0" borderId="0" xfId="194" applyFont="1" applyFill="1" applyBorder="1"/>
    <xf numFmtId="0" fontId="9" fillId="0" borderId="0" xfId="194" applyFont="1" applyFill="1"/>
    <xf numFmtId="49" fontId="9" fillId="0" borderId="0" xfId="0" applyNumberFormat="1" applyFont="1" applyFill="1" applyBorder="1" applyAlignment="1">
      <alignment horizontal="center" vertical="center"/>
    </xf>
    <xf numFmtId="49" fontId="9" fillId="0" borderId="0" xfId="0" applyNumberFormat="1" applyFont="1" applyFill="1" applyBorder="1" applyAlignment="1">
      <alignment horizontal="centerContinuous" vertical="center"/>
    </xf>
    <xf numFmtId="49" fontId="9" fillId="0" borderId="0" xfId="128" applyNumberFormat="1" applyFont="1" applyFill="1" applyBorder="1" applyAlignment="1">
      <alignment horizontal="centerContinuous" vertical="center"/>
    </xf>
    <xf numFmtId="0" fontId="9" fillId="0" borderId="0" xfId="128" applyFont="1" applyFill="1" applyBorder="1" applyAlignment="1">
      <alignment vertical="top"/>
    </xf>
    <xf numFmtId="0" fontId="9" fillId="0" borderId="0" xfId="0" applyFont="1" applyFill="1" applyBorder="1" applyAlignment="1">
      <alignment horizontal="center"/>
    </xf>
    <xf numFmtId="0" fontId="9" fillId="0" borderId="11" xfId="0" applyFont="1" applyFill="1" applyBorder="1" applyAlignment="1" applyProtection="1">
      <alignment vertical="top"/>
    </xf>
    <xf numFmtId="0" fontId="9" fillId="0" borderId="0" xfId="128" applyFont="1" applyFill="1" applyBorder="1" applyAlignment="1">
      <alignment horizontal="left" vertical="center"/>
    </xf>
    <xf numFmtId="0" fontId="9" fillId="0" borderId="0" xfId="81" applyFont="1" applyFill="1" applyBorder="1" applyAlignment="1">
      <alignment vertical="center" wrapText="1"/>
    </xf>
    <xf numFmtId="0" fontId="9" fillId="0" borderId="11" xfId="81" applyFont="1" applyFill="1" applyBorder="1" applyAlignment="1">
      <alignment vertical="center" wrapText="1"/>
    </xf>
    <xf numFmtId="49" fontId="9" fillId="0" borderId="7" xfId="128" applyNumberFormat="1" applyFont="1" applyFill="1" applyBorder="1" applyAlignment="1">
      <alignment horizontal="left" vertical="top"/>
    </xf>
    <xf numFmtId="0" fontId="9" fillId="0" borderId="0" xfId="128" applyFont="1" applyFill="1" applyBorder="1" applyAlignment="1">
      <alignment horizontal="center" vertical="center"/>
    </xf>
    <xf numFmtId="0" fontId="9" fillId="0" borderId="11" xfId="128" applyFont="1" applyFill="1" applyBorder="1" applyAlignment="1">
      <alignment horizontal="center" vertical="center"/>
    </xf>
    <xf numFmtId="0" fontId="10" fillId="0" borderId="23" xfId="0" applyFont="1" applyFill="1" applyBorder="1" applyAlignment="1" applyProtection="1">
      <alignment horizontal="left" vertical="top"/>
    </xf>
    <xf numFmtId="0" fontId="29" fillId="0" borderId="5" xfId="0" applyFont="1" applyFill="1" applyBorder="1" applyAlignment="1">
      <alignment horizontal="left" vertical="center"/>
    </xf>
    <xf numFmtId="0" fontId="10" fillId="0" borderId="0" xfId="128" applyFont="1" applyFill="1" applyBorder="1" applyAlignment="1">
      <alignment horizontal="center" vertical="top"/>
    </xf>
    <xf numFmtId="3" fontId="9" fillId="0" borderId="23" xfId="0" applyNumberFormat="1" applyFont="1" applyFill="1" applyBorder="1" applyAlignment="1" applyProtection="1">
      <alignment horizontal="right"/>
    </xf>
    <xf numFmtId="0" fontId="9" fillId="0" borderId="14" xfId="192" applyFont="1" applyFill="1" applyBorder="1" applyAlignment="1">
      <alignment horizontal="left"/>
    </xf>
    <xf numFmtId="0" fontId="8" fillId="0" borderId="15" xfId="192" applyFont="1" applyFill="1" applyBorder="1" applyAlignment="1">
      <alignment horizontal="centerContinuous" vertical="center"/>
    </xf>
    <xf numFmtId="0" fontId="8" fillId="0" borderId="12" xfId="192" applyFont="1" applyFill="1" applyBorder="1" applyAlignment="1">
      <alignment horizontal="centerContinuous" vertical="center"/>
    </xf>
    <xf numFmtId="0" fontId="8" fillId="0" borderId="11" xfId="192" applyFont="1" applyFill="1" applyBorder="1" applyAlignment="1">
      <alignment horizontal="centerContinuous" vertical="center"/>
    </xf>
    <xf numFmtId="0" fontId="8" fillId="0" borderId="9" xfId="192" applyFont="1" applyFill="1" applyBorder="1" applyAlignment="1">
      <alignment horizontal="centerContinuous" vertical="center"/>
    </xf>
    <xf numFmtId="0" fontId="8" fillId="0" borderId="13" xfId="192" applyFont="1" applyFill="1" applyBorder="1" applyAlignment="1">
      <alignment horizontal="centerContinuous" vertical="center"/>
    </xf>
    <xf numFmtId="49" fontId="8" fillId="0" borderId="7" xfId="0" applyNumberFormat="1" applyFont="1" applyFill="1" applyBorder="1" applyAlignment="1">
      <alignment horizontal="centerContinuous" vertical="center"/>
    </xf>
    <xf numFmtId="165" fontId="33" fillId="0" borderId="11" xfId="0" applyNumberFormat="1" applyFont="1" applyFill="1" applyBorder="1" applyAlignment="1">
      <alignment horizontal="centerContinuous" vertical="center"/>
    </xf>
    <xf numFmtId="49" fontId="8" fillId="0" borderId="7" xfId="128" applyNumberFormat="1" applyFont="1" applyFill="1" applyBorder="1" applyAlignment="1">
      <alignment horizontal="centerContinuous" vertical="top"/>
    </xf>
    <xf numFmtId="3" fontId="9" fillId="0" borderId="11" xfId="128" applyNumberFormat="1" applyFont="1" applyFill="1" applyBorder="1" applyAlignment="1">
      <alignment horizontal="centerContinuous" vertical="center"/>
    </xf>
    <xf numFmtId="49" fontId="9" fillId="0" borderId="7" xfId="128" applyNumberFormat="1" applyFont="1" applyFill="1" applyBorder="1" applyAlignment="1">
      <alignment horizontal="centerContinuous" vertical="top"/>
    </xf>
    <xf numFmtId="49" fontId="31" fillId="0" borderId="7" xfId="128" applyNumberFormat="1" applyFont="1" applyFill="1" applyBorder="1" applyAlignment="1">
      <alignment horizontal="left" vertical="top"/>
    </xf>
    <xf numFmtId="0" fontId="9" fillId="0" borderId="7" xfId="128" applyFont="1" applyFill="1" applyBorder="1" applyAlignment="1">
      <alignment horizontal="left" vertical="top"/>
    </xf>
    <xf numFmtId="49" fontId="12" fillId="0" borderId="7" xfId="128" applyNumberFormat="1" applyFont="1" applyFill="1" applyBorder="1" applyAlignment="1">
      <alignment horizontal="left" vertical="top"/>
    </xf>
    <xf numFmtId="49" fontId="8" fillId="0" borderId="15" xfId="192" applyNumberFormat="1" applyFont="1" applyFill="1" applyBorder="1" applyAlignment="1">
      <alignment horizontal="centerContinuous" vertical="center"/>
    </xf>
    <xf numFmtId="0" fontId="9" fillId="0" borderId="11" xfId="192" applyFont="1" applyFill="1" applyBorder="1" applyAlignment="1">
      <alignment horizontal="centerContinuous" vertical="center"/>
    </xf>
    <xf numFmtId="49" fontId="8" fillId="0" borderId="9" xfId="192" applyNumberFormat="1" applyFont="1" applyFill="1" applyBorder="1" applyAlignment="1">
      <alignment horizontal="centerContinuous" vertical="center"/>
    </xf>
    <xf numFmtId="0" fontId="8" fillId="0" borderId="7" xfId="0" applyFont="1" applyFill="1" applyBorder="1" applyAlignment="1">
      <alignment horizontal="centerContinuous" vertical="center"/>
    </xf>
    <xf numFmtId="165" fontId="9" fillId="0" borderId="11" xfId="0" applyNumberFormat="1" applyFont="1" applyFill="1" applyBorder="1" applyAlignment="1">
      <alignment horizontal="centerContinuous" vertical="center"/>
    </xf>
    <xf numFmtId="0" fontId="9" fillId="0" borderId="14" xfId="193" applyFont="1" applyFill="1" applyBorder="1" applyAlignment="1">
      <alignment horizontal="left"/>
    </xf>
    <xf numFmtId="0" fontId="8" fillId="0" borderId="15" xfId="194" applyFont="1" applyFill="1" applyBorder="1" applyAlignment="1">
      <alignment horizontal="centerContinuous" vertical="center"/>
    </xf>
    <xf numFmtId="49" fontId="8" fillId="0" borderId="15" xfId="194" applyNumberFormat="1" applyFont="1" applyFill="1" applyBorder="1" applyAlignment="1">
      <alignment horizontal="centerContinuous" vertical="center"/>
    </xf>
    <xf numFmtId="0" fontId="8" fillId="0" borderId="12" xfId="194" applyFont="1" applyFill="1" applyBorder="1" applyAlignment="1">
      <alignment horizontal="centerContinuous" vertical="center"/>
    </xf>
    <xf numFmtId="0" fontId="8" fillId="0" borderId="11" xfId="194" applyFont="1" applyFill="1" applyBorder="1" applyAlignment="1">
      <alignment horizontal="centerContinuous" vertical="center"/>
    </xf>
    <xf numFmtId="0" fontId="8" fillId="0" borderId="9" xfId="194" applyFont="1" applyFill="1" applyBorder="1" applyAlignment="1">
      <alignment horizontal="centerContinuous" vertical="center"/>
    </xf>
    <xf numFmtId="49" fontId="8" fillId="0" borderId="9" xfId="194" applyNumberFormat="1" applyFont="1" applyFill="1" applyBorder="1" applyAlignment="1">
      <alignment horizontal="centerContinuous" vertical="center"/>
    </xf>
    <xf numFmtId="0" fontId="8" fillId="0" borderId="13" xfId="194" applyFont="1" applyFill="1" applyBorder="1" applyAlignment="1">
      <alignment horizontal="centerContinuous" vertical="center"/>
    </xf>
    <xf numFmtId="0" fontId="12" fillId="0" borderId="23" xfId="0" applyFont="1" applyFill="1" applyBorder="1" applyAlignment="1" applyProtection="1">
      <alignment vertical="top" wrapText="1"/>
    </xf>
    <xf numFmtId="0" fontId="9" fillId="0" borderId="23" xfId="0" applyFont="1" applyFill="1" applyBorder="1" applyAlignment="1" applyProtection="1">
      <alignment vertical="top"/>
    </xf>
    <xf numFmtId="0" fontId="29" fillId="0" borderId="23" xfId="0" applyFont="1" applyFill="1" applyBorder="1" applyAlignment="1">
      <alignment horizontal="center" vertical="center"/>
    </xf>
    <xf numFmtId="0" fontId="8" fillId="0" borderId="23" xfId="0" applyFont="1" applyFill="1" applyBorder="1" applyAlignment="1">
      <alignment horizontal="center" vertical="center"/>
    </xf>
    <xf numFmtId="164" fontId="8" fillId="0" borderId="23" xfId="0" applyNumberFormat="1" applyFont="1" applyFill="1" applyBorder="1" applyAlignment="1">
      <alignment horizontal="center" vertical="center"/>
    </xf>
    <xf numFmtId="0" fontId="31" fillId="0" borderId="23" xfId="0" applyFont="1" applyFill="1" applyBorder="1" applyAlignment="1">
      <alignment horizontal="left" vertical="center"/>
    </xf>
    <xf numFmtId="0" fontId="12" fillId="0" borderId="23" xfId="0" applyFont="1" applyFill="1" applyBorder="1" applyAlignment="1" applyProtection="1">
      <alignment vertical="top"/>
    </xf>
    <xf numFmtId="0" fontId="9" fillId="0" borderId="23" xfId="0" applyFont="1" applyFill="1" applyBorder="1" applyAlignment="1" applyProtection="1">
      <alignment horizontal="center"/>
    </xf>
    <xf numFmtId="0" fontId="12" fillId="0" borderId="23" xfId="123" applyFont="1" applyFill="1" applyBorder="1" applyAlignment="1" applyProtection="1">
      <alignment vertical="top" wrapText="1"/>
    </xf>
    <xf numFmtId="0" fontId="9" fillId="0" borderId="23" xfId="0" applyFont="1" applyFill="1" applyBorder="1" applyAlignment="1" applyProtection="1">
      <alignment vertical="top" wrapText="1"/>
    </xf>
    <xf numFmtId="0" fontId="9" fillId="0" borderId="15" xfId="128" applyFont="1" applyFill="1" applyBorder="1" applyAlignment="1">
      <alignment horizontal="left" vertical="center"/>
    </xf>
    <xf numFmtId="0" fontId="9" fillId="0" borderId="12" xfId="128" applyFont="1" applyFill="1" applyBorder="1" applyAlignment="1">
      <alignment horizontal="left" vertical="center"/>
    </xf>
    <xf numFmtId="0" fontId="9" fillId="0" borderId="15" xfId="128" applyFont="1" applyFill="1" applyBorder="1" applyAlignment="1">
      <alignment horizontal="left" vertical="center" wrapText="1"/>
    </xf>
    <xf numFmtId="0" fontId="9" fillId="0" borderId="12" xfId="128" applyFont="1" applyFill="1" applyBorder="1" applyAlignment="1">
      <alignment horizontal="left" vertical="center" wrapText="1"/>
    </xf>
    <xf numFmtId="0" fontId="9" fillId="0" borderId="9" xfId="128" applyFont="1" applyFill="1" applyBorder="1" applyAlignment="1">
      <alignment horizontal="left" vertical="center" wrapText="1"/>
    </xf>
    <xf numFmtId="0" fontId="9" fillId="0" borderId="13" xfId="128" applyFont="1" applyFill="1" applyBorder="1" applyAlignment="1">
      <alignment horizontal="left" vertical="center" wrapText="1"/>
    </xf>
    <xf numFmtId="0" fontId="9" fillId="0" borderId="15" xfId="128" applyFont="1" applyFill="1" applyBorder="1" applyAlignment="1">
      <alignment horizontal="right" vertical="center"/>
    </xf>
    <xf numFmtId="0" fontId="37" fillId="0" borderId="0" xfId="0" applyFont="1" applyFill="1" applyBorder="1" applyAlignment="1">
      <alignment horizontal="left" vertical="center"/>
    </xf>
    <xf numFmtId="0" fontId="37" fillId="0" borderId="11" xfId="0" applyFont="1" applyFill="1" applyBorder="1" applyAlignment="1">
      <alignment horizontal="left" vertical="center"/>
    </xf>
    <xf numFmtId="0" fontId="8" fillId="0" borderId="0" xfId="244" applyFont="1" applyFill="1" applyBorder="1" applyAlignment="1">
      <alignment horizontal="centerContinuous" vertical="center"/>
    </xf>
    <xf numFmtId="0" fontId="9" fillId="0" borderId="0" xfId="244" applyFont="1" applyFill="1"/>
    <xf numFmtId="0" fontId="31" fillId="0" borderId="23" xfId="0" applyFont="1" applyFill="1" applyBorder="1" applyAlignment="1" applyProtection="1">
      <alignment vertical="top"/>
    </xf>
    <xf numFmtId="0" fontId="9" fillId="0" borderId="23" xfId="123" applyFont="1" applyFill="1" applyBorder="1" applyAlignment="1" applyProtection="1">
      <alignment vertical="top" wrapText="1"/>
    </xf>
    <xf numFmtId="41" fontId="9" fillId="0" borderId="23" xfId="0" applyNumberFormat="1" applyFont="1" applyFill="1" applyBorder="1" applyAlignment="1" applyProtection="1">
      <alignment horizontal="right"/>
    </xf>
    <xf numFmtId="0" fontId="39" fillId="0" borderId="23" xfId="0" applyFont="1" applyFill="1" applyBorder="1" applyAlignment="1" applyProtection="1">
      <alignment horizontal="left" vertical="top"/>
    </xf>
    <xf numFmtId="0" fontId="9" fillId="0" borderId="23" xfId="45" applyFont="1" applyFill="1" applyBorder="1" applyAlignment="1" applyProtection="1">
      <alignment horizontal="center"/>
    </xf>
    <xf numFmtId="171" fontId="9" fillId="0" borderId="23" xfId="38" applyNumberFormat="1" applyFont="1" applyFill="1" applyBorder="1" applyAlignment="1" applyProtection="1">
      <alignment horizontal="right"/>
    </xf>
    <xf numFmtId="0" fontId="12" fillId="0" borderId="23" xfId="45" applyFont="1" applyFill="1" applyBorder="1" applyAlignment="1" applyProtection="1">
      <alignment horizontal="left" vertical="top" wrapText="1"/>
    </xf>
    <xf numFmtId="179" fontId="9" fillId="0" borderId="23" xfId="45" applyNumberFormat="1" applyFont="1" applyFill="1" applyBorder="1" applyAlignment="1" applyProtection="1">
      <alignment horizontal="left" vertical="top" wrapText="1"/>
    </xf>
    <xf numFmtId="171" fontId="9" fillId="0" borderId="23" xfId="38" applyNumberFormat="1" applyFont="1" applyFill="1" applyBorder="1" applyAlignment="1" applyProtection="1">
      <alignment horizontal="left" vertical="top"/>
    </xf>
    <xf numFmtId="171" fontId="9" fillId="0" borderId="23" xfId="38" applyNumberFormat="1" applyFont="1" applyFill="1" applyBorder="1" applyAlignment="1" applyProtection="1"/>
    <xf numFmtId="0" fontId="9" fillId="0" borderId="23" xfId="45" applyFont="1" applyFill="1" applyBorder="1" applyAlignment="1" applyProtection="1"/>
    <xf numFmtId="0" fontId="31" fillId="0" borderId="23" xfId="45" applyFont="1" applyFill="1" applyBorder="1" applyAlignment="1" applyProtection="1">
      <alignment vertical="top" wrapText="1"/>
    </xf>
    <xf numFmtId="0" fontId="31" fillId="0" borderId="23" xfId="123" applyFont="1" applyFill="1" applyBorder="1" applyAlignment="1" applyProtection="1">
      <alignment horizontal="left" vertical="top" wrapText="1"/>
    </xf>
    <xf numFmtId="0" fontId="12" fillId="0" borderId="23" xfId="117" applyFont="1" applyFill="1" applyBorder="1" applyAlignment="1" applyProtection="1">
      <alignment horizontal="left" vertical="top" wrapText="1"/>
    </xf>
    <xf numFmtId="4" fontId="12" fillId="0" borderId="23" xfId="123" applyNumberFormat="1" applyFont="1" applyFill="1" applyBorder="1" applyAlignment="1" applyProtection="1">
      <alignment vertical="top"/>
    </xf>
    <xf numFmtId="0" fontId="9" fillId="0" borderId="23" xfId="123" applyFont="1" applyFill="1" applyBorder="1" applyAlignment="1" applyProtection="1">
      <alignment horizontal="left" vertical="top" wrapText="1"/>
    </xf>
    <xf numFmtId="0" fontId="9" fillId="0" borderId="14" xfId="243" applyFont="1" applyFill="1" applyBorder="1" applyAlignment="1">
      <alignment horizontal="left"/>
    </xf>
    <xf numFmtId="0" fontId="8" fillId="0" borderId="15" xfId="244" applyFont="1" applyFill="1" applyBorder="1" applyAlignment="1">
      <alignment horizontal="centerContinuous" vertical="center"/>
    </xf>
    <xf numFmtId="0" fontId="8" fillId="0" borderId="12" xfId="244" applyFont="1" applyFill="1" applyBorder="1" applyAlignment="1">
      <alignment horizontal="centerContinuous" vertical="center"/>
    </xf>
    <xf numFmtId="0" fontId="9" fillId="0" borderId="11" xfId="244" applyFont="1" applyFill="1" applyBorder="1" applyAlignment="1">
      <alignment horizontal="centerContinuous" vertical="center"/>
    </xf>
    <xf numFmtId="0" fontId="8" fillId="0" borderId="9" xfId="244" applyFont="1" applyFill="1" applyBorder="1" applyAlignment="1">
      <alignment horizontal="centerContinuous" vertical="center"/>
    </xf>
    <xf numFmtId="0" fontId="8" fillId="0" borderId="13" xfId="244" applyFont="1" applyFill="1" applyBorder="1" applyAlignment="1">
      <alignment horizontal="centerContinuous" vertical="center"/>
    </xf>
    <xf numFmtId="3" fontId="9" fillId="0" borderId="9" xfId="128" applyNumberFormat="1" applyFont="1" applyFill="1" applyBorder="1" applyAlignment="1">
      <alignment vertical="center"/>
    </xf>
    <xf numFmtId="3" fontId="9" fillId="0" borderId="13" xfId="128" applyNumberFormat="1" applyFont="1" applyFill="1" applyBorder="1" applyAlignment="1">
      <alignment vertical="center"/>
    </xf>
    <xf numFmtId="3" fontId="9" fillId="0" borderId="15" xfId="128" applyNumberFormat="1" applyFont="1" applyFill="1" applyBorder="1" applyAlignment="1">
      <alignment vertical="center"/>
    </xf>
    <xf numFmtId="3" fontId="9" fillId="0" borderId="12" xfId="128" applyNumberFormat="1" applyFont="1" applyFill="1" applyBorder="1" applyAlignment="1">
      <alignment vertical="center"/>
    </xf>
    <xf numFmtId="49" fontId="8" fillId="0" borderId="7" xfId="128" applyNumberFormat="1" applyFont="1" applyFill="1" applyBorder="1" applyAlignment="1">
      <alignment horizontal="left" vertical="top" indent="1"/>
    </xf>
    <xf numFmtId="49" fontId="9" fillId="0" borderId="7" xfId="128" applyNumberFormat="1" applyFont="1" applyFill="1" applyBorder="1" applyAlignment="1">
      <alignment horizontal="left" vertical="top" indent="1"/>
    </xf>
    <xf numFmtId="49" fontId="9" fillId="0" borderId="16" xfId="128" applyNumberFormat="1" applyFont="1" applyFill="1" applyBorder="1" applyAlignment="1">
      <alignment horizontal="left" vertical="top" indent="1"/>
    </xf>
    <xf numFmtId="49" fontId="9" fillId="0" borderId="14" xfId="128" applyNumberFormat="1" applyFont="1" applyFill="1" applyBorder="1" applyAlignment="1">
      <alignment horizontal="left" vertical="top" indent="1"/>
    </xf>
    <xf numFmtId="49" fontId="9" fillId="0" borderId="7" xfId="128" applyNumberFormat="1" applyFont="1" applyFill="1" applyBorder="1" applyAlignment="1">
      <alignment horizontal="left" vertical="center" indent="1"/>
    </xf>
    <xf numFmtId="49" fontId="9" fillId="0" borderId="16" xfId="128" applyNumberFormat="1" applyFont="1" applyFill="1" applyBorder="1" applyAlignment="1">
      <alignment horizontal="left" vertical="center" indent="1"/>
    </xf>
    <xf numFmtId="49" fontId="9" fillId="0" borderId="14" xfId="128" applyNumberFormat="1" applyFont="1" applyFill="1" applyBorder="1" applyAlignment="1">
      <alignment horizontal="left" vertical="center" indent="1"/>
    </xf>
    <xf numFmtId="49" fontId="8" fillId="0" borderId="7" xfId="128" applyNumberFormat="1" applyFont="1" applyFill="1" applyBorder="1" applyAlignment="1">
      <alignment horizontal="left" vertical="center" indent="1"/>
    </xf>
    <xf numFmtId="49" fontId="38" fillId="0" borderId="7" xfId="128" applyNumberFormat="1" applyFont="1" applyFill="1" applyBorder="1" applyAlignment="1">
      <alignment horizontal="left" vertical="top" indent="1"/>
    </xf>
    <xf numFmtId="0" fontId="9" fillId="0" borderId="11" xfId="0" applyFont="1" applyFill="1" applyBorder="1" applyAlignment="1">
      <alignment vertical="center"/>
    </xf>
    <xf numFmtId="0" fontId="40" fillId="0" borderId="23" xfId="0" applyFont="1" applyFill="1" applyBorder="1" applyAlignment="1" applyProtection="1">
      <alignment horizontal="left" vertical="top"/>
    </xf>
    <xf numFmtId="165" fontId="10" fillId="0" borderId="23" xfId="0" applyNumberFormat="1" applyFont="1" applyFill="1" applyBorder="1" applyAlignment="1" applyProtection="1">
      <alignment horizontal="right"/>
    </xf>
    <xf numFmtId="165" fontId="9" fillId="0" borderId="23" xfId="0" applyNumberFormat="1" applyFont="1" applyFill="1" applyBorder="1" applyAlignment="1" applyProtection="1">
      <alignment horizontal="right"/>
    </xf>
    <xf numFmtId="165" fontId="8" fillId="0" borderId="5" xfId="0" applyNumberFormat="1" applyFont="1" applyFill="1" applyBorder="1" applyAlignment="1">
      <alignment horizontal="right" vertical="center"/>
    </xf>
    <xf numFmtId="0" fontId="9" fillId="0" borderId="13" xfId="81" applyFont="1" applyFill="1" applyBorder="1" applyAlignment="1">
      <alignment horizontal="left" vertical="center"/>
    </xf>
    <xf numFmtId="0" fontId="9" fillId="0" borderId="12" xfId="81" applyFont="1" applyFill="1" applyBorder="1" applyAlignment="1">
      <alignment horizontal="left" vertical="center"/>
    </xf>
    <xf numFmtId="0" fontId="8" fillId="0" borderId="0" xfId="128" applyFont="1" applyFill="1" applyBorder="1" applyAlignment="1">
      <alignment horizontal="center" vertical="center"/>
    </xf>
    <xf numFmtId="0" fontId="8" fillId="0" borderId="11" xfId="128" applyFont="1" applyFill="1" applyBorder="1" applyAlignment="1">
      <alignment horizontal="center" vertical="center"/>
    </xf>
    <xf numFmtId="0" fontId="9" fillId="0" borderId="0" xfId="128" applyFont="1" applyFill="1" applyBorder="1" applyAlignment="1">
      <alignment horizontal="left" vertical="center" wrapText="1"/>
    </xf>
    <xf numFmtId="0" fontId="9" fillId="0" borderId="11" xfId="128" applyFont="1" applyFill="1" applyBorder="1" applyAlignment="1">
      <alignment horizontal="left" vertical="center" wrapText="1"/>
    </xf>
    <xf numFmtId="0" fontId="9" fillId="0" borderId="0" xfId="81" applyFont="1" applyFill="1" applyBorder="1" applyAlignment="1">
      <alignment horizontal="left" vertical="center" wrapText="1"/>
    </xf>
    <xf numFmtId="0" fontId="9" fillId="0" borderId="11" xfId="81" applyFont="1" applyFill="1" applyBorder="1" applyAlignment="1">
      <alignment horizontal="left" vertical="center" wrapText="1"/>
    </xf>
    <xf numFmtId="0" fontId="10" fillId="0" borderId="0"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9" fillId="0" borderId="0" xfId="81" applyFont="1" applyFill="1" applyBorder="1" applyAlignment="1">
      <alignment horizontal="left" vertical="top" wrapText="1"/>
    </xf>
    <xf numFmtId="0" fontId="9" fillId="0" borderId="11" xfId="81" applyFont="1" applyFill="1" applyBorder="1" applyAlignment="1">
      <alignment horizontal="left" vertical="top" wrapText="1"/>
    </xf>
    <xf numFmtId="0" fontId="9" fillId="0" borderId="0" xfId="81" applyFont="1" applyFill="1" applyBorder="1" applyAlignment="1">
      <alignment horizontal="left" vertical="center"/>
    </xf>
    <xf numFmtId="3" fontId="9" fillId="0" borderId="0" xfId="128" applyNumberFormat="1" applyFont="1" applyFill="1" applyBorder="1" applyAlignment="1">
      <alignment horizontal="left" vertical="center"/>
    </xf>
    <xf numFmtId="3" fontId="9" fillId="0" borderId="11" xfId="128" applyNumberFormat="1" applyFont="1" applyFill="1" applyBorder="1" applyAlignment="1">
      <alignment horizontal="left" vertical="center"/>
    </xf>
    <xf numFmtId="0" fontId="9" fillId="0" borderId="0" xfId="128" applyFont="1" applyFill="1" applyBorder="1" applyAlignment="1">
      <alignment vertical="center" wrapText="1"/>
    </xf>
    <xf numFmtId="0" fontId="9" fillId="0" borderId="11" xfId="128" applyFont="1" applyFill="1" applyBorder="1" applyAlignment="1">
      <alignment vertical="center" wrapText="1"/>
    </xf>
    <xf numFmtId="0" fontId="9" fillId="0" borderId="0"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0" xfId="128" applyFont="1" applyFill="1" applyBorder="1" applyAlignment="1">
      <alignment horizontal="left" vertical="top" wrapText="1"/>
    </xf>
    <xf numFmtId="0" fontId="9" fillId="0" borderId="11" xfId="128" applyFont="1" applyFill="1" applyBorder="1" applyAlignment="1">
      <alignment horizontal="left" vertical="top" wrapText="1"/>
    </xf>
    <xf numFmtId="0" fontId="9" fillId="0" borderId="0" xfId="128" applyFont="1" applyFill="1" applyBorder="1" applyAlignment="1">
      <alignment horizontal="left" vertical="center"/>
    </xf>
    <xf numFmtId="0" fontId="9" fillId="0" borderId="11" xfId="128" applyFont="1" applyFill="1" applyBorder="1" applyAlignment="1">
      <alignment horizontal="left" vertical="center"/>
    </xf>
    <xf numFmtId="0" fontId="10" fillId="0" borderId="0" xfId="0" applyFont="1" applyFill="1" applyBorder="1"/>
    <xf numFmtId="0" fontId="10" fillId="0" borderId="11" xfId="0" applyFont="1" applyFill="1" applyBorder="1"/>
    <xf numFmtId="0" fontId="9" fillId="0" borderId="0" xfId="128" applyFont="1" applyFill="1" applyBorder="1" applyAlignment="1">
      <alignment horizontal="center" vertical="center"/>
    </xf>
    <xf numFmtId="0" fontId="9" fillId="0" borderId="11" xfId="128" applyFont="1" applyFill="1" applyBorder="1" applyAlignment="1">
      <alignment horizontal="center" vertical="center"/>
    </xf>
    <xf numFmtId="0" fontId="9" fillId="0" borderId="0" xfId="81" applyFont="1" applyFill="1" applyBorder="1" applyAlignment="1">
      <alignment horizontal="left" vertical="center"/>
    </xf>
    <xf numFmtId="3" fontId="9" fillId="0" borderId="0" xfId="128" applyNumberFormat="1" applyFont="1" applyFill="1" applyBorder="1" applyAlignment="1">
      <alignment horizontal="left" vertical="center"/>
    </xf>
    <xf numFmtId="3" fontId="9" fillId="0" borderId="11" xfId="128" applyNumberFormat="1" applyFont="1" applyFill="1" applyBorder="1" applyAlignment="1">
      <alignment horizontal="left" vertical="center"/>
    </xf>
    <xf numFmtId="0" fontId="9" fillId="0" borderId="0" xfId="81" applyFont="1" applyFill="1" applyBorder="1" applyAlignment="1">
      <alignment horizontal="left" vertical="center" wrapText="1"/>
    </xf>
    <xf numFmtId="0" fontId="9" fillId="0" borderId="11" xfId="81" applyFont="1" applyFill="1" applyBorder="1" applyAlignment="1">
      <alignment horizontal="left" vertical="center" wrapText="1"/>
    </xf>
    <xf numFmtId="0" fontId="9" fillId="0" borderId="0" xfId="81" applyFont="1" applyFill="1" applyBorder="1" applyAlignment="1">
      <alignment horizontal="left" vertical="center"/>
    </xf>
    <xf numFmtId="171" fontId="9" fillId="0" borderId="0" xfId="249" applyNumberFormat="1" applyFont="1" applyFill="1" applyBorder="1" applyAlignment="1">
      <alignment horizontal="center"/>
    </xf>
    <xf numFmtId="171" fontId="8" fillId="0" borderId="23" xfId="249" applyNumberFormat="1" applyFont="1" applyFill="1" applyBorder="1" applyAlignment="1">
      <alignment horizontal="center" vertical="center"/>
    </xf>
    <xf numFmtId="171" fontId="9" fillId="0" borderId="0" xfId="249" applyNumberFormat="1" applyFont="1" applyFill="1" applyAlignment="1">
      <alignment horizontal="center"/>
    </xf>
    <xf numFmtId="171" fontId="9" fillId="0" borderId="9" xfId="249" applyNumberFormat="1" applyFont="1" applyFill="1" applyBorder="1" applyAlignment="1">
      <alignment horizontal="center"/>
    </xf>
    <xf numFmtId="0" fontId="9" fillId="0" borderId="0" xfId="250" applyFont="1" applyFill="1"/>
    <xf numFmtId="0" fontId="8" fillId="0" borderId="12" xfId="250" applyFont="1" applyFill="1" applyBorder="1" applyAlignment="1">
      <alignment horizontal="centerContinuous"/>
    </xf>
    <xf numFmtId="0" fontId="8" fillId="0" borderId="15" xfId="250" applyFont="1" applyFill="1" applyBorder="1" applyAlignment="1">
      <alignment horizontal="centerContinuous"/>
    </xf>
    <xf numFmtId="171" fontId="8" fillId="0" borderId="15" xfId="249" applyNumberFormat="1" applyFont="1" applyFill="1" applyBorder="1" applyAlignment="1">
      <alignment horizontal="centerContinuous"/>
    </xf>
    <xf numFmtId="0" fontId="9" fillId="0" borderId="14" xfId="250" applyFont="1" applyFill="1" applyBorder="1" applyAlignment="1">
      <alignment horizontal="left"/>
    </xf>
    <xf numFmtId="0" fontId="28" fillId="0" borderId="0" xfId="0" applyFont="1" applyFill="1" applyBorder="1" applyAlignment="1">
      <alignment horizontal="right" vertical="center"/>
    </xf>
    <xf numFmtId="0" fontId="9" fillId="0" borderId="0" xfId="128" applyFont="1" applyFill="1" applyBorder="1" applyAlignment="1">
      <alignment horizontal="center" vertical="center"/>
    </xf>
    <xf numFmtId="0" fontId="9" fillId="0" borderId="11" xfId="128" applyFont="1" applyFill="1" applyBorder="1" applyAlignment="1">
      <alignment horizontal="center" vertical="center"/>
    </xf>
    <xf numFmtId="49" fontId="9" fillId="0" borderId="7" xfId="128" applyNumberFormat="1" applyFont="1" applyFill="1" applyBorder="1" applyAlignment="1" applyProtection="1">
      <alignment horizontal="left" vertical="top"/>
      <protection locked="0"/>
    </xf>
    <xf numFmtId="0" fontId="9" fillId="0" borderId="0" xfId="81" applyFont="1" applyFill="1" applyBorder="1" applyAlignment="1" applyProtection="1">
      <alignment vertical="center" wrapText="1"/>
      <protection locked="0"/>
    </xf>
    <xf numFmtId="49" fontId="9" fillId="0" borderId="0" xfId="128" applyNumberFormat="1" applyFont="1" applyFill="1" applyBorder="1" applyAlignment="1" applyProtection="1">
      <alignment horizontal="left" vertical="top"/>
      <protection locked="0"/>
    </xf>
    <xf numFmtId="0" fontId="9" fillId="0" borderId="11" xfId="81" applyFont="1" applyFill="1" applyBorder="1" applyAlignment="1" applyProtection="1">
      <alignment vertical="center" wrapText="1"/>
      <protection locked="0"/>
    </xf>
    <xf numFmtId="49" fontId="9" fillId="0" borderId="16" xfId="128" applyNumberFormat="1" applyFont="1" applyFill="1" applyBorder="1" applyAlignment="1" applyProtection="1">
      <alignment horizontal="left" vertical="top"/>
      <protection locked="0"/>
    </xf>
    <xf numFmtId="0" fontId="9" fillId="0" borderId="9" xfId="81" applyFont="1" applyFill="1" applyBorder="1" applyAlignment="1" applyProtection="1">
      <alignment vertical="center" wrapText="1"/>
      <protection locked="0"/>
    </xf>
    <xf numFmtId="0" fontId="9" fillId="0" borderId="13" xfId="81" applyFont="1" applyFill="1" applyBorder="1" applyAlignment="1" applyProtection="1">
      <alignment vertical="center" wrapText="1"/>
      <protection locked="0"/>
    </xf>
    <xf numFmtId="166" fontId="8" fillId="0" borderId="23" xfId="0" applyNumberFormat="1" applyFont="1" applyFill="1" applyBorder="1" applyAlignment="1" applyProtection="1">
      <alignment horizontal="center" vertical="center"/>
      <protection locked="0"/>
    </xf>
    <xf numFmtId="3" fontId="9" fillId="0" borderId="23" xfId="128" applyNumberFormat="1" applyFont="1" applyFill="1" applyBorder="1" applyAlignment="1" applyProtection="1">
      <alignment horizontal="center"/>
      <protection locked="0"/>
    </xf>
    <xf numFmtId="178" fontId="10" fillId="0" borderId="7" xfId="3" applyNumberFormat="1" applyFont="1" applyFill="1" applyBorder="1" applyAlignment="1" applyProtection="1">
      <alignment horizontal="right"/>
      <protection locked="0"/>
    </xf>
    <xf numFmtId="0" fontId="9" fillId="0" borderId="23" xfId="0" applyFont="1" applyFill="1" applyBorder="1" applyAlignment="1" applyProtection="1">
      <alignment horizontal="center"/>
      <protection locked="0"/>
    </xf>
    <xf numFmtId="165" fontId="42" fillId="0" borderId="23" xfId="0" applyNumberFormat="1" applyFont="1" applyFill="1" applyBorder="1" applyAlignment="1" applyProtection="1">
      <alignment horizontal="right"/>
      <protection locked="0"/>
    </xf>
    <xf numFmtId="3" fontId="9" fillId="0" borderId="23" xfId="0" applyNumberFormat="1" applyFont="1" applyFill="1" applyBorder="1" applyAlignment="1" applyProtection="1">
      <alignment horizontal="center"/>
      <protection locked="0"/>
    </xf>
    <xf numFmtId="3" fontId="42" fillId="0" borderId="23" xfId="0" applyNumberFormat="1" applyFont="1" applyFill="1" applyBorder="1" applyAlignment="1" applyProtection="1">
      <alignment horizontal="right"/>
      <protection locked="0"/>
    </xf>
    <xf numFmtId="178" fontId="42" fillId="0" borderId="23" xfId="3" applyNumberFormat="1" applyFont="1" applyFill="1" applyBorder="1" applyAlignment="1" applyProtection="1">
      <alignment horizontal="right"/>
      <protection locked="0"/>
    </xf>
    <xf numFmtId="178" fontId="10" fillId="0" borderId="23" xfId="3" applyNumberFormat="1" applyFont="1" applyFill="1" applyBorder="1" applyAlignment="1" applyProtection="1">
      <alignment horizontal="right"/>
      <protection locked="0"/>
    </xf>
    <xf numFmtId="178" fontId="42" fillId="0" borderId="7" xfId="3" applyNumberFormat="1" applyFont="1" applyFill="1" applyBorder="1" applyAlignment="1" applyProtection="1">
      <alignment horizontal="right"/>
      <protection locked="0"/>
    </xf>
    <xf numFmtId="0" fontId="9" fillId="0" borderId="0" xfId="128" applyFont="1" applyFill="1" applyBorder="1" applyAlignment="1" applyProtection="1">
      <alignment vertical="top"/>
    </xf>
    <xf numFmtId="0" fontId="9" fillId="0" borderId="0" xfId="128" applyFont="1" applyFill="1" applyBorder="1" applyAlignment="1" applyProtection="1">
      <alignment horizontal="center"/>
    </xf>
    <xf numFmtId="165" fontId="10" fillId="0" borderId="23" xfId="81" applyNumberFormat="1" applyFont="1" applyFill="1" applyBorder="1" applyAlignment="1" applyProtection="1">
      <alignment horizontal="right"/>
      <protection locked="0"/>
    </xf>
    <xf numFmtId="165" fontId="10" fillId="0" borderId="23" xfId="128" applyNumberFormat="1" applyFont="1" applyFill="1" applyBorder="1" applyAlignment="1" applyProtection="1">
      <alignment horizontal="right"/>
      <protection locked="0"/>
    </xf>
    <xf numFmtId="167" fontId="10" fillId="0" borderId="23" xfId="81" applyNumberFormat="1" applyFont="1" applyFill="1" applyBorder="1" applyAlignment="1" applyProtection="1">
      <alignment horizontal="right"/>
      <protection locked="0"/>
    </xf>
    <xf numFmtId="167" fontId="10" fillId="0" borderId="23" xfId="128" applyNumberFormat="1" applyFont="1" applyFill="1" applyBorder="1" applyAlignment="1" applyProtection="1">
      <alignment horizontal="right"/>
      <protection locked="0"/>
    </xf>
    <xf numFmtId="167" fontId="9" fillId="0" borderId="23" xfId="128" applyNumberFormat="1" applyFont="1" applyFill="1" applyBorder="1" applyAlignment="1" applyProtection="1">
      <alignment horizontal="center"/>
      <protection locked="0"/>
    </xf>
    <xf numFmtId="1" fontId="10" fillId="0" borderId="23" xfId="81" applyNumberFormat="1" applyFont="1" applyFill="1" applyBorder="1" applyAlignment="1" applyProtection="1">
      <alignment horizontal="right"/>
      <protection locked="0"/>
    </xf>
    <xf numFmtId="165" fontId="10" fillId="0" borderId="23" xfId="0" applyNumberFormat="1" applyFont="1" applyFill="1" applyBorder="1" applyAlignment="1" applyProtection="1">
      <alignment horizontal="right"/>
      <protection locked="0"/>
    </xf>
    <xf numFmtId="165" fontId="10" fillId="0" borderId="23" xfId="0" applyNumberFormat="1" applyFont="1" applyFill="1" applyBorder="1" applyAlignment="1" applyProtection="1">
      <alignment horizontal="center"/>
      <protection locked="0"/>
    </xf>
    <xf numFmtId="178" fontId="10" fillId="0" borderId="23" xfId="249" applyNumberFormat="1" applyFont="1" applyFill="1" applyBorder="1" applyAlignment="1" applyProtection="1">
      <alignment horizontal="right"/>
      <protection locked="0"/>
    </xf>
    <xf numFmtId="0" fontId="10" fillId="0" borderId="23" xfId="128" applyFont="1" applyFill="1" applyBorder="1" applyAlignment="1" applyProtection="1">
      <alignment horizontal="left" vertical="top"/>
      <protection locked="0"/>
    </xf>
    <xf numFmtId="0" fontId="9" fillId="0" borderId="23" xfId="0" applyFont="1" applyFill="1" applyBorder="1" applyAlignment="1" applyProtection="1">
      <alignment vertical="top"/>
      <protection locked="0"/>
    </xf>
    <xf numFmtId="171" fontId="9" fillId="0" borderId="23" xfId="249" applyNumberFormat="1" applyFont="1" applyFill="1" applyBorder="1" applyAlignment="1" applyProtection="1">
      <alignment horizontal="center"/>
      <protection locked="0"/>
    </xf>
    <xf numFmtId="165" fontId="9" fillId="0" borderId="11" xfId="128" applyNumberFormat="1" applyFont="1" applyFill="1" applyBorder="1" applyAlignment="1" applyProtection="1">
      <alignment horizontal="right"/>
      <protection locked="0"/>
    </xf>
    <xf numFmtId="0" fontId="29" fillId="0" borderId="23" xfId="128" applyFont="1" applyFill="1" applyBorder="1" applyAlignment="1" applyProtection="1">
      <alignment vertical="top"/>
      <protection locked="0"/>
    </xf>
    <xf numFmtId="0" fontId="9" fillId="0" borderId="23" xfId="81" applyFont="1" applyFill="1" applyBorder="1" applyAlignment="1" applyProtection="1">
      <alignment vertical="top" wrapText="1"/>
      <protection locked="0"/>
    </xf>
    <xf numFmtId="0" fontId="39" fillId="0" borderId="23" xfId="128" applyFont="1" applyFill="1" applyBorder="1" applyAlignment="1" applyProtection="1">
      <alignment vertical="top"/>
      <protection locked="0"/>
    </xf>
    <xf numFmtId="0" fontId="12" fillId="0" borderId="23" xfId="81" applyFont="1" applyFill="1" applyBorder="1" applyAlignment="1" applyProtection="1">
      <alignment vertical="top" wrapText="1"/>
      <protection locked="0"/>
    </xf>
    <xf numFmtId="165" fontId="10" fillId="0" borderId="11" xfId="128" applyNumberFormat="1" applyFont="1" applyFill="1" applyBorder="1" applyAlignment="1" applyProtection="1">
      <alignment horizontal="right"/>
      <protection locked="0"/>
    </xf>
    <xf numFmtId="0" fontId="9" fillId="0" borderId="0"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0" xfId="128" applyFont="1" applyFill="1" applyAlignment="1">
      <alignment vertical="top"/>
    </xf>
    <xf numFmtId="0" fontId="9" fillId="0" borderId="0" xfId="128" applyFont="1" applyFill="1" applyAlignment="1">
      <alignment vertical="center"/>
    </xf>
    <xf numFmtId="0" fontId="9" fillId="0" borderId="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4" xfId="98" applyFont="1" applyFill="1" applyBorder="1" applyAlignment="1" applyProtection="1">
      <alignment horizontal="left"/>
    </xf>
    <xf numFmtId="0" fontId="8" fillId="0" borderId="15" xfId="98" applyFont="1" applyFill="1" applyBorder="1" applyAlignment="1" applyProtection="1">
      <alignment horizontal="centerContinuous"/>
    </xf>
    <xf numFmtId="171" fontId="8" fillId="0" borderId="15" xfId="3" applyNumberFormat="1" applyFont="1" applyFill="1" applyBorder="1" applyAlignment="1" applyProtection="1">
      <alignment horizontal="right"/>
    </xf>
    <xf numFmtId="0" fontId="8" fillId="0" borderId="12" xfId="98" applyFont="1" applyFill="1" applyBorder="1" applyAlignment="1" applyProtection="1">
      <alignment horizontal="right"/>
    </xf>
    <xf numFmtId="0" fontId="9" fillId="0" borderId="0" xfId="98" applyFont="1" applyFill="1" applyProtection="1"/>
    <xf numFmtId="0" fontId="9" fillId="0" borderId="7" xfId="0" applyFont="1" applyFill="1" applyBorder="1" applyAlignment="1" applyProtection="1">
      <alignment horizontal="left" vertical="top"/>
    </xf>
    <xf numFmtId="0" fontId="9" fillId="0" borderId="0" xfId="0" applyFont="1" applyFill="1" applyBorder="1" applyAlignment="1" applyProtection="1">
      <alignment horizontal="left" vertical="top"/>
    </xf>
    <xf numFmtId="0" fontId="9" fillId="0" borderId="0" xfId="0" applyFont="1" applyFill="1" applyBorder="1" applyAlignment="1" applyProtection="1">
      <alignment horizontal="center"/>
    </xf>
    <xf numFmtId="171" fontId="9" fillId="0" borderId="0" xfId="3" applyNumberFormat="1" applyFont="1" applyFill="1" applyBorder="1" applyAlignment="1" applyProtection="1">
      <alignment horizontal="right"/>
    </xf>
    <xf numFmtId="0" fontId="9" fillId="0" borderId="0" xfId="0" applyFont="1" applyFill="1" applyBorder="1" applyAlignment="1" applyProtection="1">
      <alignment horizontal="center" vertical="top"/>
    </xf>
    <xf numFmtId="171" fontId="28" fillId="0" borderId="11" xfId="3" applyNumberFormat="1" applyFont="1" applyFill="1" applyBorder="1" applyAlignment="1" applyProtection="1">
      <alignment horizontal="right"/>
    </xf>
    <xf numFmtId="0" fontId="9" fillId="0" borderId="0" xfId="0" applyFont="1" applyFill="1" applyBorder="1" applyAlignment="1" applyProtection="1">
      <alignment vertical="top"/>
    </xf>
    <xf numFmtId="0" fontId="9" fillId="0" borderId="16" xfId="0" applyFont="1" applyFill="1" applyBorder="1" applyAlignment="1" applyProtection="1">
      <alignment horizontal="left" vertical="top"/>
    </xf>
    <xf numFmtId="0" fontId="9" fillId="0" borderId="9" xfId="0" applyFont="1" applyFill="1" applyBorder="1" applyAlignment="1" applyProtection="1">
      <alignment vertical="top"/>
    </xf>
    <xf numFmtId="0" fontId="9" fillId="0" borderId="9" xfId="0" applyFont="1" applyFill="1" applyBorder="1" applyAlignment="1" applyProtection="1">
      <alignment horizontal="center"/>
    </xf>
    <xf numFmtId="171" fontId="9" fillId="0" borderId="9" xfId="3" applyNumberFormat="1" applyFont="1" applyFill="1" applyBorder="1" applyAlignment="1" applyProtection="1">
      <alignment horizontal="right"/>
    </xf>
    <xf numFmtId="0" fontId="9" fillId="0" borderId="9" xfId="0" applyFont="1" applyFill="1" applyBorder="1" applyAlignment="1" applyProtection="1">
      <alignment horizontal="center" vertical="top"/>
    </xf>
    <xf numFmtId="0" fontId="28" fillId="0" borderId="13" xfId="0" applyFont="1" applyFill="1" applyBorder="1" applyAlignment="1" applyProtection="1">
      <alignment horizontal="right" vertical="center"/>
    </xf>
    <xf numFmtId="0" fontId="10" fillId="0" borderId="3" xfId="0" applyFont="1" applyFill="1" applyBorder="1" applyAlignment="1" applyProtection="1">
      <alignment horizontal="left" vertical="top"/>
    </xf>
    <xf numFmtId="0" fontId="9" fillId="0" borderId="3" xfId="0" applyFont="1" applyFill="1" applyBorder="1" applyAlignment="1" applyProtection="1">
      <alignment vertical="top"/>
    </xf>
    <xf numFmtId="0" fontId="9" fillId="0" borderId="3" xfId="0" applyFont="1" applyFill="1" applyBorder="1" applyAlignment="1" applyProtection="1">
      <alignment horizontal="center"/>
    </xf>
    <xf numFmtId="171" fontId="9" fillId="0" borderId="3" xfId="3" applyNumberFormat="1" applyFont="1" applyFill="1" applyBorder="1" applyAlignment="1" applyProtection="1">
      <alignment horizontal="right"/>
    </xf>
    <xf numFmtId="0" fontId="9" fillId="0" borderId="3" xfId="0" applyFont="1" applyFill="1" applyBorder="1" applyAlignment="1" applyProtection="1">
      <alignment horizontal="center" vertical="top"/>
    </xf>
    <xf numFmtId="0" fontId="8" fillId="0" borderId="3" xfId="0" applyFont="1" applyFill="1" applyBorder="1" applyAlignment="1" applyProtection="1">
      <alignment horizontal="right" vertical="center"/>
    </xf>
    <xf numFmtId="165" fontId="8" fillId="0" borderId="5" xfId="0" applyNumberFormat="1" applyFont="1" applyFill="1" applyBorder="1" applyAlignment="1" applyProtection="1">
      <alignment horizontal="center" vertical="center"/>
    </xf>
    <xf numFmtId="0" fontId="8" fillId="0" borderId="0" xfId="0" applyFont="1" applyFill="1" applyBorder="1" applyAlignment="1" applyProtection="1">
      <alignment vertical="center"/>
    </xf>
    <xf numFmtId="166" fontId="8" fillId="0" borderId="8" xfId="0" applyNumberFormat="1" applyFont="1" applyFill="1" applyBorder="1" applyAlignment="1" applyProtection="1">
      <alignment horizontal="center" vertical="center"/>
    </xf>
    <xf numFmtId="0" fontId="29" fillId="0" borderId="23" xfId="0" applyFont="1" applyFill="1" applyBorder="1" applyAlignment="1" applyProtection="1">
      <alignment horizontal="center" vertical="center"/>
    </xf>
    <xf numFmtId="0" fontId="8" fillId="0" borderId="23" xfId="0" applyFont="1" applyFill="1" applyBorder="1" applyAlignment="1" applyProtection="1">
      <alignment horizontal="center" vertical="center"/>
    </xf>
    <xf numFmtId="164" fontId="8" fillId="0" borderId="23" xfId="0" applyNumberFormat="1" applyFont="1" applyFill="1" applyBorder="1" applyAlignment="1" applyProtection="1">
      <alignment horizontal="center" vertical="center"/>
    </xf>
    <xf numFmtId="171" fontId="8" fillId="0" borderId="23" xfId="3" applyNumberFormat="1" applyFont="1" applyFill="1" applyBorder="1" applyAlignment="1" applyProtection="1">
      <alignment horizontal="right" vertical="center"/>
    </xf>
    <xf numFmtId="166" fontId="8" fillId="0" borderId="23" xfId="0" applyNumberFormat="1" applyFont="1" applyFill="1" applyBorder="1" applyAlignment="1" applyProtection="1">
      <alignment horizontal="center" vertical="center"/>
    </xf>
    <xf numFmtId="165" fontId="8" fillId="0" borderId="23" xfId="0" applyNumberFormat="1" applyFont="1" applyFill="1" applyBorder="1" applyAlignment="1" applyProtection="1">
      <alignment horizontal="right" vertical="center"/>
    </xf>
    <xf numFmtId="0" fontId="31" fillId="0" borderId="23" xfId="0" applyFont="1" applyFill="1" applyBorder="1" applyAlignment="1" applyProtection="1">
      <alignment horizontal="left" vertical="center"/>
    </xf>
    <xf numFmtId="0" fontId="10" fillId="0" borderId="23" xfId="128" applyFont="1" applyFill="1" applyBorder="1" applyAlignment="1" applyProtection="1">
      <alignment horizontal="left" vertical="top"/>
    </xf>
    <xf numFmtId="3" fontId="9" fillId="0" borderId="23" xfId="128" applyNumberFormat="1" applyFont="1" applyFill="1" applyBorder="1" applyAlignment="1" applyProtection="1">
      <alignment horizontal="center"/>
    </xf>
    <xf numFmtId="171" fontId="9" fillId="0" borderId="23" xfId="3" applyNumberFormat="1" applyFont="1" applyFill="1" applyBorder="1" applyAlignment="1" applyProtection="1">
      <alignment horizontal="right"/>
    </xf>
    <xf numFmtId="165" fontId="9" fillId="0" borderId="23" xfId="128" applyNumberFormat="1" applyFont="1" applyFill="1" applyBorder="1" applyAlignment="1" applyProtection="1">
      <alignment horizontal="right"/>
    </xf>
    <xf numFmtId="0" fontId="29" fillId="0" borderId="23" xfId="128" applyFont="1" applyFill="1" applyBorder="1" applyAlignment="1" applyProtection="1">
      <alignment horizontal="left" vertical="top"/>
    </xf>
    <xf numFmtId="0" fontId="31" fillId="0" borderId="23" xfId="81" applyFont="1" applyFill="1" applyBorder="1" applyAlignment="1" applyProtection="1">
      <alignment vertical="top" wrapText="1"/>
    </xf>
    <xf numFmtId="0" fontId="9" fillId="0" borderId="23" xfId="81" applyFont="1" applyFill="1" applyBorder="1" applyAlignment="1" applyProtection="1">
      <alignment vertical="top" wrapText="1"/>
    </xf>
    <xf numFmtId="0" fontId="12" fillId="0" borderId="23" xfId="81" applyFont="1" applyFill="1" applyBorder="1" applyAlignment="1" applyProtection="1">
      <alignment vertical="top" wrapText="1"/>
    </xf>
    <xf numFmtId="165" fontId="9" fillId="0" borderId="23" xfId="0" applyNumberFormat="1" applyFont="1" applyFill="1" applyBorder="1" applyAlignment="1" applyProtection="1">
      <alignment horizontal="center"/>
    </xf>
    <xf numFmtId="0" fontId="9" fillId="0" borderId="0" xfId="128" applyFont="1" applyFill="1" applyBorder="1" applyProtection="1"/>
    <xf numFmtId="0" fontId="9" fillId="0" borderId="23" xfId="0" applyFont="1" applyFill="1" applyBorder="1" applyAlignment="1" applyProtection="1">
      <alignment horizontal="left" vertical="top" wrapText="1"/>
    </xf>
    <xf numFmtId="178" fontId="10" fillId="0" borderId="7" xfId="3" applyNumberFormat="1" applyFont="1" applyFill="1" applyBorder="1" applyAlignment="1" applyProtection="1">
      <alignment horizontal="right"/>
    </xf>
    <xf numFmtId="0" fontId="12" fillId="0" borderId="23" xfId="0" applyFont="1" applyFill="1" applyBorder="1" applyAlignment="1" applyProtection="1">
      <alignment horizontal="left" vertical="top" wrapText="1"/>
    </xf>
    <xf numFmtId="171" fontId="9" fillId="0" borderId="23" xfId="0" applyNumberFormat="1" applyFont="1" applyFill="1" applyBorder="1" applyAlignment="1" applyProtection="1">
      <alignment horizontal="right"/>
    </xf>
    <xf numFmtId="0" fontId="10" fillId="0" borderId="5" xfId="0" applyFont="1" applyFill="1" applyBorder="1" applyAlignment="1" applyProtection="1">
      <alignment horizontal="left" vertical="center"/>
    </xf>
    <xf numFmtId="0" fontId="9" fillId="0" borderId="18" xfId="0" applyFont="1" applyFill="1" applyBorder="1" applyAlignment="1" applyProtection="1">
      <alignment horizontal="left" vertical="center" wrapText="1"/>
    </xf>
    <xf numFmtId="0" fontId="9" fillId="0" borderId="3" xfId="0" applyFont="1" applyFill="1" applyBorder="1" applyAlignment="1" applyProtection="1">
      <alignment horizontal="center" vertical="center"/>
    </xf>
    <xf numFmtId="171" fontId="9" fillId="0" borderId="3" xfId="0" applyNumberFormat="1" applyFont="1" applyFill="1" applyBorder="1" applyAlignment="1" applyProtection="1">
      <alignment horizontal="right" vertical="center"/>
    </xf>
    <xf numFmtId="0" fontId="9" fillId="0" borderId="17" xfId="0" applyFont="1" applyFill="1" applyBorder="1" applyAlignment="1" applyProtection="1">
      <alignment horizontal="right" vertical="center"/>
    </xf>
    <xf numFmtId="165" fontId="10" fillId="0" borderId="5" xfId="0" applyNumberFormat="1" applyFont="1" applyFill="1" applyBorder="1" applyAlignment="1" applyProtection="1">
      <alignment horizontal="right" vertical="center"/>
    </xf>
    <xf numFmtId="0" fontId="31" fillId="0" borderId="23" xfId="0" applyFont="1" applyFill="1" applyBorder="1" applyAlignment="1" applyProtection="1">
      <alignment horizontal="left" vertical="center" wrapText="1"/>
    </xf>
    <xf numFmtId="165" fontId="42" fillId="0" borderId="23" xfId="0" applyNumberFormat="1" applyFont="1" applyFill="1" applyBorder="1" applyAlignment="1" applyProtection="1">
      <alignment horizontal="right"/>
    </xf>
    <xf numFmtId="165" fontId="10" fillId="0" borderId="23" xfId="128" applyNumberFormat="1" applyFont="1" applyFill="1" applyBorder="1" applyAlignment="1" applyProtection="1">
      <alignment horizontal="right"/>
    </xf>
    <xf numFmtId="0" fontId="9" fillId="0" borderId="7" xfId="0" applyFont="1" applyFill="1" applyBorder="1" applyAlignment="1" applyProtection="1">
      <alignment horizontal="left" vertical="top" wrapText="1"/>
    </xf>
    <xf numFmtId="0" fontId="9" fillId="0" borderId="15" xfId="0" applyFont="1" applyFill="1" applyBorder="1" applyAlignment="1" applyProtection="1">
      <alignment horizontal="center"/>
    </xf>
    <xf numFmtId="171" fontId="9" fillId="0" borderId="15" xfId="0" applyNumberFormat="1" applyFont="1" applyFill="1" applyBorder="1" applyAlignment="1" applyProtection="1">
      <alignment horizontal="right"/>
    </xf>
    <xf numFmtId="0" fontId="9" fillId="0" borderId="11" xfId="0" applyFont="1" applyFill="1" applyBorder="1" applyAlignment="1" applyProtection="1">
      <alignment horizontal="center"/>
    </xf>
    <xf numFmtId="0" fontId="31" fillId="0" borderId="7" xfId="0" applyFont="1" applyFill="1" applyBorder="1" applyAlignment="1" applyProtection="1">
      <alignment horizontal="left" vertical="center"/>
    </xf>
    <xf numFmtId="171" fontId="9" fillId="0" borderId="0" xfId="0" applyNumberFormat="1" applyFont="1" applyFill="1" applyBorder="1" applyAlignment="1" applyProtection="1">
      <alignment horizontal="right"/>
    </xf>
    <xf numFmtId="3" fontId="9" fillId="0" borderId="7" xfId="128" applyNumberFormat="1" applyFont="1" applyFill="1" applyBorder="1" applyAlignment="1" applyProtection="1">
      <alignment horizontal="left" vertical="top"/>
    </xf>
    <xf numFmtId="3" fontId="9" fillId="0" borderId="0" xfId="128" applyNumberFormat="1" applyFont="1" applyFill="1" applyBorder="1" applyAlignment="1" applyProtection="1">
      <alignment horizontal="right"/>
    </xf>
    <xf numFmtId="3" fontId="9" fillId="0" borderId="11" xfId="0" applyNumberFormat="1" applyFont="1" applyFill="1" applyBorder="1" applyAlignment="1" applyProtection="1">
      <alignment horizontal="center"/>
    </xf>
    <xf numFmtId="3" fontId="12" fillId="0" borderId="7" xfId="128" applyNumberFormat="1" applyFont="1" applyFill="1" applyBorder="1" applyAlignment="1" applyProtection="1">
      <alignment horizontal="left" vertical="top"/>
    </xf>
    <xf numFmtId="0" fontId="9" fillId="0" borderId="7" xfId="0" applyFont="1" applyFill="1" applyBorder="1" applyAlignment="1" applyProtection="1">
      <alignment vertical="top"/>
    </xf>
    <xf numFmtId="3" fontId="9" fillId="0" borderId="9" xfId="128" applyNumberFormat="1" applyFont="1" applyFill="1" applyBorder="1" applyAlignment="1" applyProtection="1">
      <alignment horizontal="right"/>
    </xf>
    <xf numFmtId="0" fontId="31" fillId="0" borderId="23" xfId="81" applyFont="1" applyFill="1" applyBorder="1" applyAlignment="1" applyProtection="1">
      <alignment vertical="top"/>
    </xf>
    <xf numFmtId="3" fontId="9" fillId="0" borderId="23" xfId="128" applyNumberFormat="1" applyFont="1" applyFill="1" applyBorder="1" applyAlignment="1" applyProtection="1">
      <alignment horizontal="right"/>
    </xf>
    <xf numFmtId="49" fontId="29" fillId="0" borderId="23" xfId="128" applyNumberFormat="1" applyFont="1" applyFill="1" applyBorder="1" applyAlignment="1" applyProtection="1">
      <alignment horizontal="left" vertical="top"/>
    </xf>
    <xf numFmtId="41" fontId="9" fillId="0" borderId="23" xfId="128" applyNumberFormat="1" applyFont="1" applyFill="1" applyBorder="1" applyAlignment="1" applyProtection="1">
      <alignment horizontal="right"/>
    </xf>
    <xf numFmtId="49" fontId="10" fillId="0" borderId="23" xfId="0" applyNumberFormat="1" applyFont="1" applyFill="1" applyBorder="1" applyAlignment="1" applyProtection="1">
      <alignment horizontal="left" vertical="top"/>
    </xf>
    <xf numFmtId="0" fontId="9" fillId="0" borderId="23" xfId="0" applyFont="1" applyFill="1" applyBorder="1" applyAlignment="1" applyProtection="1"/>
    <xf numFmtId="49" fontId="10" fillId="0" borderId="23" xfId="128" applyNumberFormat="1" applyFont="1" applyFill="1" applyBorder="1" applyAlignment="1" applyProtection="1">
      <alignment horizontal="left" vertical="top"/>
    </xf>
    <xf numFmtId="1" fontId="9" fillId="0" borderId="23" xfId="0" applyNumberFormat="1" applyFont="1" applyFill="1" applyBorder="1" applyAlignment="1" applyProtection="1">
      <alignment horizontal="center"/>
    </xf>
    <xf numFmtId="0" fontId="9" fillId="0" borderId="0" xfId="128" applyFont="1" applyFill="1" applyBorder="1" applyAlignment="1" applyProtection="1">
      <alignment vertical="center"/>
    </xf>
    <xf numFmtId="3" fontId="9" fillId="0" borderId="23" xfId="0" applyNumberFormat="1" applyFont="1" applyFill="1" applyBorder="1" applyAlignment="1" applyProtection="1">
      <alignment horizontal="center"/>
    </xf>
    <xf numFmtId="3" fontId="9" fillId="0" borderId="23" xfId="128" applyNumberFormat="1" applyFont="1" applyFill="1" applyBorder="1" applyAlignment="1" applyProtection="1">
      <alignment horizontal="left" vertical="top"/>
    </xf>
    <xf numFmtId="0" fontId="12" fillId="0" borderId="23" xfId="81" applyFont="1" applyFill="1" applyBorder="1" applyAlignment="1" applyProtection="1">
      <alignment vertical="top"/>
    </xf>
    <xf numFmtId="0" fontId="12" fillId="0" borderId="23" xfId="82" applyFont="1" applyFill="1" applyBorder="1" applyAlignment="1" applyProtection="1">
      <alignment horizontal="left" vertical="top" wrapText="1"/>
    </xf>
    <xf numFmtId="0" fontId="0" fillId="0" borderId="23" xfId="128" applyFont="1" applyFill="1" applyBorder="1" applyAlignment="1" applyProtection="1">
      <alignment horizontal="left" vertical="top"/>
    </xf>
    <xf numFmtId="0" fontId="29" fillId="0" borderId="23" xfId="0" applyFont="1" applyFill="1" applyBorder="1" applyAlignment="1" applyProtection="1">
      <alignment horizontal="left" vertical="top"/>
    </xf>
    <xf numFmtId="3" fontId="42" fillId="0" borderId="23" xfId="0" applyNumberFormat="1" applyFont="1" applyFill="1" applyBorder="1" applyAlignment="1" applyProtection="1">
      <alignment horizontal="right"/>
    </xf>
    <xf numFmtId="41" fontId="9" fillId="0" borderId="23" xfId="128" applyNumberFormat="1" applyFont="1" applyFill="1" applyBorder="1" applyAlignment="1" applyProtection="1">
      <alignment horizontal="center"/>
    </xf>
    <xf numFmtId="0" fontId="40" fillId="0" borderId="23" xfId="128" applyFont="1" applyFill="1" applyBorder="1" applyAlignment="1" applyProtection="1">
      <alignment horizontal="left" vertical="top"/>
    </xf>
    <xf numFmtId="178" fontId="42" fillId="0" borderId="23" xfId="3" applyNumberFormat="1" applyFont="1" applyFill="1" applyBorder="1" applyAlignment="1" applyProtection="1">
      <alignment horizontal="right"/>
    </xf>
    <xf numFmtId="178" fontId="10" fillId="0" borderId="23" xfId="3" applyNumberFormat="1" applyFont="1" applyFill="1" applyBorder="1" applyAlignment="1" applyProtection="1">
      <alignment horizontal="right"/>
    </xf>
    <xf numFmtId="3" fontId="10" fillId="0" borderId="23" xfId="128" applyNumberFormat="1" applyFont="1" applyFill="1" applyBorder="1" applyAlignment="1" applyProtection="1">
      <alignment horizontal="right"/>
    </xf>
    <xf numFmtId="165" fontId="9" fillId="0" borderId="5" xfId="0" applyNumberFormat="1" applyFont="1" applyFill="1" applyBorder="1" applyAlignment="1" applyProtection="1">
      <alignment horizontal="right" vertical="center"/>
    </xf>
    <xf numFmtId="0" fontId="9" fillId="0" borderId="14" xfId="0" applyFont="1" applyFill="1" applyBorder="1" applyAlignment="1" applyProtection="1">
      <alignment horizontal="left" vertical="top" wrapText="1"/>
    </xf>
    <xf numFmtId="0" fontId="31" fillId="0" borderId="7" xfId="0" applyFont="1" applyFill="1" applyBorder="1" applyAlignment="1" applyProtection="1">
      <alignment vertical="top"/>
    </xf>
    <xf numFmtId="3" fontId="9" fillId="0" borderId="0" xfId="128" applyNumberFormat="1" applyFont="1" applyFill="1" applyBorder="1" applyAlignment="1" applyProtection="1">
      <alignment horizontal="left"/>
    </xf>
    <xf numFmtId="49" fontId="9" fillId="0" borderId="0" xfId="128" applyNumberFormat="1" applyFont="1" applyFill="1" applyBorder="1" applyAlignment="1" applyProtection="1">
      <alignment horizontal="right"/>
    </xf>
    <xf numFmtId="3" fontId="9" fillId="0" borderId="16" xfId="128" applyNumberFormat="1" applyFont="1" applyFill="1" applyBorder="1" applyAlignment="1" applyProtection="1">
      <alignment horizontal="left" vertical="top"/>
    </xf>
    <xf numFmtId="0" fontId="29" fillId="0" borderId="5" xfId="0" applyFont="1" applyFill="1" applyBorder="1" applyAlignment="1" applyProtection="1">
      <alignment horizontal="left" vertical="center"/>
    </xf>
    <xf numFmtId="0" fontId="8" fillId="0" borderId="3" xfId="81" applyFont="1" applyFill="1" applyBorder="1" applyAlignment="1" applyProtection="1">
      <alignment vertical="center" wrapText="1"/>
    </xf>
    <xf numFmtId="171" fontId="8" fillId="0" borderId="3" xfId="0" applyNumberFormat="1" applyFont="1" applyFill="1" applyBorder="1" applyAlignment="1" applyProtection="1">
      <alignment horizontal="right" vertical="center"/>
    </xf>
    <xf numFmtId="0" fontId="8" fillId="0" borderId="17" xfId="0" applyFont="1" applyFill="1" applyBorder="1" applyAlignment="1" applyProtection="1">
      <alignment horizontal="right" vertical="center"/>
    </xf>
    <xf numFmtId="165" fontId="8" fillId="0" borderId="5" xfId="0" applyNumberFormat="1" applyFont="1" applyFill="1" applyBorder="1" applyAlignment="1" applyProtection="1">
      <alignment horizontal="right" vertical="center"/>
    </xf>
    <xf numFmtId="0" fontId="10" fillId="0" borderId="0" xfId="128" applyFont="1" applyFill="1" applyBorder="1" applyAlignment="1" applyProtection="1">
      <alignment horizontal="center" vertical="top"/>
    </xf>
    <xf numFmtId="0" fontId="9" fillId="0" borderId="0" xfId="128" applyFont="1" applyFill="1" applyBorder="1" applyAlignment="1" applyProtection="1">
      <alignment horizontal="center" vertical="top"/>
    </xf>
    <xf numFmtId="0" fontId="9" fillId="0" borderId="0" xfId="128" applyFont="1" applyFill="1" applyBorder="1" applyAlignment="1" applyProtection="1">
      <alignment horizontal="right" vertical="top"/>
    </xf>
    <xf numFmtId="171" fontId="8" fillId="0" borderId="15" xfId="3" applyNumberFormat="1" applyFont="1" applyFill="1" applyBorder="1" applyAlignment="1" applyProtection="1">
      <alignment horizontal="centerContinuous"/>
    </xf>
    <xf numFmtId="0" fontId="28" fillId="0" borderId="15" xfId="98" applyFont="1" applyFill="1" applyBorder="1" applyAlignment="1" applyProtection="1">
      <alignment horizontal="centerContinuous"/>
    </xf>
    <xf numFmtId="0" fontId="8" fillId="0" borderId="12" xfId="98" applyFont="1" applyFill="1" applyBorder="1" applyAlignment="1" applyProtection="1">
      <alignment horizontal="centerContinuous"/>
    </xf>
    <xf numFmtId="171" fontId="9" fillId="0" borderId="0" xfId="3" applyNumberFormat="1" applyFont="1" applyFill="1" applyBorder="1" applyAlignment="1" applyProtection="1">
      <alignment horizontal="center"/>
    </xf>
    <xf numFmtId="0" fontId="42" fillId="0" borderId="0" xfId="0" applyFont="1" applyFill="1" applyBorder="1" applyAlignment="1" applyProtection="1">
      <alignment horizontal="center" vertical="top"/>
    </xf>
    <xf numFmtId="0" fontId="28" fillId="0" borderId="11" xfId="0" applyFont="1" applyFill="1" applyBorder="1" applyAlignment="1" applyProtection="1">
      <alignment horizontal="right" vertical="center"/>
    </xf>
    <xf numFmtId="171" fontId="9" fillId="0" borderId="9" xfId="3" applyNumberFormat="1" applyFont="1" applyFill="1" applyBorder="1" applyAlignment="1" applyProtection="1">
      <alignment horizontal="center"/>
    </xf>
    <xf numFmtId="0" fontId="42" fillId="0" borderId="9" xfId="0" applyFont="1" applyFill="1" applyBorder="1" applyAlignment="1" applyProtection="1">
      <alignment horizontal="center" vertical="top"/>
    </xf>
    <xf numFmtId="0" fontId="9" fillId="0" borderId="3" xfId="0" applyFont="1" applyFill="1" applyBorder="1" applyAlignment="1" applyProtection="1">
      <alignment horizontal="left" vertical="top"/>
    </xf>
    <xf numFmtId="171" fontId="9" fillId="0" borderId="3" xfId="3" applyNumberFormat="1" applyFont="1" applyFill="1" applyBorder="1" applyAlignment="1" applyProtection="1">
      <alignment horizontal="center"/>
    </xf>
    <xf numFmtId="0" fontId="42" fillId="0" borderId="3" xfId="0" applyFont="1" applyFill="1" applyBorder="1" applyAlignment="1" applyProtection="1">
      <alignment horizontal="center" vertical="top"/>
    </xf>
    <xf numFmtId="0" fontId="28" fillId="0" borderId="3" xfId="0" applyFont="1" applyFill="1" applyBorder="1" applyAlignment="1" applyProtection="1">
      <alignment horizontal="right" vertical="center"/>
    </xf>
    <xf numFmtId="165" fontId="28" fillId="0" borderId="5" xfId="0" applyNumberFormat="1" applyFont="1" applyFill="1" applyBorder="1" applyAlignment="1" applyProtection="1">
      <alignment horizontal="center" vertical="center"/>
    </xf>
    <xf numFmtId="165" fontId="29" fillId="0" borderId="5" xfId="0" applyNumberFormat="1" applyFont="1" applyFill="1" applyBorder="1" applyAlignment="1" applyProtection="1">
      <alignment horizontal="center" vertical="center"/>
    </xf>
    <xf numFmtId="166" fontId="28" fillId="0" borderId="8" xfId="0" applyNumberFormat="1" applyFont="1" applyFill="1" applyBorder="1" applyAlignment="1" applyProtection="1">
      <alignment horizontal="center" vertical="center"/>
    </xf>
    <xf numFmtId="166" fontId="29" fillId="0" borderId="8" xfId="0" applyNumberFormat="1" applyFont="1" applyFill="1" applyBorder="1" applyAlignment="1" applyProtection="1">
      <alignment horizontal="center" vertical="center"/>
    </xf>
    <xf numFmtId="171" fontId="8" fillId="0" borderId="23" xfId="3" applyNumberFormat="1" applyFont="1" applyFill="1" applyBorder="1" applyAlignment="1" applyProtection="1">
      <alignment horizontal="center" vertical="center"/>
    </xf>
    <xf numFmtId="166" fontId="28" fillId="0" borderId="23" xfId="0" applyNumberFormat="1" applyFont="1" applyFill="1" applyBorder="1" applyAlignment="1" applyProtection="1">
      <alignment horizontal="center" vertical="center"/>
    </xf>
    <xf numFmtId="165" fontId="11" fillId="0" borderId="10" xfId="0" applyNumberFormat="1" applyFont="1" applyFill="1" applyBorder="1" applyAlignment="1" applyProtection="1">
      <alignment horizontal="center" vertical="center"/>
    </xf>
    <xf numFmtId="165" fontId="11" fillId="0" borderId="23" xfId="0" applyNumberFormat="1" applyFont="1" applyFill="1" applyBorder="1" applyAlignment="1" applyProtection="1">
      <alignment horizontal="right" vertical="center"/>
    </xf>
    <xf numFmtId="171" fontId="9" fillId="0" borderId="23" xfId="3" applyNumberFormat="1" applyFont="1" applyFill="1" applyBorder="1" applyAlignment="1" applyProtection="1">
      <alignment horizontal="center"/>
    </xf>
    <xf numFmtId="3" fontId="42" fillId="0" borderId="23" xfId="128" applyNumberFormat="1" applyFont="1" applyFill="1" applyBorder="1" applyAlignment="1" applyProtection="1">
      <alignment horizontal="center"/>
    </xf>
    <xf numFmtId="0" fontId="39" fillId="0" borderId="23" xfId="128" applyFont="1" applyFill="1" applyBorder="1" applyAlignment="1" applyProtection="1">
      <alignment horizontal="left" vertical="top"/>
    </xf>
    <xf numFmtId="3" fontId="42" fillId="0" borderId="7" xfId="128" applyNumberFormat="1" applyFont="1" applyFill="1" applyBorder="1" applyAlignment="1" applyProtection="1">
      <alignment horizontal="center"/>
    </xf>
    <xf numFmtId="178" fontId="42" fillId="0" borderId="7" xfId="3" applyNumberFormat="1" applyFont="1" applyFill="1" applyBorder="1" applyAlignment="1" applyProtection="1">
      <alignment horizontal="right"/>
    </xf>
    <xf numFmtId="178" fontId="9" fillId="0" borderId="0" xfId="3" applyNumberFormat="1" applyFont="1" applyFill="1" applyBorder="1" applyAlignment="1" applyProtection="1">
      <alignment vertical="top"/>
    </xf>
    <xf numFmtId="0" fontId="9" fillId="0" borderId="11" xfId="81" applyFont="1" applyFill="1" applyBorder="1" applyAlignment="1" applyProtection="1">
      <alignment vertical="top" wrapText="1"/>
    </xf>
    <xf numFmtId="0" fontId="9" fillId="0" borderId="11" xfId="81" applyFont="1" applyFill="1" applyBorder="1" applyAlignment="1" applyProtection="1">
      <alignment vertical="top"/>
    </xf>
    <xf numFmtId="0" fontId="9" fillId="0" borderId="23" xfId="81" applyFont="1" applyFill="1" applyBorder="1" applyAlignment="1" applyProtection="1">
      <alignment vertical="top"/>
    </xf>
    <xf numFmtId="171" fontId="9" fillId="0" borderId="3" xfId="0" applyNumberFormat="1" applyFont="1" applyFill="1" applyBorder="1" applyAlignment="1" applyProtection="1">
      <alignment horizontal="center" vertical="center"/>
    </xf>
    <xf numFmtId="0" fontId="42" fillId="0" borderId="17" xfId="0" applyFont="1" applyFill="1" applyBorder="1" applyAlignment="1" applyProtection="1">
      <alignment horizontal="right" vertical="center"/>
    </xf>
    <xf numFmtId="0" fontId="12" fillId="0" borderId="11" xfId="81" applyFont="1" applyFill="1" applyBorder="1" applyAlignment="1" applyProtection="1">
      <alignment vertical="top" wrapText="1"/>
    </xf>
    <xf numFmtId="0" fontId="12" fillId="0" borderId="23" xfId="128" applyFont="1" applyFill="1" applyBorder="1" applyAlignment="1" applyProtection="1">
      <alignment vertical="top" wrapText="1"/>
    </xf>
    <xf numFmtId="0" fontId="9" fillId="0" borderId="23" xfId="128" applyFont="1" applyFill="1" applyBorder="1" applyAlignment="1" applyProtection="1">
      <alignment vertical="top" wrapText="1"/>
    </xf>
    <xf numFmtId="0" fontId="12" fillId="0" borderId="23" xfId="128" applyFont="1" applyFill="1" applyBorder="1" applyAlignment="1" applyProtection="1">
      <alignment horizontal="left" vertical="top" wrapText="1"/>
    </xf>
    <xf numFmtId="0" fontId="9" fillId="0" borderId="23" xfId="128" applyFont="1" applyFill="1" applyBorder="1" applyAlignment="1" applyProtection="1">
      <alignment horizontal="left" vertical="top" wrapText="1"/>
    </xf>
    <xf numFmtId="0" fontId="9" fillId="0" borderId="23" xfId="128" applyFont="1" applyFill="1" applyBorder="1" applyAlignment="1" applyProtection="1">
      <alignment horizontal="center"/>
    </xf>
    <xf numFmtId="3" fontId="9" fillId="0" borderId="15" xfId="128" applyNumberFormat="1" applyFont="1" applyFill="1" applyBorder="1" applyAlignment="1" applyProtection="1">
      <alignment horizontal="center"/>
    </xf>
    <xf numFmtId="171" fontId="9" fillId="0" borderId="15" xfId="3" applyNumberFormat="1" applyFont="1" applyFill="1" applyBorder="1" applyAlignment="1" applyProtection="1">
      <alignment horizontal="center"/>
    </xf>
    <xf numFmtId="3" fontId="42" fillId="0" borderId="11" xfId="128" applyNumberFormat="1" applyFont="1" applyFill="1" applyBorder="1" applyAlignment="1" applyProtection="1">
      <alignment horizontal="center"/>
    </xf>
    <xf numFmtId="3" fontId="9" fillId="0" borderId="0" xfId="128" applyNumberFormat="1" applyFont="1" applyFill="1" applyBorder="1" applyAlignment="1" applyProtection="1">
      <alignment horizontal="center"/>
    </xf>
    <xf numFmtId="0" fontId="9" fillId="0" borderId="7" xfId="81" applyFont="1" applyFill="1" applyBorder="1" applyAlignment="1" applyProtection="1">
      <alignment vertical="top" wrapText="1"/>
    </xf>
    <xf numFmtId="3" fontId="42" fillId="0" borderId="0" xfId="128" applyNumberFormat="1" applyFont="1" applyFill="1" applyBorder="1" applyAlignment="1" applyProtection="1">
      <alignment horizontal="center"/>
    </xf>
    <xf numFmtId="3" fontId="9" fillId="0" borderId="9" xfId="128" applyNumberFormat="1" applyFont="1" applyFill="1" applyBorder="1" applyAlignment="1" applyProtection="1">
      <alignment horizontal="center"/>
    </xf>
    <xf numFmtId="41" fontId="9" fillId="0" borderId="23" xfId="3" applyNumberFormat="1" applyFont="1" applyFill="1" applyBorder="1" applyAlignment="1" applyProtection="1">
      <alignment horizontal="center"/>
    </xf>
    <xf numFmtId="178" fontId="42" fillId="0" borderId="23" xfId="3" applyNumberFormat="1" applyFont="1" applyFill="1" applyBorder="1" applyAlignment="1" applyProtection="1">
      <alignment horizontal="center"/>
    </xf>
    <xf numFmtId="178" fontId="42" fillId="0" borderId="7" xfId="3" applyNumberFormat="1" applyFont="1" applyFill="1" applyBorder="1" applyAlignment="1" applyProtection="1">
      <alignment horizontal="center"/>
    </xf>
    <xf numFmtId="49" fontId="39" fillId="0" borderId="23" xfId="128" applyNumberFormat="1" applyFont="1" applyFill="1" applyBorder="1" applyAlignment="1" applyProtection="1">
      <alignment horizontal="left" vertical="top"/>
    </xf>
    <xf numFmtId="0" fontId="12" fillId="0" borderId="11" xfId="128" applyFont="1" applyFill="1" applyBorder="1" applyAlignment="1" applyProtection="1">
      <alignment vertical="top" wrapText="1"/>
    </xf>
    <xf numFmtId="0" fontId="9" fillId="0" borderId="11" xfId="81" applyFont="1" applyFill="1" applyBorder="1" applyAlignment="1" applyProtection="1">
      <alignment horizontal="left" vertical="top" wrapText="1"/>
    </xf>
    <xf numFmtId="0" fontId="9" fillId="0" borderId="11" xfId="98" applyFont="1" applyFill="1" applyBorder="1" applyAlignment="1" applyProtection="1">
      <alignment horizontal="left" vertical="top" wrapText="1"/>
    </xf>
    <xf numFmtId="3" fontId="42" fillId="0" borderId="7" xfId="3" applyNumberFormat="1" applyFont="1" applyFill="1" applyBorder="1" applyAlignment="1" applyProtection="1">
      <alignment horizontal="center"/>
    </xf>
    <xf numFmtId="0" fontId="9" fillId="0" borderId="11" xfId="128" applyFont="1" applyFill="1" applyBorder="1" applyAlignment="1" applyProtection="1">
      <alignment vertical="top" wrapText="1"/>
    </xf>
    <xf numFmtId="3" fontId="42" fillId="0" borderId="23" xfId="0" applyNumberFormat="1" applyFont="1" applyFill="1" applyBorder="1" applyAlignment="1" applyProtection="1">
      <alignment horizontal="center"/>
    </xf>
    <xf numFmtId="0" fontId="33" fillId="0" borderId="23" xfId="0" applyFont="1" applyFill="1" applyBorder="1" applyAlignment="1" applyProtection="1"/>
    <xf numFmtId="41" fontId="33" fillId="0" borderId="23" xfId="0" applyNumberFormat="1" applyFont="1" applyFill="1" applyBorder="1" applyAlignment="1" applyProtection="1">
      <alignment horizontal="center"/>
    </xf>
    <xf numFmtId="0" fontId="42" fillId="0" borderId="23" xfId="0" applyFont="1" applyFill="1" applyBorder="1" applyAlignment="1" applyProtection="1">
      <alignment horizontal="center"/>
    </xf>
    <xf numFmtId="165" fontId="33" fillId="0" borderId="23" xfId="0" applyNumberFormat="1" applyFont="1" applyFill="1" applyBorder="1" applyAlignment="1" applyProtection="1">
      <alignment horizontal="right"/>
    </xf>
    <xf numFmtId="41" fontId="9" fillId="0" borderId="0" xfId="3" applyNumberFormat="1" applyFont="1" applyFill="1" applyBorder="1" applyAlignment="1" applyProtection="1">
      <alignment horizontal="center"/>
    </xf>
    <xf numFmtId="0" fontId="34" fillId="0" borderId="23" xfId="0" applyFont="1" applyFill="1" applyBorder="1" applyAlignment="1" applyProtection="1">
      <alignment vertical="top" wrapText="1"/>
    </xf>
    <xf numFmtId="0" fontId="9" fillId="0" borderId="11" xfId="0" applyFont="1" applyFill="1" applyBorder="1" applyAlignment="1" applyProtection="1">
      <alignment horizontal="left" vertical="top" wrapText="1"/>
    </xf>
    <xf numFmtId="165" fontId="42" fillId="0" borderId="7" xfId="128" applyNumberFormat="1" applyFont="1" applyFill="1" applyBorder="1" applyAlignment="1" applyProtection="1">
      <alignment horizontal="center"/>
    </xf>
    <xf numFmtId="3" fontId="42" fillId="0" borderId="0" xfId="3" applyNumberFormat="1" applyFont="1" applyFill="1" applyBorder="1" applyAlignment="1" applyProtection="1">
      <alignment horizontal="center"/>
    </xf>
    <xf numFmtId="0" fontId="10" fillId="0" borderId="0" xfId="0" applyFont="1" applyFill="1" applyBorder="1" applyAlignment="1" applyProtection="1">
      <alignment horizontal="left" vertical="top" wrapText="1"/>
    </xf>
    <xf numFmtId="0" fontId="12" fillId="0" borderId="11" xfId="0" applyFont="1" applyFill="1" applyBorder="1" applyAlignment="1" applyProtection="1">
      <alignment vertical="top" wrapText="1"/>
    </xf>
    <xf numFmtId="0" fontId="9" fillId="0" borderId="0" xfId="128" applyFont="1" applyFill="1" applyBorder="1" applyAlignment="1" applyProtection="1">
      <alignment vertical="top" wrapText="1"/>
    </xf>
    <xf numFmtId="0" fontId="10" fillId="0" borderId="23" xfId="128" applyFont="1" applyFill="1" applyBorder="1" applyAlignment="1" applyProtection="1">
      <alignment horizontal="center" vertical="top"/>
    </xf>
    <xf numFmtId="0" fontId="9" fillId="0" borderId="23" xfId="128" applyFont="1" applyFill="1" applyBorder="1" applyAlignment="1" applyProtection="1">
      <alignment vertical="top"/>
    </xf>
    <xf numFmtId="0" fontId="42" fillId="0" borderId="23" xfId="128" applyFont="1" applyFill="1" applyBorder="1" applyAlignment="1" applyProtection="1">
      <alignment horizontal="center" vertical="top"/>
    </xf>
    <xf numFmtId="165" fontId="9" fillId="0" borderId="23" xfId="128" applyNumberFormat="1" applyFont="1" applyFill="1" applyBorder="1" applyAlignment="1" applyProtection="1">
      <alignment horizontal="right" vertical="top"/>
    </xf>
    <xf numFmtId="171" fontId="9" fillId="0" borderId="15" xfId="0" applyNumberFormat="1" applyFont="1" applyFill="1" applyBorder="1" applyAlignment="1" applyProtection="1">
      <alignment horizontal="center"/>
    </xf>
    <xf numFmtId="0" fontId="42" fillId="0" borderId="11" xfId="0" applyFont="1" applyFill="1" applyBorder="1" applyAlignment="1" applyProtection="1">
      <alignment horizontal="center"/>
    </xf>
    <xf numFmtId="171" fontId="9" fillId="0" borderId="0" xfId="0" applyNumberFormat="1" applyFont="1" applyFill="1" applyBorder="1" applyAlignment="1" applyProtection="1">
      <alignment horizontal="center"/>
    </xf>
    <xf numFmtId="3" fontId="42" fillId="0" borderId="11" xfId="0" applyNumberFormat="1" applyFont="1" applyFill="1" applyBorder="1" applyAlignment="1" applyProtection="1">
      <alignment horizontal="center"/>
    </xf>
    <xf numFmtId="49" fontId="9" fillId="0" borderId="0" xfId="128" applyNumberFormat="1" applyFont="1" applyFill="1" applyBorder="1" applyAlignment="1" applyProtection="1">
      <alignment horizontal="center"/>
    </xf>
    <xf numFmtId="171" fontId="8" fillId="0" borderId="3" xfId="0" applyNumberFormat="1" applyFont="1" applyFill="1" applyBorder="1" applyAlignment="1" applyProtection="1">
      <alignment horizontal="center" vertical="center"/>
    </xf>
    <xf numFmtId="0" fontId="28" fillId="0" borderId="17" xfId="0" applyFont="1" applyFill="1" applyBorder="1" applyAlignment="1" applyProtection="1">
      <alignment horizontal="right" vertical="center"/>
    </xf>
    <xf numFmtId="0" fontId="8" fillId="0" borderId="0" xfId="81" applyFont="1" applyFill="1" applyBorder="1" applyAlignment="1" applyProtection="1">
      <alignment vertical="center" wrapText="1"/>
    </xf>
    <xf numFmtId="0" fontId="42" fillId="0" borderId="0" xfId="128" applyFont="1" applyFill="1" applyBorder="1" applyAlignment="1" applyProtection="1">
      <alignment horizontal="center" vertical="top"/>
    </xf>
    <xf numFmtId="0" fontId="9" fillId="0" borderId="0" xfId="0" applyFont="1" applyFill="1" applyAlignment="1" applyProtection="1">
      <alignment horizontal="left" vertical="top"/>
    </xf>
    <xf numFmtId="0" fontId="9" fillId="0" borderId="0" xfId="0" applyFont="1" applyFill="1" applyAlignment="1" applyProtection="1">
      <alignment vertical="top"/>
    </xf>
    <xf numFmtId="0" fontId="9" fillId="0" borderId="0" xfId="0" applyFont="1" applyFill="1" applyAlignment="1" applyProtection="1">
      <alignment horizontal="center"/>
    </xf>
    <xf numFmtId="171" fontId="9" fillId="0" borderId="0" xfId="3" applyNumberFormat="1" applyFont="1" applyFill="1" applyAlignment="1" applyProtection="1">
      <alignment horizontal="center"/>
    </xf>
    <xf numFmtId="0" fontId="9" fillId="0" borderId="0" xfId="0" applyFont="1" applyFill="1" applyAlignment="1" applyProtection="1">
      <alignment horizontal="center" vertical="top"/>
    </xf>
    <xf numFmtId="0" fontId="28" fillId="0" borderId="0" xfId="0" applyFont="1" applyFill="1" applyAlignment="1" applyProtection="1">
      <alignment horizontal="right" vertical="center"/>
    </xf>
    <xf numFmtId="0" fontId="29" fillId="0" borderId="10" xfId="0" applyFont="1" applyFill="1" applyBorder="1" applyAlignment="1" applyProtection="1">
      <alignment horizontal="center" vertical="center"/>
    </xf>
    <xf numFmtId="0" fontId="8" fillId="0" borderId="10" xfId="0" applyFont="1" applyFill="1" applyBorder="1" applyAlignment="1" applyProtection="1">
      <alignment horizontal="center" vertical="center"/>
    </xf>
    <xf numFmtId="164" fontId="8" fillId="0" borderId="10" xfId="0" applyNumberFormat="1" applyFont="1" applyFill="1" applyBorder="1" applyAlignment="1" applyProtection="1">
      <alignment horizontal="center" vertical="center"/>
    </xf>
    <xf numFmtId="171" fontId="8" fillId="0" borderId="10" xfId="3" applyNumberFormat="1" applyFont="1" applyFill="1" applyBorder="1" applyAlignment="1" applyProtection="1">
      <alignment horizontal="center" vertical="center"/>
    </xf>
    <xf numFmtId="166" fontId="8" fillId="0" borderId="10" xfId="0" applyNumberFormat="1" applyFont="1" applyFill="1" applyBorder="1" applyAlignment="1" applyProtection="1">
      <alignment horizontal="center" vertical="center"/>
    </xf>
    <xf numFmtId="165" fontId="11" fillId="0" borderId="23" xfId="0" applyNumberFormat="1" applyFont="1" applyFill="1" applyBorder="1" applyAlignment="1" applyProtection="1">
      <alignment horizontal="center" vertical="center"/>
    </xf>
    <xf numFmtId="0" fontId="39" fillId="0" borderId="23" xfId="81" applyFont="1" applyFill="1" applyBorder="1" applyAlignment="1" applyProtection="1">
      <alignment horizontal="left" vertical="top"/>
    </xf>
    <xf numFmtId="0" fontId="9" fillId="0" borderId="7" xfId="81" applyFont="1" applyFill="1" applyBorder="1" applyAlignment="1" applyProtection="1">
      <alignment vertical="top"/>
    </xf>
    <xf numFmtId="0" fontId="9" fillId="0" borderId="23" xfId="81" applyFont="1" applyFill="1" applyBorder="1" applyAlignment="1" applyProtection="1">
      <alignment horizontal="center"/>
    </xf>
    <xf numFmtId="165" fontId="10" fillId="0" borderId="23" xfId="81" applyNumberFormat="1" applyFont="1" applyFill="1" applyBorder="1" applyAlignment="1" applyProtection="1">
      <alignment horizontal="right"/>
    </xf>
    <xf numFmtId="167" fontId="10" fillId="0" borderId="23" xfId="81" applyNumberFormat="1" applyFont="1" applyFill="1" applyBorder="1" applyAlignment="1" applyProtection="1">
      <alignment horizontal="right"/>
    </xf>
    <xf numFmtId="165" fontId="10" fillId="0" borderId="11" xfId="81" applyNumberFormat="1" applyFont="1" applyFill="1" applyBorder="1" applyAlignment="1" applyProtection="1">
      <alignment horizontal="right"/>
    </xf>
    <xf numFmtId="167" fontId="9" fillId="0" borderId="23" xfId="81" applyNumberFormat="1" applyFont="1" applyFill="1" applyBorder="1" applyAlignment="1" applyProtection="1">
      <alignment horizontal="center"/>
    </xf>
    <xf numFmtId="165" fontId="9" fillId="0" borderId="23" xfId="81" applyNumberFormat="1" applyFont="1" applyFill="1" applyBorder="1" applyAlignment="1" applyProtection="1">
      <alignment horizontal="right"/>
    </xf>
    <xf numFmtId="165" fontId="9" fillId="0" borderId="23" xfId="128" applyNumberFormat="1" applyFont="1" applyFill="1" applyBorder="1" applyAlignment="1" applyProtection="1">
      <alignment horizontal="center"/>
    </xf>
    <xf numFmtId="3" fontId="9" fillId="0" borderId="11" xfId="128" applyNumberFormat="1" applyFont="1" applyFill="1" applyBorder="1" applyAlignment="1" applyProtection="1">
      <alignment horizontal="center"/>
    </xf>
    <xf numFmtId="165" fontId="9" fillId="0" borderId="11" xfId="81" applyNumberFormat="1" applyFont="1" applyFill="1" applyBorder="1" applyAlignment="1" applyProtection="1">
      <alignment horizontal="right"/>
    </xf>
    <xf numFmtId="167" fontId="9" fillId="0" borderId="23" xfId="128" applyNumberFormat="1" applyFont="1" applyFill="1" applyBorder="1" applyAlignment="1" applyProtection="1">
      <alignment horizontal="center"/>
    </xf>
    <xf numFmtId="0" fontId="12" fillId="0" borderId="23" xfId="128" applyFont="1" applyFill="1" applyBorder="1" applyAlignment="1" applyProtection="1">
      <alignment vertical="top"/>
    </xf>
    <xf numFmtId="165" fontId="9" fillId="0" borderId="11" xfId="128" applyNumberFormat="1" applyFont="1" applyFill="1" applyBorder="1" applyAlignment="1" applyProtection="1">
      <alignment horizontal="right"/>
    </xf>
    <xf numFmtId="0" fontId="12" fillId="0" borderId="7" xfId="128" applyFont="1" applyFill="1" applyBorder="1" applyAlignment="1" applyProtection="1">
      <alignment vertical="top" wrapText="1"/>
    </xf>
    <xf numFmtId="167" fontId="9" fillId="0" borderId="11" xfId="81" applyNumberFormat="1" applyFont="1" applyFill="1" applyBorder="1" applyAlignment="1" applyProtection="1">
      <alignment horizontal="center"/>
    </xf>
    <xf numFmtId="1" fontId="10" fillId="0" borderId="23" xfId="81" applyNumberFormat="1" applyFont="1" applyFill="1" applyBorder="1" applyAlignment="1" applyProtection="1">
      <alignment horizontal="right"/>
    </xf>
    <xf numFmtId="0" fontId="12" fillId="0" borderId="7" xfId="128" applyFont="1" applyFill="1" applyBorder="1" applyAlignment="1" applyProtection="1">
      <alignment vertical="top"/>
    </xf>
    <xf numFmtId="171" fontId="9" fillId="0" borderId="8" xfId="3" applyNumberFormat="1" applyFont="1" applyFill="1" applyBorder="1" applyAlignment="1" applyProtection="1">
      <alignment horizontal="center"/>
    </xf>
    <xf numFmtId="167" fontId="9" fillId="0" borderId="8" xfId="81" applyNumberFormat="1" applyFont="1" applyFill="1" applyBorder="1" applyAlignment="1" applyProtection="1">
      <alignment horizontal="center"/>
    </xf>
    <xf numFmtId="171" fontId="29" fillId="0" borderId="15" xfId="3" applyNumberFormat="1" applyFont="1" applyFill="1" applyBorder="1" applyAlignment="1" applyProtection="1">
      <alignment horizontal="centerContinuous"/>
    </xf>
    <xf numFmtId="171" fontId="10" fillId="0" borderId="0" xfId="3" applyNumberFormat="1" applyFont="1" applyFill="1" applyBorder="1" applyAlignment="1" applyProtection="1">
      <alignment horizontal="center"/>
    </xf>
    <xf numFmtId="171" fontId="10" fillId="0" borderId="9" xfId="3" applyNumberFormat="1" applyFont="1" applyFill="1" applyBorder="1" applyAlignment="1" applyProtection="1">
      <alignment horizontal="center"/>
    </xf>
    <xf numFmtId="171" fontId="10" fillId="0" borderId="0" xfId="3" applyNumberFormat="1" applyFont="1" applyFill="1" applyAlignment="1" applyProtection="1">
      <alignment horizontal="center"/>
    </xf>
    <xf numFmtId="171" fontId="29" fillId="0" borderId="23" xfId="3" applyNumberFormat="1" applyFont="1" applyFill="1" applyBorder="1" applyAlignment="1" applyProtection="1">
      <alignment horizontal="center" vertical="center"/>
    </xf>
    <xf numFmtId="165" fontId="11" fillId="0" borderId="12" xfId="0" applyNumberFormat="1" applyFont="1" applyFill="1" applyBorder="1" applyAlignment="1" applyProtection="1">
      <alignment horizontal="center" vertical="center"/>
    </xf>
    <xf numFmtId="165" fontId="11" fillId="0" borderId="11" xfId="0" applyNumberFormat="1" applyFont="1" applyFill="1" applyBorder="1" applyAlignment="1" applyProtection="1">
      <alignment horizontal="center" vertical="center"/>
    </xf>
    <xf numFmtId="171" fontId="10" fillId="0" borderId="23" xfId="3" applyNumberFormat="1" applyFont="1" applyFill="1" applyBorder="1" applyAlignment="1" applyProtection="1">
      <alignment horizontal="center"/>
    </xf>
    <xf numFmtId="0" fontId="29" fillId="0" borderId="23" xfId="128" applyFont="1" applyFill="1" applyBorder="1" applyAlignment="1" applyProtection="1">
      <alignment vertical="top"/>
    </xf>
    <xf numFmtId="3" fontId="10" fillId="0" borderId="23" xfId="128" applyNumberFormat="1" applyFont="1" applyFill="1" applyBorder="1" applyAlignment="1" applyProtection="1">
      <alignment horizontal="center"/>
    </xf>
    <xf numFmtId="0" fontId="39" fillId="0" borderId="23" xfId="128" applyFont="1" applyFill="1" applyBorder="1" applyAlignment="1" applyProtection="1">
      <alignment vertical="top"/>
    </xf>
    <xf numFmtId="0" fontId="12" fillId="0" borderId="23" xfId="81" applyFont="1" applyFill="1" applyBorder="1" applyAlignment="1" applyProtection="1">
      <alignment horizontal="left" vertical="top" wrapText="1"/>
    </xf>
    <xf numFmtId="0" fontId="41" fillId="0" borderId="23" xfId="128" applyFont="1" applyFill="1" applyBorder="1" applyAlignment="1" applyProtection="1">
      <alignment horizontal="center" vertical="top"/>
    </xf>
    <xf numFmtId="0" fontId="9" fillId="0" borderId="23" xfId="98" applyFont="1" applyFill="1" applyBorder="1" applyAlignment="1" applyProtection="1">
      <alignment vertical="top" wrapText="1"/>
    </xf>
    <xf numFmtId="0" fontId="9" fillId="0" borderId="23" xfId="98" applyFont="1" applyFill="1" applyBorder="1" applyAlignment="1" applyProtection="1">
      <alignment horizontal="left" vertical="top" wrapText="1"/>
    </xf>
    <xf numFmtId="1" fontId="10" fillId="0" borderId="23" xfId="128" applyNumberFormat="1" applyFont="1" applyFill="1" applyBorder="1" applyAlignment="1" applyProtection="1">
      <alignment horizontal="center"/>
    </xf>
    <xf numFmtId="165" fontId="10" fillId="0" borderId="11" xfId="128" applyNumberFormat="1" applyFont="1" applyFill="1" applyBorder="1" applyAlignment="1" applyProtection="1">
      <alignment horizontal="right"/>
    </xf>
    <xf numFmtId="0" fontId="9" fillId="0" borderId="23" xfId="128" applyFont="1" applyFill="1" applyBorder="1" applyAlignment="1" applyProtection="1">
      <alignment horizontal="center" vertical="top"/>
    </xf>
    <xf numFmtId="171" fontId="10" fillId="0" borderId="3" xfId="0" applyNumberFormat="1" applyFont="1" applyFill="1" applyBorder="1" applyAlignment="1" applyProtection="1">
      <alignment horizontal="center" vertical="center"/>
    </xf>
    <xf numFmtId="165" fontId="11" fillId="0" borderId="11" xfId="0" applyNumberFormat="1" applyFont="1" applyFill="1" applyBorder="1" applyAlignment="1" applyProtection="1">
      <alignment horizontal="right" vertical="center"/>
    </xf>
    <xf numFmtId="4" fontId="31" fillId="0" borderId="23" xfId="117" applyNumberFormat="1" applyFont="1" applyFill="1" applyBorder="1" applyAlignment="1" applyProtection="1">
      <alignment vertical="top" wrapText="1"/>
    </xf>
    <xf numFmtId="4" fontId="31" fillId="0" borderId="23" xfId="0" applyNumberFormat="1" applyFont="1" applyFill="1" applyBorder="1" applyAlignment="1" applyProtection="1">
      <alignment vertical="top" wrapText="1"/>
    </xf>
    <xf numFmtId="0" fontId="12" fillId="0" borderId="23" xfId="98" applyFont="1" applyFill="1" applyBorder="1" applyAlignment="1" applyProtection="1">
      <alignment horizontal="left" vertical="top" wrapText="1"/>
    </xf>
    <xf numFmtId="177" fontId="10" fillId="0" borderId="23" xfId="128" applyNumberFormat="1" applyFont="1" applyFill="1" applyBorder="1" applyAlignment="1" applyProtection="1">
      <alignment horizontal="right"/>
    </xf>
    <xf numFmtId="177" fontId="9" fillId="0" borderId="23" xfId="128" applyNumberFormat="1" applyFont="1" applyFill="1" applyBorder="1" applyAlignment="1" applyProtection="1">
      <alignment horizontal="center"/>
    </xf>
    <xf numFmtId="4" fontId="31" fillId="0" borderId="23" xfId="0" applyNumberFormat="1" applyFont="1" applyFill="1" applyBorder="1" applyAlignment="1" applyProtection="1">
      <alignment vertical="center" wrapText="1"/>
    </xf>
    <xf numFmtId="4" fontId="12" fillId="0" borderId="23" xfId="0" applyNumberFormat="1" applyFont="1" applyFill="1" applyBorder="1" applyAlignment="1" applyProtection="1">
      <alignment vertical="center" wrapText="1"/>
    </xf>
    <xf numFmtId="3" fontId="9" fillId="0" borderId="23" xfId="0" applyNumberFormat="1" applyFont="1" applyFill="1" applyBorder="1" applyAlignment="1" applyProtection="1">
      <alignment horizontal="center" vertical="center"/>
    </xf>
    <xf numFmtId="171" fontId="10" fillId="0" borderId="23" xfId="18" applyNumberFormat="1" applyFont="1" applyFill="1" applyBorder="1" applyAlignment="1" applyProtection="1">
      <alignment horizontal="right" vertical="center"/>
    </xf>
    <xf numFmtId="4" fontId="9" fillId="0" borderId="23" xfId="0" applyNumberFormat="1" applyFont="1" applyFill="1" applyBorder="1" applyAlignment="1" applyProtection="1">
      <alignment vertical="center" wrapText="1"/>
    </xf>
    <xf numFmtId="4" fontId="31" fillId="0" borderId="23" xfId="0" applyNumberFormat="1" applyFont="1" applyFill="1" applyBorder="1" applyAlignment="1" applyProtection="1">
      <alignment horizontal="left" vertical="top" wrapText="1"/>
    </xf>
    <xf numFmtId="0" fontId="12" fillId="0" borderId="23" xfId="98" applyFont="1" applyFill="1" applyBorder="1" applyAlignment="1" applyProtection="1">
      <alignment vertical="top" wrapText="1"/>
    </xf>
    <xf numFmtId="0" fontId="31" fillId="0" borderId="23" xfId="0" applyFont="1" applyFill="1" applyBorder="1" applyAlignment="1" applyProtection="1">
      <alignment vertical="top" wrapText="1"/>
    </xf>
    <xf numFmtId="3" fontId="12" fillId="0" borderId="23" xfId="128" applyNumberFormat="1" applyFont="1" applyFill="1" applyBorder="1" applyAlignment="1" applyProtection="1">
      <alignment horizontal="left" vertical="top"/>
    </xf>
    <xf numFmtId="0" fontId="41" fillId="0" borderId="23" xfId="0" applyFont="1" applyFill="1" applyBorder="1" applyAlignment="1" applyProtection="1">
      <alignment horizontal="center" vertical="top"/>
    </xf>
    <xf numFmtId="171" fontId="10" fillId="0" borderId="0" xfId="14" applyNumberFormat="1" applyFont="1" applyFill="1" applyBorder="1" applyAlignment="1" applyProtection="1">
      <alignment horizontal="center"/>
    </xf>
    <xf numFmtId="165" fontId="9" fillId="0" borderId="23" xfId="81" applyNumberFormat="1" applyFont="1" applyFill="1" applyBorder="1" applyAlignment="1" applyProtection="1">
      <alignment horizontal="center"/>
    </xf>
    <xf numFmtId="165" fontId="9" fillId="0" borderId="11" xfId="128" applyNumberFormat="1" applyFont="1" applyFill="1" applyBorder="1" applyAlignment="1" applyProtection="1">
      <alignment horizontal="right" vertical="top"/>
    </xf>
    <xf numFmtId="171" fontId="10" fillId="0" borderId="15" xfId="0" applyNumberFormat="1" applyFont="1" applyFill="1" applyBorder="1" applyAlignment="1" applyProtection="1">
      <alignment horizontal="center"/>
    </xf>
    <xf numFmtId="171" fontId="10" fillId="0" borderId="0" xfId="0" applyNumberFormat="1" applyFont="1" applyFill="1" applyBorder="1" applyAlignment="1" applyProtection="1">
      <alignment horizontal="center"/>
    </xf>
    <xf numFmtId="3" fontId="10" fillId="0" borderId="0" xfId="128" applyNumberFormat="1" applyFont="1" applyFill="1" applyBorder="1" applyAlignment="1" applyProtection="1">
      <alignment horizontal="center"/>
    </xf>
    <xf numFmtId="3" fontId="10" fillId="0" borderId="9" xfId="128" applyNumberFormat="1" applyFont="1" applyFill="1" applyBorder="1" applyAlignment="1" applyProtection="1">
      <alignment horizontal="center"/>
    </xf>
    <xf numFmtId="49" fontId="10" fillId="0" borderId="0" xfId="128" applyNumberFormat="1" applyFont="1" applyFill="1" applyBorder="1" applyAlignment="1" applyProtection="1">
      <alignment horizontal="center"/>
    </xf>
    <xf numFmtId="49" fontId="9" fillId="0" borderId="11" xfId="128" applyNumberFormat="1" applyFont="1" applyFill="1" applyBorder="1" applyAlignment="1" applyProtection="1">
      <alignment horizontal="center"/>
    </xf>
    <xf numFmtId="171" fontId="29" fillId="0" borderId="3" xfId="0" applyNumberFormat="1" applyFont="1" applyFill="1" applyBorder="1" applyAlignment="1" applyProtection="1">
      <alignment horizontal="center" vertical="center"/>
    </xf>
    <xf numFmtId="0" fontId="31" fillId="0" borderId="23" xfId="81" applyFont="1" applyFill="1" applyBorder="1" applyAlignment="1" applyProtection="1">
      <alignment horizontal="left" vertical="top" wrapText="1"/>
    </xf>
    <xf numFmtId="0" fontId="31" fillId="0" borderId="23" xfId="82" applyFont="1" applyFill="1" applyBorder="1" applyAlignment="1" applyProtection="1">
      <alignment vertical="top" wrapText="1"/>
    </xf>
    <xf numFmtId="0" fontId="31" fillId="0" borderId="23" xfId="82" applyFont="1" applyFill="1" applyBorder="1" applyAlignment="1" applyProtection="1">
      <alignment horizontal="left" vertical="top" wrapText="1"/>
    </xf>
    <xf numFmtId="0" fontId="9" fillId="0" borderId="23" xfId="82" applyFont="1" applyFill="1" applyBorder="1" applyAlignment="1" applyProtection="1">
      <alignment horizontal="center"/>
    </xf>
    <xf numFmtId="0" fontId="9" fillId="0" borderId="23" xfId="0" applyFont="1" applyFill="1" applyBorder="1" applyAlignment="1" applyProtection="1">
      <alignment vertical="justify" wrapText="1"/>
    </xf>
    <xf numFmtId="0" fontId="9" fillId="0" borderId="23" xfId="82" applyFont="1" applyFill="1" applyBorder="1" applyAlignment="1" applyProtection="1">
      <alignment horizontal="left" vertical="top" wrapText="1"/>
    </xf>
    <xf numFmtId="0" fontId="12" fillId="0" borderId="23" xfId="64" applyNumberFormat="1" applyFont="1" applyFill="1" applyBorder="1" applyAlignment="1" applyProtection="1">
      <alignment horizontal="left" vertical="top" wrapText="1"/>
    </xf>
    <xf numFmtId="0" fontId="12" fillId="0" borderId="23" xfId="82" applyFont="1" applyFill="1" applyBorder="1" applyAlignment="1" applyProtection="1">
      <alignment vertical="top" wrapText="1"/>
    </xf>
    <xf numFmtId="0" fontId="9" fillId="0" borderId="23" xfId="85" applyFont="1" applyFill="1" applyBorder="1" applyAlignment="1" applyProtection="1">
      <alignment vertical="top" wrapText="1"/>
    </xf>
    <xf numFmtId="49" fontId="39" fillId="0" borderId="23" xfId="0" applyNumberFormat="1" applyFont="1" applyFill="1" applyBorder="1" applyAlignment="1" applyProtection="1">
      <alignment horizontal="left" vertical="top"/>
    </xf>
    <xf numFmtId="0" fontId="31" fillId="0" borderId="23" xfId="0" applyFont="1" applyFill="1" applyBorder="1" applyAlignment="1" applyProtection="1">
      <alignment horizontal="left" vertical="top" wrapText="1"/>
    </xf>
    <xf numFmtId="0" fontId="9" fillId="0" borderId="23" xfId="0" applyFont="1" applyFill="1" applyBorder="1" applyAlignment="1" applyProtection="1">
      <alignment horizontal="right"/>
    </xf>
    <xf numFmtId="167" fontId="9" fillId="0" borderId="23" xfId="0" applyNumberFormat="1" applyFont="1" applyFill="1" applyBorder="1" applyAlignment="1" applyProtection="1">
      <alignment horizontal="right"/>
    </xf>
    <xf numFmtId="165" fontId="10" fillId="0" borderId="23" xfId="0" applyNumberFormat="1" applyFont="1" applyFill="1" applyBorder="1" applyAlignment="1" applyProtection="1">
      <alignment horizontal="center"/>
    </xf>
    <xf numFmtId="0" fontId="9" fillId="0" borderId="0" xfId="128" applyFont="1" applyFill="1" applyBorder="1" applyAlignment="1" applyProtection="1">
      <alignment horizontal="left" vertical="top" wrapText="1"/>
    </xf>
    <xf numFmtId="0" fontId="9" fillId="0" borderId="7" xfId="128" applyFont="1" applyFill="1" applyBorder="1" applyAlignment="1" applyProtection="1">
      <alignment horizontal="left" vertical="top" wrapText="1"/>
    </xf>
    <xf numFmtId="0" fontId="12" fillId="0" borderId="23" xfId="127" applyFont="1" applyFill="1" applyBorder="1" applyAlignment="1" applyProtection="1">
      <alignment horizontal="left" vertical="top" wrapText="1"/>
    </xf>
    <xf numFmtId="0" fontId="9" fillId="0" borderId="7" xfId="128" applyFont="1" applyFill="1" applyBorder="1" applyAlignment="1" applyProtection="1">
      <alignment vertical="top" wrapText="1"/>
    </xf>
    <xf numFmtId="0" fontId="12" fillId="0" borderId="7" xfId="128" applyFont="1" applyFill="1" applyBorder="1" applyAlignment="1" applyProtection="1">
      <alignment horizontal="left" vertical="top" wrapText="1"/>
    </xf>
    <xf numFmtId="171" fontId="9" fillId="0" borderId="7" xfId="3" applyNumberFormat="1" applyFont="1" applyFill="1" applyBorder="1" applyAlignment="1" applyProtection="1">
      <alignment horizontal="center"/>
    </xf>
    <xf numFmtId="165" fontId="32" fillId="0" borderId="23" xfId="128" applyNumberFormat="1" applyFont="1" applyFill="1" applyBorder="1" applyAlignment="1" applyProtection="1">
      <alignment horizontal="right"/>
    </xf>
    <xf numFmtId="0" fontId="9" fillId="0" borderId="0" xfId="250" applyFont="1" applyFill="1" applyProtection="1">
      <protection locked="0"/>
    </xf>
    <xf numFmtId="171" fontId="9" fillId="0" borderId="0" xfId="249" applyNumberFormat="1" applyFont="1" applyFill="1" applyBorder="1" applyAlignment="1" applyProtection="1">
      <alignment horizontal="center"/>
      <protection locked="0"/>
    </xf>
    <xf numFmtId="0" fontId="9" fillId="0" borderId="0" xfId="0" applyFont="1" applyFill="1" applyBorder="1" applyAlignment="1" applyProtection="1">
      <alignment vertical="top"/>
      <protection locked="0"/>
    </xf>
    <xf numFmtId="0" fontId="8" fillId="0" borderId="0" xfId="0" applyFont="1" applyFill="1" applyBorder="1" applyAlignment="1" applyProtection="1">
      <alignment vertical="center"/>
      <protection locked="0"/>
    </xf>
    <xf numFmtId="0" fontId="9" fillId="0" borderId="0" xfId="128" applyFont="1" applyFill="1" applyBorder="1" applyAlignment="1" applyProtection="1">
      <alignment vertical="top"/>
      <protection locked="0"/>
    </xf>
    <xf numFmtId="0" fontId="10" fillId="0" borderId="0" xfId="128" applyFont="1" applyFill="1" applyBorder="1" applyAlignment="1" applyProtection="1">
      <alignment horizontal="center" vertical="top"/>
      <protection locked="0"/>
    </xf>
    <xf numFmtId="0" fontId="9" fillId="0" borderId="0" xfId="128" applyFont="1" applyFill="1" applyBorder="1" applyAlignment="1" applyProtection="1">
      <alignment horizontal="center"/>
      <protection locked="0"/>
    </xf>
    <xf numFmtId="0" fontId="9" fillId="0" borderId="0" xfId="128" applyFont="1" applyFill="1" applyBorder="1" applyAlignment="1" applyProtection="1">
      <alignment horizontal="center" vertical="top"/>
      <protection locked="0"/>
    </xf>
    <xf numFmtId="0" fontId="9" fillId="0" borderId="14" xfId="250" applyFont="1" applyFill="1" applyBorder="1" applyAlignment="1" applyProtection="1">
      <alignment horizontal="left"/>
    </xf>
    <xf numFmtId="0" fontId="8" fillId="0" borderId="15" xfId="250" applyFont="1" applyFill="1" applyBorder="1" applyAlignment="1" applyProtection="1">
      <alignment horizontal="centerContinuous"/>
    </xf>
    <xf numFmtId="171" fontId="8" fillId="0" borderId="15" xfId="249" applyNumberFormat="1" applyFont="1" applyFill="1" applyBorder="1" applyAlignment="1" applyProtection="1">
      <alignment horizontal="centerContinuous"/>
    </xf>
    <xf numFmtId="0" fontId="8" fillId="0" borderId="12" xfId="250" applyFont="1" applyFill="1" applyBorder="1" applyAlignment="1" applyProtection="1">
      <alignment horizontal="centerContinuous"/>
    </xf>
    <xf numFmtId="171" fontId="9" fillId="0" borderId="0" xfId="249" applyNumberFormat="1" applyFont="1" applyFill="1" applyBorder="1" applyAlignment="1" applyProtection="1">
      <alignment horizontal="center"/>
    </xf>
    <xf numFmtId="171" fontId="9" fillId="0" borderId="9" xfId="249" applyNumberFormat="1" applyFont="1" applyFill="1" applyBorder="1" applyAlignment="1" applyProtection="1">
      <alignment horizontal="center"/>
    </xf>
    <xf numFmtId="171" fontId="9" fillId="0" borderId="0" xfId="249" applyNumberFormat="1" applyFont="1" applyFill="1" applyAlignment="1" applyProtection="1">
      <alignment horizontal="center"/>
    </xf>
    <xf numFmtId="171" fontId="8" fillId="0" borderId="12" xfId="3" applyNumberFormat="1" applyFont="1" applyFill="1" applyBorder="1" applyAlignment="1" applyProtection="1">
      <alignment horizontal="centerContinuous"/>
    </xf>
    <xf numFmtId="171" fontId="9" fillId="0" borderId="13" xfId="3" applyNumberFormat="1" applyFont="1" applyFill="1" applyBorder="1" applyAlignment="1" applyProtection="1">
      <alignment horizontal="center"/>
    </xf>
    <xf numFmtId="3" fontId="8" fillId="0" borderId="8" xfId="128" applyNumberFormat="1" applyFont="1" applyFill="1" applyBorder="1" applyAlignment="1" applyProtection="1">
      <alignment horizontal="center" vertical="center"/>
    </xf>
    <xf numFmtId="0" fontId="9" fillId="0" borderId="4" xfId="128" applyFont="1" applyFill="1" applyBorder="1" applyAlignment="1" applyProtection="1">
      <alignment horizontal="center" vertical="center"/>
    </xf>
    <xf numFmtId="0" fontId="9" fillId="0" borderId="4" xfId="81" applyFont="1" applyFill="1" applyBorder="1" applyAlignment="1" applyProtection="1">
      <alignment horizontal="left" vertical="center" wrapText="1" indent="1"/>
    </xf>
    <xf numFmtId="49" fontId="9" fillId="0" borderId="4" xfId="128" applyNumberFormat="1" applyFont="1" applyFill="1" applyBorder="1" applyAlignment="1" applyProtection="1">
      <alignment horizontal="center" vertical="center"/>
    </xf>
    <xf numFmtId="3" fontId="9" fillId="0" borderId="4" xfId="128" applyNumberFormat="1" applyFont="1" applyFill="1" applyBorder="1" applyAlignment="1" applyProtection="1">
      <alignment horizontal="right" vertical="center"/>
    </xf>
    <xf numFmtId="0" fontId="9" fillId="0" borderId="7" xfId="121" applyFont="1" applyFill="1" applyBorder="1" applyAlignment="1" applyProtection="1">
      <alignment horizontal="left" vertical="center" wrapText="1" indent="1"/>
    </xf>
    <xf numFmtId="0" fontId="9" fillId="0" borderId="0" xfId="121" applyFont="1" applyFill="1" applyBorder="1" applyAlignment="1" applyProtection="1">
      <alignment horizontal="left" vertical="center" wrapText="1" indent="1"/>
    </xf>
    <xf numFmtId="3" fontId="9" fillId="0" borderId="23" xfId="128" applyNumberFormat="1" applyFont="1" applyFill="1" applyBorder="1" applyAlignment="1" applyProtection="1">
      <alignment horizontal="right" vertical="center"/>
    </xf>
    <xf numFmtId="0" fontId="9" fillId="0" borderId="18" xfId="128" applyFont="1" applyFill="1" applyBorder="1" applyAlignment="1" applyProtection="1">
      <alignment horizontal="center" vertical="center"/>
    </xf>
    <xf numFmtId="0" fontId="8" fillId="0" borderId="3" xfId="128" applyFont="1" applyFill="1" applyBorder="1" applyAlignment="1" applyProtection="1">
      <alignment horizontal="right" vertical="center"/>
    </xf>
    <xf numFmtId="0" fontId="8" fillId="0" borderId="3" xfId="128" applyFont="1" applyFill="1" applyBorder="1" applyAlignment="1" applyProtection="1">
      <alignment horizontal="center" vertical="center"/>
    </xf>
    <xf numFmtId="3" fontId="8" fillId="0" borderId="5" xfId="128" applyNumberFormat="1" applyFont="1" applyFill="1" applyBorder="1" applyAlignment="1" applyProtection="1">
      <alignment horizontal="right" vertical="center"/>
    </xf>
    <xf numFmtId="0" fontId="8" fillId="0" borderId="3" xfId="128" applyFont="1" applyBorder="1" applyAlignment="1" applyProtection="1">
      <alignment horizontal="center" vertical="center"/>
    </xf>
    <xf numFmtId="0" fontId="9" fillId="0" borderId="0" xfId="128" applyFont="1" applyAlignment="1" applyProtection="1">
      <alignment vertical="center"/>
    </xf>
    <xf numFmtId="43" fontId="9" fillId="0" borderId="0" xfId="3" applyFont="1" applyFill="1" applyBorder="1" applyAlignment="1" applyProtection="1">
      <alignment vertical="center"/>
    </xf>
    <xf numFmtId="0" fontId="8" fillId="0" borderId="21" xfId="128" applyFont="1" applyBorder="1" applyAlignment="1" applyProtection="1">
      <alignment vertical="center"/>
    </xf>
    <xf numFmtId="0" fontId="8" fillId="0" borderId="19" xfId="128" applyFont="1" applyBorder="1" applyAlignment="1" applyProtection="1">
      <alignment horizontal="right" vertical="center"/>
    </xf>
    <xf numFmtId="0" fontId="8" fillId="0" borderId="20" xfId="128" applyFont="1" applyBorder="1" applyAlignment="1" applyProtection="1">
      <alignment horizontal="center" vertical="center"/>
    </xf>
    <xf numFmtId="0" fontId="9" fillId="0" borderId="0" xfId="128" applyFont="1" applyAlignment="1" applyProtection="1">
      <alignment horizontal="center" vertical="center"/>
    </xf>
    <xf numFmtId="0" fontId="9" fillId="0" borderId="7" xfId="128" applyFont="1" applyBorder="1" applyAlignment="1" applyProtection="1">
      <alignment horizontal="center" vertical="center"/>
    </xf>
    <xf numFmtId="0" fontId="9" fillId="0" borderId="11" xfId="128" applyFont="1" applyBorder="1" applyAlignment="1" applyProtection="1">
      <alignment horizontal="center" vertical="center"/>
    </xf>
    <xf numFmtId="0" fontId="9" fillId="0" borderId="0" xfId="128" applyFont="1" applyAlignment="1" applyProtection="1">
      <alignment horizontal="center" vertical="top"/>
    </xf>
    <xf numFmtId="0" fontId="9" fillId="0" borderId="11" xfId="128" applyFont="1" applyBorder="1" applyAlignment="1" applyProtection="1">
      <alignment horizontal="center" vertical="top"/>
    </xf>
    <xf numFmtId="43" fontId="9" fillId="0" borderId="0" xfId="3" applyFont="1" applyFill="1" applyBorder="1" applyAlignment="1" applyProtection="1">
      <alignment vertical="top"/>
    </xf>
    <xf numFmtId="0" fontId="9" fillId="0" borderId="0" xfId="128" applyFont="1" applyAlignment="1" applyProtection="1">
      <alignment vertical="top"/>
    </xf>
    <xf numFmtId="0" fontId="9" fillId="0" borderId="7" xfId="128" applyFont="1" applyBorder="1" applyAlignment="1" applyProtection="1">
      <alignment horizontal="center" vertical="top"/>
    </xf>
    <xf numFmtId="0" fontId="9" fillId="0" borderId="16" xfId="128" applyFont="1" applyBorder="1" applyAlignment="1" applyProtection="1">
      <alignment horizontal="center" vertical="top"/>
    </xf>
    <xf numFmtId="0" fontId="9" fillId="0" borderId="9" xfId="128" applyFont="1" applyBorder="1" applyAlignment="1" applyProtection="1">
      <alignment horizontal="center" vertical="top"/>
    </xf>
    <xf numFmtId="0" fontId="9" fillId="0" borderId="9" xfId="128" applyFont="1" applyBorder="1" applyAlignment="1" applyProtection="1">
      <alignment vertical="top"/>
    </xf>
    <xf numFmtId="0" fontId="9" fillId="0" borderId="13" xfId="128" applyFont="1" applyBorder="1" applyAlignment="1" applyProtection="1">
      <alignment horizontal="center" vertical="top"/>
    </xf>
    <xf numFmtId="0" fontId="8" fillId="0" borderId="3" xfId="128" applyFont="1" applyBorder="1" applyAlignment="1" applyProtection="1">
      <alignment horizontal="right" vertical="center"/>
      <protection locked="0"/>
    </xf>
    <xf numFmtId="0" fontId="9" fillId="0" borderId="18" xfId="128" applyFont="1" applyBorder="1" applyAlignment="1" applyProtection="1">
      <alignment horizontal="center" vertical="center"/>
      <protection locked="0"/>
    </xf>
    <xf numFmtId="171" fontId="8" fillId="0" borderId="5" xfId="3" applyNumberFormat="1" applyFont="1" applyBorder="1" applyAlignment="1" applyProtection="1">
      <alignment horizontal="right" vertical="center"/>
      <protection locked="0"/>
    </xf>
    <xf numFmtId="180" fontId="8" fillId="0" borderId="23" xfId="249" applyNumberFormat="1" applyFont="1" applyFill="1" applyBorder="1" applyAlignment="1" applyProtection="1">
      <alignment horizontal="center" vertical="center"/>
    </xf>
    <xf numFmtId="180" fontId="9" fillId="0" borderId="23" xfId="249" applyNumberFormat="1" applyFont="1" applyFill="1" applyBorder="1" applyAlignment="1" applyProtection="1">
      <alignment horizontal="center"/>
      <protection locked="0"/>
    </xf>
    <xf numFmtId="180" fontId="9" fillId="0" borderId="23" xfId="128" applyNumberFormat="1" applyFont="1" applyFill="1" applyBorder="1" applyAlignment="1" applyProtection="1">
      <alignment horizontal="center"/>
      <protection locked="0"/>
    </xf>
    <xf numFmtId="171" fontId="11" fillId="0" borderId="10" xfId="3" applyNumberFormat="1" applyFont="1" applyFill="1" applyBorder="1" applyAlignment="1" applyProtection="1">
      <alignment horizontal="center" vertical="center"/>
    </xf>
    <xf numFmtId="171" fontId="11" fillId="0" borderId="11" xfId="3" applyNumberFormat="1" applyFont="1" applyFill="1" applyBorder="1" applyAlignment="1" applyProtection="1">
      <alignment horizontal="center" vertical="center"/>
    </xf>
    <xf numFmtId="171" fontId="9" fillId="0" borderId="23" xfId="3" applyNumberFormat="1" applyFont="1" applyFill="1" applyBorder="1" applyAlignment="1" applyProtection="1">
      <alignment horizontal="center"/>
      <protection locked="0"/>
    </xf>
    <xf numFmtId="171" fontId="9" fillId="0" borderId="11" xfId="3" applyNumberFormat="1" applyFont="1" applyFill="1" applyBorder="1" applyAlignment="1" applyProtection="1">
      <alignment horizontal="right"/>
      <protection locked="0"/>
    </xf>
    <xf numFmtId="171" fontId="10" fillId="0" borderId="23" xfId="3" applyNumberFormat="1" applyFont="1" applyFill="1" applyBorder="1" applyAlignment="1" applyProtection="1">
      <alignment horizontal="right"/>
      <protection locked="0"/>
    </xf>
    <xf numFmtId="171" fontId="10" fillId="0" borderId="11" xfId="3" applyNumberFormat="1" applyFont="1" applyFill="1" applyBorder="1" applyAlignment="1" applyProtection="1">
      <alignment horizontal="right"/>
      <protection locked="0"/>
    </xf>
    <xf numFmtId="0" fontId="8" fillId="0" borderId="22" xfId="3" applyNumberFormat="1" applyFont="1" applyBorder="1" applyAlignment="1" applyProtection="1">
      <alignment horizontal="center" vertical="center"/>
    </xf>
    <xf numFmtId="0" fontId="9" fillId="0" borderId="7" xfId="128" applyFont="1" applyBorder="1" applyAlignment="1" applyProtection="1">
      <alignment vertical="center"/>
      <protection locked="0"/>
    </xf>
    <xf numFmtId="0" fontId="9" fillId="0" borderId="0" xfId="128" applyFont="1" applyAlignment="1" applyProtection="1">
      <alignment horizontal="center" vertical="center"/>
      <protection locked="0"/>
    </xf>
    <xf numFmtId="43" fontId="9" fillId="0" borderId="0" xfId="3" applyFont="1" applyFill="1" applyBorder="1" applyAlignment="1" applyProtection="1">
      <alignment vertical="center"/>
      <protection locked="0"/>
    </xf>
    <xf numFmtId="0" fontId="9" fillId="0" borderId="0" xfId="128" applyFont="1" applyAlignment="1" applyProtection="1">
      <alignment vertical="center"/>
      <protection locked="0"/>
    </xf>
    <xf numFmtId="0" fontId="9" fillId="0" borderId="11" xfId="128" applyFont="1" applyBorder="1" applyAlignment="1" applyProtection="1">
      <alignment horizontal="center" vertical="center"/>
      <protection locked="0"/>
    </xf>
    <xf numFmtId="0" fontId="9" fillId="0" borderId="0" xfId="128" applyFont="1" applyAlignment="1" applyProtection="1">
      <alignment horizontal="center" vertical="top"/>
      <protection locked="0"/>
    </xf>
    <xf numFmtId="0" fontId="9" fillId="0" borderId="11" xfId="128" applyFont="1" applyBorder="1" applyAlignment="1" applyProtection="1">
      <alignment horizontal="center" vertical="top"/>
      <protection locked="0"/>
    </xf>
    <xf numFmtId="43" fontId="9" fillId="0" borderId="0" xfId="3" applyFont="1" applyFill="1" applyBorder="1" applyAlignment="1" applyProtection="1">
      <alignment vertical="top"/>
      <protection locked="0"/>
    </xf>
    <xf numFmtId="0" fontId="9" fillId="0" borderId="0" xfId="128" applyFont="1" applyAlignment="1" applyProtection="1">
      <alignment vertical="top"/>
      <protection locked="0"/>
    </xf>
    <xf numFmtId="0" fontId="9" fillId="0" borderId="7" xfId="128" applyFont="1" applyBorder="1" applyAlignment="1" applyProtection="1">
      <alignment horizontal="center" vertical="top"/>
      <protection locked="0"/>
    </xf>
    <xf numFmtId="49" fontId="9" fillId="0" borderId="7" xfId="128" applyNumberFormat="1" applyFont="1" applyFill="1" applyBorder="1" applyAlignment="1">
      <alignment horizontal="left" vertical="top" wrapText="1"/>
    </xf>
    <xf numFmtId="0" fontId="10" fillId="0" borderId="0" xfId="0" applyFont="1" applyFill="1" applyBorder="1" applyAlignment="1">
      <alignment horizontal="left" wrapText="1"/>
    </xf>
    <xf numFmtId="0" fontId="10" fillId="0" borderId="11" xfId="0" applyFont="1" applyFill="1" applyBorder="1" applyAlignment="1">
      <alignment horizontal="left" wrapText="1"/>
    </xf>
    <xf numFmtId="0" fontId="10" fillId="0" borderId="7" xfId="0" applyFont="1" applyFill="1" applyBorder="1" applyAlignment="1">
      <alignment horizontal="left" wrapText="1"/>
    </xf>
    <xf numFmtId="49" fontId="9" fillId="0" borderId="0" xfId="128" applyNumberFormat="1" applyFont="1" applyFill="1" applyBorder="1" applyAlignment="1">
      <alignment horizontal="left" vertical="top" wrapText="1"/>
    </xf>
    <xf numFmtId="49" fontId="9" fillId="0" borderId="11" xfId="128" applyNumberFormat="1" applyFont="1" applyFill="1" applyBorder="1" applyAlignment="1">
      <alignment horizontal="left" vertical="top" wrapText="1"/>
    </xf>
    <xf numFmtId="0" fontId="8" fillId="0" borderId="7"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7" xfId="128" applyFont="1" applyFill="1" applyBorder="1" applyAlignment="1">
      <alignment horizontal="center" vertical="center"/>
    </xf>
    <xf numFmtId="0" fontId="8" fillId="0" borderId="0" xfId="128" applyFont="1" applyFill="1" applyBorder="1" applyAlignment="1">
      <alignment horizontal="center" vertical="center"/>
    </xf>
    <xf numFmtId="0" fontId="8" fillId="0" borderId="11" xfId="128" applyFont="1" applyFill="1" applyBorder="1" applyAlignment="1">
      <alignment horizontal="center" vertical="center"/>
    </xf>
    <xf numFmtId="0" fontId="9" fillId="0" borderId="0" xfId="128" applyFont="1" applyFill="1" applyBorder="1" applyAlignment="1">
      <alignment horizontal="left" vertical="center" wrapText="1"/>
    </xf>
    <xf numFmtId="0" fontId="9" fillId="0" borderId="11" xfId="128" applyFont="1" applyFill="1" applyBorder="1" applyAlignment="1">
      <alignment horizontal="left" vertical="center" wrapText="1"/>
    </xf>
    <xf numFmtId="0" fontId="10" fillId="0" borderId="0"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9" fillId="0" borderId="0" xfId="128" applyFont="1" applyFill="1" applyBorder="1" applyAlignment="1">
      <alignment horizontal="left" vertical="top" wrapText="1"/>
    </xf>
    <xf numFmtId="0" fontId="9" fillId="0" borderId="11" xfId="128" applyFont="1" applyFill="1" applyBorder="1" applyAlignment="1">
      <alignment horizontal="left" vertical="top" wrapText="1"/>
    </xf>
    <xf numFmtId="0" fontId="10" fillId="0" borderId="0" xfId="0" applyFont="1" applyFill="1" applyBorder="1"/>
    <xf numFmtId="0" fontId="10" fillId="0" borderId="11" xfId="0" applyFont="1" applyFill="1" applyBorder="1"/>
    <xf numFmtId="0" fontId="9" fillId="0" borderId="0"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0" xfId="0" applyFont="1" applyFill="1" applyBorder="1" applyAlignment="1">
      <alignment horizontal="left" wrapText="1"/>
    </xf>
    <xf numFmtId="0" fontId="9" fillId="0" borderId="11" xfId="0" applyFont="1" applyFill="1" applyBorder="1" applyAlignment="1">
      <alignment horizontal="left" wrapText="1"/>
    </xf>
    <xf numFmtId="0" fontId="9" fillId="0" borderId="0" xfId="128" applyFont="1" applyFill="1" applyBorder="1" applyAlignment="1">
      <alignment horizontal="justify" vertical="center"/>
    </xf>
    <xf numFmtId="0" fontId="9" fillId="0" borderId="11" xfId="128" applyFont="1" applyFill="1" applyBorder="1" applyAlignment="1">
      <alignment horizontal="justify" vertical="center"/>
    </xf>
    <xf numFmtId="0" fontId="9" fillId="0" borderId="0" xfId="128" applyFont="1" applyFill="1" applyBorder="1" applyAlignment="1">
      <alignment horizontal="left" vertical="center"/>
    </xf>
    <xf numFmtId="0" fontId="9" fillId="0" borderId="11" xfId="128" applyFont="1" applyFill="1" applyBorder="1" applyAlignment="1">
      <alignment horizontal="left" vertical="center"/>
    </xf>
    <xf numFmtId="0" fontId="9" fillId="0" borderId="0" xfId="128" applyFont="1" applyFill="1" applyBorder="1" applyAlignment="1">
      <alignment vertical="top" wrapText="1"/>
    </xf>
    <xf numFmtId="0" fontId="9" fillId="0" borderId="11" xfId="128" applyFont="1" applyFill="1" applyBorder="1" applyAlignment="1">
      <alignment vertical="top" wrapText="1"/>
    </xf>
    <xf numFmtId="0" fontId="9" fillId="0" borderId="0" xfId="128" applyFont="1" applyFill="1" applyBorder="1" applyAlignment="1">
      <alignment vertical="center" wrapText="1"/>
    </xf>
    <xf numFmtId="0" fontId="9" fillId="0" borderId="11" xfId="128" applyFont="1" applyFill="1" applyBorder="1" applyAlignment="1">
      <alignment vertical="center" wrapText="1"/>
    </xf>
    <xf numFmtId="0" fontId="9" fillId="0" borderId="9" xfId="128" applyFont="1" applyFill="1" applyBorder="1" applyAlignment="1">
      <alignment horizontal="left" vertical="center" wrapText="1"/>
    </xf>
    <xf numFmtId="0" fontId="9" fillId="0" borderId="13" xfId="128" applyFont="1" applyFill="1" applyBorder="1" applyAlignment="1">
      <alignment horizontal="left" vertical="center" wrapText="1"/>
    </xf>
    <xf numFmtId="0" fontId="9" fillId="0" borderId="0" xfId="128" applyFont="1" applyFill="1" applyAlignment="1">
      <alignment horizontal="left" vertical="top" wrapText="1"/>
    </xf>
    <xf numFmtId="0" fontId="9" fillId="0" borderId="0" xfId="81" applyFont="1" applyFill="1" applyBorder="1" applyAlignment="1">
      <alignment horizontal="left" vertical="top" wrapText="1"/>
    </xf>
    <xf numFmtId="0" fontId="9" fillId="0" borderId="11" xfId="81" applyFont="1" applyFill="1" applyBorder="1" applyAlignment="1">
      <alignment horizontal="left" vertical="top" wrapText="1"/>
    </xf>
    <xf numFmtId="0" fontId="8" fillId="0" borderId="0" xfId="128" applyFont="1" applyFill="1" applyBorder="1" applyAlignment="1">
      <alignment horizontal="left" vertical="center" wrapText="1"/>
    </xf>
    <xf numFmtId="0" fontId="9" fillId="0" borderId="0" xfId="81" applyFont="1" applyFill="1" applyBorder="1" applyAlignment="1">
      <alignment horizontal="left" vertical="center" wrapText="1"/>
    </xf>
    <xf numFmtId="0" fontId="9" fillId="0" borderId="11" xfId="81" applyFont="1" applyFill="1" applyBorder="1" applyAlignment="1">
      <alignment horizontal="left" vertical="center" wrapText="1"/>
    </xf>
    <xf numFmtId="0" fontId="9" fillId="0" borderId="0" xfId="81" applyFont="1" applyFill="1" applyBorder="1" applyAlignment="1">
      <alignment vertical="center" wrapText="1"/>
    </xf>
    <xf numFmtId="0" fontId="9" fillId="0" borderId="11" xfId="81" applyFont="1" applyFill="1" applyBorder="1" applyAlignment="1">
      <alignment vertical="center" wrapText="1"/>
    </xf>
    <xf numFmtId="0" fontId="9" fillId="0" borderId="0" xfId="81" applyFont="1" applyFill="1" applyBorder="1" applyAlignment="1">
      <alignment horizontal="left" vertical="center"/>
    </xf>
    <xf numFmtId="3" fontId="9" fillId="0" borderId="0" xfId="128" applyNumberFormat="1" applyFont="1" applyFill="1" applyBorder="1" applyAlignment="1">
      <alignment horizontal="left" vertical="center"/>
    </xf>
    <xf numFmtId="3" fontId="9" fillId="0" borderId="11" xfId="128" applyNumberFormat="1" applyFont="1" applyFill="1" applyBorder="1" applyAlignment="1">
      <alignment horizontal="left" vertical="center"/>
    </xf>
    <xf numFmtId="49" fontId="9" fillId="0" borderId="0" xfId="128" applyNumberFormat="1" applyFont="1" applyFill="1" applyBorder="1" applyAlignment="1" applyProtection="1">
      <alignment horizontal="center"/>
    </xf>
    <xf numFmtId="49" fontId="9" fillId="0" borderId="11" xfId="128" applyNumberFormat="1" applyFont="1" applyFill="1" applyBorder="1" applyAlignment="1" applyProtection="1">
      <alignment horizontal="center"/>
    </xf>
    <xf numFmtId="3" fontId="9" fillId="0" borderId="0" xfId="128" applyNumberFormat="1" applyFont="1" applyFill="1" applyBorder="1" applyAlignment="1" applyProtection="1">
      <alignment horizontal="center"/>
    </xf>
    <xf numFmtId="3" fontId="9" fillId="0" borderId="11" xfId="128" applyNumberFormat="1" applyFont="1" applyFill="1" applyBorder="1" applyAlignment="1" applyProtection="1">
      <alignment horizontal="center"/>
    </xf>
    <xf numFmtId="0" fontId="8" fillId="0" borderId="10" xfId="0" applyFont="1" applyFill="1" applyBorder="1" applyAlignment="1" applyProtection="1">
      <alignment horizontal="center" vertical="center"/>
    </xf>
    <xf numFmtId="0" fontId="8" fillId="0" borderId="8" xfId="0" applyFont="1" applyFill="1" applyBorder="1" applyAlignment="1" applyProtection="1">
      <alignment horizontal="center" vertical="center"/>
    </xf>
    <xf numFmtId="164" fontId="8" fillId="0" borderId="10" xfId="0" applyNumberFormat="1" applyFont="1" applyFill="1" applyBorder="1" applyAlignment="1" applyProtection="1">
      <alignment horizontal="center" vertical="center"/>
    </xf>
    <xf numFmtId="164" fontId="8" fillId="0" borderId="8" xfId="0" applyNumberFormat="1" applyFont="1" applyFill="1" applyBorder="1" applyAlignment="1" applyProtection="1">
      <alignment horizontal="center" vertical="center"/>
    </xf>
    <xf numFmtId="171" fontId="8" fillId="0" borderId="10" xfId="3" applyNumberFormat="1" applyFont="1" applyFill="1" applyBorder="1" applyAlignment="1" applyProtection="1">
      <alignment horizontal="center" vertical="center"/>
    </xf>
    <xf numFmtId="171" fontId="8" fillId="0" borderId="8" xfId="3" applyNumberFormat="1" applyFont="1" applyFill="1" applyBorder="1" applyAlignment="1" applyProtection="1">
      <alignment horizontal="center" vertical="center"/>
    </xf>
    <xf numFmtId="0" fontId="29" fillId="0" borderId="10" xfId="0" applyFont="1" applyFill="1" applyBorder="1" applyAlignment="1" applyProtection="1">
      <alignment horizontal="center" vertical="center"/>
    </xf>
    <xf numFmtId="0" fontId="29" fillId="0" borderId="8" xfId="0" applyFont="1" applyFill="1" applyBorder="1" applyAlignment="1" applyProtection="1">
      <alignment horizontal="center" vertical="center"/>
    </xf>
    <xf numFmtId="164" fontId="29" fillId="0" borderId="10" xfId="0" applyNumberFormat="1" applyFont="1" applyFill="1" applyBorder="1" applyAlignment="1" applyProtection="1">
      <alignment horizontal="center" vertical="center"/>
    </xf>
    <xf numFmtId="164" fontId="29" fillId="0" borderId="8" xfId="0" applyNumberFormat="1" applyFont="1" applyFill="1" applyBorder="1" applyAlignment="1" applyProtection="1">
      <alignment horizontal="center" vertical="center"/>
    </xf>
    <xf numFmtId="171" fontId="29" fillId="0" borderId="10" xfId="3" applyNumberFormat="1" applyFont="1" applyFill="1" applyBorder="1" applyAlignment="1" applyProtection="1">
      <alignment horizontal="center" vertical="center"/>
    </xf>
    <xf numFmtId="171" fontId="29" fillId="0" borderId="8" xfId="3" applyNumberFormat="1" applyFont="1" applyFill="1" applyBorder="1" applyAlignment="1" applyProtection="1">
      <alignment horizontal="center" vertical="center"/>
    </xf>
    <xf numFmtId="0" fontId="9" fillId="0" borderId="0" xfId="0" applyFont="1" applyFill="1" applyAlignment="1" applyProtection="1">
      <alignment horizontal="left" vertical="top" wrapText="1"/>
    </xf>
    <xf numFmtId="0" fontId="29" fillId="0" borderId="10" xfId="0" applyFont="1" applyFill="1" applyBorder="1" applyAlignment="1" applyProtection="1">
      <alignment horizontal="center" vertical="center" wrapText="1"/>
    </xf>
    <xf numFmtId="171" fontId="29" fillId="0" borderId="10" xfId="249" applyNumberFormat="1" applyFont="1" applyFill="1" applyBorder="1" applyAlignment="1" applyProtection="1">
      <alignment horizontal="center" vertical="center"/>
    </xf>
    <xf numFmtId="171" fontId="29" fillId="0" borderId="8" xfId="249" applyNumberFormat="1" applyFont="1" applyFill="1" applyBorder="1" applyAlignment="1" applyProtection="1">
      <alignment horizontal="center" vertical="center"/>
    </xf>
    <xf numFmtId="0" fontId="9" fillId="0" borderId="0" xfId="0" applyFont="1" applyFill="1" applyBorder="1" applyAlignment="1">
      <alignment horizontal="left" vertical="top" wrapText="1"/>
    </xf>
    <xf numFmtId="0" fontId="8" fillId="0" borderId="10" xfId="0" applyFont="1" applyFill="1" applyBorder="1" applyAlignment="1">
      <alignment horizontal="center" vertical="center" wrapText="1"/>
    </xf>
    <xf numFmtId="0" fontId="8" fillId="0" borderId="8" xfId="0" applyFont="1" applyFill="1" applyBorder="1" applyAlignment="1">
      <alignment horizontal="center" vertical="center"/>
    </xf>
    <xf numFmtId="0" fontId="29" fillId="0" borderId="10" xfId="0" applyFont="1" applyFill="1" applyBorder="1" applyAlignment="1">
      <alignment horizontal="center" vertical="center"/>
    </xf>
    <xf numFmtId="0" fontId="29" fillId="0" borderId="8" xfId="0" applyFont="1" applyFill="1" applyBorder="1" applyAlignment="1">
      <alignment horizontal="center" vertical="center"/>
    </xf>
    <xf numFmtId="164" fontId="29" fillId="0" borderId="10" xfId="0" applyNumberFormat="1" applyFont="1" applyFill="1" applyBorder="1" applyAlignment="1">
      <alignment horizontal="center" vertical="center"/>
    </xf>
    <xf numFmtId="164" fontId="29" fillId="0" borderId="8" xfId="0" applyNumberFormat="1" applyFont="1" applyFill="1" applyBorder="1" applyAlignment="1">
      <alignment horizontal="center" vertical="center"/>
    </xf>
    <xf numFmtId="171" fontId="29" fillId="0" borderId="10" xfId="249" applyNumberFormat="1" applyFont="1" applyFill="1" applyBorder="1" applyAlignment="1">
      <alignment horizontal="center" vertical="center"/>
    </xf>
    <xf numFmtId="171" fontId="29" fillId="0" borderId="8" xfId="249" applyNumberFormat="1" applyFont="1" applyFill="1" applyBorder="1" applyAlignment="1">
      <alignment horizontal="center" vertical="center"/>
    </xf>
    <xf numFmtId="0" fontId="9" fillId="0" borderId="7" xfId="128" applyFont="1" applyBorder="1" applyAlignment="1" applyProtection="1">
      <alignment horizontal="center" vertical="center"/>
      <protection locked="0"/>
    </xf>
    <xf numFmtId="0" fontId="9" fillId="0" borderId="0" xfId="128" applyFont="1" applyAlignment="1" applyProtection="1">
      <alignment horizontal="center" vertical="center"/>
      <protection locked="0"/>
    </xf>
    <xf numFmtId="166" fontId="8" fillId="0" borderId="10" xfId="0" applyNumberFormat="1" applyFont="1" applyFill="1" applyBorder="1" applyAlignment="1" applyProtection="1">
      <alignment horizontal="center" vertical="center"/>
    </xf>
    <xf numFmtId="166" fontId="8" fillId="0" borderId="8" xfId="0" applyNumberFormat="1" applyFont="1" applyFill="1" applyBorder="1" applyAlignment="1" applyProtection="1">
      <alignment horizontal="center" vertical="center"/>
    </xf>
    <xf numFmtId="0" fontId="9" fillId="0" borderId="11" xfId="128" applyFont="1" applyBorder="1" applyAlignment="1" applyProtection="1">
      <alignment horizontal="center" vertical="center"/>
      <protection locked="0"/>
    </xf>
  </cellXfs>
  <cellStyles count="251">
    <cellStyle name="args.style" xfId="1" xr:uid="{00000000-0005-0000-0000-000000000000}"/>
    <cellStyle name="Calc Currency (0)" xfId="2" xr:uid="{00000000-0005-0000-0000-000001000000}"/>
    <cellStyle name="Comma" xfId="3" builtinId="3"/>
    <cellStyle name="Comma 10" xfId="4" xr:uid="{00000000-0005-0000-0000-000003000000}"/>
    <cellStyle name="Comma 11" xfId="5" xr:uid="{00000000-0005-0000-0000-000004000000}"/>
    <cellStyle name="Comma 12" xfId="6" xr:uid="{00000000-0005-0000-0000-000005000000}"/>
    <cellStyle name="Comma 13" xfId="7" xr:uid="{00000000-0005-0000-0000-000006000000}"/>
    <cellStyle name="Comma 14" xfId="8" xr:uid="{00000000-0005-0000-0000-000007000000}"/>
    <cellStyle name="Comma 15" xfId="9" xr:uid="{00000000-0005-0000-0000-000008000000}"/>
    <cellStyle name="Comma 15 2" xfId="10" xr:uid="{00000000-0005-0000-0000-000009000000}"/>
    <cellStyle name="Comma 16" xfId="11" xr:uid="{00000000-0005-0000-0000-00000A000000}"/>
    <cellStyle name="Comma 17" xfId="12" xr:uid="{00000000-0005-0000-0000-00000B000000}"/>
    <cellStyle name="Comma 18" xfId="13" xr:uid="{00000000-0005-0000-0000-00000C000000}"/>
    <cellStyle name="Comma 18 2" xfId="14" xr:uid="{00000000-0005-0000-0000-00000D000000}"/>
    <cellStyle name="Comma 18 2 2" xfId="145" xr:uid="{00000000-0005-0000-0000-00000E000000}"/>
    <cellStyle name="Comma 18 2 3" xfId="197" xr:uid="{00000000-0005-0000-0000-00000F000000}"/>
    <cellStyle name="Comma 18 3" xfId="144" xr:uid="{00000000-0005-0000-0000-000010000000}"/>
    <cellStyle name="Comma 18 4" xfId="196" xr:uid="{00000000-0005-0000-0000-000011000000}"/>
    <cellStyle name="Comma 19" xfId="15" xr:uid="{00000000-0005-0000-0000-000012000000}"/>
    <cellStyle name="Comma 19 2" xfId="146" xr:uid="{00000000-0005-0000-0000-000013000000}"/>
    <cellStyle name="Comma 19 3" xfId="198" xr:uid="{00000000-0005-0000-0000-000014000000}"/>
    <cellStyle name="Comma 2" xfId="16" xr:uid="{00000000-0005-0000-0000-000015000000}"/>
    <cellStyle name="Comma 2 2" xfId="17" xr:uid="{00000000-0005-0000-0000-000016000000}"/>
    <cellStyle name="Comma 2 2 2" xfId="18" xr:uid="{00000000-0005-0000-0000-000017000000}"/>
    <cellStyle name="Comma 2 2 3" xfId="19" xr:uid="{00000000-0005-0000-0000-000018000000}"/>
    <cellStyle name="Comma 2 2 3 2" xfId="20" xr:uid="{00000000-0005-0000-0000-000019000000}"/>
    <cellStyle name="Comma 2 2 3 2 2" xfId="150" xr:uid="{00000000-0005-0000-0000-00001A000000}"/>
    <cellStyle name="Comma 2 2 3 2 3" xfId="202" xr:uid="{00000000-0005-0000-0000-00001B000000}"/>
    <cellStyle name="Comma 2 2 3 3" xfId="149" xr:uid="{00000000-0005-0000-0000-00001C000000}"/>
    <cellStyle name="Comma 2 2 3 4" xfId="201" xr:uid="{00000000-0005-0000-0000-00001D000000}"/>
    <cellStyle name="Comma 2 2 4" xfId="21" xr:uid="{00000000-0005-0000-0000-00001E000000}"/>
    <cellStyle name="Comma 2 2 4 2" xfId="151" xr:uid="{00000000-0005-0000-0000-00001F000000}"/>
    <cellStyle name="Comma 2 2 4 3" xfId="203" xr:uid="{00000000-0005-0000-0000-000020000000}"/>
    <cellStyle name="Comma 2 2 5" xfId="148" xr:uid="{00000000-0005-0000-0000-000021000000}"/>
    <cellStyle name="Comma 2 2 6" xfId="200" xr:uid="{00000000-0005-0000-0000-000022000000}"/>
    <cellStyle name="Comma 2 3" xfId="22" xr:uid="{00000000-0005-0000-0000-000023000000}"/>
    <cellStyle name="Comma 2 4" xfId="23" xr:uid="{00000000-0005-0000-0000-000024000000}"/>
    <cellStyle name="Comma 2 4 2" xfId="24" xr:uid="{00000000-0005-0000-0000-000025000000}"/>
    <cellStyle name="Comma 2 4 2 2" xfId="153" xr:uid="{00000000-0005-0000-0000-000026000000}"/>
    <cellStyle name="Comma 2 4 2 3" xfId="205" xr:uid="{00000000-0005-0000-0000-000027000000}"/>
    <cellStyle name="Comma 2 4 3" xfId="152" xr:uid="{00000000-0005-0000-0000-000028000000}"/>
    <cellStyle name="Comma 2 4 4" xfId="204" xr:uid="{00000000-0005-0000-0000-000029000000}"/>
    <cellStyle name="Comma 2 5" xfId="25" xr:uid="{00000000-0005-0000-0000-00002A000000}"/>
    <cellStyle name="Comma 2 5 2" xfId="154" xr:uid="{00000000-0005-0000-0000-00002B000000}"/>
    <cellStyle name="Comma 2 5 3" xfId="206" xr:uid="{00000000-0005-0000-0000-00002C000000}"/>
    <cellStyle name="Comma 2 6" xfId="147" xr:uid="{00000000-0005-0000-0000-00002D000000}"/>
    <cellStyle name="Comma 2 7" xfId="199" xr:uid="{00000000-0005-0000-0000-00002E000000}"/>
    <cellStyle name="Comma 20" xfId="143" xr:uid="{00000000-0005-0000-0000-00002F000000}"/>
    <cellStyle name="Comma 21" xfId="195" xr:uid="{00000000-0005-0000-0000-000030000000}"/>
    <cellStyle name="Comma 22" xfId="247" xr:uid="{00000000-0005-0000-0000-000031000000}"/>
    <cellStyle name="Comma 23" xfId="249" xr:uid="{6E2C16B1-E6A9-4901-817B-86714C6634D3}"/>
    <cellStyle name="Comma 3" xfId="26" xr:uid="{00000000-0005-0000-0000-000032000000}"/>
    <cellStyle name="Comma 3 2" xfId="27" xr:uid="{00000000-0005-0000-0000-000033000000}"/>
    <cellStyle name="Comma 4" xfId="28" xr:uid="{00000000-0005-0000-0000-000034000000}"/>
    <cellStyle name="Comma 4 2" xfId="29" xr:uid="{00000000-0005-0000-0000-000035000000}"/>
    <cellStyle name="Comma 4 3" xfId="30" xr:uid="{00000000-0005-0000-0000-000036000000}"/>
    <cellStyle name="Comma 4 4" xfId="31" xr:uid="{00000000-0005-0000-0000-000037000000}"/>
    <cellStyle name="Comma 5" xfId="32" xr:uid="{00000000-0005-0000-0000-000038000000}"/>
    <cellStyle name="Comma 6" xfId="33" xr:uid="{00000000-0005-0000-0000-000039000000}"/>
    <cellStyle name="Comma 7" xfId="34" xr:uid="{00000000-0005-0000-0000-00003A000000}"/>
    <cellStyle name="Comma 8" xfId="35" xr:uid="{00000000-0005-0000-0000-00003B000000}"/>
    <cellStyle name="Comma 8 2" xfId="36" xr:uid="{00000000-0005-0000-0000-00003C000000}"/>
    <cellStyle name="Comma 9" xfId="37" xr:uid="{00000000-0005-0000-0000-00003D000000}"/>
    <cellStyle name="Comma 9 2" xfId="38" xr:uid="{00000000-0005-0000-0000-00003E000000}"/>
    <cellStyle name="Comma0" xfId="39" xr:uid="{00000000-0005-0000-0000-00003F000000}"/>
    <cellStyle name="Copied" xfId="40" xr:uid="{00000000-0005-0000-0000-000040000000}"/>
    <cellStyle name="COST1" xfId="41" xr:uid="{00000000-0005-0000-0000-000041000000}"/>
    <cellStyle name="Currency 2" xfId="42" xr:uid="{00000000-0005-0000-0000-000042000000}"/>
    <cellStyle name="Dezimal_RFS3589_MainLine-BOQ_2013-06-17" xfId="43" xr:uid="{00000000-0005-0000-0000-000043000000}"/>
    <cellStyle name="Entered" xfId="44" xr:uid="{00000000-0005-0000-0000-000044000000}"/>
    <cellStyle name="Excel Built-in Normal" xfId="45" xr:uid="{00000000-0005-0000-0000-000045000000}"/>
    <cellStyle name="Grey" xfId="46" xr:uid="{00000000-0005-0000-0000-000046000000}"/>
    <cellStyle name="Header1" xfId="47" xr:uid="{00000000-0005-0000-0000-000047000000}"/>
    <cellStyle name="Header2" xfId="48" xr:uid="{00000000-0005-0000-0000-000048000000}"/>
    <cellStyle name="Hideable" xfId="49" xr:uid="{00000000-0005-0000-0000-000049000000}"/>
    <cellStyle name="Hideable 2" xfId="155" xr:uid="{00000000-0005-0000-0000-00004A000000}"/>
    <cellStyle name="Hyperlink 2" xfId="50" xr:uid="{00000000-0005-0000-0000-00004B000000}"/>
    <cellStyle name="Input [yellow]" xfId="51" xr:uid="{00000000-0005-0000-0000-00004C000000}"/>
    <cellStyle name="Input Cells" xfId="52" xr:uid="{00000000-0005-0000-0000-00004D000000}"/>
    <cellStyle name="Linked Cells" xfId="53" xr:uid="{00000000-0005-0000-0000-00004E000000}"/>
    <cellStyle name="Microsoft Excel found an error in the formula you entered. Do you want to accept the correction proposed below?_x000a__x000a_|_x000a__x000a_• To accept the correction, click Yes._x000a_• To close this message and correct the formula yourself, click No." xfId="54" xr:uid="{00000000-0005-0000-0000-00004F000000}"/>
    <cellStyle name="Microsoft Excel found an error in the formula you entered. Do you want to accept the correction proposed below?_x000a__x000a_|_x000a__x000a_• To accept the correction, click Yes._x000a_• To close this message and correct the formula yourself, click No. 2" xfId="55" xr:uid="{00000000-0005-0000-0000-000050000000}"/>
    <cellStyle name="Milliers [0]_!!!GO" xfId="56" xr:uid="{00000000-0005-0000-0000-000051000000}"/>
    <cellStyle name="Milliers_!!!GO" xfId="57" xr:uid="{00000000-0005-0000-0000-000052000000}"/>
    <cellStyle name="Monétaire [0]_!!!GO" xfId="58" xr:uid="{00000000-0005-0000-0000-000053000000}"/>
    <cellStyle name="Monétaire_!!!GO" xfId="59" xr:uid="{00000000-0005-0000-0000-000054000000}"/>
    <cellStyle name="MS_Arabic" xfId="60" xr:uid="{00000000-0005-0000-0000-000055000000}"/>
    <cellStyle name="Normal" xfId="0" builtinId="0"/>
    <cellStyle name="Normal - Style1" xfId="61" xr:uid="{00000000-0005-0000-0000-000057000000}"/>
    <cellStyle name="Normal 10" xfId="62" xr:uid="{00000000-0005-0000-0000-000058000000}"/>
    <cellStyle name="Normal 10 2" xfId="63" xr:uid="{00000000-0005-0000-0000-000059000000}"/>
    <cellStyle name="Normal 10 2 2 4" xfId="64" xr:uid="{00000000-0005-0000-0000-00005A000000}"/>
    <cellStyle name="Normal 11" xfId="65" xr:uid="{00000000-0005-0000-0000-00005B000000}"/>
    <cellStyle name="Normal 12" xfId="66" xr:uid="{00000000-0005-0000-0000-00005C000000}"/>
    <cellStyle name="Normal 12 2" xfId="67" xr:uid="{00000000-0005-0000-0000-00005D000000}"/>
    <cellStyle name="Normal 13" xfId="68" xr:uid="{00000000-0005-0000-0000-00005E000000}"/>
    <cellStyle name="Normal 14" xfId="69" xr:uid="{00000000-0005-0000-0000-00005F000000}"/>
    <cellStyle name="Normal 15" xfId="70" xr:uid="{00000000-0005-0000-0000-000060000000}"/>
    <cellStyle name="Normal 16" xfId="71" xr:uid="{00000000-0005-0000-0000-000061000000}"/>
    <cellStyle name="Normal 17" xfId="72" xr:uid="{00000000-0005-0000-0000-000062000000}"/>
    <cellStyle name="Normal 17 2" xfId="73" xr:uid="{00000000-0005-0000-0000-000063000000}"/>
    <cellStyle name="Normal 17 2 2" xfId="74" xr:uid="{00000000-0005-0000-0000-000064000000}"/>
    <cellStyle name="Normal 17 2 2 2" xfId="158" xr:uid="{00000000-0005-0000-0000-000065000000}"/>
    <cellStyle name="Normal 17 2 2 3" xfId="209" xr:uid="{00000000-0005-0000-0000-000066000000}"/>
    <cellStyle name="Normal 17 2 3" xfId="157" xr:uid="{00000000-0005-0000-0000-000067000000}"/>
    <cellStyle name="Normal 17 2 4" xfId="208" xr:uid="{00000000-0005-0000-0000-000068000000}"/>
    <cellStyle name="Normal 17 3" xfId="75" xr:uid="{00000000-0005-0000-0000-000069000000}"/>
    <cellStyle name="Normal 17 3 2" xfId="159" xr:uid="{00000000-0005-0000-0000-00006A000000}"/>
    <cellStyle name="Normal 17 3 3" xfId="210" xr:uid="{00000000-0005-0000-0000-00006B000000}"/>
    <cellStyle name="Normal 17 4" xfId="156" xr:uid="{00000000-0005-0000-0000-00006C000000}"/>
    <cellStyle name="Normal 17 5" xfId="207" xr:uid="{00000000-0005-0000-0000-00006D000000}"/>
    <cellStyle name="Normal 18" xfId="76" xr:uid="{00000000-0005-0000-0000-00006E000000}"/>
    <cellStyle name="Normal 18 2" xfId="77" xr:uid="{00000000-0005-0000-0000-00006F000000}"/>
    <cellStyle name="Normal 18 2 2" xfId="78" xr:uid="{00000000-0005-0000-0000-000070000000}"/>
    <cellStyle name="Normal 18 2 2 2" xfId="162" xr:uid="{00000000-0005-0000-0000-000071000000}"/>
    <cellStyle name="Normal 18 2 2 3" xfId="213" xr:uid="{00000000-0005-0000-0000-000072000000}"/>
    <cellStyle name="Normal 18 2 3" xfId="161" xr:uid="{00000000-0005-0000-0000-000073000000}"/>
    <cellStyle name="Normal 18 2 4" xfId="212" xr:uid="{00000000-0005-0000-0000-000074000000}"/>
    <cellStyle name="Normal 18 3" xfId="79" xr:uid="{00000000-0005-0000-0000-000075000000}"/>
    <cellStyle name="Normal 18 3 2" xfId="163" xr:uid="{00000000-0005-0000-0000-000076000000}"/>
    <cellStyle name="Normal 18 3 3" xfId="214" xr:uid="{00000000-0005-0000-0000-000077000000}"/>
    <cellStyle name="Normal 18 4" xfId="160" xr:uid="{00000000-0005-0000-0000-000078000000}"/>
    <cellStyle name="Normal 18 5" xfId="211" xr:uid="{00000000-0005-0000-0000-000079000000}"/>
    <cellStyle name="Normal 19" xfId="80" xr:uid="{00000000-0005-0000-0000-00007A000000}"/>
    <cellStyle name="Normal 2" xfId="81" xr:uid="{00000000-0005-0000-0000-00007B000000}"/>
    <cellStyle name="Normal 2 2" xfId="82" xr:uid="{00000000-0005-0000-0000-00007C000000}"/>
    <cellStyle name="Normal 2 2 2" xfId="83" xr:uid="{00000000-0005-0000-0000-00007D000000}"/>
    <cellStyle name="Normal 2 3" xfId="84" xr:uid="{00000000-0005-0000-0000-00007E000000}"/>
    <cellStyle name="Normal 2 4" xfId="85" xr:uid="{00000000-0005-0000-0000-00007F000000}"/>
    <cellStyle name="Normal 2 6" xfId="86" xr:uid="{00000000-0005-0000-0000-000080000000}"/>
    <cellStyle name="Normal 20" xfId="87" xr:uid="{00000000-0005-0000-0000-000081000000}"/>
    <cellStyle name="Normal 20 2" xfId="88" xr:uid="{00000000-0005-0000-0000-000082000000}"/>
    <cellStyle name="Normal 20 2 2" xfId="89" xr:uid="{00000000-0005-0000-0000-000083000000}"/>
    <cellStyle name="Normal 20 2 2 2" xfId="166" xr:uid="{00000000-0005-0000-0000-000084000000}"/>
    <cellStyle name="Normal 20 2 2 3" xfId="217" xr:uid="{00000000-0005-0000-0000-000085000000}"/>
    <cellStyle name="Normal 20 2 3" xfId="165" xr:uid="{00000000-0005-0000-0000-000086000000}"/>
    <cellStyle name="Normal 20 2 4" xfId="216" xr:uid="{00000000-0005-0000-0000-000087000000}"/>
    <cellStyle name="Normal 20 3" xfId="90" xr:uid="{00000000-0005-0000-0000-000088000000}"/>
    <cellStyle name="Normal 20 3 2" xfId="167" xr:uid="{00000000-0005-0000-0000-000089000000}"/>
    <cellStyle name="Normal 20 3 3" xfId="218" xr:uid="{00000000-0005-0000-0000-00008A000000}"/>
    <cellStyle name="Normal 20 4" xfId="164" xr:uid="{00000000-0005-0000-0000-00008B000000}"/>
    <cellStyle name="Normal 20 5" xfId="215" xr:uid="{00000000-0005-0000-0000-00008C000000}"/>
    <cellStyle name="Normal 21" xfId="91" xr:uid="{00000000-0005-0000-0000-00008D000000}"/>
    <cellStyle name="Normal 22" xfId="92" xr:uid="{00000000-0005-0000-0000-00008E000000}"/>
    <cellStyle name="Normal 22 2" xfId="93" xr:uid="{00000000-0005-0000-0000-00008F000000}"/>
    <cellStyle name="Normal 22 2 2" xfId="169" xr:uid="{00000000-0005-0000-0000-000090000000}"/>
    <cellStyle name="Normal 22 2 3" xfId="220" xr:uid="{00000000-0005-0000-0000-000091000000}"/>
    <cellStyle name="Normal 22 3" xfId="168" xr:uid="{00000000-0005-0000-0000-000092000000}"/>
    <cellStyle name="Normal 22 4" xfId="219" xr:uid="{00000000-0005-0000-0000-000093000000}"/>
    <cellStyle name="Normal 24" xfId="94" xr:uid="{00000000-0005-0000-0000-000094000000}"/>
    <cellStyle name="Normal 24 2" xfId="95" xr:uid="{00000000-0005-0000-0000-000095000000}"/>
    <cellStyle name="Normal 24 2 2" xfId="96" xr:uid="{00000000-0005-0000-0000-000096000000}"/>
    <cellStyle name="Normal 24 2 2 2" xfId="172" xr:uid="{00000000-0005-0000-0000-000097000000}"/>
    <cellStyle name="Normal 24 2 2 3" xfId="223" xr:uid="{00000000-0005-0000-0000-000098000000}"/>
    <cellStyle name="Normal 24 2 3" xfId="171" xr:uid="{00000000-0005-0000-0000-000099000000}"/>
    <cellStyle name="Normal 24 2 4" xfId="222" xr:uid="{00000000-0005-0000-0000-00009A000000}"/>
    <cellStyle name="Normal 24 3" xfId="97" xr:uid="{00000000-0005-0000-0000-00009B000000}"/>
    <cellStyle name="Normal 24 3 2" xfId="173" xr:uid="{00000000-0005-0000-0000-00009C000000}"/>
    <cellStyle name="Normal 24 3 3" xfId="224" xr:uid="{00000000-0005-0000-0000-00009D000000}"/>
    <cellStyle name="Normal 24 4" xfId="170" xr:uid="{00000000-0005-0000-0000-00009E000000}"/>
    <cellStyle name="Normal 24 5" xfId="221" xr:uid="{00000000-0005-0000-0000-00009F000000}"/>
    <cellStyle name="Normal 3" xfId="98" xr:uid="{00000000-0005-0000-0000-0000A0000000}"/>
    <cellStyle name="Normal 3 10" xfId="225" xr:uid="{00000000-0005-0000-0000-0000A1000000}"/>
    <cellStyle name="Normal 3 11" xfId="243" xr:uid="{00000000-0005-0000-0000-0000A2000000}"/>
    <cellStyle name="Normal 3 12" xfId="250" xr:uid="{7A37DD78-840D-4B01-A0E2-93C103EE812A}"/>
    <cellStyle name="Normal 3 2" xfId="99" xr:uid="{00000000-0005-0000-0000-0000A3000000}"/>
    <cellStyle name="Normal 3 3" xfId="100" xr:uid="{00000000-0005-0000-0000-0000A4000000}"/>
    <cellStyle name="Normal 3 4" xfId="101" xr:uid="{00000000-0005-0000-0000-0000A5000000}"/>
    <cellStyle name="Normal 3 4 2" xfId="102" xr:uid="{00000000-0005-0000-0000-0000A6000000}"/>
    <cellStyle name="Normal 3 4 2 2" xfId="176" xr:uid="{00000000-0005-0000-0000-0000A7000000}"/>
    <cellStyle name="Normal 3 4 2 3" xfId="227" xr:uid="{00000000-0005-0000-0000-0000A8000000}"/>
    <cellStyle name="Normal 3 4 3" xfId="175" xr:uid="{00000000-0005-0000-0000-0000A9000000}"/>
    <cellStyle name="Normal 3 4 4" xfId="226" xr:uid="{00000000-0005-0000-0000-0000AA000000}"/>
    <cellStyle name="Normal 3 5" xfId="103" xr:uid="{00000000-0005-0000-0000-0000AB000000}"/>
    <cellStyle name="Normal 3 5 2" xfId="104" xr:uid="{00000000-0005-0000-0000-0000AC000000}"/>
    <cellStyle name="Normal 3 5 2 2" xfId="178" xr:uid="{00000000-0005-0000-0000-0000AD000000}"/>
    <cellStyle name="Normal 3 5 2 3" xfId="229" xr:uid="{00000000-0005-0000-0000-0000AE000000}"/>
    <cellStyle name="Normal 3 5 3" xfId="105" xr:uid="{00000000-0005-0000-0000-0000AF000000}"/>
    <cellStyle name="Normal 3 5 3 2" xfId="179" xr:uid="{00000000-0005-0000-0000-0000B0000000}"/>
    <cellStyle name="Normal 3 5 3 3" xfId="192" xr:uid="{00000000-0005-0000-0000-0000B1000000}"/>
    <cellStyle name="Normal 3 5 3 4" xfId="194" xr:uid="{00000000-0005-0000-0000-0000B2000000}"/>
    <cellStyle name="Normal 3 5 3 5" xfId="230" xr:uid="{00000000-0005-0000-0000-0000B3000000}"/>
    <cellStyle name="Normal 3 5 3 6" xfId="246" xr:uid="{00000000-0005-0000-0000-0000B4000000}"/>
    <cellStyle name="Normal 3 5 4" xfId="106" xr:uid="{00000000-0005-0000-0000-0000B5000000}"/>
    <cellStyle name="Normal 3 5 4 2" xfId="180" xr:uid="{00000000-0005-0000-0000-0000B6000000}"/>
    <cellStyle name="Normal 3 5 4 3" xfId="231" xr:uid="{00000000-0005-0000-0000-0000B7000000}"/>
    <cellStyle name="Normal 3 5 4 4" xfId="248" xr:uid="{00000000-0005-0000-0000-0000B8000000}"/>
    <cellStyle name="Normal 3 5 5" xfId="177" xr:uid="{00000000-0005-0000-0000-0000B9000000}"/>
    <cellStyle name="Normal 3 5 6" xfId="228" xr:uid="{00000000-0005-0000-0000-0000BA000000}"/>
    <cellStyle name="Normal 3 5 7" xfId="244" xr:uid="{00000000-0005-0000-0000-0000BB000000}"/>
    <cellStyle name="Normal 3 6" xfId="107" xr:uid="{00000000-0005-0000-0000-0000BC000000}"/>
    <cellStyle name="Normal 3 6 2" xfId="181" xr:uid="{00000000-0005-0000-0000-0000BD000000}"/>
    <cellStyle name="Normal 3 6 3" xfId="232" xr:uid="{00000000-0005-0000-0000-0000BE000000}"/>
    <cellStyle name="Normal 3 7" xfId="108" xr:uid="{00000000-0005-0000-0000-0000BF000000}"/>
    <cellStyle name="Normal 3 7 2" xfId="182" xr:uid="{00000000-0005-0000-0000-0000C0000000}"/>
    <cellStyle name="Normal 3 7 3" xfId="193" xr:uid="{00000000-0005-0000-0000-0000C1000000}"/>
    <cellStyle name="Normal 3 7 4" xfId="233" xr:uid="{00000000-0005-0000-0000-0000C2000000}"/>
    <cellStyle name="Normal 3 7 5" xfId="245" xr:uid="{00000000-0005-0000-0000-0000C3000000}"/>
    <cellStyle name="Normal 3 8" xfId="109" xr:uid="{00000000-0005-0000-0000-0000C4000000}"/>
    <cellStyle name="Normal 3 8 2" xfId="183" xr:uid="{00000000-0005-0000-0000-0000C5000000}"/>
    <cellStyle name="Normal 3 8 3" xfId="234" xr:uid="{00000000-0005-0000-0000-0000C6000000}"/>
    <cellStyle name="Normal 3 9" xfId="174" xr:uid="{00000000-0005-0000-0000-0000C7000000}"/>
    <cellStyle name="Normal 4" xfId="110" xr:uid="{00000000-0005-0000-0000-0000C8000000}"/>
    <cellStyle name="Normal 4 2" xfId="111" xr:uid="{00000000-0005-0000-0000-0000C9000000}"/>
    <cellStyle name="Normal 4 2 2" xfId="112" xr:uid="{00000000-0005-0000-0000-0000CA000000}"/>
    <cellStyle name="Normal 4 2 2 2" xfId="113" xr:uid="{00000000-0005-0000-0000-0000CB000000}"/>
    <cellStyle name="Normal 4 2 2 2 2" xfId="186" xr:uid="{00000000-0005-0000-0000-0000CC000000}"/>
    <cellStyle name="Normal 4 2 2 2 3" xfId="237" xr:uid="{00000000-0005-0000-0000-0000CD000000}"/>
    <cellStyle name="Normal 4 2 2 3" xfId="185" xr:uid="{00000000-0005-0000-0000-0000CE000000}"/>
    <cellStyle name="Normal 4 2 2 4" xfId="236" xr:uid="{00000000-0005-0000-0000-0000CF000000}"/>
    <cellStyle name="Normal 4 2 3" xfId="114" xr:uid="{00000000-0005-0000-0000-0000D0000000}"/>
    <cellStyle name="Normal 4 2 3 2" xfId="187" xr:uid="{00000000-0005-0000-0000-0000D1000000}"/>
    <cellStyle name="Normal 4 2 3 3" xfId="238" xr:uid="{00000000-0005-0000-0000-0000D2000000}"/>
    <cellStyle name="Normal 4 2 4" xfId="184" xr:uid="{00000000-0005-0000-0000-0000D3000000}"/>
    <cellStyle name="Normal 4 2 5" xfId="235" xr:uid="{00000000-0005-0000-0000-0000D4000000}"/>
    <cellStyle name="Normal 4 3" xfId="115" xr:uid="{00000000-0005-0000-0000-0000D5000000}"/>
    <cellStyle name="Normal 5" xfId="116" xr:uid="{00000000-0005-0000-0000-0000D6000000}"/>
    <cellStyle name="Normal 5 2" xfId="117" xr:uid="{00000000-0005-0000-0000-0000D7000000}"/>
    <cellStyle name="Normal 5 3" xfId="118" xr:uid="{00000000-0005-0000-0000-0000D8000000}"/>
    <cellStyle name="Normal 5 3 2" xfId="119" xr:uid="{00000000-0005-0000-0000-0000D9000000}"/>
    <cellStyle name="Normal 5 3 2 2" xfId="190" xr:uid="{00000000-0005-0000-0000-0000DA000000}"/>
    <cellStyle name="Normal 5 3 2 3" xfId="241" xr:uid="{00000000-0005-0000-0000-0000DB000000}"/>
    <cellStyle name="Normal 5 3 3" xfId="189" xr:uid="{00000000-0005-0000-0000-0000DC000000}"/>
    <cellStyle name="Normal 5 3 4" xfId="240" xr:uid="{00000000-0005-0000-0000-0000DD000000}"/>
    <cellStyle name="Normal 5 4" xfId="120" xr:uid="{00000000-0005-0000-0000-0000DE000000}"/>
    <cellStyle name="Normal 5 4 2" xfId="191" xr:uid="{00000000-0005-0000-0000-0000DF000000}"/>
    <cellStyle name="Normal 5 4 3" xfId="242" xr:uid="{00000000-0005-0000-0000-0000E0000000}"/>
    <cellStyle name="Normal 5 5" xfId="188" xr:uid="{00000000-0005-0000-0000-0000E1000000}"/>
    <cellStyle name="Normal 5 6" xfId="239" xr:uid="{00000000-0005-0000-0000-0000E2000000}"/>
    <cellStyle name="Normal 6" xfId="121" xr:uid="{00000000-0005-0000-0000-0000E3000000}"/>
    <cellStyle name="Normal 7" xfId="122" xr:uid="{00000000-0005-0000-0000-0000E4000000}"/>
    <cellStyle name="Normal 7 2" xfId="123" xr:uid="{00000000-0005-0000-0000-0000E5000000}"/>
    <cellStyle name="Normal 8" xfId="124" xr:uid="{00000000-0005-0000-0000-0000E6000000}"/>
    <cellStyle name="Normal 9" xfId="125" xr:uid="{00000000-0005-0000-0000-0000E7000000}"/>
    <cellStyle name="Normal 9 2" xfId="126" xr:uid="{00000000-0005-0000-0000-0000E8000000}"/>
    <cellStyle name="Normal_ACE BOQ SEWER Reformated" xfId="127" xr:uid="{00000000-0005-0000-0000-0000E9000000}"/>
    <cellStyle name="Normal_B2-gr" xfId="128" xr:uid="{00000000-0005-0000-0000-0000EA000000}"/>
    <cellStyle name="Œ…‹æØ‚è [0.00]_Region Orders (2)" xfId="129" xr:uid="{00000000-0005-0000-0000-0000EB000000}"/>
    <cellStyle name="Œ…‹æØ‚è_Region Orders (2)" xfId="130" xr:uid="{00000000-0005-0000-0000-0000EC000000}"/>
    <cellStyle name="per.style" xfId="131" xr:uid="{00000000-0005-0000-0000-0000ED000000}"/>
    <cellStyle name="Percent [2]" xfId="132" xr:uid="{00000000-0005-0000-0000-0000EE000000}"/>
    <cellStyle name="Percent 2" xfId="133" xr:uid="{00000000-0005-0000-0000-0000EF000000}"/>
    <cellStyle name="Percent 3" xfId="134" xr:uid="{00000000-0005-0000-0000-0000F0000000}"/>
    <cellStyle name="pricing" xfId="135" xr:uid="{00000000-0005-0000-0000-0000F1000000}"/>
    <cellStyle name="PSChar" xfId="136" xr:uid="{00000000-0005-0000-0000-0000F2000000}"/>
    <cellStyle name="RevList" xfId="137" xr:uid="{00000000-0005-0000-0000-0000F3000000}"/>
    <cellStyle name="Standard_RFS3589_MainLine-BOQ_2013-06-17" xfId="138" xr:uid="{00000000-0005-0000-0000-0000F4000000}"/>
    <cellStyle name="Style 1" xfId="139" xr:uid="{00000000-0005-0000-0000-0000F5000000}"/>
    <cellStyle name="Subtotal" xfId="140" xr:uid="{00000000-0005-0000-0000-0000F6000000}"/>
    <cellStyle name="콤마 [0]_SSY-PAY" xfId="141" xr:uid="{00000000-0005-0000-0000-0000F7000000}"/>
    <cellStyle name="표준_SSY-PAY" xfId="142" xr:uid="{00000000-0005-0000-0000-0000F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showGridLines="0" showZeros="0" view="pageBreakPreview" zoomScaleNormal="100" zoomScaleSheetLayoutView="100" workbookViewId="0">
      <selection activeCell="E12" sqref="E12"/>
    </sheetView>
  </sheetViews>
  <sheetFormatPr defaultColWidth="9.140625" defaultRowHeight="15" customHeight="1"/>
  <cols>
    <col min="1" max="1" width="9.140625" style="7" customWidth="1"/>
    <col min="2" max="3" width="9.140625" style="15" customWidth="1"/>
    <col min="4" max="8" width="9.140625" style="55" customWidth="1"/>
    <col min="9" max="9" width="9.140625" style="13" customWidth="1"/>
    <col min="10" max="10" width="9.140625" style="55" customWidth="1"/>
    <col min="11" max="16384" width="9.140625" style="52"/>
  </cols>
  <sheetData>
    <row r="1" spans="1:11" s="117" customFormat="1" ht="15" customHeight="1">
      <c r="A1" s="153" t="s">
        <v>1129</v>
      </c>
      <c r="B1" s="154"/>
      <c r="C1" s="154"/>
      <c r="D1" s="154"/>
      <c r="E1" s="154"/>
      <c r="F1" s="154"/>
      <c r="G1" s="154"/>
      <c r="H1" s="154"/>
      <c r="I1" s="155"/>
      <c r="J1" s="156"/>
      <c r="K1" s="116"/>
    </row>
    <row r="2" spans="1:11" s="117" customFormat="1" ht="15" customHeight="1">
      <c r="A2" s="28" t="s">
        <v>1698</v>
      </c>
      <c r="B2" s="114"/>
      <c r="C2" s="114"/>
      <c r="D2" s="114"/>
      <c r="E2" s="114"/>
      <c r="F2" s="114"/>
      <c r="G2" s="114"/>
      <c r="H2" s="114"/>
      <c r="I2" s="115"/>
      <c r="J2" s="157"/>
      <c r="K2" s="116"/>
    </row>
    <row r="3" spans="1:11" s="117" customFormat="1" ht="15" customHeight="1">
      <c r="A3" s="29" t="s">
        <v>1701</v>
      </c>
      <c r="B3" s="158"/>
      <c r="C3" s="158"/>
      <c r="D3" s="158"/>
      <c r="E3" s="158"/>
      <c r="F3" s="158"/>
      <c r="G3" s="158"/>
      <c r="H3" s="158"/>
      <c r="I3" s="159"/>
      <c r="J3" s="160"/>
      <c r="K3" s="116"/>
    </row>
    <row r="4" spans="1:11" s="1" customFormat="1" ht="15" customHeight="1">
      <c r="A4" s="59"/>
      <c r="B4" s="60"/>
      <c r="C4" s="60"/>
      <c r="D4" s="61"/>
      <c r="E4" s="61"/>
      <c r="F4" s="61"/>
      <c r="G4" s="61"/>
      <c r="H4" s="61"/>
      <c r="I4" s="118"/>
      <c r="J4" s="61"/>
    </row>
    <row r="5" spans="1:11" s="2" customFormat="1" ht="15" customHeight="1">
      <c r="A5" s="71" t="s">
        <v>1625</v>
      </c>
      <c r="B5" s="72"/>
      <c r="C5" s="72"/>
      <c r="D5" s="73"/>
      <c r="E5" s="72"/>
      <c r="F5" s="72"/>
      <c r="G5" s="72"/>
      <c r="H5" s="72"/>
      <c r="I5" s="74"/>
      <c r="J5" s="75"/>
    </row>
    <row r="6" spans="1:11" s="10" customFormat="1" ht="15" customHeight="1">
      <c r="A6" s="127"/>
      <c r="B6" s="9"/>
      <c r="C6" s="9"/>
      <c r="D6" s="6"/>
      <c r="E6" s="6"/>
      <c r="F6" s="6"/>
      <c r="G6" s="6"/>
      <c r="H6" s="6"/>
      <c r="I6" s="7"/>
      <c r="J6" s="39"/>
    </row>
    <row r="7" spans="1:11" s="10" customFormat="1" ht="15" customHeight="1">
      <c r="A7" s="142" t="s">
        <v>704</v>
      </c>
      <c r="B7" s="66"/>
      <c r="C7" s="66"/>
      <c r="D7" s="67"/>
      <c r="E7" s="67"/>
      <c r="F7" s="67"/>
      <c r="G7" s="67"/>
      <c r="H7" s="67"/>
      <c r="I7" s="120"/>
      <c r="J7" s="143"/>
    </row>
    <row r="8" spans="1:11" s="10" customFormat="1" ht="15" customHeight="1">
      <c r="A8" s="127"/>
      <c r="B8" s="9"/>
      <c r="C8" s="9"/>
      <c r="D8" s="6"/>
      <c r="E8" s="6"/>
      <c r="F8" s="6"/>
      <c r="G8" s="6"/>
      <c r="H8" s="6"/>
      <c r="I8" s="7"/>
      <c r="J8" s="39"/>
    </row>
    <row r="9" spans="1:11" s="10" customFormat="1" ht="15" customHeight="1">
      <c r="A9" s="127"/>
      <c r="B9" s="9"/>
      <c r="C9" s="9"/>
      <c r="D9" s="6"/>
      <c r="E9" s="6"/>
      <c r="F9" s="6"/>
      <c r="G9" s="6"/>
      <c r="H9" s="6"/>
      <c r="I9" s="7"/>
      <c r="J9" s="39"/>
    </row>
    <row r="10" spans="1:11" s="10" customFormat="1" ht="15" customHeight="1">
      <c r="A10" s="127"/>
      <c r="B10" s="9"/>
      <c r="C10" s="9"/>
      <c r="D10" s="6"/>
      <c r="E10" s="6"/>
      <c r="F10" s="6"/>
      <c r="G10" s="6"/>
      <c r="H10" s="6"/>
      <c r="I10" s="7"/>
      <c r="J10" s="39"/>
    </row>
    <row r="11" spans="1:11" s="10" customFormat="1" ht="15" customHeight="1">
      <c r="A11" s="127"/>
      <c r="B11" s="9"/>
      <c r="C11" s="9"/>
      <c r="D11" s="6"/>
      <c r="E11" s="6"/>
      <c r="F11" s="6"/>
      <c r="G11" s="6"/>
      <c r="H11" s="6"/>
      <c r="I11" s="7"/>
      <c r="J11" s="39"/>
    </row>
    <row r="12" spans="1:11" s="10" customFormat="1" ht="15" customHeight="1">
      <c r="A12" s="91" t="s">
        <v>705</v>
      </c>
      <c r="B12" s="9"/>
      <c r="C12" s="8"/>
      <c r="D12" s="8" t="s">
        <v>7</v>
      </c>
      <c r="E12" s="6"/>
      <c r="F12" s="6"/>
      <c r="G12" s="6"/>
      <c r="I12" s="112" t="s">
        <v>13</v>
      </c>
      <c r="J12" s="39"/>
    </row>
    <row r="13" spans="1:11" s="10" customFormat="1" ht="15" customHeight="1">
      <c r="A13" s="127"/>
      <c r="B13" s="9"/>
      <c r="C13" s="9"/>
      <c r="D13" s="6"/>
      <c r="E13" s="6"/>
      <c r="F13" s="6"/>
      <c r="G13" s="6"/>
      <c r="H13" s="6"/>
      <c r="I13" s="7"/>
      <c r="J13" s="39"/>
    </row>
    <row r="14" spans="1:11" s="10" customFormat="1" ht="15" customHeight="1">
      <c r="A14" s="40" t="s">
        <v>706</v>
      </c>
      <c r="B14" s="9"/>
      <c r="C14" s="9"/>
      <c r="D14" s="6"/>
      <c r="E14" s="6"/>
      <c r="F14" s="6"/>
      <c r="G14" s="6"/>
      <c r="H14" s="6"/>
      <c r="I14" s="7" t="s">
        <v>707</v>
      </c>
      <c r="J14" s="39"/>
    </row>
    <row r="15" spans="1:11" s="10" customFormat="1" ht="15" customHeight="1">
      <c r="A15" s="127"/>
      <c r="B15" s="9"/>
      <c r="C15" s="9"/>
      <c r="D15" s="6"/>
      <c r="E15" s="6"/>
      <c r="F15" s="6"/>
      <c r="G15" s="6"/>
      <c r="H15" s="6"/>
      <c r="I15" s="7"/>
      <c r="J15" s="39"/>
    </row>
    <row r="16" spans="1:11" s="10" customFormat="1" ht="15" customHeight="1">
      <c r="A16" s="40" t="s">
        <v>708</v>
      </c>
      <c r="B16" s="9"/>
      <c r="C16" s="9"/>
      <c r="D16" s="6"/>
      <c r="E16" s="6"/>
      <c r="F16" s="6"/>
      <c r="G16" s="6"/>
      <c r="H16" s="6"/>
      <c r="I16" s="7" t="s">
        <v>1054</v>
      </c>
      <c r="J16" s="39"/>
    </row>
    <row r="17" spans="1:10" s="10" customFormat="1" ht="15" customHeight="1">
      <c r="A17" s="127"/>
      <c r="B17" s="9"/>
      <c r="C17" s="9"/>
      <c r="D17" s="6"/>
      <c r="E17" s="6"/>
      <c r="F17" s="6"/>
      <c r="G17" s="6"/>
      <c r="H17" s="6"/>
      <c r="I17" s="7"/>
      <c r="J17" s="39"/>
    </row>
    <row r="18" spans="1:10" s="10" customFormat="1" ht="15" customHeight="1">
      <c r="A18" s="40" t="s">
        <v>454</v>
      </c>
      <c r="B18" s="9"/>
      <c r="C18" s="9"/>
      <c r="D18" s="9" t="s">
        <v>709</v>
      </c>
      <c r="E18" s="6"/>
      <c r="F18" s="6"/>
      <c r="G18" s="6"/>
      <c r="H18" s="6"/>
      <c r="I18" s="7" t="s">
        <v>1372</v>
      </c>
      <c r="J18" s="39"/>
    </row>
    <row r="19" spans="1:10" s="10" customFormat="1" ht="15" customHeight="1">
      <c r="A19" s="127"/>
      <c r="B19" s="9"/>
      <c r="C19" s="9"/>
      <c r="D19" s="9"/>
      <c r="E19" s="6"/>
      <c r="F19" s="6"/>
      <c r="G19" s="6"/>
      <c r="H19" s="6"/>
      <c r="I19" s="7"/>
      <c r="J19" s="39"/>
    </row>
    <row r="20" spans="1:10" s="10" customFormat="1" ht="15" customHeight="1">
      <c r="A20" s="127" t="s">
        <v>249</v>
      </c>
      <c r="B20" s="9"/>
      <c r="C20" s="9"/>
      <c r="D20" s="9" t="s">
        <v>710</v>
      </c>
      <c r="E20" s="6"/>
      <c r="F20" s="6"/>
      <c r="G20" s="6"/>
      <c r="H20" s="6"/>
      <c r="I20" s="7" t="s">
        <v>1660</v>
      </c>
      <c r="J20" s="39"/>
    </row>
    <row r="21" spans="1:10" s="10" customFormat="1" ht="15" customHeight="1">
      <c r="A21" s="127"/>
      <c r="B21" s="9"/>
      <c r="C21" s="9"/>
      <c r="D21" s="9"/>
      <c r="E21" s="6"/>
      <c r="F21" s="6"/>
      <c r="G21" s="6"/>
      <c r="H21" s="6"/>
      <c r="I21" s="7"/>
      <c r="J21" s="39"/>
    </row>
    <row r="22" spans="1:10" s="10" customFormat="1" ht="15" customHeight="1">
      <c r="A22" s="127" t="s">
        <v>251</v>
      </c>
      <c r="B22" s="9"/>
      <c r="C22" s="9"/>
      <c r="D22" s="9" t="s">
        <v>1114</v>
      </c>
      <c r="E22" s="6"/>
      <c r="F22" s="6"/>
      <c r="G22" s="6"/>
      <c r="H22" s="6"/>
      <c r="I22" s="7" t="s">
        <v>1690</v>
      </c>
      <c r="J22" s="39"/>
    </row>
    <row r="23" spans="1:10" s="10" customFormat="1" ht="15" customHeight="1">
      <c r="A23" s="127"/>
      <c r="B23" s="9"/>
      <c r="C23" s="9"/>
      <c r="D23" s="9"/>
      <c r="E23" s="6"/>
      <c r="F23" s="6"/>
      <c r="G23" s="6"/>
      <c r="H23" s="6"/>
      <c r="I23" s="7"/>
      <c r="J23" s="39"/>
    </row>
    <row r="24" spans="1:10" s="10" customFormat="1" ht="15" customHeight="1">
      <c r="A24" s="127" t="s">
        <v>252</v>
      </c>
      <c r="B24" s="9"/>
      <c r="C24" s="9"/>
      <c r="D24" s="9" t="s">
        <v>0</v>
      </c>
      <c r="E24" s="6"/>
      <c r="F24" s="6"/>
      <c r="G24" s="6"/>
      <c r="H24" s="6"/>
      <c r="I24" s="7" t="s">
        <v>1661</v>
      </c>
      <c r="J24" s="39"/>
    </row>
    <row r="25" spans="1:10" s="10" customFormat="1" ht="15" customHeight="1">
      <c r="A25" s="127"/>
      <c r="B25" s="9"/>
      <c r="C25" s="9"/>
      <c r="D25" s="9"/>
      <c r="E25" s="6"/>
      <c r="F25" s="6"/>
      <c r="G25" s="6"/>
      <c r="H25" s="6"/>
      <c r="I25" s="7"/>
      <c r="J25" s="39"/>
    </row>
    <row r="26" spans="1:10" s="10" customFormat="1" ht="15" customHeight="1">
      <c r="A26" s="127" t="s">
        <v>253</v>
      </c>
      <c r="B26" s="9"/>
      <c r="C26" s="9"/>
      <c r="D26" s="9" t="s">
        <v>463</v>
      </c>
      <c r="E26" s="6"/>
      <c r="F26" s="6"/>
      <c r="G26" s="6"/>
      <c r="H26" s="6"/>
      <c r="I26" s="7" t="s">
        <v>1662</v>
      </c>
      <c r="J26" s="39"/>
    </row>
    <row r="27" spans="1:10" s="10" customFormat="1" ht="15" customHeight="1">
      <c r="A27" s="127"/>
      <c r="B27" s="9"/>
      <c r="C27" s="9"/>
      <c r="D27" s="9"/>
      <c r="E27" s="6"/>
      <c r="F27" s="6"/>
      <c r="G27" s="6"/>
      <c r="H27" s="6"/>
      <c r="I27" s="7"/>
      <c r="J27" s="39"/>
    </row>
    <row r="28" spans="1:10" s="10" customFormat="1" ht="15" customHeight="1">
      <c r="A28" s="127" t="s">
        <v>255</v>
      </c>
      <c r="B28" s="9"/>
      <c r="C28" s="9"/>
      <c r="D28" s="9" t="s">
        <v>8</v>
      </c>
      <c r="E28" s="6"/>
      <c r="F28" s="6"/>
      <c r="G28" s="6"/>
      <c r="H28" s="6"/>
      <c r="I28" s="7" t="s">
        <v>1663</v>
      </c>
      <c r="J28" s="39"/>
    </row>
    <row r="29" spans="1:10" s="10" customFormat="1" ht="15" customHeight="1">
      <c r="A29" s="127"/>
      <c r="B29" s="9"/>
      <c r="C29" s="9"/>
      <c r="D29" s="9"/>
      <c r="E29" s="6"/>
      <c r="F29" s="6"/>
      <c r="G29" s="6"/>
      <c r="H29" s="6"/>
      <c r="I29" s="7"/>
      <c r="J29" s="39"/>
    </row>
    <row r="30" spans="1:10" s="10" customFormat="1" ht="15" customHeight="1">
      <c r="A30" s="127" t="s">
        <v>256</v>
      </c>
      <c r="B30" s="9"/>
      <c r="C30" s="9"/>
      <c r="D30" s="9" t="s">
        <v>1</v>
      </c>
      <c r="E30" s="6"/>
      <c r="F30" s="6"/>
      <c r="G30" s="6"/>
      <c r="H30" s="6"/>
      <c r="I30" s="7" t="s">
        <v>1664</v>
      </c>
      <c r="J30" s="39"/>
    </row>
    <row r="31" spans="1:10" s="10" customFormat="1" ht="15" customHeight="1">
      <c r="A31" s="127"/>
      <c r="B31" s="9"/>
      <c r="C31" s="9"/>
      <c r="D31" s="9"/>
      <c r="E31" s="6"/>
      <c r="F31" s="6"/>
      <c r="G31" s="6"/>
      <c r="H31" s="6"/>
      <c r="I31" s="7"/>
      <c r="J31" s="39"/>
    </row>
    <row r="32" spans="1:10" s="10" customFormat="1" ht="15" customHeight="1">
      <c r="A32" s="127" t="s">
        <v>1612</v>
      </c>
      <c r="B32" s="249"/>
      <c r="C32" s="249"/>
      <c r="D32" s="249" t="s">
        <v>1616</v>
      </c>
      <c r="E32" s="250"/>
      <c r="F32" s="250"/>
      <c r="G32" s="250"/>
      <c r="H32" s="250"/>
      <c r="I32" s="7" t="s">
        <v>1626</v>
      </c>
      <c r="J32" s="251"/>
    </row>
    <row r="33" spans="1:10" s="10" customFormat="1" ht="15" customHeight="1">
      <c r="A33" s="127"/>
      <c r="B33" s="249"/>
      <c r="C33" s="249"/>
      <c r="D33" s="249"/>
      <c r="E33" s="250"/>
      <c r="F33" s="250"/>
      <c r="G33" s="250"/>
      <c r="H33" s="250"/>
      <c r="I33" s="7"/>
      <c r="J33" s="251"/>
    </row>
    <row r="34" spans="1:10" s="10" customFormat="1" ht="15" customHeight="1">
      <c r="A34" s="127" t="s">
        <v>1613</v>
      </c>
      <c r="B34" s="249"/>
      <c r="C34" s="249"/>
      <c r="D34" s="249" t="s">
        <v>1617</v>
      </c>
      <c r="E34" s="250"/>
      <c r="F34" s="250"/>
      <c r="G34" s="250"/>
      <c r="H34" s="250"/>
      <c r="I34" s="7" t="s">
        <v>1627</v>
      </c>
      <c r="J34" s="251"/>
    </row>
    <row r="35" spans="1:10" s="10" customFormat="1" ht="15" customHeight="1">
      <c r="A35" s="127"/>
      <c r="B35" s="249"/>
      <c r="C35" s="249"/>
      <c r="D35" s="249"/>
      <c r="E35" s="250"/>
      <c r="F35" s="250"/>
      <c r="G35" s="250"/>
      <c r="H35" s="250"/>
      <c r="I35" s="7"/>
      <c r="J35" s="251"/>
    </row>
    <row r="36" spans="1:10" s="10" customFormat="1" ht="15" customHeight="1">
      <c r="A36" s="127"/>
      <c r="B36" s="9"/>
      <c r="C36" s="9"/>
      <c r="D36" s="9" t="s">
        <v>711</v>
      </c>
      <c r="E36" s="6"/>
      <c r="F36" s="6"/>
      <c r="G36" s="6"/>
      <c r="H36" s="6"/>
      <c r="I36" s="7" t="s">
        <v>350</v>
      </c>
      <c r="J36" s="39"/>
    </row>
    <row r="37" spans="1:10" s="10" customFormat="1" ht="15" customHeight="1">
      <c r="A37" s="127"/>
      <c r="B37" s="9"/>
      <c r="C37" s="9"/>
      <c r="D37" s="6"/>
      <c r="E37" s="6"/>
      <c r="F37" s="6"/>
      <c r="G37" s="6"/>
      <c r="H37" s="6"/>
      <c r="I37" s="7"/>
      <c r="J37" s="39"/>
    </row>
    <row r="38" spans="1:10" s="10" customFormat="1" ht="15" customHeight="1">
      <c r="A38" s="127"/>
      <c r="B38" s="9"/>
      <c r="C38" s="9"/>
      <c r="D38" s="6"/>
      <c r="E38" s="6"/>
      <c r="F38" s="6"/>
      <c r="G38" s="6"/>
      <c r="H38" s="6"/>
      <c r="I38" s="7"/>
      <c r="J38" s="39"/>
    </row>
    <row r="39" spans="1:10" s="10" customFormat="1" ht="15" customHeight="1">
      <c r="A39" s="127"/>
      <c r="B39" s="9"/>
      <c r="C39" s="9"/>
      <c r="D39" s="6"/>
      <c r="E39" s="6"/>
      <c r="F39" s="6"/>
      <c r="G39" s="6"/>
      <c r="H39" s="6"/>
      <c r="I39" s="7"/>
      <c r="J39" s="39"/>
    </row>
    <row r="40" spans="1:10" s="10" customFormat="1" ht="15" customHeight="1">
      <c r="A40" s="127"/>
      <c r="B40" s="9"/>
      <c r="C40" s="9"/>
      <c r="D40" s="6"/>
      <c r="E40" s="6"/>
      <c r="F40" s="6"/>
      <c r="G40" s="6"/>
      <c r="H40" s="6"/>
      <c r="I40" s="7"/>
      <c r="J40" s="39"/>
    </row>
    <row r="41" spans="1:10" s="10" customFormat="1" ht="15" customHeight="1">
      <c r="A41" s="127"/>
      <c r="B41" s="9"/>
      <c r="C41" s="9"/>
      <c r="D41" s="6"/>
      <c r="E41" s="6"/>
      <c r="F41" s="6"/>
      <c r="G41" s="6"/>
      <c r="H41" s="6"/>
      <c r="I41" s="7"/>
      <c r="J41" s="39"/>
    </row>
    <row r="42" spans="1:10" s="10" customFormat="1" ht="15" customHeight="1">
      <c r="A42" s="127"/>
      <c r="B42" s="9"/>
      <c r="C42" s="9"/>
      <c r="D42" s="6"/>
      <c r="E42" s="6"/>
      <c r="F42" s="6"/>
      <c r="G42" s="6"/>
      <c r="H42" s="6"/>
      <c r="I42" s="7"/>
      <c r="J42" s="39"/>
    </row>
    <row r="43" spans="1:10" s="10" customFormat="1" ht="15" customHeight="1">
      <c r="A43" s="127"/>
      <c r="B43" s="9"/>
      <c r="C43" s="9"/>
      <c r="D43" s="6"/>
      <c r="E43" s="6"/>
      <c r="F43" s="6"/>
      <c r="G43" s="6"/>
      <c r="H43" s="6"/>
      <c r="I43" s="7"/>
      <c r="J43" s="39"/>
    </row>
    <row r="44" spans="1:10" s="10" customFormat="1" ht="15" customHeight="1">
      <c r="A44" s="127"/>
      <c r="B44" s="9"/>
      <c r="C44" s="9"/>
      <c r="D44" s="6"/>
      <c r="E44" s="6"/>
      <c r="F44" s="6"/>
      <c r="G44" s="6"/>
      <c r="H44" s="6"/>
      <c r="I44" s="7"/>
      <c r="J44" s="39"/>
    </row>
    <row r="45" spans="1:10" s="10" customFormat="1" ht="15" customHeight="1">
      <c r="A45" s="127"/>
      <c r="B45" s="9"/>
      <c r="C45" s="9"/>
      <c r="D45" s="6"/>
      <c r="E45" s="6"/>
      <c r="F45" s="6"/>
      <c r="G45" s="6"/>
      <c r="H45" s="6"/>
      <c r="I45" s="7"/>
      <c r="J45" s="39"/>
    </row>
    <row r="46" spans="1:10" s="10" customFormat="1" ht="15" customHeight="1">
      <c r="A46" s="127"/>
      <c r="B46" s="9"/>
      <c r="C46" s="9"/>
      <c r="D46" s="6"/>
      <c r="E46" s="6"/>
      <c r="F46" s="6"/>
      <c r="G46" s="6"/>
      <c r="H46" s="6"/>
      <c r="I46" s="7"/>
      <c r="J46" s="39"/>
    </row>
    <row r="47" spans="1:10" s="10" customFormat="1" ht="15" customHeight="1">
      <c r="A47" s="127"/>
      <c r="B47" s="9"/>
      <c r="C47" s="9"/>
      <c r="D47" s="6"/>
      <c r="E47" s="6"/>
      <c r="F47" s="6"/>
      <c r="G47" s="6"/>
      <c r="H47" s="6"/>
      <c r="I47" s="7"/>
      <c r="J47" s="39"/>
    </row>
    <row r="48" spans="1:10" s="10" customFormat="1" ht="15" customHeight="1">
      <c r="A48" s="127"/>
      <c r="B48" s="9"/>
      <c r="C48" s="9"/>
      <c r="D48" s="6"/>
      <c r="E48" s="6"/>
      <c r="F48" s="6"/>
      <c r="G48" s="6"/>
      <c r="H48" s="6"/>
      <c r="I48" s="7"/>
      <c r="J48" s="39"/>
    </row>
    <row r="49" spans="1:10" s="10" customFormat="1" ht="15" customHeight="1">
      <c r="A49" s="127"/>
      <c r="B49" s="9"/>
      <c r="C49" s="9"/>
      <c r="D49" s="6"/>
      <c r="E49" s="6"/>
      <c r="F49" s="6"/>
      <c r="G49" s="6"/>
      <c r="H49" s="6"/>
      <c r="I49" s="7"/>
      <c r="J49" s="39"/>
    </row>
    <row r="50" spans="1:10" s="10" customFormat="1" ht="15" customHeight="1">
      <c r="A50" s="127"/>
      <c r="B50" s="9"/>
      <c r="C50" s="9"/>
      <c r="D50" s="6"/>
      <c r="E50" s="6"/>
      <c r="F50" s="6"/>
      <c r="G50" s="6"/>
      <c r="H50" s="6"/>
      <c r="I50" s="7"/>
      <c r="J50" s="39"/>
    </row>
    <row r="51" spans="1:10" s="10" customFormat="1" ht="15" customHeight="1">
      <c r="A51" s="127"/>
      <c r="B51" s="9"/>
      <c r="C51" s="9"/>
      <c r="D51" s="6"/>
      <c r="E51" s="6"/>
      <c r="F51" s="6"/>
      <c r="G51" s="6"/>
      <c r="H51" s="6"/>
      <c r="I51" s="7"/>
      <c r="J51" s="39"/>
    </row>
    <row r="52" spans="1:10" s="10" customFormat="1" ht="15" customHeight="1">
      <c r="A52" s="127"/>
      <c r="B52" s="9"/>
      <c r="C52" s="9"/>
      <c r="D52" s="6"/>
      <c r="E52" s="6"/>
      <c r="F52" s="6"/>
      <c r="G52" s="6"/>
      <c r="H52" s="6"/>
      <c r="I52" s="7"/>
      <c r="J52" s="39"/>
    </row>
    <row r="53" spans="1:10" s="10" customFormat="1" ht="15" customHeight="1">
      <c r="A53" s="127"/>
      <c r="B53" s="9"/>
      <c r="C53" s="9"/>
      <c r="D53" s="6"/>
      <c r="E53" s="6"/>
      <c r="F53" s="6"/>
      <c r="G53" s="6"/>
      <c r="H53" s="6"/>
      <c r="I53" s="7"/>
      <c r="J53" s="39"/>
    </row>
    <row r="54" spans="1:10" s="10" customFormat="1" ht="15" customHeight="1">
      <c r="A54" s="41"/>
      <c r="B54" s="42"/>
      <c r="C54" s="42"/>
      <c r="D54" s="43"/>
      <c r="E54" s="43"/>
      <c r="F54" s="43"/>
      <c r="G54" s="43"/>
      <c r="H54" s="43"/>
      <c r="I54" s="44"/>
      <c r="J54" s="45"/>
    </row>
  </sheetData>
  <sheetProtection algorithmName="SHA-512" hashValue="P1cazTnKJNWpH+9F8wk3RqqI39Xi5wY20Vk/0GxrHe/Et7cZ1iKw0jIjQdTAX6f6KublGsynkgc3s5iRE3s/ww==" saltValue="xsuCbibKVZfiOWkK1zLHYw==" spinCount="100000" sheet="1" objects="1" scenarios="1"/>
  <printOptions horizontalCentered="1"/>
  <pageMargins left="0.25" right="0.25" top="0.5" bottom="0.75" header="0.5" footer="0.25"/>
  <pageSetup paperSize="9" scale="95" orientation="portrait" useFirstPageNumber="1" r:id="rId1"/>
  <headerFooter>
    <oddFooter>&amp;L&amp;8Document (V-4)&amp;C&amp;8TOC/1&amp;R&amp;8Table of Contents</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74"/>
  <sheetViews>
    <sheetView showGridLines="0" showZeros="0" view="pageBreakPreview" topLeftCell="A253" zoomScale="85" zoomScaleNormal="100" zoomScaleSheetLayoutView="85" workbookViewId="0">
      <selection activeCell="E18" sqref="E18"/>
    </sheetView>
  </sheetViews>
  <sheetFormatPr defaultRowHeight="15" customHeight="1"/>
  <cols>
    <col min="1" max="1" width="16.42578125" style="411" customWidth="1"/>
    <col min="2" max="2" width="43.85546875" style="284" customWidth="1"/>
    <col min="3" max="3" width="6.7109375" style="285" customWidth="1"/>
    <col min="4" max="4" width="9.28515625" style="417" customWidth="1"/>
    <col min="5" max="5" width="9.7109375" style="412" customWidth="1"/>
    <col min="6" max="6" width="14.7109375" style="412" customWidth="1"/>
    <col min="7" max="16384" width="9.140625" style="284"/>
  </cols>
  <sheetData>
    <row r="1" spans="1:6" s="314" customFormat="1" ht="15" customHeight="1">
      <c r="A1" s="310" t="s">
        <v>1129</v>
      </c>
      <c r="B1" s="311"/>
      <c r="C1" s="311"/>
      <c r="D1" s="414"/>
      <c r="E1" s="311"/>
      <c r="F1" s="416"/>
    </row>
    <row r="2" spans="1:6" s="321" customFormat="1" ht="15" customHeight="1">
      <c r="A2" s="315" t="s">
        <v>1698</v>
      </c>
      <c r="B2" s="316"/>
      <c r="C2" s="317"/>
      <c r="D2" s="417"/>
      <c r="E2" s="319"/>
      <c r="F2" s="419" t="s">
        <v>332</v>
      </c>
    </row>
    <row r="3" spans="1:6" s="321" customFormat="1" ht="15" customHeight="1">
      <c r="A3" s="322" t="s">
        <v>1701</v>
      </c>
      <c r="B3" s="323"/>
      <c r="C3" s="324"/>
      <c r="D3" s="420"/>
      <c r="E3" s="326"/>
      <c r="F3" s="327" t="s">
        <v>10</v>
      </c>
    </row>
    <row r="4" spans="1:6" s="321" customFormat="1" ht="12" customHeight="1">
      <c r="A4" s="493"/>
      <c r="B4" s="494"/>
      <c r="C4" s="495"/>
      <c r="D4" s="496"/>
      <c r="E4" s="497"/>
      <c r="F4" s="498"/>
    </row>
    <row r="5" spans="1:6" s="335" customFormat="1" ht="15" customHeight="1">
      <c r="A5" s="710" t="s">
        <v>2</v>
      </c>
      <c r="B5" s="716" t="s">
        <v>3</v>
      </c>
      <c r="C5" s="718" t="s">
        <v>4</v>
      </c>
      <c r="D5" s="720" t="s">
        <v>5</v>
      </c>
      <c r="E5" s="427" t="s">
        <v>6</v>
      </c>
      <c r="F5" s="427" t="s">
        <v>11</v>
      </c>
    </row>
    <row r="6" spans="1:6" s="335" customFormat="1" ht="15" customHeight="1">
      <c r="A6" s="711"/>
      <c r="B6" s="717"/>
      <c r="C6" s="719"/>
      <c r="D6" s="721"/>
      <c r="E6" s="429" t="s">
        <v>94</v>
      </c>
      <c r="F6" s="429" t="s">
        <v>94</v>
      </c>
    </row>
    <row r="7" spans="1:6" s="335" customFormat="1" ht="15" customHeight="1">
      <c r="A7" s="337"/>
      <c r="B7" s="338"/>
      <c r="C7" s="339"/>
      <c r="D7" s="430"/>
      <c r="E7" s="341"/>
      <c r="F7" s="432"/>
    </row>
    <row r="8" spans="1:6" s="335" customFormat="1" ht="15" customHeight="1">
      <c r="A8" s="337"/>
      <c r="B8" s="343" t="s">
        <v>14</v>
      </c>
      <c r="C8" s="339"/>
      <c r="D8" s="430"/>
      <c r="E8" s="341"/>
      <c r="F8" s="531"/>
    </row>
    <row r="9" spans="1:6" ht="15" customHeight="1">
      <c r="A9" s="344"/>
      <c r="B9" s="162"/>
      <c r="C9" s="345"/>
      <c r="D9" s="434"/>
      <c r="E9" s="345"/>
      <c r="F9" s="518"/>
    </row>
    <row r="10" spans="1:6" ht="15" customHeight="1">
      <c r="A10" s="533" t="s">
        <v>702</v>
      </c>
      <c r="B10" s="349" t="s">
        <v>701</v>
      </c>
      <c r="C10" s="345"/>
      <c r="D10" s="345"/>
      <c r="E10" s="345"/>
      <c r="F10" s="518"/>
    </row>
    <row r="11" spans="1:6" ht="15" customHeight="1">
      <c r="A11" s="535"/>
      <c r="B11" s="350"/>
      <c r="C11" s="345"/>
      <c r="D11" s="345"/>
      <c r="E11" s="345"/>
      <c r="F11" s="518"/>
    </row>
    <row r="12" spans="1:6" ht="59.25" customHeight="1">
      <c r="A12" s="535" t="s">
        <v>1164</v>
      </c>
      <c r="B12" s="351" t="s">
        <v>1168</v>
      </c>
      <c r="C12" s="345"/>
      <c r="D12" s="345"/>
      <c r="E12" s="345"/>
      <c r="F12" s="518"/>
    </row>
    <row r="13" spans="1:6" ht="15" customHeight="1">
      <c r="A13" s="535"/>
      <c r="B13" s="350"/>
      <c r="C13" s="345"/>
      <c r="D13" s="345"/>
      <c r="E13" s="345"/>
      <c r="F13" s="518"/>
    </row>
    <row r="14" spans="1:6" ht="71.25">
      <c r="A14" s="535" t="s">
        <v>1165</v>
      </c>
      <c r="B14" s="350" t="s">
        <v>1169</v>
      </c>
      <c r="C14" s="345" t="s">
        <v>440</v>
      </c>
      <c r="D14" s="434">
        <v>4100</v>
      </c>
      <c r="E14" s="282"/>
      <c r="F14" s="219">
        <f>D14*E14</f>
        <v>0</v>
      </c>
    </row>
    <row r="15" spans="1:6" ht="15" customHeight="1">
      <c r="A15" s="535"/>
      <c r="B15" s="350"/>
      <c r="C15" s="345"/>
      <c r="D15" s="434"/>
      <c r="E15" s="398"/>
      <c r="F15" s="541"/>
    </row>
    <row r="16" spans="1:6" ht="42.75">
      <c r="A16" s="535" t="s">
        <v>1166</v>
      </c>
      <c r="B16" s="350" t="s">
        <v>1170</v>
      </c>
      <c r="C16" s="345" t="s">
        <v>1167</v>
      </c>
      <c r="D16" s="434">
        <v>22</v>
      </c>
      <c r="E16" s="282"/>
      <c r="F16" s="219">
        <f>D16*E16</f>
        <v>0</v>
      </c>
    </row>
    <row r="17" spans="1:6" ht="15" customHeight="1">
      <c r="A17" s="535"/>
      <c r="B17" s="350"/>
      <c r="C17" s="345"/>
      <c r="D17" s="345"/>
      <c r="E17" s="345"/>
      <c r="F17" s="518"/>
    </row>
    <row r="18" spans="1:6" ht="15" customHeight="1">
      <c r="A18" s="535"/>
      <c r="B18" s="350"/>
      <c r="C18" s="345"/>
      <c r="D18" s="345"/>
      <c r="E18" s="345"/>
      <c r="F18" s="518"/>
    </row>
    <row r="19" spans="1:6" ht="15" customHeight="1">
      <c r="A19" s="535"/>
      <c r="B19" s="350"/>
      <c r="C19" s="345"/>
      <c r="D19" s="345"/>
      <c r="E19" s="345"/>
      <c r="F19" s="518"/>
    </row>
    <row r="20" spans="1:6" ht="15" customHeight="1">
      <c r="A20" s="535"/>
      <c r="B20" s="350"/>
      <c r="C20" s="345"/>
      <c r="D20" s="345"/>
      <c r="E20" s="345"/>
      <c r="F20" s="518"/>
    </row>
    <row r="21" spans="1:6" ht="15" customHeight="1">
      <c r="A21" s="535"/>
      <c r="B21" s="350"/>
      <c r="C21" s="345"/>
      <c r="D21" s="345"/>
      <c r="E21" s="345"/>
      <c r="F21" s="518"/>
    </row>
    <row r="22" spans="1:6" ht="15" customHeight="1">
      <c r="A22" s="535"/>
      <c r="B22" s="350"/>
      <c r="C22" s="345"/>
      <c r="D22" s="345"/>
      <c r="E22" s="345"/>
      <c r="F22" s="518"/>
    </row>
    <row r="23" spans="1:6" ht="15" customHeight="1">
      <c r="A23" s="535"/>
      <c r="B23" s="350"/>
      <c r="C23" s="345"/>
      <c r="D23" s="345"/>
      <c r="E23" s="345"/>
      <c r="F23" s="518"/>
    </row>
    <row r="24" spans="1:6" ht="15" customHeight="1">
      <c r="A24" s="535"/>
      <c r="B24" s="350"/>
      <c r="C24" s="345"/>
      <c r="D24" s="345"/>
      <c r="E24" s="345"/>
      <c r="F24" s="518"/>
    </row>
    <row r="25" spans="1:6" ht="15" customHeight="1">
      <c r="A25" s="535"/>
      <c r="B25" s="350"/>
      <c r="C25" s="345"/>
      <c r="D25" s="345"/>
      <c r="E25" s="345"/>
      <c r="F25" s="518"/>
    </row>
    <row r="26" spans="1:6" ht="15" customHeight="1">
      <c r="A26" s="535"/>
      <c r="B26" s="350"/>
      <c r="C26" s="345"/>
      <c r="D26" s="345"/>
      <c r="E26" s="345"/>
      <c r="F26" s="518"/>
    </row>
    <row r="27" spans="1:6" ht="15" customHeight="1">
      <c r="A27" s="535"/>
      <c r="B27" s="350"/>
      <c r="C27" s="345"/>
      <c r="D27" s="345"/>
      <c r="E27" s="345"/>
      <c r="F27" s="518"/>
    </row>
    <row r="28" spans="1:6" ht="15" customHeight="1">
      <c r="A28" s="535"/>
      <c r="B28" s="350"/>
      <c r="C28" s="345"/>
      <c r="D28" s="345"/>
      <c r="E28" s="345"/>
      <c r="F28" s="518"/>
    </row>
    <row r="29" spans="1:6" ht="15" customHeight="1">
      <c r="A29" s="535"/>
      <c r="B29" s="350"/>
      <c r="C29" s="345"/>
      <c r="D29" s="345"/>
      <c r="E29" s="345"/>
      <c r="F29" s="518"/>
    </row>
    <row r="30" spans="1:6" ht="15" customHeight="1">
      <c r="A30" s="535"/>
      <c r="B30" s="350"/>
      <c r="C30" s="345"/>
      <c r="D30" s="345"/>
      <c r="E30" s="345"/>
      <c r="F30" s="518"/>
    </row>
    <row r="31" spans="1:6" ht="15" customHeight="1">
      <c r="A31" s="535"/>
      <c r="B31" s="350"/>
      <c r="C31" s="345"/>
      <c r="D31" s="345"/>
      <c r="E31" s="345"/>
      <c r="F31" s="518"/>
    </row>
    <row r="32" spans="1:6" ht="15" customHeight="1">
      <c r="A32" s="535"/>
      <c r="B32" s="350"/>
      <c r="C32" s="345"/>
      <c r="D32" s="345"/>
      <c r="E32" s="345"/>
      <c r="F32" s="518"/>
    </row>
    <row r="33" spans="1:6" ht="15" customHeight="1">
      <c r="A33" s="535"/>
      <c r="B33" s="350"/>
      <c r="C33" s="345"/>
      <c r="D33" s="345"/>
      <c r="E33" s="345"/>
      <c r="F33" s="518"/>
    </row>
    <row r="34" spans="1:6" ht="15" customHeight="1">
      <c r="A34" s="535"/>
      <c r="B34" s="350"/>
      <c r="C34" s="345"/>
      <c r="D34" s="345"/>
      <c r="E34" s="345"/>
      <c r="F34" s="518"/>
    </row>
    <row r="35" spans="1:6" ht="15" customHeight="1">
      <c r="A35" s="535"/>
      <c r="B35" s="350"/>
      <c r="C35" s="345"/>
      <c r="D35" s="345"/>
      <c r="E35" s="345"/>
      <c r="F35" s="518"/>
    </row>
    <row r="36" spans="1:6" ht="15" customHeight="1">
      <c r="A36" s="535"/>
      <c r="B36" s="350"/>
      <c r="C36" s="345"/>
      <c r="D36" s="345"/>
      <c r="E36" s="345"/>
      <c r="F36" s="518"/>
    </row>
    <row r="37" spans="1:6" ht="15" customHeight="1">
      <c r="A37" s="535"/>
      <c r="B37" s="350"/>
      <c r="C37" s="345"/>
      <c r="D37" s="345"/>
      <c r="E37" s="345"/>
      <c r="F37" s="518"/>
    </row>
    <row r="38" spans="1:6" ht="15" customHeight="1">
      <c r="A38" s="535"/>
      <c r="B38" s="350"/>
      <c r="C38" s="345"/>
      <c r="D38" s="345"/>
      <c r="E38" s="345"/>
      <c r="F38" s="518"/>
    </row>
    <row r="39" spans="1:6" ht="15" customHeight="1">
      <c r="A39" s="535"/>
      <c r="B39" s="350"/>
      <c r="C39" s="345"/>
      <c r="D39" s="345"/>
      <c r="E39" s="345"/>
      <c r="F39" s="518"/>
    </row>
    <row r="40" spans="1:6" ht="15" customHeight="1">
      <c r="A40" s="535"/>
      <c r="B40" s="350"/>
      <c r="C40" s="345"/>
      <c r="D40" s="345"/>
      <c r="E40" s="345"/>
      <c r="F40" s="518"/>
    </row>
    <row r="41" spans="1:6" ht="15" customHeight="1">
      <c r="A41" s="535"/>
      <c r="B41" s="350"/>
      <c r="C41" s="345"/>
      <c r="D41" s="345"/>
      <c r="E41" s="345"/>
      <c r="F41" s="518"/>
    </row>
    <row r="42" spans="1:6" ht="30" customHeight="1">
      <c r="A42" s="358"/>
      <c r="B42" s="359" t="s">
        <v>344</v>
      </c>
      <c r="C42" s="360"/>
      <c r="D42" s="443"/>
      <c r="E42" s="362" t="s">
        <v>248</v>
      </c>
      <c r="F42" s="400">
        <f>SUM(F12:F27)</f>
        <v>0</v>
      </c>
    </row>
    <row r="43" spans="1:6" s="353" customFormat="1" ht="15" customHeight="1">
      <c r="A43" s="436"/>
      <c r="B43" s="584"/>
      <c r="C43" s="345"/>
      <c r="D43" s="434"/>
      <c r="E43" s="345"/>
      <c r="F43" s="347"/>
    </row>
    <row r="44" spans="1:6" s="335" customFormat="1" ht="15" customHeight="1">
      <c r="A44" s="337"/>
      <c r="B44" s="343" t="s">
        <v>29</v>
      </c>
      <c r="C44" s="339"/>
      <c r="D44" s="430"/>
      <c r="E44" s="341"/>
      <c r="F44" s="433"/>
    </row>
    <row r="45" spans="1:6" ht="15" customHeight="1">
      <c r="A45" s="344"/>
      <c r="B45" s="162"/>
      <c r="C45" s="345"/>
      <c r="D45" s="434"/>
      <c r="E45" s="345"/>
      <c r="F45" s="347"/>
    </row>
    <row r="46" spans="1:6" ht="15" customHeight="1">
      <c r="A46" s="348" t="s">
        <v>765</v>
      </c>
      <c r="B46" s="379" t="s">
        <v>764</v>
      </c>
      <c r="C46" s="345"/>
      <c r="D46" s="434"/>
      <c r="E46" s="345"/>
      <c r="F46" s="347"/>
    </row>
    <row r="47" spans="1:6" ht="15" customHeight="1">
      <c r="A47" s="436"/>
      <c r="B47" s="442"/>
      <c r="C47" s="345"/>
      <c r="D47" s="434"/>
      <c r="E47" s="345"/>
      <c r="F47" s="347"/>
    </row>
    <row r="48" spans="1:6" ht="15" customHeight="1">
      <c r="A48" s="436" t="s">
        <v>766</v>
      </c>
      <c r="B48" s="390" t="s">
        <v>46</v>
      </c>
      <c r="C48" s="345"/>
      <c r="D48" s="434"/>
      <c r="E48" s="345"/>
      <c r="F48" s="347"/>
    </row>
    <row r="49" spans="1:6" ht="15" customHeight="1">
      <c r="A49" s="436"/>
      <c r="B49" s="442"/>
      <c r="C49" s="345"/>
      <c r="D49" s="434"/>
      <c r="E49" s="345"/>
      <c r="F49" s="347"/>
    </row>
    <row r="50" spans="1:6" ht="71.25">
      <c r="A50" s="436"/>
      <c r="B50" s="351" t="s">
        <v>1078</v>
      </c>
      <c r="C50" s="345"/>
      <c r="D50" s="434"/>
      <c r="E50" s="345"/>
      <c r="F50" s="347"/>
    </row>
    <row r="51" spans="1:6" ht="14.25" customHeight="1">
      <c r="A51" s="436"/>
      <c r="B51" s="351"/>
      <c r="C51" s="345"/>
      <c r="D51" s="434"/>
      <c r="E51" s="345"/>
      <c r="F51" s="347"/>
    </row>
    <row r="52" spans="1:6" s="353" customFormat="1" ht="28.5">
      <c r="A52" s="436" t="s">
        <v>767</v>
      </c>
      <c r="B52" s="585" t="s">
        <v>32</v>
      </c>
      <c r="C52" s="345" t="s">
        <v>440</v>
      </c>
      <c r="D52" s="434">
        <v>25</v>
      </c>
      <c r="E52" s="282"/>
      <c r="F52" s="219">
        <f>D52*E52</f>
        <v>0</v>
      </c>
    </row>
    <row r="53" spans="1:6" s="353" customFormat="1" ht="15" customHeight="1">
      <c r="A53" s="436"/>
      <c r="B53" s="585"/>
      <c r="C53" s="345"/>
      <c r="D53" s="434"/>
      <c r="E53" s="398"/>
      <c r="F53" s="366"/>
    </row>
    <row r="54" spans="1:6" s="353" customFormat="1" ht="28.5">
      <c r="A54" s="436" t="s">
        <v>768</v>
      </c>
      <c r="B54" s="585" t="s">
        <v>1159</v>
      </c>
      <c r="C54" s="345" t="s">
        <v>440</v>
      </c>
      <c r="D54" s="434">
        <v>3900</v>
      </c>
      <c r="E54" s="282"/>
      <c r="F54" s="219">
        <f>D54*E54</f>
        <v>0</v>
      </c>
    </row>
    <row r="55" spans="1:6" s="353" customFormat="1" ht="15" customHeight="1">
      <c r="A55" s="436"/>
      <c r="B55" s="584"/>
      <c r="C55" s="345"/>
      <c r="D55" s="434"/>
      <c r="E55" s="345"/>
      <c r="F55" s="347"/>
    </row>
    <row r="56" spans="1:6" s="353" customFormat="1" ht="15" customHeight="1">
      <c r="A56" s="436"/>
      <c r="B56" s="584"/>
      <c r="C56" s="345"/>
      <c r="D56" s="434"/>
      <c r="E56" s="345"/>
      <c r="F56" s="347"/>
    </row>
    <row r="57" spans="1:6" s="353" customFormat="1" ht="15" customHeight="1">
      <c r="A57" s="436"/>
      <c r="B57" s="584"/>
      <c r="C57" s="345"/>
      <c r="D57" s="434"/>
      <c r="E57" s="345"/>
      <c r="F57" s="347"/>
    </row>
    <row r="58" spans="1:6" s="353" customFormat="1" ht="15" customHeight="1">
      <c r="A58" s="436"/>
      <c r="B58" s="584"/>
      <c r="C58" s="345"/>
      <c r="D58" s="434"/>
      <c r="E58" s="345"/>
      <c r="F58" s="347"/>
    </row>
    <row r="59" spans="1:6" s="353" customFormat="1" ht="15" customHeight="1">
      <c r="A59" s="436"/>
      <c r="B59" s="584"/>
      <c r="C59" s="345"/>
      <c r="D59" s="434"/>
      <c r="E59" s="345"/>
      <c r="F59" s="347"/>
    </row>
    <row r="60" spans="1:6" s="353" customFormat="1" ht="15" customHeight="1">
      <c r="A60" s="436"/>
      <c r="B60" s="584"/>
      <c r="C60" s="345"/>
      <c r="D60" s="434"/>
      <c r="E60" s="345"/>
      <c r="F60" s="347"/>
    </row>
    <row r="61" spans="1:6" s="353" customFormat="1" ht="15" customHeight="1">
      <c r="A61" s="436"/>
      <c r="B61" s="584"/>
      <c r="C61" s="345"/>
      <c r="D61" s="434"/>
      <c r="E61" s="345"/>
      <c r="F61" s="347"/>
    </row>
    <row r="62" spans="1:6" s="353" customFormat="1" ht="15" customHeight="1">
      <c r="A62" s="436"/>
      <c r="B62" s="584"/>
      <c r="C62" s="345"/>
      <c r="D62" s="434"/>
      <c r="E62" s="345"/>
      <c r="F62" s="347"/>
    </row>
    <row r="63" spans="1:6" s="353" customFormat="1" ht="15" customHeight="1">
      <c r="A63" s="436"/>
      <c r="B63" s="584"/>
      <c r="C63" s="345"/>
      <c r="D63" s="434"/>
      <c r="E63" s="345"/>
      <c r="F63" s="347"/>
    </row>
    <row r="64" spans="1:6" s="353" customFormat="1" ht="15" customHeight="1">
      <c r="A64" s="436"/>
      <c r="B64" s="584"/>
      <c r="C64" s="345"/>
      <c r="D64" s="434"/>
      <c r="E64" s="345"/>
      <c r="F64" s="347"/>
    </row>
    <row r="65" spans="1:6" s="353" customFormat="1" ht="15" customHeight="1">
      <c r="A65" s="436"/>
      <c r="B65" s="584"/>
      <c r="C65" s="345"/>
      <c r="D65" s="434"/>
      <c r="E65" s="345"/>
      <c r="F65" s="347"/>
    </row>
    <row r="66" spans="1:6" s="353" customFormat="1" ht="15" customHeight="1">
      <c r="A66" s="436"/>
      <c r="B66" s="584"/>
      <c r="C66" s="345"/>
      <c r="D66" s="434"/>
      <c r="E66" s="345"/>
      <c r="F66" s="347"/>
    </row>
    <row r="67" spans="1:6" s="353" customFormat="1" ht="15" customHeight="1">
      <c r="A67" s="436"/>
      <c r="B67" s="584"/>
      <c r="C67" s="345"/>
      <c r="D67" s="434"/>
      <c r="E67" s="345"/>
      <c r="F67" s="347"/>
    </row>
    <row r="68" spans="1:6" s="353" customFormat="1" ht="15" customHeight="1">
      <c r="A68" s="436"/>
      <c r="B68" s="584"/>
      <c r="C68" s="345"/>
      <c r="D68" s="434"/>
      <c r="E68" s="345"/>
      <c r="F68" s="347"/>
    </row>
    <row r="69" spans="1:6" s="353" customFormat="1" ht="15" customHeight="1">
      <c r="A69" s="436"/>
      <c r="B69" s="584"/>
      <c r="C69" s="345"/>
      <c r="D69" s="434"/>
      <c r="E69" s="345"/>
      <c r="F69" s="347"/>
    </row>
    <row r="70" spans="1:6" s="353" customFormat="1" ht="15" customHeight="1">
      <c r="A70" s="436"/>
      <c r="B70" s="584"/>
      <c r="C70" s="345"/>
      <c r="D70" s="434"/>
      <c r="E70" s="345"/>
      <c r="F70" s="347"/>
    </row>
    <row r="71" spans="1:6" s="353" customFormat="1" ht="15" customHeight="1">
      <c r="A71" s="436"/>
      <c r="B71" s="584"/>
      <c r="C71" s="345"/>
      <c r="D71" s="434"/>
      <c r="E71" s="345"/>
      <c r="F71" s="347"/>
    </row>
    <row r="72" spans="1:6" s="353" customFormat="1" ht="15" customHeight="1">
      <c r="A72" s="436"/>
      <c r="B72" s="584"/>
      <c r="C72" s="345"/>
      <c r="D72" s="434"/>
      <c r="E72" s="345"/>
      <c r="F72" s="347"/>
    </row>
    <row r="73" spans="1:6" s="353" customFormat="1" ht="15" customHeight="1">
      <c r="A73" s="436"/>
      <c r="B73" s="584"/>
      <c r="C73" s="345"/>
      <c r="D73" s="434"/>
      <c r="E73" s="345"/>
      <c r="F73" s="347"/>
    </row>
    <row r="74" spans="1:6" s="353" customFormat="1" ht="15" customHeight="1">
      <c r="A74" s="436"/>
      <c r="B74" s="584"/>
      <c r="C74" s="345"/>
      <c r="D74" s="434"/>
      <c r="E74" s="345"/>
      <c r="F74" s="347"/>
    </row>
    <row r="75" spans="1:6" s="353" customFormat="1" ht="15" customHeight="1">
      <c r="A75" s="436"/>
      <c r="B75" s="584"/>
      <c r="C75" s="345"/>
      <c r="D75" s="434"/>
      <c r="E75" s="345"/>
      <c r="F75" s="347"/>
    </row>
    <row r="76" spans="1:6" s="353" customFormat="1" ht="15" customHeight="1">
      <c r="A76" s="436"/>
      <c r="B76" s="584"/>
      <c r="C76" s="345"/>
      <c r="D76" s="434"/>
      <c r="E76" s="345"/>
      <c r="F76" s="347"/>
    </row>
    <row r="77" spans="1:6" s="353" customFormat="1" ht="15" customHeight="1">
      <c r="A77" s="436"/>
      <c r="B77" s="584"/>
      <c r="C77" s="345"/>
      <c r="D77" s="434"/>
      <c r="E77" s="345"/>
      <c r="F77" s="347"/>
    </row>
    <row r="78" spans="1:6" s="353" customFormat="1" ht="15" customHeight="1">
      <c r="A78" s="436"/>
      <c r="B78" s="584"/>
      <c r="C78" s="345"/>
      <c r="D78" s="434"/>
      <c r="E78" s="345"/>
      <c r="F78" s="347"/>
    </row>
    <row r="79" spans="1:6" s="353" customFormat="1" ht="15" customHeight="1">
      <c r="A79" s="436"/>
      <c r="B79" s="584"/>
      <c r="C79" s="345"/>
      <c r="D79" s="434"/>
      <c r="E79" s="345"/>
      <c r="F79" s="347"/>
    </row>
    <row r="80" spans="1:6" s="353" customFormat="1" ht="15" customHeight="1">
      <c r="A80" s="436"/>
      <c r="B80" s="584"/>
      <c r="C80" s="345"/>
      <c r="D80" s="434"/>
      <c r="E80" s="345"/>
      <c r="F80" s="347"/>
    </row>
    <row r="81" spans="1:6" ht="30" customHeight="1">
      <c r="A81" s="358"/>
      <c r="B81" s="359" t="s">
        <v>344</v>
      </c>
      <c r="C81" s="360"/>
      <c r="D81" s="443"/>
      <c r="E81" s="362" t="s">
        <v>248</v>
      </c>
      <c r="F81" s="400">
        <f>SUM(F50:F61)</f>
        <v>0</v>
      </c>
    </row>
    <row r="82" spans="1:6" s="353" customFormat="1" ht="15" customHeight="1">
      <c r="A82" s="436"/>
      <c r="B82" s="584"/>
      <c r="C82" s="345"/>
      <c r="D82" s="434"/>
      <c r="E82" s="345"/>
      <c r="F82" s="347"/>
    </row>
    <row r="83" spans="1:6" s="353" customFormat="1" ht="15" customHeight="1">
      <c r="A83" s="436"/>
      <c r="B83" s="343" t="s">
        <v>30</v>
      </c>
      <c r="C83" s="345"/>
      <c r="D83" s="434"/>
      <c r="E83" s="345"/>
      <c r="F83" s="347"/>
    </row>
    <row r="84" spans="1:6" s="353" customFormat="1" ht="15" customHeight="1">
      <c r="A84" s="436"/>
      <c r="B84" s="584"/>
      <c r="C84" s="345"/>
      <c r="D84" s="434"/>
      <c r="E84" s="345"/>
      <c r="F84" s="347"/>
    </row>
    <row r="85" spans="1:6" ht="15" customHeight="1">
      <c r="A85" s="348" t="s">
        <v>770</v>
      </c>
      <c r="B85" s="182" t="s">
        <v>769</v>
      </c>
      <c r="C85" s="345"/>
      <c r="D85" s="345"/>
      <c r="E85" s="345"/>
      <c r="F85" s="347"/>
    </row>
    <row r="86" spans="1:6" ht="15" customHeight="1">
      <c r="A86" s="436"/>
      <c r="B86" s="162"/>
      <c r="C86" s="345"/>
      <c r="D86" s="345"/>
      <c r="E86" s="345"/>
      <c r="F86" s="347"/>
    </row>
    <row r="87" spans="1:6" ht="15" customHeight="1">
      <c r="A87" s="344" t="s">
        <v>771</v>
      </c>
      <c r="B87" s="182" t="s">
        <v>42</v>
      </c>
      <c r="C87" s="345"/>
      <c r="D87" s="345"/>
      <c r="E87" s="345"/>
      <c r="F87" s="347"/>
    </row>
    <row r="88" spans="1:6" ht="15" customHeight="1">
      <c r="A88" s="436"/>
      <c r="B88" s="162"/>
      <c r="C88" s="345"/>
      <c r="D88" s="345"/>
      <c r="E88" s="345"/>
      <c r="F88" s="347"/>
    </row>
    <row r="89" spans="1:6" ht="99.75">
      <c r="A89" s="436"/>
      <c r="B89" s="586" t="s">
        <v>1079</v>
      </c>
      <c r="C89" s="345"/>
      <c r="D89" s="345"/>
      <c r="E89" s="345"/>
      <c r="F89" s="347"/>
    </row>
    <row r="90" spans="1:6" ht="15" customHeight="1">
      <c r="A90" s="436"/>
      <c r="B90" s="162"/>
      <c r="C90" s="345"/>
      <c r="D90" s="345"/>
      <c r="E90" s="345"/>
      <c r="F90" s="347"/>
    </row>
    <row r="91" spans="1:6" s="353" customFormat="1" ht="28.5">
      <c r="A91" s="436" t="s">
        <v>772</v>
      </c>
      <c r="B91" s="587" t="s">
        <v>32</v>
      </c>
      <c r="C91" s="345" t="s">
        <v>440</v>
      </c>
      <c r="D91" s="434">
        <v>25</v>
      </c>
      <c r="E91" s="282"/>
      <c r="F91" s="219">
        <f>D91*E91</f>
        <v>0</v>
      </c>
    </row>
    <row r="92" spans="1:6" s="353" customFormat="1" ht="14.25">
      <c r="A92" s="436"/>
      <c r="B92" s="587"/>
      <c r="C92" s="345"/>
      <c r="D92" s="434"/>
      <c r="E92" s="398"/>
      <c r="F92" s="366"/>
    </row>
    <row r="93" spans="1:6" s="353" customFormat="1" ht="28.5">
      <c r="A93" s="436" t="s">
        <v>773</v>
      </c>
      <c r="B93" s="587" t="s">
        <v>1159</v>
      </c>
      <c r="C93" s="345" t="s">
        <v>440</v>
      </c>
      <c r="D93" s="434">
        <v>3900</v>
      </c>
      <c r="E93" s="282"/>
      <c r="F93" s="219">
        <f>D93*E93</f>
        <v>0</v>
      </c>
    </row>
    <row r="94" spans="1:6" ht="15" customHeight="1">
      <c r="A94" s="436"/>
      <c r="B94" s="162"/>
      <c r="C94" s="345"/>
      <c r="D94" s="345"/>
      <c r="E94" s="345"/>
      <c r="F94" s="347"/>
    </row>
    <row r="95" spans="1:6" ht="15" customHeight="1">
      <c r="A95" s="344" t="s">
        <v>775</v>
      </c>
      <c r="B95" s="182" t="s">
        <v>41</v>
      </c>
      <c r="C95" s="345"/>
      <c r="D95" s="345"/>
      <c r="E95" s="345"/>
      <c r="F95" s="347"/>
    </row>
    <row r="96" spans="1:6" s="353" customFormat="1" ht="15" customHeight="1">
      <c r="A96" s="436"/>
      <c r="B96" s="584"/>
      <c r="C96" s="345"/>
      <c r="D96" s="434"/>
      <c r="E96" s="345"/>
      <c r="F96" s="347"/>
    </row>
    <row r="97" spans="1:6" s="353" customFormat="1" ht="85.5">
      <c r="A97" s="436"/>
      <c r="B97" s="446" t="s">
        <v>1077</v>
      </c>
      <c r="C97" s="345"/>
      <c r="D97" s="434"/>
      <c r="E97" s="345"/>
      <c r="F97" s="347"/>
    </row>
    <row r="98" spans="1:6" s="353" customFormat="1" ht="15" customHeight="1">
      <c r="A98" s="436"/>
      <c r="B98" s="447"/>
      <c r="C98" s="345"/>
      <c r="D98" s="434"/>
      <c r="E98" s="345"/>
      <c r="F98" s="347"/>
    </row>
    <row r="99" spans="1:6" s="353" customFormat="1" ht="15" customHeight="1">
      <c r="A99" s="344" t="s">
        <v>776</v>
      </c>
      <c r="B99" s="448" t="s">
        <v>34</v>
      </c>
      <c r="C99" s="345"/>
      <c r="D99" s="434"/>
      <c r="E99" s="345"/>
      <c r="F99" s="347"/>
    </row>
    <row r="100" spans="1:6" s="353" customFormat="1" ht="15" customHeight="1">
      <c r="A100" s="436"/>
      <c r="B100" s="449"/>
      <c r="C100" s="345"/>
      <c r="D100" s="434"/>
      <c r="E100" s="345"/>
      <c r="F100" s="347"/>
    </row>
    <row r="101" spans="1:6" s="353" customFormat="1" ht="15" customHeight="1">
      <c r="A101" s="344" t="s">
        <v>777</v>
      </c>
      <c r="B101" s="449" t="s">
        <v>1160</v>
      </c>
      <c r="C101" s="168" t="s">
        <v>442</v>
      </c>
      <c r="D101" s="434">
        <v>13</v>
      </c>
      <c r="E101" s="282"/>
      <c r="F101" s="219">
        <f>D101*E101</f>
        <v>0</v>
      </c>
    </row>
    <row r="102" spans="1:6" s="353" customFormat="1" ht="15" customHeight="1">
      <c r="A102" s="436"/>
      <c r="B102" s="449"/>
      <c r="C102" s="345"/>
      <c r="D102" s="434"/>
      <c r="E102" s="398"/>
      <c r="F102" s="366"/>
    </row>
    <row r="103" spans="1:6" s="353" customFormat="1" ht="15" customHeight="1">
      <c r="A103" s="344" t="s">
        <v>778</v>
      </c>
      <c r="B103" s="449" t="s">
        <v>1161</v>
      </c>
      <c r="C103" s="168" t="s">
        <v>442</v>
      </c>
      <c r="D103" s="434">
        <v>4</v>
      </c>
      <c r="E103" s="282"/>
      <c r="F103" s="219">
        <f>D103*E103</f>
        <v>0</v>
      </c>
    </row>
    <row r="104" spans="1:6" s="353" customFormat="1" ht="15" customHeight="1">
      <c r="A104" s="436"/>
      <c r="B104" s="449"/>
      <c r="C104" s="345"/>
      <c r="D104" s="434"/>
      <c r="E104" s="398"/>
      <c r="F104" s="366"/>
    </row>
    <row r="105" spans="1:6" s="353" customFormat="1" ht="15" customHeight="1">
      <c r="A105" s="344" t="s">
        <v>779</v>
      </c>
      <c r="B105" s="449" t="s">
        <v>1162</v>
      </c>
      <c r="C105" s="168" t="s">
        <v>442</v>
      </c>
      <c r="D105" s="434">
        <v>4</v>
      </c>
      <c r="E105" s="282"/>
      <c r="F105" s="219">
        <f>D105*E105</f>
        <v>0</v>
      </c>
    </row>
    <row r="106" spans="1:6" s="353" customFormat="1" ht="15" customHeight="1">
      <c r="A106" s="344"/>
      <c r="B106" s="449"/>
      <c r="C106" s="168"/>
      <c r="D106" s="434"/>
      <c r="E106" s="398"/>
      <c r="F106" s="219"/>
    </row>
    <row r="107" spans="1:6" s="353" customFormat="1" ht="15" customHeight="1">
      <c r="A107" s="436"/>
      <c r="B107" s="449"/>
      <c r="C107" s="168"/>
      <c r="D107" s="434"/>
      <c r="E107" s="345"/>
      <c r="F107" s="347"/>
    </row>
    <row r="108" spans="1:6" s="353" customFormat="1" ht="15" customHeight="1">
      <c r="A108" s="436"/>
      <c r="B108" s="449"/>
      <c r="C108" s="168"/>
      <c r="D108" s="434"/>
      <c r="E108" s="345"/>
      <c r="F108" s="347"/>
    </row>
    <row r="109" spans="1:6" s="353" customFormat="1" ht="15" customHeight="1">
      <c r="A109" s="436"/>
      <c r="B109" s="449"/>
      <c r="C109" s="168"/>
      <c r="D109" s="434"/>
      <c r="E109" s="345"/>
      <c r="F109" s="347"/>
    </row>
    <row r="110" spans="1:6" s="353" customFormat="1" ht="15" customHeight="1">
      <c r="A110" s="436"/>
      <c r="B110" s="449"/>
      <c r="C110" s="168"/>
      <c r="D110" s="434"/>
      <c r="E110" s="345"/>
      <c r="F110" s="347"/>
    </row>
    <row r="111" spans="1:6" s="353" customFormat="1" ht="15" customHeight="1">
      <c r="A111" s="436"/>
      <c r="B111" s="449"/>
      <c r="C111" s="168"/>
      <c r="D111" s="434"/>
      <c r="E111" s="345"/>
      <c r="F111" s="347"/>
    </row>
    <row r="112" spans="1:6" s="353" customFormat="1" ht="15" customHeight="1">
      <c r="A112" s="436"/>
      <c r="B112" s="449"/>
      <c r="C112" s="168"/>
      <c r="D112" s="434"/>
      <c r="E112" s="345"/>
      <c r="F112" s="347"/>
    </row>
    <row r="113" spans="1:6" s="353" customFormat="1" ht="15" customHeight="1">
      <c r="A113" s="436"/>
      <c r="B113" s="449"/>
      <c r="C113" s="168"/>
      <c r="D113" s="434"/>
      <c r="E113" s="345"/>
      <c r="F113" s="347"/>
    </row>
    <row r="114" spans="1:6" ht="30" customHeight="1">
      <c r="A114" s="358"/>
      <c r="B114" s="359" t="s">
        <v>264</v>
      </c>
      <c r="C114" s="360"/>
      <c r="D114" s="443"/>
      <c r="E114" s="362" t="s">
        <v>248</v>
      </c>
      <c r="F114" s="400">
        <f>SUM(F87:F111)</f>
        <v>0</v>
      </c>
    </row>
    <row r="115" spans="1:6" s="353" customFormat="1" ht="15" customHeight="1">
      <c r="A115" s="436"/>
      <c r="B115" s="449"/>
      <c r="C115" s="168"/>
      <c r="D115" s="434"/>
      <c r="E115" s="345"/>
      <c r="F115" s="347"/>
    </row>
    <row r="116" spans="1:6" s="353" customFormat="1" ht="15" customHeight="1">
      <c r="A116" s="436"/>
      <c r="B116" s="343" t="s">
        <v>275</v>
      </c>
      <c r="C116" s="168"/>
      <c r="D116" s="434"/>
      <c r="E116" s="345"/>
      <c r="F116" s="347"/>
    </row>
    <row r="117" spans="1:6" s="353" customFormat="1" ht="15" customHeight="1">
      <c r="A117" s="436"/>
      <c r="B117" s="449"/>
      <c r="C117" s="168"/>
      <c r="D117" s="434"/>
      <c r="E117" s="345"/>
      <c r="F117" s="347"/>
    </row>
    <row r="118" spans="1:6" s="353" customFormat="1" ht="15" customHeight="1">
      <c r="A118" s="344" t="s">
        <v>780</v>
      </c>
      <c r="B118" s="448" t="s">
        <v>31</v>
      </c>
      <c r="C118" s="345"/>
      <c r="D118" s="434"/>
      <c r="E118" s="345"/>
      <c r="F118" s="347"/>
    </row>
    <row r="119" spans="1:6" s="353" customFormat="1" ht="15" customHeight="1">
      <c r="A119" s="436"/>
      <c r="B119" s="449"/>
      <c r="C119" s="345"/>
      <c r="D119" s="434"/>
      <c r="E119" s="345"/>
      <c r="F119" s="347"/>
    </row>
    <row r="120" spans="1:6" s="353" customFormat="1" ht="15" customHeight="1">
      <c r="A120" s="344" t="s">
        <v>781</v>
      </c>
      <c r="B120" s="449" t="s">
        <v>33</v>
      </c>
      <c r="C120" s="168" t="s">
        <v>442</v>
      </c>
      <c r="D120" s="434">
        <v>13</v>
      </c>
      <c r="E120" s="282"/>
      <c r="F120" s="219">
        <f>D120*E120</f>
        <v>0</v>
      </c>
    </row>
    <row r="121" spans="1:6" s="353" customFormat="1" ht="15" customHeight="1">
      <c r="A121" s="436"/>
      <c r="B121" s="449"/>
      <c r="C121" s="168"/>
      <c r="D121" s="434"/>
      <c r="E121" s="345"/>
      <c r="F121" s="347"/>
    </row>
    <row r="122" spans="1:6" s="353" customFormat="1" ht="15" customHeight="1">
      <c r="A122" s="344" t="s">
        <v>782</v>
      </c>
      <c r="B122" s="448" t="s">
        <v>35</v>
      </c>
      <c r="C122" s="168"/>
      <c r="D122" s="434"/>
      <c r="E122" s="345"/>
      <c r="F122" s="347"/>
    </row>
    <row r="123" spans="1:6" s="353" customFormat="1" ht="15" customHeight="1">
      <c r="A123" s="436"/>
      <c r="B123" s="449"/>
      <c r="C123" s="168"/>
      <c r="D123" s="434"/>
      <c r="E123" s="345"/>
      <c r="F123" s="347"/>
    </row>
    <row r="124" spans="1:6" s="353" customFormat="1" ht="85.5">
      <c r="A124" s="436"/>
      <c r="B124" s="448" t="s">
        <v>36</v>
      </c>
      <c r="C124" s="168"/>
      <c r="D124" s="434"/>
      <c r="E124" s="345"/>
      <c r="F124" s="347"/>
    </row>
    <row r="125" spans="1:6" s="353" customFormat="1" ht="15" customHeight="1">
      <c r="A125" s="436"/>
      <c r="B125" s="449"/>
      <c r="C125" s="168"/>
      <c r="D125" s="434"/>
      <c r="E125" s="345"/>
      <c r="F125" s="347"/>
    </row>
    <row r="126" spans="1:6" s="353" customFormat="1" ht="15" customHeight="1">
      <c r="A126" s="344" t="s">
        <v>783</v>
      </c>
      <c r="B126" s="446" t="s">
        <v>37</v>
      </c>
      <c r="C126" s="345"/>
      <c r="D126" s="434"/>
      <c r="E126" s="345"/>
      <c r="F126" s="347"/>
    </row>
    <row r="127" spans="1:6" ht="15" customHeight="1">
      <c r="A127" s="436"/>
      <c r="B127" s="448"/>
      <c r="C127" s="345"/>
      <c r="D127" s="434"/>
      <c r="E127" s="345"/>
      <c r="F127" s="347"/>
    </row>
    <row r="128" spans="1:6" s="353" customFormat="1" ht="15" customHeight="1">
      <c r="A128" s="344" t="s">
        <v>784</v>
      </c>
      <c r="B128" s="449" t="s">
        <v>33</v>
      </c>
      <c r="C128" s="168" t="s">
        <v>442</v>
      </c>
      <c r="D128" s="434">
        <v>13</v>
      </c>
      <c r="E128" s="282"/>
      <c r="F128" s="219">
        <f>D128*E128</f>
        <v>0</v>
      </c>
    </row>
    <row r="129" spans="1:6" s="353" customFormat="1" ht="15" customHeight="1">
      <c r="A129" s="436"/>
      <c r="B129" s="449"/>
      <c r="C129" s="345"/>
      <c r="D129" s="434"/>
      <c r="E129" s="398"/>
      <c r="F129" s="366"/>
    </row>
    <row r="130" spans="1:6" s="353" customFormat="1" ht="15" customHeight="1">
      <c r="A130" s="344" t="s">
        <v>785</v>
      </c>
      <c r="B130" s="449" t="s">
        <v>1163</v>
      </c>
      <c r="C130" s="168" t="s">
        <v>442</v>
      </c>
      <c r="D130" s="434">
        <v>16</v>
      </c>
      <c r="E130" s="282"/>
      <c r="F130" s="219">
        <f>D130*E130</f>
        <v>0</v>
      </c>
    </row>
    <row r="131" spans="1:6" s="353" customFormat="1" ht="15" customHeight="1">
      <c r="A131" s="436"/>
      <c r="B131" s="449"/>
      <c r="C131" s="345"/>
      <c r="D131" s="434"/>
      <c r="E131" s="345"/>
      <c r="F131" s="347"/>
    </row>
    <row r="132" spans="1:6" s="353" customFormat="1" ht="99.75">
      <c r="A132" s="436"/>
      <c r="B132" s="448" t="s">
        <v>1658</v>
      </c>
      <c r="C132" s="168"/>
      <c r="D132" s="434"/>
      <c r="E132" s="345"/>
      <c r="F132" s="347"/>
    </row>
    <row r="133" spans="1:6" s="353" customFormat="1" ht="15" customHeight="1">
      <c r="A133" s="436"/>
      <c r="B133" s="449"/>
      <c r="C133" s="168"/>
      <c r="D133" s="434"/>
      <c r="E133" s="345"/>
      <c r="F133" s="347"/>
    </row>
    <row r="134" spans="1:6" s="353" customFormat="1" ht="15" customHeight="1">
      <c r="A134" s="344" t="s">
        <v>786</v>
      </c>
      <c r="B134" s="448" t="s">
        <v>38</v>
      </c>
      <c r="C134" s="168"/>
      <c r="D134" s="434"/>
      <c r="E134" s="345"/>
      <c r="F134" s="347"/>
    </row>
    <row r="135" spans="1:6" s="353" customFormat="1" ht="15" customHeight="1">
      <c r="A135" s="436"/>
      <c r="B135" s="449"/>
      <c r="C135" s="168"/>
      <c r="D135" s="434"/>
      <c r="E135" s="345"/>
      <c r="F135" s="347"/>
    </row>
    <row r="136" spans="1:6" s="353" customFormat="1" ht="15" customHeight="1">
      <c r="A136" s="344" t="s">
        <v>787</v>
      </c>
      <c r="B136" s="449" t="s">
        <v>33</v>
      </c>
      <c r="C136" s="168" t="s">
        <v>442</v>
      </c>
      <c r="D136" s="434">
        <v>13</v>
      </c>
      <c r="E136" s="287"/>
      <c r="F136" s="219">
        <f>D136*E136</f>
        <v>0</v>
      </c>
    </row>
    <row r="137" spans="1:6" s="353" customFormat="1" ht="15" customHeight="1">
      <c r="A137" s="436"/>
      <c r="B137" s="449"/>
      <c r="C137" s="345"/>
      <c r="D137" s="434"/>
      <c r="E137" s="366"/>
      <c r="F137" s="366"/>
    </row>
    <row r="138" spans="1:6" s="353" customFormat="1" ht="15" customHeight="1">
      <c r="A138" s="344" t="s">
        <v>788</v>
      </c>
      <c r="B138" s="449" t="s">
        <v>1163</v>
      </c>
      <c r="C138" s="168" t="s">
        <v>442</v>
      </c>
      <c r="D138" s="434">
        <v>16</v>
      </c>
      <c r="E138" s="287"/>
      <c r="F138" s="219">
        <f>D138*E138</f>
        <v>0</v>
      </c>
    </row>
    <row r="139" spans="1:6" s="353" customFormat="1" ht="15" customHeight="1">
      <c r="A139" s="436"/>
      <c r="B139" s="449"/>
      <c r="C139" s="345"/>
      <c r="D139" s="434"/>
      <c r="E139" s="345"/>
      <c r="F139" s="347"/>
    </row>
    <row r="140" spans="1:6" s="353" customFormat="1" ht="15" customHeight="1">
      <c r="A140" s="436"/>
      <c r="B140" s="449"/>
      <c r="C140" s="345"/>
      <c r="D140" s="434"/>
      <c r="E140" s="345"/>
      <c r="F140" s="347"/>
    </row>
    <row r="141" spans="1:6" s="353" customFormat="1" ht="15" customHeight="1">
      <c r="A141" s="436"/>
      <c r="B141" s="449"/>
      <c r="C141" s="345"/>
      <c r="D141" s="434"/>
      <c r="E141" s="345"/>
      <c r="F141" s="347"/>
    </row>
    <row r="142" spans="1:6" s="353" customFormat="1" ht="15" customHeight="1">
      <c r="A142" s="436"/>
      <c r="B142" s="449"/>
      <c r="C142" s="345"/>
      <c r="D142" s="434"/>
      <c r="E142" s="345"/>
      <c r="F142" s="347"/>
    </row>
    <row r="143" spans="1:6" s="353" customFormat="1" ht="15" customHeight="1">
      <c r="A143" s="436"/>
      <c r="B143" s="449"/>
      <c r="C143" s="345"/>
      <c r="D143" s="434"/>
      <c r="E143" s="345"/>
      <c r="F143" s="347"/>
    </row>
    <row r="144" spans="1:6" s="353" customFormat="1" ht="15" customHeight="1">
      <c r="A144" s="436"/>
      <c r="B144" s="449"/>
      <c r="C144" s="345"/>
      <c r="D144" s="434"/>
      <c r="E144" s="345"/>
      <c r="F144" s="347"/>
    </row>
    <row r="145" spans="1:6" s="353" customFormat="1" ht="15" customHeight="1">
      <c r="A145" s="436"/>
      <c r="B145" s="449"/>
      <c r="C145" s="345"/>
      <c r="D145" s="434"/>
      <c r="E145" s="345"/>
      <c r="F145" s="347"/>
    </row>
    <row r="146" spans="1:6" s="353" customFormat="1" ht="15" customHeight="1">
      <c r="A146" s="436"/>
      <c r="B146" s="449"/>
      <c r="C146" s="345"/>
      <c r="D146" s="434"/>
      <c r="E146" s="345"/>
      <c r="F146" s="347"/>
    </row>
    <row r="147" spans="1:6" s="353" customFormat="1" ht="15" customHeight="1">
      <c r="A147" s="436"/>
      <c r="B147" s="449"/>
      <c r="C147" s="345"/>
      <c r="D147" s="434"/>
      <c r="E147" s="345"/>
      <c r="F147" s="347"/>
    </row>
    <row r="148" spans="1:6" ht="30" customHeight="1">
      <c r="A148" s="358"/>
      <c r="B148" s="359" t="s">
        <v>264</v>
      </c>
      <c r="C148" s="360"/>
      <c r="D148" s="443"/>
      <c r="E148" s="362" t="s">
        <v>248</v>
      </c>
      <c r="F148" s="400">
        <f>SUM(F118:F141)</f>
        <v>0</v>
      </c>
    </row>
    <row r="149" spans="1:6" s="353" customFormat="1" ht="15" customHeight="1">
      <c r="A149" s="436"/>
      <c r="B149" s="449"/>
      <c r="C149" s="168"/>
      <c r="D149" s="434"/>
      <c r="E149" s="345"/>
      <c r="F149" s="347"/>
    </row>
    <row r="150" spans="1:6" s="353" customFormat="1" ht="15" customHeight="1">
      <c r="A150" s="436"/>
      <c r="B150" s="343" t="s">
        <v>275</v>
      </c>
      <c r="C150" s="168"/>
      <c r="D150" s="434"/>
      <c r="E150" s="345"/>
      <c r="F150" s="347"/>
    </row>
    <row r="151" spans="1:6" s="353" customFormat="1" ht="15" customHeight="1">
      <c r="A151" s="436"/>
      <c r="B151" s="449"/>
      <c r="C151" s="345"/>
      <c r="D151" s="434"/>
      <c r="E151" s="345"/>
      <c r="F151" s="347"/>
    </row>
    <row r="152" spans="1:6" s="353" customFormat="1" ht="30">
      <c r="A152" s="436" t="s">
        <v>789</v>
      </c>
      <c r="B152" s="194" t="s">
        <v>43</v>
      </c>
      <c r="C152" s="345"/>
      <c r="D152" s="434"/>
      <c r="E152" s="345"/>
      <c r="F152" s="347"/>
    </row>
    <row r="153" spans="1:6" s="353" customFormat="1" ht="15" customHeight="1">
      <c r="A153" s="436"/>
      <c r="B153" s="449"/>
      <c r="C153" s="345"/>
      <c r="D153" s="434"/>
      <c r="E153" s="345"/>
      <c r="F153" s="347"/>
    </row>
    <row r="154" spans="1:6" s="353" customFormat="1" ht="99.75">
      <c r="A154" s="436"/>
      <c r="B154" s="195" t="s">
        <v>40</v>
      </c>
      <c r="C154" s="168"/>
      <c r="D154" s="434"/>
      <c r="E154" s="345"/>
      <c r="F154" s="347"/>
    </row>
    <row r="155" spans="1:6" s="353" customFormat="1" ht="14.25">
      <c r="A155" s="436"/>
      <c r="B155" s="447"/>
      <c r="C155" s="345"/>
      <c r="D155" s="434"/>
      <c r="E155" s="345"/>
      <c r="F155" s="347"/>
    </row>
    <row r="156" spans="1:6" s="353" customFormat="1" ht="15" customHeight="1">
      <c r="A156" s="436" t="s">
        <v>790</v>
      </c>
      <c r="B156" s="196" t="s">
        <v>39</v>
      </c>
      <c r="C156" s="345"/>
      <c r="D156" s="434"/>
      <c r="E156" s="345"/>
      <c r="F156" s="347"/>
    </row>
    <row r="157" spans="1:6" s="353" customFormat="1" ht="15" customHeight="1">
      <c r="A157" s="436"/>
      <c r="B157" s="197"/>
      <c r="C157" s="345"/>
      <c r="D157" s="434"/>
      <c r="E157" s="345"/>
      <c r="F157" s="347"/>
    </row>
    <row r="158" spans="1:6" s="353" customFormat="1" ht="15" customHeight="1">
      <c r="A158" s="436" t="s">
        <v>791</v>
      </c>
      <c r="B158" s="585" t="s">
        <v>1191</v>
      </c>
      <c r="C158" s="345" t="s">
        <v>440</v>
      </c>
      <c r="D158" s="434">
        <v>420</v>
      </c>
      <c r="E158" s="282"/>
      <c r="F158" s="219">
        <f>D158*E158</f>
        <v>0</v>
      </c>
    </row>
    <row r="159" spans="1:6" ht="15" customHeight="1">
      <c r="A159" s="436"/>
      <c r="B159" s="350"/>
      <c r="C159" s="345"/>
      <c r="D159" s="345"/>
      <c r="E159" s="345"/>
      <c r="F159" s="347"/>
    </row>
    <row r="160" spans="1:6" s="353" customFormat="1" ht="15" customHeight="1">
      <c r="A160" s="436" t="s">
        <v>792</v>
      </c>
      <c r="B160" s="448" t="s">
        <v>45</v>
      </c>
      <c r="C160" s="345"/>
      <c r="D160" s="434"/>
      <c r="E160" s="345"/>
      <c r="F160" s="347"/>
    </row>
    <row r="161" spans="1:6" s="353" customFormat="1" ht="15" customHeight="1">
      <c r="A161" s="436"/>
      <c r="B161" s="449"/>
      <c r="C161" s="345"/>
      <c r="D161" s="434"/>
      <c r="E161" s="345"/>
      <c r="F161" s="347"/>
    </row>
    <row r="162" spans="1:6" s="353" customFormat="1" ht="102.75" customHeight="1">
      <c r="A162" s="436"/>
      <c r="B162" s="446" t="s">
        <v>44</v>
      </c>
      <c r="C162" s="345"/>
      <c r="D162" s="434"/>
      <c r="E162" s="345"/>
      <c r="F162" s="347"/>
    </row>
    <row r="163" spans="1:6" s="353" customFormat="1" ht="15" customHeight="1">
      <c r="A163" s="436"/>
      <c r="B163" s="588"/>
      <c r="C163" s="345"/>
      <c r="D163" s="589"/>
      <c r="E163" s="345"/>
      <c r="F163" s="590"/>
    </row>
    <row r="164" spans="1:6" s="353" customFormat="1" ht="15" customHeight="1">
      <c r="A164" s="436" t="s">
        <v>793</v>
      </c>
      <c r="B164" s="585" t="s">
        <v>1300</v>
      </c>
      <c r="C164" s="168" t="s">
        <v>442</v>
      </c>
      <c r="D164" s="434">
        <v>4</v>
      </c>
      <c r="E164" s="287"/>
      <c r="F164" s="219">
        <f>D164*E164</f>
        <v>0</v>
      </c>
    </row>
    <row r="165" spans="1:6" s="353" customFormat="1" ht="15" customHeight="1">
      <c r="A165" s="436"/>
      <c r="B165" s="585"/>
      <c r="C165" s="168"/>
      <c r="D165" s="589"/>
      <c r="E165" s="345"/>
      <c r="F165" s="347"/>
    </row>
    <row r="166" spans="1:6" s="353" customFormat="1" ht="15" customHeight="1">
      <c r="A166" s="436"/>
      <c r="B166" s="585"/>
      <c r="C166" s="168"/>
      <c r="D166" s="589"/>
      <c r="E166" s="345"/>
      <c r="F166" s="347"/>
    </row>
    <row r="167" spans="1:6" s="353" customFormat="1" ht="15" customHeight="1">
      <c r="A167" s="436"/>
      <c r="B167" s="585"/>
      <c r="C167" s="168"/>
      <c r="D167" s="589"/>
      <c r="E167" s="345"/>
      <c r="F167" s="347"/>
    </row>
    <row r="168" spans="1:6" s="353" customFormat="1" ht="15" customHeight="1">
      <c r="A168" s="436"/>
      <c r="B168" s="585"/>
      <c r="C168" s="168"/>
      <c r="D168" s="589"/>
      <c r="E168" s="345"/>
      <c r="F168" s="347"/>
    </row>
    <row r="169" spans="1:6" s="353" customFormat="1" ht="15" customHeight="1">
      <c r="A169" s="436"/>
      <c r="B169" s="585"/>
      <c r="C169" s="168"/>
      <c r="D169" s="589"/>
      <c r="E169" s="345"/>
      <c r="F169" s="347"/>
    </row>
    <row r="170" spans="1:6" s="353" customFormat="1" ht="15" customHeight="1">
      <c r="A170" s="436"/>
      <c r="B170" s="585"/>
      <c r="C170" s="168"/>
      <c r="D170" s="589"/>
      <c r="E170" s="345"/>
      <c r="F170" s="347"/>
    </row>
    <row r="171" spans="1:6" s="353" customFormat="1" ht="15" customHeight="1">
      <c r="A171" s="436"/>
      <c r="B171" s="585"/>
      <c r="C171" s="168"/>
      <c r="D171" s="589"/>
      <c r="E171" s="345"/>
      <c r="F171" s="347"/>
    </row>
    <row r="172" spans="1:6" s="353" customFormat="1" ht="15" customHeight="1">
      <c r="A172" s="436"/>
      <c r="B172" s="585"/>
      <c r="C172" s="168"/>
      <c r="D172" s="589"/>
      <c r="E172" s="345"/>
      <c r="F172" s="347"/>
    </row>
    <row r="173" spans="1:6" s="353" customFormat="1" ht="15" customHeight="1">
      <c r="A173" s="436"/>
      <c r="B173" s="585"/>
      <c r="C173" s="168"/>
      <c r="D173" s="589"/>
      <c r="E173" s="345"/>
      <c r="F173" s="347"/>
    </row>
    <row r="174" spans="1:6" s="353" customFormat="1" ht="15" customHeight="1">
      <c r="A174" s="436"/>
      <c r="B174" s="585"/>
      <c r="C174" s="168"/>
      <c r="D174" s="589"/>
      <c r="E174" s="345"/>
      <c r="F174" s="347"/>
    </row>
    <row r="175" spans="1:6" s="353" customFormat="1" ht="15" customHeight="1">
      <c r="A175" s="436"/>
      <c r="B175" s="585"/>
      <c r="C175" s="168"/>
      <c r="D175" s="589"/>
      <c r="E175" s="345"/>
      <c r="F175" s="347"/>
    </row>
    <row r="176" spans="1:6" s="353" customFormat="1" ht="15" customHeight="1">
      <c r="A176" s="436"/>
      <c r="B176" s="585"/>
      <c r="C176" s="168"/>
      <c r="D176" s="589"/>
      <c r="E176" s="345"/>
      <c r="F176" s="347"/>
    </row>
    <row r="177" spans="1:6" s="353" customFormat="1" ht="15" customHeight="1">
      <c r="A177" s="436"/>
      <c r="B177" s="585"/>
      <c r="C177" s="168"/>
      <c r="D177" s="589"/>
      <c r="E177" s="345"/>
      <c r="F177" s="347"/>
    </row>
    <row r="178" spans="1:6" s="353" customFormat="1" ht="15" customHeight="1">
      <c r="A178" s="436"/>
      <c r="B178" s="585"/>
      <c r="C178" s="168"/>
      <c r="D178" s="589"/>
      <c r="E178" s="345"/>
      <c r="F178" s="347"/>
    </row>
    <row r="179" spans="1:6" s="353" customFormat="1" ht="15" customHeight="1">
      <c r="A179" s="436"/>
      <c r="B179" s="585"/>
      <c r="C179" s="168"/>
      <c r="D179" s="589"/>
      <c r="E179" s="345"/>
      <c r="F179" s="347"/>
    </row>
    <row r="180" spans="1:6" ht="30" customHeight="1">
      <c r="A180" s="358"/>
      <c r="B180" s="359" t="s">
        <v>264</v>
      </c>
      <c r="C180" s="360"/>
      <c r="D180" s="443"/>
      <c r="E180" s="362" t="s">
        <v>248</v>
      </c>
      <c r="F180" s="400">
        <f>SUM(F154:F170)</f>
        <v>0</v>
      </c>
    </row>
    <row r="181" spans="1:6" ht="15" customHeight="1">
      <c r="A181" s="130"/>
      <c r="B181" s="367"/>
      <c r="C181" s="368"/>
      <c r="D181" s="484"/>
      <c r="E181" s="370"/>
      <c r="F181" s="220"/>
    </row>
    <row r="182" spans="1:6" ht="15" customHeight="1">
      <c r="A182" s="130"/>
      <c r="B182" s="371" t="s">
        <v>275</v>
      </c>
      <c r="C182" s="317"/>
      <c r="D182" s="486"/>
      <c r="E182" s="370"/>
      <c r="F182" s="220"/>
    </row>
    <row r="183" spans="1:6" s="353" customFormat="1" ht="14.25">
      <c r="A183" s="344"/>
      <c r="B183" s="373"/>
      <c r="C183" s="317"/>
      <c r="D183" s="454"/>
      <c r="E183" s="375"/>
      <c r="F183" s="220"/>
    </row>
    <row r="184" spans="1:6" s="353" customFormat="1" ht="14.25">
      <c r="A184" s="344"/>
      <c r="B184" s="376" t="s">
        <v>268</v>
      </c>
      <c r="C184" s="317"/>
      <c r="D184" s="454"/>
      <c r="E184" s="375"/>
      <c r="F184" s="220"/>
    </row>
    <row r="185" spans="1:6" s="353" customFormat="1" ht="14.25">
      <c r="A185" s="344"/>
      <c r="B185" s="373"/>
      <c r="C185" s="317"/>
      <c r="D185" s="454"/>
      <c r="E185" s="375"/>
      <c r="F185" s="220"/>
    </row>
    <row r="186" spans="1:6" s="353" customFormat="1" ht="14.25">
      <c r="A186" s="344"/>
      <c r="B186" s="377" t="s">
        <v>345</v>
      </c>
      <c r="C186" s="317"/>
      <c r="D186" s="454"/>
      <c r="E186" s="375"/>
      <c r="F186" s="220">
        <f>F114</f>
        <v>0</v>
      </c>
    </row>
    <row r="187" spans="1:6" s="353" customFormat="1" ht="14.25">
      <c r="A187" s="344"/>
      <c r="B187" s="373"/>
      <c r="C187" s="317"/>
      <c r="D187" s="454"/>
      <c r="E187" s="375"/>
      <c r="F187" s="220"/>
    </row>
    <row r="188" spans="1:6" s="353" customFormat="1" ht="14.25">
      <c r="A188" s="344"/>
      <c r="B188" s="377" t="s">
        <v>346</v>
      </c>
      <c r="C188" s="317"/>
      <c r="D188" s="454"/>
      <c r="E188" s="375"/>
      <c r="F188" s="220">
        <f>F148</f>
        <v>0</v>
      </c>
    </row>
    <row r="189" spans="1:6" s="353" customFormat="1" ht="14.25">
      <c r="A189" s="344"/>
      <c r="B189" s="373"/>
      <c r="C189" s="317"/>
      <c r="D189" s="454"/>
      <c r="E189" s="375"/>
      <c r="F189" s="220"/>
    </row>
    <row r="190" spans="1:6" s="353" customFormat="1" ht="14.25">
      <c r="A190" s="344"/>
      <c r="B190" s="377" t="s">
        <v>1314</v>
      </c>
      <c r="C190" s="317"/>
      <c r="D190" s="454"/>
      <c r="E190" s="375"/>
      <c r="F190" s="220">
        <f>F180</f>
        <v>0</v>
      </c>
    </row>
    <row r="191" spans="1:6" s="353" customFormat="1" ht="14.25">
      <c r="A191" s="344"/>
      <c r="B191" s="373"/>
      <c r="C191" s="317"/>
      <c r="D191" s="454"/>
      <c r="E191" s="375"/>
      <c r="F191" s="220"/>
    </row>
    <row r="192" spans="1:6" s="353" customFormat="1" ht="14.25">
      <c r="A192" s="344"/>
      <c r="B192" s="377"/>
      <c r="C192" s="317"/>
      <c r="D192" s="454"/>
      <c r="E192" s="375"/>
      <c r="F192" s="220"/>
    </row>
    <row r="193" spans="1:6" s="353" customFormat="1" ht="14.25">
      <c r="A193" s="344"/>
      <c r="B193" s="373"/>
      <c r="C193" s="317"/>
      <c r="D193" s="454"/>
      <c r="E193" s="375"/>
      <c r="F193" s="220"/>
    </row>
    <row r="194" spans="1:6" s="353" customFormat="1" ht="14.25">
      <c r="A194" s="344"/>
      <c r="B194" s="377"/>
      <c r="C194" s="317"/>
      <c r="D194" s="454"/>
      <c r="E194" s="375"/>
      <c r="F194" s="220"/>
    </row>
    <row r="195" spans="1:6" s="353" customFormat="1" ht="14.25">
      <c r="A195" s="344"/>
      <c r="B195" s="373"/>
      <c r="C195" s="317"/>
      <c r="D195" s="454"/>
      <c r="E195" s="375"/>
      <c r="F195" s="220"/>
    </row>
    <row r="196" spans="1:6" s="353" customFormat="1" ht="14.25">
      <c r="A196" s="344"/>
      <c r="B196" s="377"/>
      <c r="C196" s="317"/>
      <c r="D196" s="454"/>
      <c r="E196" s="375"/>
      <c r="F196" s="220"/>
    </row>
    <row r="197" spans="1:6" s="353" customFormat="1" ht="14.25">
      <c r="A197" s="344"/>
      <c r="B197" s="373"/>
      <c r="C197" s="317"/>
      <c r="D197" s="454"/>
      <c r="E197" s="375"/>
      <c r="F197" s="220"/>
    </row>
    <row r="198" spans="1:6" s="353" customFormat="1" ht="14.25">
      <c r="A198" s="344"/>
      <c r="B198" s="377"/>
      <c r="C198" s="317"/>
      <c r="D198" s="454"/>
      <c r="E198" s="375"/>
      <c r="F198" s="220"/>
    </row>
    <row r="199" spans="1:6" s="353" customFormat="1" ht="14.25">
      <c r="A199" s="344"/>
      <c r="B199" s="373"/>
      <c r="C199" s="317"/>
      <c r="D199" s="454"/>
      <c r="E199" s="375"/>
      <c r="F199" s="220"/>
    </row>
    <row r="200" spans="1:6" s="353" customFormat="1" ht="14.25">
      <c r="A200" s="344"/>
      <c r="B200" s="377"/>
      <c r="C200" s="317"/>
      <c r="D200" s="454"/>
      <c r="E200" s="375"/>
      <c r="F200" s="220"/>
    </row>
    <row r="201" spans="1:6" s="353" customFormat="1" ht="14.25">
      <c r="A201" s="344"/>
      <c r="B201" s="373"/>
      <c r="C201" s="317"/>
      <c r="D201" s="454"/>
      <c r="E201" s="375"/>
      <c r="F201" s="220"/>
    </row>
    <row r="202" spans="1:6" s="353" customFormat="1" ht="14.25">
      <c r="A202" s="344"/>
      <c r="B202" s="377"/>
      <c r="C202" s="317"/>
      <c r="D202" s="454"/>
      <c r="E202" s="375"/>
      <c r="F202" s="220"/>
    </row>
    <row r="203" spans="1:6" s="353" customFormat="1" ht="14.25">
      <c r="A203" s="344"/>
      <c r="B203" s="373"/>
      <c r="C203" s="317"/>
      <c r="D203" s="454"/>
      <c r="E203" s="375"/>
      <c r="F203" s="220"/>
    </row>
    <row r="204" spans="1:6" s="353" customFormat="1" ht="14.25">
      <c r="A204" s="344"/>
      <c r="B204" s="377"/>
      <c r="C204" s="317"/>
      <c r="D204" s="454"/>
      <c r="E204" s="375"/>
      <c r="F204" s="220"/>
    </row>
    <row r="205" spans="1:6" s="353" customFormat="1" ht="14.25">
      <c r="A205" s="344"/>
      <c r="B205" s="373"/>
      <c r="C205" s="317"/>
      <c r="D205" s="454"/>
      <c r="E205" s="375"/>
      <c r="F205" s="220"/>
    </row>
    <row r="206" spans="1:6" s="353" customFormat="1" ht="14.25">
      <c r="A206" s="344"/>
      <c r="B206" s="377"/>
      <c r="C206" s="317"/>
      <c r="D206" s="454"/>
      <c r="E206" s="375"/>
      <c r="F206" s="220"/>
    </row>
    <row r="207" spans="1:6" s="353" customFormat="1" ht="14.25">
      <c r="A207" s="344"/>
      <c r="B207" s="373"/>
      <c r="C207" s="317"/>
      <c r="D207" s="454"/>
      <c r="E207" s="375"/>
      <c r="F207" s="220"/>
    </row>
    <row r="208" spans="1:6" s="353" customFormat="1" ht="14.25">
      <c r="A208" s="344"/>
      <c r="B208" s="377"/>
      <c r="C208" s="317"/>
      <c r="D208" s="454"/>
      <c r="E208" s="375"/>
      <c r="F208" s="220"/>
    </row>
    <row r="209" spans="1:6" s="353" customFormat="1" ht="14.25">
      <c r="A209" s="344"/>
      <c r="B209" s="373"/>
      <c r="C209" s="317"/>
      <c r="D209" s="454"/>
      <c r="E209" s="375"/>
      <c r="F209" s="220"/>
    </row>
    <row r="210" spans="1:6" s="353" customFormat="1" ht="14.25">
      <c r="A210" s="344"/>
      <c r="B210" s="373"/>
      <c r="C210" s="317"/>
      <c r="D210" s="454"/>
      <c r="E210" s="375"/>
      <c r="F210" s="220"/>
    </row>
    <row r="211" spans="1:6" s="353" customFormat="1" ht="14.25">
      <c r="A211" s="344"/>
      <c r="B211" s="373"/>
      <c r="C211" s="317"/>
      <c r="D211" s="454"/>
      <c r="E211" s="375"/>
      <c r="F211" s="220"/>
    </row>
    <row r="212" spans="1:6" s="353" customFormat="1" ht="14.25">
      <c r="A212" s="344"/>
      <c r="B212" s="373"/>
      <c r="C212" s="317"/>
      <c r="D212" s="454"/>
      <c r="E212" s="375"/>
      <c r="F212" s="220"/>
    </row>
    <row r="213" spans="1:6" s="353" customFormat="1" ht="14.25">
      <c r="A213" s="344"/>
      <c r="B213" s="373"/>
      <c r="C213" s="317"/>
      <c r="D213" s="454"/>
      <c r="E213" s="375"/>
      <c r="F213" s="220"/>
    </row>
    <row r="214" spans="1:6" s="353" customFormat="1" ht="14.25">
      <c r="A214" s="344"/>
      <c r="B214" s="373"/>
      <c r="C214" s="317"/>
      <c r="D214" s="454"/>
      <c r="E214" s="375"/>
      <c r="F214" s="220"/>
    </row>
    <row r="215" spans="1:6" s="353" customFormat="1" ht="14.25">
      <c r="A215" s="344"/>
      <c r="B215" s="373"/>
      <c r="C215" s="317"/>
      <c r="D215" s="454"/>
      <c r="E215" s="375"/>
      <c r="F215" s="220"/>
    </row>
    <row r="216" spans="1:6" s="353" customFormat="1" ht="14.25">
      <c r="A216" s="344"/>
      <c r="B216" s="373"/>
      <c r="C216" s="317"/>
      <c r="D216" s="454"/>
      <c r="E216" s="375"/>
      <c r="F216" s="220"/>
    </row>
    <row r="217" spans="1:6" s="353" customFormat="1" ht="14.25">
      <c r="A217" s="344"/>
      <c r="B217" s="373"/>
      <c r="C217" s="317"/>
      <c r="D217" s="454"/>
      <c r="E217" s="375"/>
      <c r="F217" s="220"/>
    </row>
    <row r="218" spans="1:6" s="353" customFormat="1" ht="14.25">
      <c r="A218" s="344"/>
      <c r="B218" s="373"/>
      <c r="C218" s="317"/>
      <c r="D218" s="454"/>
      <c r="E218" s="375"/>
      <c r="F218" s="220"/>
    </row>
    <row r="219" spans="1:6" s="353" customFormat="1" ht="14.25">
      <c r="A219" s="344"/>
      <c r="B219" s="373"/>
      <c r="C219" s="317"/>
      <c r="D219" s="454"/>
      <c r="E219" s="375"/>
      <c r="F219" s="220"/>
    </row>
    <row r="220" spans="1:6" s="353" customFormat="1" ht="14.25">
      <c r="A220" s="344"/>
      <c r="B220" s="373"/>
      <c r="C220" s="317"/>
      <c r="D220" s="454"/>
      <c r="E220" s="375"/>
      <c r="F220" s="220"/>
    </row>
    <row r="221" spans="1:6" s="353" customFormat="1" ht="14.25">
      <c r="A221" s="344"/>
      <c r="B221" s="373"/>
      <c r="C221" s="317"/>
      <c r="D221" s="454"/>
      <c r="E221" s="375"/>
      <c r="F221" s="220"/>
    </row>
    <row r="222" spans="1:6" s="353" customFormat="1" ht="14.25">
      <c r="A222" s="344"/>
      <c r="B222" s="373"/>
      <c r="C222" s="317"/>
      <c r="D222" s="454"/>
      <c r="E222" s="375"/>
      <c r="F222" s="220"/>
    </row>
    <row r="223" spans="1:6" s="353" customFormat="1" ht="14.25">
      <c r="A223" s="344"/>
      <c r="B223" s="373"/>
      <c r="C223" s="317"/>
      <c r="D223" s="454"/>
      <c r="E223" s="375"/>
      <c r="F223" s="220"/>
    </row>
    <row r="224" spans="1:6" s="353" customFormat="1" ht="14.25">
      <c r="A224" s="344"/>
      <c r="B224" s="373"/>
      <c r="C224" s="317"/>
      <c r="D224" s="454"/>
      <c r="E224" s="375"/>
      <c r="F224" s="220"/>
    </row>
    <row r="225" spans="1:6" s="353" customFormat="1" ht="14.25">
      <c r="A225" s="344"/>
      <c r="B225" s="373"/>
      <c r="C225" s="317"/>
      <c r="D225" s="454"/>
      <c r="E225" s="375"/>
      <c r="F225" s="220"/>
    </row>
    <row r="226" spans="1:6" s="353" customFormat="1" ht="14.25">
      <c r="A226" s="344"/>
      <c r="B226" s="373"/>
      <c r="C226" s="324"/>
      <c r="D226" s="457"/>
      <c r="E226" s="375"/>
      <c r="F226" s="220"/>
    </row>
    <row r="227" spans="1:6" ht="30" customHeight="1">
      <c r="A227" s="358"/>
      <c r="B227" s="359" t="s">
        <v>344</v>
      </c>
      <c r="C227" s="360"/>
      <c r="D227" s="443"/>
      <c r="E227" s="362" t="s">
        <v>248</v>
      </c>
      <c r="F227" s="400">
        <f>SUM(F184:F203)</f>
        <v>0</v>
      </c>
    </row>
    <row r="228" spans="1:6" ht="15" customHeight="1">
      <c r="A228" s="130"/>
      <c r="B228" s="401"/>
      <c r="C228" s="368"/>
      <c r="D228" s="484"/>
      <c r="E228" s="370"/>
      <c r="F228" s="220"/>
    </row>
    <row r="229" spans="1:6" ht="15" customHeight="1">
      <c r="A229" s="130"/>
      <c r="B229" s="402" t="s">
        <v>290</v>
      </c>
      <c r="C229" s="403"/>
      <c r="D229" s="488"/>
      <c r="E229" s="370"/>
      <c r="F229" s="220"/>
    </row>
    <row r="230" spans="1:6" s="353" customFormat="1" ht="14.25">
      <c r="A230" s="344"/>
      <c r="B230" s="377"/>
      <c r="C230" s="403"/>
      <c r="D230" s="488"/>
      <c r="E230" s="375"/>
      <c r="F230" s="220"/>
    </row>
    <row r="231" spans="1:6" s="353" customFormat="1" ht="14.25">
      <c r="A231" s="344"/>
      <c r="B231" s="377" t="s">
        <v>14</v>
      </c>
      <c r="C231" s="403"/>
      <c r="D231" s="706" t="s">
        <v>347</v>
      </c>
      <c r="E231" s="707"/>
      <c r="F231" s="220">
        <f>F42</f>
        <v>0</v>
      </c>
    </row>
    <row r="232" spans="1:6" s="353" customFormat="1" ht="14.25">
      <c r="A232" s="344"/>
      <c r="B232" s="377"/>
      <c r="C232" s="403"/>
      <c r="D232" s="706"/>
      <c r="E232" s="707"/>
      <c r="F232" s="220"/>
    </row>
    <row r="233" spans="1:6" s="353" customFormat="1" ht="14.25">
      <c r="A233" s="344"/>
      <c r="B233" s="377" t="s">
        <v>29</v>
      </c>
      <c r="C233" s="403"/>
      <c r="D233" s="706" t="s">
        <v>1315</v>
      </c>
      <c r="E233" s="707"/>
      <c r="F233" s="220">
        <f>F81</f>
        <v>0</v>
      </c>
    </row>
    <row r="234" spans="1:6" s="353" customFormat="1" ht="14.25">
      <c r="A234" s="344"/>
      <c r="B234" s="377"/>
      <c r="C234" s="403"/>
      <c r="D234" s="488"/>
      <c r="E234" s="568"/>
      <c r="F234" s="220"/>
    </row>
    <row r="235" spans="1:6" s="353" customFormat="1" ht="14.25">
      <c r="A235" s="344"/>
      <c r="B235" s="377" t="s">
        <v>30</v>
      </c>
      <c r="C235" s="403"/>
      <c r="D235" s="706" t="s">
        <v>348</v>
      </c>
      <c r="E235" s="707"/>
      <c r="F235" s="220">
        <f>F227</f>
        <v>0</v>
      </c>
    </row>
    <row r="236" spans="1:6" s="353" customFormat="1" ht="14.25">
      <c r="A236" s="344"/>
      <c r="B236" s="373"/>
      <c r="C236" s="317"/>
      <c r="D236" s="708"/>
      <c r="E236" s="709"/>
      <c r="F236" s="220"/>
    </row>
    <row r="237" spans="1:6" s="353" customFormat="1" ht="14.25">
      <c r="A237" s="344"/>
      <c r="B237" s="377"/>
      <c r="C237" s="317"/>
      <c r="D237" s="706"/>
      <c r="E237" s="707"/>
      <c r="F237" s="220"/>
    </row>
    <row r="238" spans="1:6" s="353" customFormat="1" ht="14.25">
      <c r="A238" s="344"/>
      <c r="B238" s="373"/>
      <c r="C238" s="317"/>
      <c r="D238" s="708"/>
      <c r="E238" s="709"/>
      <c r="F238" s="220"/>
    </row>
    <row r="239" spans="1:6" s="353" customFormat="1" ht="14.25">
      <c r="A239" s="344"/>
      <c r="B239" s="377"/>
      <c r="C239" s="317"/>
      <c r="D239" s="706"/>
      <c r="E239" s="707"/>
      <c r="F239" s="220"/>
    </row>
    <row r="240" spans="1:6" s="353" customFormat="1" ht="14.25">
      <c r="A240" s="344"/>
      <c r="B240" s="373"/>
      <c r="C240" s="317"/>
      <c r="D240" s="708"/>
      <c r="E240" s="709"/>
      <c r="F240" s="220"/>
    </row>
    <row r="241" spans="1:6" s="353" customFormat="1" ht="14.25">
      <c r="A241" s="344"/>
      <c r="B241" s="377"/>
      <c r="C241" s="317"/>
      <c r="D241" s="454"/>
      <c r="E241" s="375"/>
      <c r="F241" s="220"/>
    </row>
    <row r="242" spans="1:6" s="353" customFormat="1" ht="14.25">
      <c r="A242" s="344"/>
      <c r="B242" s="373"/>
      <c r="C242" s="317"/>
      <c r="D242" s="454"/>
      <c r="E242" s="375"/>
      <c r="F242" s="220"/>
    </row>
    <row r="243" spans="1:6" s="353" customFormat="1" ht="14.25">
      <c r="A243" s="344"/>
      <c r="B243" s="377"/>
      <c r="C243" s="317"/>
      <c r="D243" s="454"/>
      <c r="E243" s="375"/>
      <c r="F243" s="220"/>
    </row>
    <row r="244" spans="1:6" s="353" customFormat="1" ht="14.25">
      <c r="A244" s="344"/>
      <c r="B244" s="373"/>
      <c r="C244" s="317"/>
      <c r="D244" s="454"/>
      <c r="E244" s="375"/>
      <c r="F244" s="220"/>
    </row>
    <row r="245" spans="1:6" s="353" customFormat="1" ht="14.25">
      <c r="A245" s="344"/>
      <c r="B245" s="377"/>
      <c r="C245" s="317"/>
      <c r="D245" s="454"/>
      <c r="E245" s="375"/>
      <c r="F245" s="220"/>
    </row>
    <row r="246" spans="1:6" s="353" customFormat="1" ht="14.25">
      <c r="A246" s="344"/>
      <c r="B246" s="373"/>
      <c r="C246" s="317"/>
      <c r="D246" s="454"/>
      <c r="E246" s="375"/>
      <c r="F246" s="220"/>
    </row>
    <row r="247" spans="1:6" s="353" customFormat="1" ht="14.25">
      <c r="A247" s="344"/>
      <c r="B247" s="373"/>
      <c r="C247" s="317"/>
      <c r="D247" s="454"/>
      <c r="E247" s="375"/>
      <c r="F247" s="220"/>
    </row>
    <row r="248" spans="1:6" s="353" customFormat="1" ht="14.25">
      <c r="A248" s="344"/>
      <c r="B248" s="373"/>
      <c r="C248" s="317"/>
      <c r="D248" s="454"/>
      <c r="E248" s="375"/>
      <c r="F248" s="220"/>
    </row>
    <row r="249" spans="1:6" s="353" customFormat="1" ht="14.25">
      <c r="A249" s="344"/>
      <c r="B249" s="373"/>
      <c r="C249" s="317"/>
      <c r="D249" s="454"/>
      <c r="E249" s="375"/>
      <c r="F249" s="220"/>
    </row>
    <row r="250" spans="1:6" s="353" customFormat="1" ht="14.25">
      <c r="A250" s="344"/>
      <c r="B250" s="373"/>
      <c r="C250" s="317"/>
      <c r="D250" s="454"/>
      <c r="E250" s="375"/>
      <c r="F250" s="220"/>
    </row>
    <row r="251" spans="1:6" s="353" customFormat="1" ht="14.25">
      <c r="A251" s="344"/>
      <c r="B251" s="373"/>
      <c r="C251" s="317"/>
      <c r="D251" s="454"/>
      <c r="E251" s="375"/>
      <c r="F251" s="220"/>
    </row>
    <row r="252" spans="1:6" s="353" customFormat="1" ht="14.25">
      <c r="A252" s="344"/>
      <c r="B252" s="373"/>
      <c r="C252" s="317"/>
      <c r="D252" s="454"/>
      <c r="E252" s="375"/>
      <c r="F252" s="220"/>
    </row>
    <row r="253" spans="1:6" s="353" customFormat="1" ht="14.25">
      <c r="A253" s="344"/>
      <c r="B253" s="373"/>
      <c r="C253" s="317"/>
      <c r="D253" s="454"/>
      <c r="E253" s="375"/>
      <c r="F253" s="220"/>
    </row>
    <row r="254" spans="1:6" s="353" customFormat="1" ht="14.25">
      <c r="A254" s="344"/>
      <c r="B254" s="373"/>
      <c r="C254" s="317"/>
      <c r="D254" s="454"/>
      <c r="E254" s="375"/>
      <c r="F254" s="220"/>
    </row>
    <row r="255" spans="1:6" s="353" customFormat="1" ht="14.25">
      <c r="A255" s="344"/>
      <c r="B255" s="373"/>
      <c r="C255" s="317"/>
      <c r="D255" s="454"/>
      <c r="E255" s="375"/>
      <c r="F255" s="220"/>
    </row>
    <row r="256" spans="1:6" s="353" customFormat="1" ht="14.25">
      <c r="A256" s="344"/>
      <c r="B256" s="373"/>
      <c r="C256" s="317"/>
      <c r="D256" s="454"/>
      <c r="E256" s="375"/>
      <c r="F256" s="220"/>
    </row>
    <row r="257" spans="1:6" s="353" customFormat="1" ht="14.25">
      <c r="A257" s="344"/>
      <c r="B257" s="373"/>
      <c r="C257" s="317"/>
      <c r="D257" s="454"/>
      <c r="E257" s="375"/>
      <c r="F257" s="220"/>
    </row>
    <row r="258" spans="1:6" s="353" customFormat="1" ht="14.25">
      <c r="A258" s="344"/>
      <c r="B258" s="373"/>
      <c r="C258" s="317"/>
      <c r="D258" s="454"/>
      <c r="E258" s="375"/>
      <c r="F258" s="220"/>
    </row>
    <row r="259" spans="1:6" s="353" customFormat="1" ht="14.25">
      <c r="A259" s="344"/>
      <c r="B259" s="373"/>
      <c r="C259" s="317"/>
      <c r="D259" s="454"/>
      <c r="E259" s="375"/>
      <c r="F259" s="220"/>
    </row>
    <row r="260" spans="1:6" s="353" customFormat="1" ht="14.25">
      <c r="A260" s="344"/>
      <c r="B260" s="373"/>
      <c r="C260" s="317"/>
      <c r="D260" s="454"/>
      <c r="E260" s="375"/>
      <c r="F260" s="220"/>
    </row>
    <row r="261" spans="1:6" s="353" customFormat="1" ht="14.25">
      <c r="A261" s="344"/>
      <c r="B261" s="373"/>
      <c r="C261" s="317"/>
      <c r="D261" s="454"/>
      <c r="E261" s="375"/>
      <c r="F261" s="220"/>
    </row>
    <row r="262" spans="1:6" s="353" customFormat="1" ht="14.25">
      <c r="A262" s="344"/>
      <c r="B262" s="373"/>
      <c r="C262" s="317"/>
      <c r="D262" s="454"/>
      <c r="E262" s="375"/>
      <c r="F262" s="220"/>
    </row>
    <row r="263" spans="1:6" s="353" customFormat="1" ht="14.25">
      <c r="A263" s="344"/>
      <c r="B263" s="373"/>
      <c r="C263" s="317"/>
      <c r="D263" s="454"/>
      <c r="E263" s="375"/>
      <c r="F263" s="220"/>
    </row>
    <row r="264" spans="1:6" s="353" customFormat="1" ht="14.25">
      <c r="A264" s="344"/>
      <c r="B264" s="373"/>
      <c r="C264" s="317"/>
      <c r="D264" s="454"/>
      <c r="E264" s="375"/>
      <c r="F264" s="220"/>
    </row>
    <row r="265" spans="1:6" s="353" customFormat="1" ht="14.25">
      <c r="A265" s="344"/>
      <c r="B265" s="373"/>
      <c r="C265" s="317"/>
      <c r="D265" s="454"/>
      <c r="E265" s="375"/>
      <c r="F265" s="220"/>
    </row>
    <row r="266" spans="1:6" s="353" customFormat="1" ht="14.25">
      <c r="A266" s="344"/>
      <c r="B266" s="373"/>
      <c r="C266" s="317"/>
      <c r="D266" s="454"/>
      <c r="E266" s="375"/>
      <c r="F266" s="220"/>
    </row>
    <row r="267" spans="1:6" s="353" customFormat="1" ht="14.25">
      <c r="A267" s="344"/>
      <c r="B267" s="373"/>
      <c r="C267" s="317"/>
      <c r="D267" s="454"/>
      <c r="E267" s="375"/>
      <c r="F267" s="220"/>
    </row>
    <row r="268" spans="1:6" s="353" customFormat="1" ht="14.25">
      <c r="A268" s="344"/>
      <c r="B268" s="373"/>
      <c r="C268" s="317"/>
      <c r="D268" s="454"/>
      <c r="E268" s="375"/>
      <c r="F268" s="220"/>
    </row>
    <row r="269" spans="1:6" s="353" customFormat="1" ht="14.25">
      <c r="A269" s="344"/>
      <c r="B269" s="373"/>
      <c r="C269" s="317"/>
      <c r="D269" s="454"/>
      <c r="E269" s="375"/>
      <c r="F269" s="220"/>
    </row>
    <row r="270" spans="1:6" s="353" customFormat="1" ht="14.25">
      <c r="A270" s="344"/>
      <c r="B270" s="373"/>
      <c r="C270" s="317"/>
      <c r="D270" s="454"/>
      <c r="E270" s="375"/>
      <c r="F270" s="220"/>
    </row>
    <row r="271" spans="1:6" s="353" customFormat="1" ht="14.25">
      <c r="A271" s="344"/>
      <c r="B271" s="373"/>
      <c r="C271" s="317"/>
      <c r="D271" s="454"/>
      <c r="E271" s="375"/>
      <c r="F271" s="220"/>
    </row>
    <row r="272" spans="1:6" s="353" customFormat="1" ht="14.25">
      <c r="A272" s="344"/>
      <c r="B272" s="405"/>
      <c r="C272" s="324"/>
      <c r="D272" s="457"/>
      <c r="E272" s="375"/>
      <c r="F272" s="220"/>
    </row>
    <row r="273" spans="1:6" ht="30" customHeight="1">
      <c r="A273" s="406"/>
      <c r="B273" s="407" t="s">
        <v>291</v>
      </c>
      <c r="C273" s="407"/>
      <c r="D273" s="489"/>
      <c r="E273" s="409" t="s">
        <v>248</v>
      </c>
      <c r="F273" s="410">
        <f>SUM(F229:F254)</f>
        <v>0</v>
      </c>
    </row>
    <row r="274" spans="1:6" ht="15" customHeight="1">
      <c r="B274" s="491"/>
      <c r="C274" s="491"/>
    </row>
  </sheetData>
  <sheetProtection algorithmName="SHA-512" hashValue="cOwpXTbLDgfw//4XTWNVRplCrJPifr/dyAjoCsVeDeJHX5EA828J+0dYwr9p/SGDkLBV5m2D+ITbDmxUduerew==" saltValue="vlzNbQiKqqK8jkT923/pTg==" spinCount="100000" sheet="1" objects="1" scenarios="1"/>
  <mergeCells count="13">
    <mergeCell ref="A5:A6"/>
    <mergeCell ref="B5:B6"/>
    <mergeCell ref="C5:C6"/>
    <mergeCell ref="D5:D6"/>
    <mergeCell ref="D240:E240"/>
    <mergeCell ref="D231:E231"/>
    <mergeCell ref="D232:E232"/>
    <mergeCell ref="D235:E235"/>
    <mergeCell ref="D236:E236"/>
    <mergeCell ref="D237:E237"/>
    <mergeCell ref="D238:E238"/>
    <mergeCell ref="D239:E239"/>
    <mergeCell ref="D233:E233"/>
  </mergeCells>
  <printOptions horizontalCentered="1"/>
  <pageMargins left="0.25" right="0.25" top="0.5" bottom="0.75" header="0.5" footer="0.25"/>
  <pageSetup paperSize="9" orientation="portrait" useFirstPageNumber="1" r:id="rId1"/>
  <headerFooter>
    <oddFooter>&amp;L&amp;8Document (V-4)&amp;C&amp;8 6/&amp;P&amp;R&amp;8Bill No. 6 - 
Irrigation Network</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A7FE-BE4F-4A3A-8D6D-2E4FD45EB8A5}">
  <dimension ref="A1:F50"/>
  <sheetViews>
    <sheetView showGridLines="0" showZeros="0" view="pageBreakPreview" topLeftCell="A7" zoomScale="80" zoomScaleNormal="100" zoomScaleSheetLayoutView="80" workbookViewId="0">
      <selection activeCell="N29" sqref="N29"/>
    </sheetView>
  </sheetViews>
  <sheetFormatPr defaultRowHeight="15" customHeight="1"/>
  <cols>
    <col min="1" max="1" width="16.42578125" style="596" customWidth="1"/>
    <col min="2" max="2" width="43.85546875" style="595" customWidth="1"/>
    <col min="3" max="3" width="6.7109375" style="597" customWidth="1"/>
    <col min="4" max="4" width="9.28515625" style="592" customWidth="1"/>
    <col min="5" max="5" width="9.7109375" style="598" customWidth="1"/>
    <col min="6" max="6" width="14.7109375" style="598" customWidth="1"/>
    <col min="7" max="16384" width="9.140625" style="595"/>
  </cols>
  <sheetData>
    <row r="1" spans="1:6" s="591" customFormat="1" ht="15" customHeight="1">
      <c r="A1" s="599" t="s">
        <v>1129</v>
      </c>
      <c r="B1" s="600"/>
      <c r="C1" s="600"/>
      <c r="D1" s="601"/>
      <c r="E1" s="600"/>
      <c r="F1" s="602"/>
    </row>
    <row r="2" spans="1:6" s="593" customFormat="1" ht="15" customHeight="1">
      <c r="A2" s="315" t="s">
        <v>1698</v>
      </c>
      <c r="B2" s="316"/>
      <c r="C2" s="317"/>
      <c r="D2" s="603"/>
      <c r="E2" s="319"/>
      <c r="F2" s="419" t="s">
        <v>1603</v>
      </c>
    </row>
    <row r="3" spans="1:6" s="593" customFormat="1" ht="15" customHeight="1">
      <c r="A3" s="322" t="s">
        <v>1701</v>
      </c>
      <c r="B3" s="323"/>
      <c r="C3" s="324"/>
      <c r="D3" s="604"/>
      <c r="E3" s="326"/>
      <c r="F3" s="327" t="s">
        <v>1604</v>
      </c>
    </row>
    <row r="4" spans="1:6" s="593" customFormat="1" ht="12" customHeight="1">
      <c r="A4" s="493"/>
      <c r="B4" s="494"/>
      <c r="C4" s="495"/>
      <c r="D4" s="605"/>
      <c r="E4" s="497"/>
      <c r="F4" s="498"/>
    </row>
    <row r="5" spans="1:6" s="593" customFormat="1" ht="30" customHeight="1">
      <c r="A5" s="722" t="s">
        <v>1606</v>
      </c>
      <c r="B5" s="722"/>
      <c r="C5" s="722"/>
      <c r="D5" s="722"/>
      <c r="E5" s="722"/>
      <c r="F5" s="722"/>
    </row>
    <row r="6" spans="1:6" s="593" customFormat="1" ht="12" customHeight="1">
      <c r="A6" s="493"/>
      <c r="B6" s="494"/>
      <c r="C6" s="495"/>
      <c r="D6" s="605"/>
      <c r="E6" s="497"/>
      <c r="F6" s="498"/>
    </row>
    <row r="7" spans="1:6" s="594" customFormat="1" ht="15" customHeight="1">
      <c r="A7" s="723" t="s">
        <v>1618</v>
      </c>
      <c r="B7" s="716" t="s">
        <v>3</v>
      </c>
      <c r="C7" s="718" t="s">
        <v>4</v>
      </c>
      <c r="D7" s="724" t="s">
        <v>5</v>
      </c>
      <c r="E7" s="427" t="s">
        <v>6</v>
      </c>
      <c r="F7" s="427" t="s">
        <v>11</v>
      </c>
    </row>
    <row r="8" spans="1:6" s="594" customFormat="1" ht="15" customHeight="1">
      <c r="A8" s="717"/>
      <c r="B8" s="717"/>
      <c r="C8" s="719"/>
      <c r="D8" s="725"/>
      <c r="E8" s="429" t="s">
        <v>94</v>
      </c>
      <c r="F8" s="429" t="s">
        <v>94</v>
      </c>
    </row>
    <row r="9" spans="1:6" s="594" customFormat="1" ht="15" customHeight="1">
      <c r="A9" s="337"/>
      <c r="B9" s="338"/>
      <c r="C9" s="339"/>
      <c r="D9" s="641"/>
      <c r="E9" s="430"/>
      <c r="F9" s="644"/>
    </row>
    <row r="10" spans="1:6" s="594" customFormat="1" ht="15" customHeight="1">
      <c r="A10" s="337"/>
      <c r="B10" s="343" t="s">
        <v>1605</v>
      </c>
      <c r="C10" s="339"/>
      <c r="D10" s="641"/>
      <c r="E10" s="430"/>
      <c r="F10" s="645"/>
    </row>
    <row r="11" spans="1:6" ht="15" customHeight="1">
      <c r="A11" s="295"/>
      <c r="B11" s="296"/>
      <c r="C11" s="275"/>
      <c r="D11" s="642"/>
      <c r="E11" s="646"/>
      <c r="F11" s="647"/>
    </row>
    <row r="12" spans="1:6" ht="14.25">
      <c r="A12" s="299"/>
      <c r="B12" s="300"/>
      <c r="C12" s="275"/>
      <c r="D12" s="643"/>
      <c r="E12" s="646"/>
      <c r="F12" s="647"/>
    </row>
    <row r="13" spans="1:6" ht="15" customHeight="1">
      <c r="A13" s="301"/>
      <c r="B13" s="300"/>
      <c r="C13" s="275"/>
      <c r="D13" s="643"/>
      <c r="E13" s="646"/>
      <c r="F13" s="647"/>
    </row>
    <row r="14" spans="1:6" ht="14.25">
      <c r="A14" s="301"/>
      <c r="B14" s="302"/>
      <c r="C14" s="275"/>
      <c r="D14" s="643"/>
      <c r="E14" s="646"/>
      <c r="F14" s="647"/>
    </row>
    <row r="15" spans="1:6" ht="15" customHeight="1">
      <c r="A15" s="301"/>
      <c r="B15" s="300"/>
      <c r="C15" s="275"/>
      <c r="D15" s="643"/>
      <c r="E15" s="646"/>
      <c r="F15" s="647"/>
    </row>
    <row r="16" spans="1:6" ht="14.25">
      <c r="A16" s="301"/>
      <c r="B16" s="300"/>
      <c r="C16" s="275"/>
      <c r="D16" s="642"/>
      <c r="E16" s="648"/>
      <c r="F16" s="648"/>
    </row>
    <row r="17" spans="1:6" ht="14.25">
      <c r="A17" s="301"/>
      <c r="B17" s="300"/>
      <c r="C17" s="275"/>
      <c r="D17" s="642"/>
      <c r="E17" s="648"/>
      <c r="F17" s="649"/>
    </row>
    <row r="18" spans="1:6" ht="14.25">
      <c r="A18" s="301"/>
      <c r="B18" s="300"/>
      <c r="C18" s="275"/>
      <c r="D18" s="642"/>
      <c r="E18" s="648"/>
      <c r="F18" s="649"/>
    </row>
    <row r="19" spans="1:6" ht="14.25">
      <c r="A19" s="301"/>
      <c r="B19" s="300"/>
      <c r="C19" s="275"/>
      <c r="D19" s="642"/>
      <c r="E19" s="648"/>
      <c r="F19" s="649"/>
    </row>
    <row r="20" spans="1:6" ht="14.25">
      <c r="A20" s="301"/>
      <c r="B20" s="300"/>
      <c r="C20" s="275"/>
      <c r="D20" s="642"/>
      <c r="E20" s="648"/>
      <c r="F20" s="649"/>
    </row>
    <row r="21" spans="1:6" ht="14.25">
      <c r="A21" s="301"/>
      <c r="B21" s="300"/>
      <c r="C21" s="275"/>
      <c r="D21" s="642"/>
      <c r="E21" s="648"/>
      <c r="F21" s="649"/>
    </row>
    <row r="22" spans="1:6" ht="14.25">
      <c r="A22" s="301"/>
      <c r="B22" s="300"/>
      <c r="C22" s="275"/>
      <c r="D22" s="642"/>
      <c r="E22" s="648"/>
      <c r="F22" s="649"/>
    </row>
    <row r="23" spans="1:6" ht="14.25">
      <c r="A23" s="301"/>
      <c r="B23" s="300"/>
      <c r="C23" s="275"/>
      <c r="D23" s="642"/>
      <c r="E23" s="648"/>
      <c r="F23" s="649"/>
    </row>
    <row r="24" spans="1:6" ht="15" customHeight="1">
      <c r="A24" s="301"/>
      <c r="B24" s="300"/>
      <c r="C24" s="275"/>
      <c r="D24" s="642"/>
      <c r="E24" s="648"/>
      <c r="F24" s="649"/>
    </row>
    <row r="25" spans="1:6" ht="14.25">
      <c r="A25" s="301"/>
      <c r="B25" s="300"/>
      <c r="C25" s="275"/>
      <c r="D25" s="642"/>
      <c r="E25" s="648"/>
      <c r="F25" s="648"/>
    </row>
    <row r="26" spans="1:6" ht="15" customHeight="1">
      <c r="A26" s="301"/>
      <c r="B26" s="300"/>
      <c r="C26" s="275"/>
      <c r="D26" s="643"/>
      <c r="E26" s="646"/>
      <c r="F26" s="647"/>
    </row>
    <row r="27" spans="1:6" ht="15" customHeight="1">
      <c r="A27" s="301"/>
      <c r="B27" s="300"/>
      <c r="C27" s="275"/>
      <c r="D27" s="643"/>
      <c r="E27" s="646"/>
      <c r="F27" s="647"/>
    </row>
    <row r="28" spans="1:6" ht="15" customHeight="1">
      <c r="A28" s="301"/>
      <c r="B28" s="300"/>
      <c r="C28" s="275"/>
      <c r="D28" s="643"/>
      <c r="E28" s="646"/>
      <c r="F28" s="647"/>
    </row>
    <row r="29" spans="1:6" ht="15" customHeight="1">
      <c r="A29" s="301"/>
      <c r="B29" s="300"/>
      <c r="C29" s="275"/>
      <c r="D29" s="643"/>
      <c r="E29" s="646"/>
      <c r="F29" s="647"/>
    </row>
    <row r="30" spans="1:6" ht="15" customHeight="1">
      <c r="A30" s="301"/>
      <c r="B30" s="300"/>
      <c r="C30" s="275"/>
      <c r="D30" s="643"/>
      <c r="E30" s="646"/>
      <c r="F30" s="647"/>
    </row>
    <row r="31" spans="1:6" ht="15" customHeight="1">
      <c r="A31" s="301"/>
      <c r="B31" s="300"/>
      <c r="C31" s="275"/>
      <c r="D31" s="643"/>
      <c r="E31" s="646"/>
      <c r="F31" s="647"/>
    </row>
    <row r="32" spans="1:6" ht="15" customHeight="1">
      <c r="A32" s="301"/>
      <c r="B32" s="300"/>
      <c r="C32" s="275"/>
      <c r="D32" s="643"/>
      <c r="E32" s="646"/>
      <c r="F32" s="647"/>
    </row>
    <row r="33" spans="1:6" ht="15" customHeight="1">
      <c r="A33" s="301"/>
      <c r="B33" s="300"/>
      <c r="C33" s="275"/>
      <c r="D33" s="643"/>
      <c r="E33" s="646"/>
      <c r="F33" s="647"/>
    </row>
    <row r="34" spans="1:6" ht="15" customHeight="1">
      <c r="A34" s="301"/>
      <c r="B34" s="300"/>
      <c r="C34" s="275"/>
      <c r="D34" s="643"/>
      <c r="E34" s="646"/>
      <c r="F34" s="647"/>
    </row>
    <row r="35" spans="1:6" ht="15" customHeight="1">
      <c r="A35" s="301"/>
      <c r="B35" s="300"/>
      <c r="C35" s="275"/>
      <c r="D35" s="643"/>
      <c r="E35" s="646"/>
      <c r="F35" s="647"/>
    </row>
    <row r="36" spans="1:6" ht="15" customHeight="1">
      <c r="A36" s="301"/>
      <c r="B36" s="300"/>
      <c r="C36" s="275"/>
      <c r="D36" s="643"/>
      <c r="E36" s="646"/>
      <c r="F36" s="647"/>
    </row>
    <row r="37" spans="1:6" ht="15" customHeight="1">
      <c r="A37" s="301"/>
      <c r="B37" s="300"/>
      <c r="C37" s="275"/>
      <c r="D37" s="643"/>
      <c r="E37" s="646"/>
      <c r="F37" s="647"/>
    </row>
    <row r="38" spans="1:6" ht="15" customHeight="1">
      <c r="A38" s="301"/>
      <c r="B38" s="300"/>
      <c r="C38" s="275"/>
      <c r="D38" s="643"/>
      <c r="E38" s="646"/>
      <c r="F38" s="647"/>
    </row>
    <row r="39" spans="1:6" ht="15" customHeight="1">
      <c r="A39" s="301"/>
      <c r="B39" s="300"/>
      <c r="C39" s="275"/>
      <c r="D39" s="643"/>
      <c r="E39" s="646"/>
      <c r="F39" s="647"/>
    </row>
    <row r="40" spans="1:6" ht="15" customHeight="1">
      <c r="A40" s="301"/>
      <c r="B40" s="300"/>
      <c r="C40" s="275"/>
      <c r="D40" s="643"/>
      <c r="E40" s="646"/>
      <c r="F40" s="647"/>
    </row>
    <row r="41" spans="1:6" ht="15" customHeight="1">
      <c r="A41" s="301"/>
      <c r="B41" s="300"/>
      <c r="C41" s="275"/>
      <c r="D41" s="643"/>
      <c r="E41" s="646"/>
      <c r="F41" s="647"/>
    </row>
    <row r="42" spans="1:6" ht="15" customHeight="1">
      <c r="A42" s="301"/>
      <c r="B42" s="300"/>
      <c r="C42" s="275"/>
      <c r="D42" s="643"/>
      <c r="E42" s="646"/>
      <c r="F42" s="647"/>
    </row>
    <row r="43" spans="1:6" ht="15" customHeight="1">
      <c r="A43" s="301"/>
      <c r="B43" s="300"/>
      <c r="C43" s="275"/>
      <c r="D43" s="643"/>
      <c r="E43" s="646"/>
      <c r="F43" s="647"/>
    </row>
    <row r="44" spans="1:6" ht="15" customHeight="1">
      <c r="A44" s="301"/>
      <c r="B44" s="300"/>
      <c r="C44" s="275"/>
      <c r="D44" s="643"/>
      <c r="E44" s="646"/>
      <c r="F44" s="647"/>
    </row>
    <row r="45" spans="1:6" ht="15" customHeight="1">
      <c r="A45" s="301"/>
      <c r="B45" s="300"/>
      <c r="C45" s="275"/>
      <c r="D45" s="643"/>
      <c r="E45" s="646"/>
      <c r="F45" s="647"/>
    </row>
    <row r="46" spans="1:6" ht="15" customHeight="1">
      <c r="A46" s="301"/>
      <c r="B46" s="300"/>
      <c r="C46" s="275"/>
      <c r="D46" s="643"/>
      <c r="E46" s="646"/>
      <c r="F46" s="647"/>
    </row>
    <row r="47" spans="1:6" ht="15" customHeight="1">
      <c r="A47" s="301"/>
      <c r="B47" s="300"/>
      <c r="C47" s="275"/>
      <c r="D47" s="643"/>
      <c r="E47" s="646"/>
      <c r="F47" s="647"/>
    </row>
    <row r="48" spans="1:6" ht="15" customHeight="1">
      <c r="A48" s="301"/>
      <c r="B48" s="300"/>
      <c r="C48" s="275"/>
      <c r="D48" s="643"/>
      <c r="E48" s="646"/>
      <c r="F48" s="647"/>
    </row>
    <row r="49" spans="1:6" ht="15" customHeight="1">
      <c r="A49" s="301"/>
      <c r="B49" s="300"/>
      <c r="C49" s="275"/>
      <c r="D49" s="643"/>
      <c r="E49" s="646"/>
      <c r="F49" s="647"/>
    </row>
    <row r="50" spans="1:6" ht="30" customHeight="1">
      <c r="A50" s="406"/>
      <c r="B50" s="407" t="s">
        <v>291</v>
      </c>
      <c r="C50" s="407"/>
      <c r="D50" s="489"/>
      <c r="E50" s="409" t="s">
        <v>248</v>
      </c>
      <c r="F50" s="410">
        <f>SUM(F11:F49)</f>
        <v>0</v>
      </c>
    </row>
  </sheetData>
  <sheetProtection algorithmName="SHA-512" hashValue="kf/zrX1YdI5EhEg0J+KbhbkGK2cBhiyrQdSFBHpkYiXNZiejUWszmjcbX1S28hbk2YMU4VupOaHMgn/+a/vC5g==" saltValue="WfOmRwW+KbXsFUyZvwKrYQ==" spinCount="100000" sheet="1" objects="1" scenarios="1"/>
  <mergeCells count="5">
    <mergeCell ref="A5:F5"/>
    <mergeCell ref="A7:A8"/>
    <mergeCell ref="B7:B8"/>
    <mergeCell ref="C7:C8"/>
    <mergeCell ref="D7:D8"/>
  </mergeCells>
  <printOptions horizontalCentered="1"/>
  <pageMargins left="0.25" right="0.25" top="0.5" bottom="0.75" header="0.5" footer="0.25"/>
  <pageSetup paperSize="9" orientation="portrait" useFirstPageNumber="1" r:id="rId1"/>
  <headerFooter>
    <oddFooter>&amp;L&amp;8Document (V-4)&amp;C&amp;8 7/&amp;P&amp;R&amp;8Bill No. 7 - 
Omission Table</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79B69-968C-43AB-8947-2F8B1147C9EE}">
  <dimension ref="A1:F42"/>
  <sheetViews>
    <sheetView showGridLines="0" showZeros="0" view="pageBreakPreview" zoomScale="80" zoomScaleNormal="100" zoomScaleSheetLayoutView="80" workbookViewId="0">
      <selection activeCell="B22" sqref="B22"/>
    </sheetView>
  </sheetViews>
  <sheetFormatPr defaultRowHeight="15" customHeight="1"/>
  <cols>
    <col min="1" max="1" width="16.42578125" style="132" customWidth="1"/>
    <col min="2" max="2" width="43.85546875" style="121" customWidth="1"/>
    <col min="3" max="3" width="6.7109375" style="12" customWidth="1"/>
    <col min="4" max="4" width="9.28515625" style="255" customWidth="1"/>
    <col min="5" max="5" width="9.7109375" style="11" customWidth="1"/>
    <col min="6" max="6" width="14.7109375" style="11" customWidth="1"/>
    <col min="7" max="16384" width="9.140625" style="121"/>
  </cols>
  <sheetData>
    <row r="1" spans="1:6" s="259" customFormat="1" ht="15" customHeight="1">
      <c r="A1" s="263" t="s">
        <v>1129</v>
      </c>
      <c r="B1" s="261"/>
      <c r="C1" s="261"/>
      <c r="D1" s="262"/>
      <c r="E1" s="261"/>
      <c r="F1" s="260"/>
    </row>
    <row r="2" spans="1:6" s="1" customFormat="1" ht="15" customHeight="1">
      <c r="A2" s="28" t="s">
        <v>1698</v>
      </c>
      <c r="B2" s="17"/>
      <c r="C2" s="122"/>
      <c r="D2" s="255"/>
      <c r="E2" s="25"/>
      <c r="F2" s="36" t="s">
        <v>1608</v>
      </c>
    </row>
    <row r="3" spans="1:6" s="1" customFormat="1" ht="15" customHeight="1">
      <c r="A3" s="29" t="s">
        <v>1701</v>
      </c>
      <c r="B3" s="30"/>
      <c r="C3" s="31"/>
      <c r="D3" s="258"/>
      <c r="E3" s="32"/>
      <c r="F3" s="37" t="s">
        <v>1609</v>
      </c>
    </row>
    <row r="4" spans="1:6" s="1" customFormat="1" ht="15" customHeight="1">
      <c r="A4" s="17"/>
      <c r="C4" s="122"/>
      <c r="D4" s="255"/>
      <c r="E4" s="25"/>
      <c r="F4" s="264"/>
    </row>
    <row r="5" spans="1:6" s="1" customFormat="1" ht="33.75" customHeight="1">
      <c r="A5" s="726" t="s">
        <v>1610</v>
      </c>
      <c r="B5" s="726"/>
      <c r="C5" s="726"/>
      <c r="D5" s="726"/>
      <c r="E5" s="726"/>
      <c r="F5" s="726"/>
    </row>
    <row r="6" spans="1:6" s="1" customFormat="1" ht="12" customHeight="1">
      <c r="A6" s="16"/>
      <c r="B6" s="4"/>
      <c r="C6" s="5"/>
      <c r="D6" s="257"/>
      <c r="E6" s="3"/>
      <c r="F6" s="14"/>
    </row>
    <row r="7" spans="1:6" s="51" customFormat="1" ht="15" customHeight="1">
      <c r="A7" s="727" t="s">
        <v>1607</v>
      </c>
      <c r="B7" s="729" t="s">
        <v>3</v>
      </c>
      <c r="C7" s="731" t="s">
        <v>4</v>
      </c>
      <c r="D7" s="733" t="s">
        <v>5</v>
      </c>
      <c r="E7" s="18" t="s">
        <v>6</v>
      </c>
      <c r="F7" s="18" t="s">
        <v>11</v>
      </c>
    </row>
    <row r="8" spans="1:6" s="51" customFormat="1" ht="15" customHeight="1">
      <c r="A8" s="728"/>
      <c r="B8" s="730"/>
      <c r="C8" s="732"/>
      <c r="D8" s="734"/>
      <c r="E8" s="19" t="s">
        <v>94</v>
      </c>
      <c r="F8" s="19" t="s">
        <v>94</v>
      </c>
    </row>
    <row r="9" spans="1:6" s="51" customFormat="1" ht="15" customHeight="1">
      <c r="A9" s="163"/>
      <c r="B9" s="164"/>
      <c r="C9" s="165"/>
      <c r="D9" s="256"/>
      <c r="E9" s="274"/>
      <c r="F9" s="20"/>
    </row>
    <row r="10" spans="1:6" s="51" customFormat="1" ht="15" customHeight="1">
      <c r="A10" s="163"/>
      <c r="B10" s="166" t="s">
        <v>1611</v>
      </c>
      <c r="C10" s="165"/>
      <c r="D10" s="256"/>
      <c r="E10" s="274"/>
      <c r="F10" s="24"/>
    </row>
    <row r="11" spans="1:6" ht="15" customHeight="1">
      <c r="A11" s="295"/>
      <c r="B11" s="296"/>
      <c r="C11" s="275"/>
      <c r="D11" s="297"/>
      <c r="E11" s="275"/>
      <c r="F11" s="298"/>
    </row>
    <row r="12" spans="1:6" ht="74.25" customHeight="1">
      <c r="A12" s="299"/>
      <c r="B12" s="300"/>
      <c r="C12" s="275"/>
      <c r="D12" s="275"/>
      <c r="E12" s="275"/>
      <c r="F12" s="298"/>
    </row>
    <row r="13" spans="1:6" ht="15" customHeight="1">
      <c r="A13" s="301"/>
      <c r="B13" s="300"/>
      <c r="C13" s="275"/>
      <c r="D13" s="275"/>
      <c r="E13" s="275"/>
      <c r="F13" s="298"/>
    </row>
    <row r="14" spans="1:6" ht="59.25" customHeight="1">
      <c r="A14" s="301"/>
      <c r="B14" s="302"/>
      <c r="C14" s="275"/>
      <c r="D14" s="275"/>
      <c r="E14" s="275"/>
      <c r="F14" s="298"/>
    </row>
    <row r="15" spans="1:6" ht="15" customHeight="1">
      <c r="A15" s="301"/>
      <c r="B15" s="300"/>
      <c r="C15" s="275"/>
      <c r="D15" s="275"/>
      <c r="E15" s="275"/>
      <c r="F15" s="298"/>
    </row>
    <row r="16" spans="1:6" ht="14.25">
      <c r="A16" s="301"/>
      <c r="B16" s="300"/>
      <c r="C16" s="275"/>
      <c r="D16" s="297"/>
      <c r="E16" s="294"/>
      <c r="F16" s="292"/>
    </row>
    <row r="17" spans="1:6" ht="15" customHeight="1">
      <c r="A17" s="301"/>
      <c r="B17" s="300"/>
      <c r="C17" s="275"/>
      <c r="D17" s="297"/>
      <c r="E17" s="294"/>
      <c r="F17" s="303"/>
    </row>
    <row r="18" spans="1:6" ht="14.25">
      <c r="A18" s="301"/>
      <c r="B18" s="300"/>
      <c r="C18" s="275"/>
      <c r="D18" s="297"/>
      <c r="E18" s="294"/>
      <c r="F18" s="292"/>
    </row>
    <row r="19" spans="1:6" ht="15" customHeight="1">
      <c r="A19" s="301"/>
      <c r="B19" s="300"/>
      <c r="C19" s="275"/>
      <c r="D19" s="275"/>
      <c r="E19" s="275"/>
      <c r="F19" s="298"/>
    </row>
    <row r="20" spans="1:6" ht="15" customHeight="1">
      <c r="A20" s="301"/>
      <c r="B20" s="300"/>
      <c r="C20" s="275"/>
      <c r="D20" s="275"/>
      <c r="E20" s="275"/>
      <c r="F20" s="298"/>
    </row>
    <row r="21" spans="1:6" ht="15" customHeight="1">
      <c r="A21" s="301"/>
      <c r="B21" s="300"/>
      <c r="C21" s="275"/>
      <c r="D21" s="275"/>
      <c r="E21" s="275"/>
      <c r="F21" s="298"/>
    </row>
    <row r="22" spans="1:6" ht="15" customHeight="1">
      <c r="A22" s="301"/>
      <c r="B22" s="300"/>
      <c r="C22" s="275"/>
      <c r="D22" s="275"/>
      <c r="E22" s="275"/>
      <c r="F22" s="298"/>
    </row>
    <row r="23" spans="1:6" ht="15" customHeight="1">
      <c r="A23" s="301"/>
      <c r="B23" s="300"/>
      <c r="C23" s="275"/>
      <c r="D23" s="275"/>
      <c r="E23" s="275"/>
      <c r="F23" s="298"/>
    </row>
    <row r="24" spans="1:6" ht="15" customHeight="1">
      <c r="A24" s="301"/>
      <c r="B24" s="300"/>
      <c r="C24" s="275"/>
      <c r="D24" s="275"/>
      <c r="E24" s="275"/>
      <c r="F24" s="298"/>
    </row>
    <row r="25" spans="1:6" ht="15" customHeight="1">
      <c r="A25" s="301"/>
      <c r="B25" s="300"/>
      <c r="C25" s="275"/>
      <c r="D25" s="275"/>
      <c r="E25" s="275"/>
      <c r="F25" s="298"/>
    </row>
    <row r="26" spans="1:6" ht="15" customHeight="1">
      <c r="A26" s="301"/>
      <c r="B26" s="300"/>
      <c r="C26" s="275"/>
      <c r="D26" s="275"/>
      <c r="E26" s="275"/>
      <c r="F26" s="298"/>
    </row>
    <row r="27" spans="1:6" ht="15" customHeight="1">
      <c r="A27" s="301"/>
      <c r="B27" s="300"/>
      <c r="C27" s="275"/>
      <c r="D27" s="275"/>
      <c r="E27" s="275"/>
      <c r="F27" s="298"/>
    </row>
    <row r="28" spans="1:6" ht="15" customHeight="1">
      <c r="A28" s="301"/>
      <c r="B28" s="300"/>
      <c r="C28" s="275"/>
      <c r="D28" s="275"/>
      <c r="E28" s="275"/>
      <c r="F28" s="298"/>
    </row>
    <row r="29" spans="1:6" ht="15" customHeight="1">
      <c r="A29" s="301"/>
      <c r="B29" s="300"/>
      <c r="C29" s="275"/>
      <c r="D29" s="275"/>
      <c r="E29" s="275"/>
      <c r="F29" s="298"/>
    </row>
    <row r="30" spans="1:6" ht="15" customHeight="1">
      <c r="A30" s="301"/>
      <c r="B30" s="300"/>
      <c r="C30" s="275"/>
      <c r="D30" s="275"/>
      <c r="E30" s="275"/>
      <c r="F30" s="298"/>
    </row>
    <row r="31" spans="1:6" ht="15" customHeight="1">
      <c r="A31" s="301"/>
      <c r="B31" s="300"/>
      <c r="C31" s="275"/>
      <c r="D31" s="275"/>
      <c r="E31" s="275"/>
      <c r="F31" s="298"/>
    </row>
    <row r="32" spans="1:6" ht="15" customHeight="1">
      <c r="A32" s="301"/>
      <c r="B32" s="300"/>
      <c r="C32" s="275"/>
      <c r="D32" s="275"/>
      <c r="E32" s="275"/>
      <c r="F32" s="298"/>
    </row>
    <row r="33" spans="1:6" ht="15" customHeight="1">
      <c r="A33" s="301"/>
      <c r="B33" s="300"/>
      <c r="C33" s="275"/>
      <c r="D33" s="275"/>
      <c r="E33" s="275"/>
      <c r="F33" s="298"/>
    </row>
    <row r="34" spans="1:6" ht="15" customHeight="1">
      <c r="A34" s="301"/>
      <c r="B34" s="300"/>
      <c r="C34" s="275"/>
      <c r="D34" s="275"/>
      <c r="E34" s="275"/>
      <c r="F34" s="298"/>
    </row>
    <row r="35" spans="1:6" ht="15" customHeight="1">
      <c r="A35" s="301"/>
      <c r="B35" s="300"/>
      <c r="C35" s="275"/>
      <c r="D35" s="275"/>
      <c r="E35" s="275"/>
      <c r="F35" s="298"/>
    </row>
    <row r="36" spans="1:6" ht="15" customHeight="1">
      <c r="A36" s="301"/>
      <c r="B36" s="300"/>
      <c r="C36" s="275"/>
      <c r="D36" s="275"/>
      <c r="E36" s="275"/>
      <c r="F36" s="298"/>
    </row>
    <row r="37" spans="1:6" ht="15" customHeight="1">
      <c r="A37" s="301"/>
      <c r="B37" s="300"/>
      <c r="C37" s="275"/>
      <c r="D37" s="275"/>
      <c r="E37" s="275"/>
      <c r="F37" s="298"/>
    </row>
    <row r="38" spans="1:6" ht="15" customHeight="1">
      <c r="A38" s="301"/>
      <c r="B38" s="300"/>
      <c r="C38" s="275"/>
      <c r="D38" s="275"/>
      <c r="E38" s="275"/>
      <c r="F38" s="298"/>
    </row>
    <row r="39" spans="1:6" ht="15" customHeight="1">
      <c r="A39" s="301"/>
      <c r="B39" s="300"/>
      <c r="C39" s="275"/>
      <c r="D39" s="275"/>
      <c r="E39" s="275"/>
      <c r="F39" s="298"/>
    </row>
    <row r="40" spans="1:6" ht="15" customHeight="1">
      <c r="A40" s="301"/>
      <c r="B40" s="300"/>
      <c r="C40" s="275"/>
      <c r="D40" s="275"/>
      <c r="E40" s="275"/>
      <c r="F40" s="298"/>
    </row>
    <row r="41" spans="1:6" ht="15" customHeight="1">
      <c r="A41" s="301"/>
      <c r="B41" s="300"/>
      <c r="C41" s="275"/>
      <c r="D41" s="275"/>
      <c r="E41" s="275"/>
      <c r="F41" s="298"/>
    </row>
    <row r="42" spans="1:6" ht="30" customHeight="1">
      <c r="A42" s="131"/>
      <c r="B42" s="33" t="s">
        <v>291</v>
      </c>
      <c r="C42" s="33"/>
      <c r="D42" s="34"/>
      <c r="E42" s="35" t="s">
        <v>248</v>
      </c>
      <c r="F42" s="221">
        <f>SUM(F11:F41)</f>
        <v>0</v>
      </c>
    </row>
  </sheetData>
  <sheetProtection algorithmName="SHA-512" hashValue="vde2+bkxxJt+Elt+I0EC7Cy4lIvVxu5ae0SjxcRXpZ220Dl/vHVfrt+mnnzHF1yRypijj5tn3AXWxPp6uzagpQ==" saltValue="aSDhPgPVL1ZqgvHpzPy+Ww==" spinCount="100000" sheet="1" objects="1" scenarios="1"/>
  <mergeCells count="5">
    <mergeCell ref="A5:F5"/>
    <mergeCell ref="A7:A8"/>
    <mergeCell ref="B7:B8"/>
    <mergeCell ref="C7:C8"/>
    <mergeCell ref="D7:D8"/>
  </mergeCells>
  <printOptions horizontalCentered="1"/>
  <pageMargins left="0.25" right="0.25" top="0.5" bottom="0.75" header="0.5" footer="0.25"/>
  <pageSetup paperSize="9" orientation="portrait" useFirstPageNumber="1" r:id="rId1"/>
  <headerFooter>
    <oddFooter>&amp;L&amp;8Document (V-4)&amp;C&amp;8 8/&amp;P&amp;R&amp;8Bill No. 8 - 
Addition Table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7"/>
  <sheetViews>
    <sheetView showGridLines="0" showZeros="0" view="pageBreakPreview" zoomScaleNormal="100" zoomScaleSheetLayoutView="100" workbookViewId="0">
      <selection activeCell="A24" sqref="A24"/>
    </sheetView>
  </sheetViews>
  <sheetFormatPr defaultRowHeight="14.25"/>
  <cols>
    <col min="1" max="1" width="16.42578125" style="412" customWidth="1"/>
    <col min="2" max="2" width="42.5703125" style="412" customWidth="1"/>
    <col min="3" max="3" width="20" style="284" customWidth="1"/>
    <col min="4" max="4" width="18.7109375" style="412" customWidth="1"/>
    <col min="5" max="16384" width="9.140625" style="284"/>
  </cols>
  <sheetData>
    <row r="1" spans="1:4" s="314" customFormat="1" ht="15" customHeight="1">
      <c r="A1" s="310" t="s">
        <v>1129</v>
      </c>
      <c r="B1" s="311"/>
      <c r="C1" s="311"/>
      <c r="D1" s="606"/>
    </row>
    <row r="2" spans="1:4" s="321" customFormat="1" ht="15" customHeight="1">
      <c r="A2" s="315" t="s">
        <v>1698</v>
      </c>
      <c r="B2" s="316"/>
      <c r="C2" s="317"/>
      <c r="D2" s="320" t="s">
        <v>244</v>
      </c>
    </row>
    <row r="3" spans="1:4" s="321" customFormat="1" ht="15" customHeight="1">
      <c r="A3" s="322" t="s">
        <v>1701</v>
      </c>
      <c r="B3" s="323"/>
      <c r="C3" s="324"/>
      <c r="D3" s="607"/>
    </row>
    <row r="4" spans="1:4" s="321" customFormat="1" ht="15" customHeight="1">
      <c r="A4" s="497"/>
      <c r="B4" s="497"/>
      <c r="C4" s="494"/>
      <c r="D4" s="495"/>
    </row>
    <row r="5" spans="1:4" s="335" customFormat="1" ht="15" customHeight="1">
      <c r="A5" s="710" t="s">
        <v>245</v>
      </c>
      <c r="B5" s="710" t="s">
        <v>3</v>
      </c>
      <c r="C5" s="737" t="s">
        <v>246</v>
      </c>
      <c r="D5" s="334" t="s">
        <v>247</v>
      </c>
    </row>
    <row r="6" spans="1:4" s="335" customFormat="1" ht="16.5" customHeight="1">
      <c r="A6" s="711"/>
      <c r="B6" s="711"/>
      <c r="C6" s="738"/>
      <c r="D6" s="608" t="s">
        <v>248</v>
      </c>
    </row>
    <row r="7" spans="1:4" s="387" customFormat="1" ht="11.25" customHeight="1">
      <c r="A7" s="609"/>
      <c r="B7" s="610"/>
      <c r="C7" s="611"/>
      <c r="D7" s="612"/>
    </row>
    <row r="8" spans="1:4" s="387" customFormat="1" ht="15" customHeight="1">
      <c r="A8" s="609" t="s">
        <v>249</v>
      </c>
      <c r="B8" s="613" t="s">
        <v>250</v>
      </c>
      <c r="C8" s="611" t="s">
        <v>1665</v>
      </c>
      <c r="D8" s="612">
        <f>'Bill#1-Wastewater  '!F1226</f>
        <v>0</v>
      </c>
    </row>
    <row r="9" spans="1:4" s="387" customFormat="1" ht="11.25" customHeight="1">
      <c r="A9" s="609"/>
      <c r="B9" s="610"/>
      <c r="C9" s="611"/>
      <c r="D9" s="612"/>
    </row>
    <row r="10" spans="1:4" s="387" customFormat="1" ht="15" customHeight="1">
      <c r="A10" s="609" t="s">
        <v>251</v>
      </c>
      <c r="B10" s="613" t="s">
        <v>1114</v>
      </c>
      <c r="C10" s="611" t="s">
        <v>1691</v>
      </c>
      <c r="D10" s="612">
        <f>'Bill#2-Storm Water'!F704</f>
        <v>0</v>
      </c>
    </row>
    <row r="11" spans="1:4" s="387" customFormat="1" ht="11.25" customHeight="1">
      <c r="A11" s="609"/>
      <c r="B11" s="610"/>
      <c r="C11" s="611"/>
      <c r="D11" s="612"/>
    </row>
    <row r="12" spans="1:4" s="387" customFormat="1" ht="15" customHeight="1">
      <c r="A12" s="609" t="s">
        <v>252</v>
      </c>
      <c r="B12" s="613" t="s">
        <v>0</v>
      </c>
      <c r="C12" s="611" t="s">
        <v>1666</v>
      </c>
      <c r="D12" s="612">
        <f>'Bill#3-TEL  '!F436</f>
        <v>0</v>
      </c>
    </row>
    <row r="13" spans="1:4" s="387" customFormat="1" ht="11.25" customHeight="1">
      <c r="A13" s="609"/>
      <c r="B13" s="610"/>
      <c r="C13" s="611"/>
      <c r="D13" s="612"/>
    </row>
    <row r="14" spans="1:4" s="387" customFormat="1" ht="15" customHeight="1">
      <c r="A14" s="609" t="s">
        <v>253</v>
      </c>
      <c r="B14" s="614" t="s">
        <v>254</v>
      </c>
      <c r="C14" s="611" t="s">
        <v>1667</v>
      </c>
      <c r="D14" s="612">
        <f>+'Bill#4-Roadworks'!F289</f>
        <v>0</v>
      </c>
    </row>
    <row r="15" spans="1:4" s="387" customFormat="1" ht="11.25" customHeight="1">
      <c r="A15" s="609"/>
      <c r="B15" s="610"/>
      <c r="C15" s="611"/>
      <c r="D15" s="612"/>
    </row>
    <row r="16" spans="1:4" s="387" customFormat="1" ht="15" customHeight="1">
      <c r="A16" s="609" t="s">
        <v>255</v>
      </c>
      <c r="B16" s="613" t="s">
        <v>8</v>
      </c>
      <c r="C16" s="611" t="s">
        <v>1668</v>
      </c>
      <c r="D16" s="612">
        <f>'Bill#5-Street Lighting Network'!F380</f>
        <v>0</v>
      </c>
    </row>
    <row r="17" spans="1:6" s="387" customFormat="1" ht="11.25" customHeight="1">
      <c r="A17" s="609"/>
      <c r="B17" s="610"/>
      <c r="C17" s="611"/>
      <c r="D17" s="612"/>
    </row>
    <row r="18" spans="1:6" s="387" customFormat="1" ht="15" customHeight="1">
      <c r="A18" s="609" t="s">
        <v>256</v>
      </c>
      <c r="B18" s="614" t="s">
        <v>1</v>
      </c>
      <c r="C18" s="611" t="s">
        <v>1669</v>
      </c>
      <c r="D18" s="612">
        <f>'Bill#6-TSE Distribution Network'!F273</f>
        <v>0</v>
      </c>
    </row>
    <row r="19" spans="1:6" s="387" customFormat="1" ht="11.25" customHeight="1">
      <c r="A19" s="609"/>
      <c r="B19" s="610"/>
      <c r="C19" s="611"/>
      <c r="D19" s="612"/>
    </row>
    <row r="20" spans="1:6" s="387" customFormat="1" ht="15" customHeight="1">
      <c r="A20" s="609" t="s">
        <v>1612</v>
      </c>
      <c r="B20" s="614" t="s">
        <v>1616</v>
      </c>
      <c r="C20" s="611" t="s">
        <v>1614</v>
      </c>
      <c r="D20" s="615">
        <f>+'Bill#7-Omission Table'!F50</f>
        <v>0</v>
      </c>
    </row>
    <row r="21" spans="1:6" s="387" customFormat="1" ht="11.25" customHeight="1">
      <c r="A21" s="609"/>
      <c r="B21" s="610"/>
      <c r="C21" s="611"/>
      <c r="D21" s="612"/>
    </row>
    <row r="22" spans="1:6" s="387" customFormat="1" ht="15" customHeight="1">
      <c r="A22" s="609" t="s">
        <v>1613</v>
      </c>
      <c r="B22" s="614" t="s">
        <v>1617</v>
      </c>
      <c r="C22" s="611" t="s">
        <v>1615</v>
      </c>
      <c r="D22" s="615">
        <f>+'Bill#8-Addition Table'!F42</f>
        <v>0</v>
      </c>
    </row>
    <row r="23" spans="1:6" s="387" customFormat="1" ht="11.25" customHeight="1">
      <c r="A23" s="609"/>
      <c r="B23" s="610"/>
      <c r="C23" s="611"/>
      <c r="D23" s="612"/>
    </row>
    <row r="24" spans="1:6" s="387" customFormat="1" ht="30" customHeight="1">
      <c r="A24" s="616"/>
      <c r="B24" s="617" t="s">
        <v>257</v>
      </c>
      <c r="C24" s="618" t="s">
        <v>248</v>
      </c>
      <c r="D24" s="619">
        <f>SUM(D8:D22)</f>
        <v>0</v>
      </c>
    </row>
    <row r="25" spans="1:6" s="621" customFormat="1" ht="30" customHeight="1">
      <c r="A25" s="639"/>
      <c r="B25" s="638" t="s">
        <v>1702</v>
      </c>
      <c r="C25" s="620" t="s">
        <v>248</v>
      </c>
      <c r="D25" s="640"/>
      <c r="F25" s="622"/>
    </row>
    <row r="26" spans="1:6" s="621" customFormat="1" ht="30" customHeight="1" thickBot="1">
      <c r="A26" s="639"/>
      <c r="B26" s="638" t="s">
        <v>1703</v>
      </c>
      <c r="C26" s="620" t="s">
        <v>248</v>
      </c>
      <c r="D26" s="640"/>
      <c r="F26" s="622"/>
    </row>
    <row r="27" spans="1:6" s="621" customFormat="1" ht="34.5" customHeight="1" thickTop="1" thickBot="1">
      <c r="A27" s="623"/>
      <c r="B27" s="624" t="s">
        <v>1704</v>
      </c>
      <c r="C27" s="625" t="s">
        <v>248</v>
      </c>
      <c r="D27" s="650">
        <f>+D24+D25+D26</f>
        <v>0</v>
      </c>
      <c r="E27" s="626"/>
      <c r="F27" s="622"/>
    </row>
    <row r="28" spans="1:6" s="621" customFormat="1" ht="15" customHeight="1" thickTop="1">
      <c r="A28" s="627"/>
      <c r="B28" s="626"/>
      <c r="D28" s="628"/>
      <c r="E28" s="626"/>
      <c r="F28" s="622"/>
    </row>
    <row r="29" spans="1:6" s="621" customFormat="1" ht="15" customHeight="1">
      <c r="A29" s="627"/>
      <c r="B29" s="626"/>
      <c r="D29" s="628"/>
      <c r="E29" s="626"/>
      <c r="F29" s="622"/>
    </row>
    <row r="30" spans="1:6" s="654" customFormat="1" ht="31.5" customHeight="1">
      <c r="A30" s="651" t="s">
        <v>259</v>
      </c>
      <c r="B30" s="736" t="s">
        <v>1681</v>
      </c>
      <c r="C30" s="736"/>
      <c r="D30" s="739"/>
      <c r="E30" s="652"/>
      <c r="F30" s="653"/>
    </row>
    <row r="31" spans="1:6" s="654" customFormat="1" ht="31.5" customHeight="1">
      <c r="A31" s="735" t="s">
        <v>1682</v>
      </c>
      <c r="B31" s="736"/>
      <c r="C31" s="736"/>
      <c r="D31" s="655" t="s">
        <v>260</v>
      </c>
      <c r="E31" s="652"/>
      <c r="F31" s="653"/>
    </row>
    <row r="32" spans="1:6" s="654" customFormat="1">
      <c r="A32" s="651"/>
      <c r="B32" s="652"/>
      <c r="C32" s="652"/>
      <c r="D32" s="655"/>
      <c r="E32" s="652"/>
      <c r="F32" s="653"/>
    </row>
    <row r="33" spans="1:6" s="654" customFormat="1">
      <c r="A33" s="735"/>
      <c r="B33" s="736"/>
      <c r="D33" s="655"/>
      <c r="E33" s="652"/>
      <c r="F33" s="653"/>
    </row>
    <row r="34" spans="1:6" s="659" customFormat="1" ht="15" customHeight="1">
      <c r="A34" s="651"/>
      <c r="B34" s="656" t="s">
        <v>1680</v>
      </c>
      <c r="C34" s="654" t="s">
        <v>349</v>
      </c>
      <c r="D34" s="657"/>
      <c r="E34" s="656"/>
      <c r="F34" s="658"/>
    </row>
    <row r="35" spans="1:6" s="659" customFormat="1" ht="15" customHeight="1">
      <c r="A35" s="660"/>
      <c r="B35" s="656"/>
      <c r="D35" s="657"/>
      <c r="E35" s="656"/>
      <c r="F35" s="658"/>
    </row>
    <row r="36" spans="1:6" s="659" customFormat="1" ht="15" customHeight="1">
      <c r="A36" s="660"/>
      <c r="B36" s="656" t="s">
        <v>261</v>
      </c>
      <c r="C36" s="654" t="s">
        <v>262</v>
      </c>
      <c r="D36" s="657"/>
      <c r="E36" s="656"/>
      <c r="F36" s="658"/>
    </row>
    <row r="37" spans="1:6" s="659" customFormat="1" ht="15" customHeight="1">
      <c r="A37" s="660"/>
      <c r="B37" s="656"/>
      <c r="D37" s="657"/>
      <c r="E37" s="656"/>
      <c r="F37" s="658"/>
    </row>
    <row r="38" spans="1:6" s="659" customFormat="1" ht="15" customHeight="1">
      <c r="A38" s="660"/>
      <c r="B38" s="656"/>
      <c r="D38" s="657"/>
      <c r="E38" s="656"/>
      <c r="F38" s="658"/>
    </row>
    <row r="39" spans="1:6" s="659" customFormat="1" ht="15" customHeight="1">
      <c r="A39" s="660"/>
      <c r="B39" s="656" t="s">
        <v>263</v>
      </c>
      <c r="D39" s="657"/>
      <c r="E39" s="656"/>
      <c r="F39" s="658"/>
    </row>
    <row r="40" spans="1:6" s="659" customFormat="1" ht="15" customHeight="1">
      <c r="A40" s="660"/>
      <c r="B40" s="656"/>
      <c r="D40" s="657"/>
      <c r="E40" s="656"/>
      <c r="F40" s="658"/>
    </row>
    <row r="41" spans="1:6" s="632" customFormat="1" ht="15" customHeight="1">
      <c r="A41" s="633"/>
      <c r="B41" s="629"/>
      <c r="D41" s="630"/>
      <c r="E41" s="629"/>
      <c r="F41" s="631"/>
    </row>
    <row r="42" spans="1:6" s="632" customFormat="1" ht="15" customHeight="1">
      <c r="A42" s="633"/>
      <c r="B42" s="629"/>
      <c r="D42" s="630"/>
      <c r="E42" s="629"/>
      <c r="F42" s="631"/>
    </row>
    <row r="43" spans="1:6" s="632" customFormat="1" ht="15" customHeight="1">
      <c r="A43" s="633"/>
      <c r="B43" s="629"/>
      <c r="D43" s="630"/>
      <c r="E43" s="629"/>
      <c r="F43" s="631"/>
    </row>
    <row r="44" spans="1:6" s="632" customFormat="1" ht="15" customHeight="1">
      <c r="A44" s="633"/>
      <c r="B44" s="629"/>
      <c r="D44" s="630"/>
      <c r="E44" s="629"/>
      <c r="F44" s="631"/>
    </row>
    <row r="45" spans="1:6" s="632" customFormat="1" ht="15" customHeight="1">
      <c r="A45" s="633"/>
      <c r="B45" s="629"/>
      <c r="D45" s="630"/>
      <c r="E45" s="629"/>
      <c r="F45" s="631"/>
    </row>
    <row r="46" spans="1:6" s="632" customFormat="1" ht="15" customHeight="1">
      <c r="A46" s="633"/>
      <c r="B46" s="629"/>
      <c r="D46" s="630"/>
      <c r="E46" s="629"/>
      <c r="F46" s="631"/>
    </row>
    <row r="47" spans="1:6" s="632" customFormat="1" ht="15" customHeight="1">
      <c r="A47" s="634"/>
      <c r="B47" s="635"/>
      <c r="C47" s="636"/>
      <c r="D47" s="637"/>
      <c r="E47" s="629"/>
      <c r="F47" s="631"/>
    </row>
  </sheetData>
  <mergeCells count="6">
    <mergeCell ref="A33:B33"/>
    <mergeCell ref="A5:A6"/>
    <mergeCell ref="B5:B6"/>
    <mergeCell ref="C5:C6"/>
    <mergeCell ref="B30:D30"/>
    <mergeCell ref="A31:C31"/>
  </mergeCells>
  <printOptions horizontalCentered="1"/>
  <pageMargins left="0.25" right="0.25" top="0.5" bottom="0.75" header="0.5" footer="0.25"/>
  <pageSetup paperSize="9" orientation="portrait" useFirstPageNumber="1" r:id="rId1"/>
  <headerFooter>
    <oddFooter>&amp;L&amp;8Document (V-4)&amp;C&amp;8GS/&amp;P&amp;R&amp;8General Summary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4"/>
  <sheetViews>
    <sheetView showGridLines="0" showZeros="0" view="pageBreakPreview" zoomScale="85" zoomScaleNormal="100" zoomScaleSheetLayoutView="85" workbookViewId="0">
      <selection activeCell="A2" sqref="A2:A3"/>
    </sheetView>
  </sheetViews>
  <sheetFormatPr defaultColWidth="9.140625" defaultRowHeight="15" customHeight="1"/>
  <cols>
    <col min="1" max="1" width="22.7109375" style="7" customWidth="1"/>
    <col min="2" max="3" width="9.140625" style="15" customWidth="1"/>
    <col min="4" max="10" width="9.140625" style="54" customWidth="1"/>
    <col min="11" max="16384" width="9.140625" style="52"/>
  </cols>
  <sheetData>
    <row r="1" spans="1:11" s="58" customFormat="1" ht="15" customHeight="1">
      <c r="A1" s="134" t="s">
        <v>1129</v>
      </c>
      <c r="B1" s="135"/>
      <c r="C1" s="135"/>
      <c r="D1" s="135"/>
      <c r="E1" s="135"/>
      <c r="F1" s="135"/>
      <c r="G1" s="135"/>
      <c r="H1" s="135"/>
      <c r="I1" s="135"/>
      <c r="J1" s="136"/>
      <c r="K1" s="57"/>
    </row>
    <row r="2" spans="1:11" s="58" customFormat="1" ht="15" customHeight="1">
      <c r="A2" s="28" t="s">
        <v>1698</v>
      </c>
      <c r="B2" s="56"/>
      <c r="C2" s="56"/>
      <c r="D2" s="56"/>
      <c r="E2" s="56"/>
      <c r="F2" s="56"/>
      <c r="G2" s="56"/>
      <c r="H2" s="56"/>
      <c r="I2" s="56"/>
      <c r="J2" s="137"/>
      <c r="K2" s="57"/>
    </row>
    <row r="3" spans="1:11" s="58" customFormat="1" ht="15" customHeight="1">
      <c r="A3" s="29" t="s">
        <v>1701</v>
      </c>
      <c r="B3" s="138"/>
      <c r="C3" s="138"/>
      <c r="D3" s="138"/>
      <c r="E3" s="138"/>
      <c r="F3" s="138"/>
      <c r="G3" s="138"/>
      <c r="H3" s="138"/>
      <c r="I3" s="138"/>
      <c r="J3" s="139"/>
      <c r="K3" s="57"/>
    </row>
    <row r="4" spans="1:11" s="1" customFormat="1" ht="15" customHeight="1">
      <c r="A4" s="59"/>
      <c r="B4" s="60"/>
      <c r="C4" s="60"/>
      <c r="D4" s="61"/>
      <c r="E4" s="61"/>
      <c r="F4" s="61"/>
      <c r="G4" s="61"/>
      <c r="H4" s="61"/>
      <c r="I4" s="61"/>
      <c r="J4" s="61"/>
    </row>
    <row r="5" spans="1:11" s="2" customFormat="1" ht="15" customHeight="1">
      <c r="A5" s="71" t="s">
        <v>377</v>
      </c>
      <c r="B5" s="72"/>
      <c r="C5" s="72"/>
      <c r="D5" s="73"/>
      <c r="E5" s="72"/>
      <c r="F5" s="72"/>
      <c r="G5" s="72"/>
      <c r="H5" s="72"/>
      <c r="I5" s="72"/>
      <c r="J5" s="75"/>
    </row>
    <row r="6" spans="1:11" s="2" customFormat="1" ht="15" customHeight="1">
      <c r="A6" s="140" t="s">
        <v>378</v>
      </c>
      <c r="B6" s="63"/>
      <c r="C6" s="62"/>
      <c r="D6" s="64"/>
      <c r="E6" s="63"/>
      <c r="F6" s="63"/>
      <c r="G6" s="63"/>
      <c r="H6" s="63"/>
      <c r="I6" s="63"/>
      <c r="J6" s="141"/>
    </row>
    <row r="7" spans="1:11" s="10" customFormat="1" ht="15" customHeight="1">
      <c r="A7" s="127"/>
      <c r="B7" s="2"/>
      <c r="C7" s="2"/>
      <c r="D7" s="6"/>
      <c r="E7" s="6"/>
      <c r="F7" s="6"/>
      <c r="G7" s="6"/>
      <c r="H7" s="6"/>
      <c r="I7" s="6"/>
      <c r="J7" s="39"/>
    </row>
    <row r="8" spans="1:11" s="10" customFormat="1" ht="15" customHeight="1">
      <c r="A8" s="127"/>
      <c r="B8" s="2"/>
      <c r="C8" s="2"/>
      <c r="D8" s="6"/>
      <c r="E8" s="6"/>
      <c r="F8" s="6"/>
      <c r="G8" s="6"/>
      <c r="H8" s="6"/>
      <c r="I8" s="6"/>
      <c r="J8" s="39"/>
    </row>
    <row r="9" spans="1:11" s="10" customFormat="1" ht="15" customHeight="1">
      <c r="A9" s="142" t="s">
        <v>1130</v>
      </c>
      <c r="B9" s="65"/>
      <c r="C9" s="66"/>
      <c r="D9" s="67"/>
      <c r="E9" s="67"/>
      <c r="F9" s="67"/>
      <c r="G9" s="67"/>
      <c r="H9" s="67"/>
      <c r="I9" s="67"/>
      <c r="J9" s="143"/>
    </row>
    <row r="10" spans="1:11" s="10" customFormat="1" ht="15" customHeight="1">
      <c r="A10" s="144"/>
      <c r="B10" s="66"/>
      <c r="C10" s="66"/>
      <c r="D10" s="67"/>
      <c r="E10" s="67"/>
      <c r="F10" s="67"/>
      <c r="G10" s="67"/>
      <c r="H10" s="67"/>
      <c r="I10" s="67"/>
      <c r="J10" s="143"/>
    </row>
    <row r="11" spans="1:11" s="10" customFormat="1" ht="15" customHeight="1">
      <c r="A11" s="142" t="s">
        <v>1699</v>
      </c>
      <c r="B11" s="66"/>
      <c r="C11" s="66"/>
      <c r="D11" s="67"/>
      <c r="E11" s="67"/>
      <c r="F11" s="67"/>
      <c r="G11" s="67"/>
      <c r="H11" s="67"/>
      <c r="I11" s="67"/>
      <c r="J11" s="143"/>
    </row>
    <row r="12" spans="1:11" s="10" customFormat="1" ht="15" customHeight="1">
      <c r="A12" s="142" t="s">
        <v>1700</v>
      </c>
      <c r="B12" s="66"/>
      <c r="C12" s="66"/>
      <c r="D12" s="67"/>
      <c r="E12" s="67"/>
      <c r="F12" s="67"/>
      <c r="G12" s="67"/>
      <c r="H12" s="67"/>
      <c r="I12" s="67"/>
      <c r="J12" s="143"/>
    </row>
    <row r="13" spans="1:11" s="10" customFormat="1" ht="15" customHeight="1">
      <c r="A13" s="127"/>
      <c r="B13" s="9"/>
      <c r="C13" s="9"/>
      <c r="D13" s="6"/>
      <c r="E13" s="6"/>
      <c r="F13" s="6"/>
      <c r="G13" s="6"/>
      <c r="H13" s="6"/>
      <c r="I13" s="6"/>
      <c r="J13" s="39"/>
    </row>
    <row r="14" spans="1:11" s="10" customFormat="1" ht="15" customHeight="1">
      <c r="A14" s="142" t="s">
        <v>379</v>
      </c>
      <c r="B14" s="66"/>
      <c r="C14" s="66"/>
      <c r="D14" s="67"/>
      <c r="E14" s="67"/>
      <c r="F14" s="67"/>
      <c r="G14" s="67"/>
      <c r="H14" s="67"/>
      <c r="I14" s="67"/>
      <c r="J14" s="143"/>
    </row>
    <row r="15" spans="1:11" s="10" customFormat="1" ht="15" customHeight="1">
      <c r="A15" s="127"/>
      <c r="B15" s="9"/>
      <c r="C15" s="9"/>
      <c r="D15" s="6"/>
      <c r="E15" s="6"/>
      <c r="F15" s="6"/>
      <c r="G15" s="6"/>
      <c r="H15" s="6"/>
      <c r="I15" s="6"/>
      <c r="J15" s="39"/>
    </row>
    <row r="16" spans="1:11" s="10" customFormat="1" ht="15" customHeight="1">
      <c r="A16" s="127"/>
      <c r="B16" s="9"/>
      <c r="C16" s="9"/>
      <c r="D16" s="6"/>
      <c r="E16" s="6"/>
      <c r="F16" s="6"/>
      <c r="G16" s="6"/>
      <c r="H16" s="6"/>
      <c r="I16" s="6"/>
      <c r="J16" s="39"/>
    </row>
    <row r="17" spans="1:10" s="10" customFormat="1" ht="15" customHeight="1">
      <c r="A17" s="127"/>
      <c r="B17" s="9"/>
      <c r="C17" s="9"/>
      <c r="D17" s="6"/>
      <c r="E17" s="6"/>
      <c r="F17" s="6"/>
      <c r="G17" s="6"/>
      <c r="H17" s="6"/>
      <c r="I17" s="6"/>
      <c r="J17" s="39"/>
    </row>
    <row r="18" spans="1:10" s="10" customFormat="1" ht="15" customHeight="1">
      <c r="A18" s="145" t="s">
        <v>380</v>
      </c>
      <c r="B18" s="9"/>
      <c r="C18" s="9"/>
      <c r="D18" s="6"/>
      <c r="E18" s="6"/>
      <c r="F18" s="6"/>
      <c r="G18" s="6"/>
      <c r="H18" s="6"/>
      <c r="I18" s="6"/>
      <c r="J18" s="39"/>
    </row>
    <row r="19" spans="1:10" s="10" customFormat="1" ht="15" customHeight="1">
      <c r="A19" s="127"/>
      <c r="B19" s="9"/>
      <c r="C19" s="9"/>
      <c r="D19" s="6"/>
      <c r="E19" s="6"/>
      <c r="F19" s="6"/>
      <c r="G19" s="6"/>
      <c r="H19" s="6"/>
      <c r="I19" s="6"/>
      <c r="J19" s="39"/>
    </row>
    <row r="20" spans="1:10" s="10" customFormat="1" ht="15" customHeight="1">
      <c r="A20" s="661" t="s">
        <v>381</v>
      </c>
      <c r="B20" s="662"/>
      <c r="C20" s="662"/>
      <c r="D20" s="662"/>
      <c r="E20" s="662"/>
      <c r="F20" s="662"/>
      <c r="G20" s="662"/>
      <c r="H20" s="662"/>
      <c r="I20" s="662"/>
      <c r="J20" s="663"/>
    </row>
    <row r="21" spans="1:10" s="10" customFormat="1" ht="15" customHeight="1">
      <c r="A21" s="664"/>
      <c r="B21" s="662"/>
      <c r="C21" s="662"/>
      <c r="D21" s="662"/>
      <c r="E21" s="662"/>
      <c r="F21" s="662"/>
      <c r="G21" s="662"/>
      <c r="H21" s="662"/>
      <c r="I21" s="662"/>
      <c r="J21" s="663"/>
    </row>
    <row r="22" spans="1:10" s="10" customFormat="1" ht="15" customHeight="1">
      <c r="A22" s="127"/>
      <c r="B22" s="9"/>
      <c r="C22" s="9"/>
      <c r="D22" s="68"/>
      <c r="E22" s="68"/>
      <c r="F22" s="68"/>
      <c r="G22" s="68"/>
      <c r="H22" s="68"/>
      <c r="I22" s="68"/>
      <c r="J22" s="98"/>
    </row>
    <row r="23" spans="1:10" s="10" customFormat="1" ht="15" customHeight="1">
      <c r="A23" s="661" t="s">
        <v>382</v>
      </c>
      <c r="B23" s="665"/>
      <c r="C23" s="665"/>
      <c r="D23" s="665"/>
      <c r="E23" s="665"/>
      <c r="F23" s="665"/>
      <c r="G23" s="665"/>
      <c r="H23" s="665"/>
      <c r="I23" s="665"/>
      <c r="J23" s="666"/>
    </row>
    <row r="24" spans="1:10" s="10" customFormat="1" ht="15" customHeight="1">
      <c r="A24" s="661"/>
      <c r="B24" s="665"/>
      <c r="C24" s="665"/>
      <c r="D24" s="665"/>
      <c r="E24" s="665"/>
      <c r="F24" s="665"/>
      <c r="G24" s="665"/>
      <c r="H24" s="665"/>
      <c r="I24" s="665"/>
      <c r="J24" s="666"/>
    </row>
    <row r="25" spans="1:10" s="10" customFormat="1" ht="15" customHeight="1">
      <c r="A25" s="661"/>
      <c r="B25" s="665"/>
      <c r="C25" s="665"/>
      <c r="D25" s="665"/>
      <c r="E25" s="665"/>
      <c r="F25" s="665"/>
      <c r="G25" s="665"/>
      <c r="H25" s="665"/>
      <c r="I25" s="665"/>
      <c r="J25" s="666"/>
    </row>
    <row r="26" spans="1:10" s="10" customFormat="1" ht="15" customHeight="1">
      <c r="A26" s="146"/>
      <c r="B26" s="9"/>
      <c r="C26" s="9"/>
      <c r="D26" s="6"/>
      <c r="E26" s="6"/>
      <c r="F26" s="6"/>
      <c r="G26" s="6"/>
      <c r="H26" s="6"/>
      <c r="I26" s="6"/>
      <c r="J26" s="39"/>
    </row>
    <row r="27" spans="1:10" s="10" customFormat="1" ht="15" customHeight="1">
      <c r="A27" s="661" t="s">
        <v>383</v>
      </c>
      <c r="B27" s="662"/>
      <c r="C27" s="662"/>
      <c r="D27" s="662"/>
      <c r="E27" s="662"/>
      <c r="F27" s="662"/>
      <c r="G27" s="662"/>
      <c r="H27" s="662"/>
      <c r="I27" s="662"/>
      <c r="J27" s="663"/>
    </row>
    <row r="28" spans="1:10" s="10" customFormat="1" ht="15" customHeight="1">
      <c r="A28" s="664"/>
      <c r="B28" s="662"/>
      <c r="C28" s="662"/>
      <c r="D28" s="662"/>
      <c r="E28" s="662"/>
      <c r="F28" s="662"/>
      <c r="G28" s="662"/>
      <c r="H28" s="662"/>
      <c r="I28" s="662"/>
      <c r="J28" s="663"/>
    </row>
    <row r="29" spans="1:10" s="10" customFormat="1" ht="15" customHeight="1">
      <c r="A29" s="127"/>
      <c r="B29" s="125"/>
      <c r="C29" s="125"/>
      <c r="D29" s="125"/>
      <c r="E29" s="125"/>
      <c r="F29" s="125"/>
      <c r="G29" s="125"/>
      <c r="H29" s="125"/>
      <c r="I29" s="125"/>
      <c r="J29" s="126"/>
    </row>
    <row r="30" spans="1:10" s="10" customFormat="1" ht="15" customHeight="1">
      <c r="A30" s="127" t="s">
        <v>384</v>
      </c>
      <c r="B30" s="125"/>
      <c r="C30" s="125"/>
      <c r="D30" s="125"/>
      <c r="E30" s="125"/>
      <c r="F30" s="125"/>
      <c r="G30" s="125"/>
      <c r="H30" s="125"/>
      <c r="I30" s="125"/>
      <c r="J30" s="126"/>
    </row>
    <row r="31" spans="1:10" s="10" customFormat="1" ht="15" customHeight="1">
      <c r="A31" s="127" t="s">
        <v>385</v>
      </c>
      <c r="B31" s="125"/>
      <c r="C31" s="125"/>
      <c r="D31" s="125"/>
      <c r="E31" s="125"/>
      <c r="F31" s="125"/>
      <c r="G31" s="125"/>
      <c r="H31" s="125"/>
      <c r="I31" s="125"/>
      <c r="J31" s="126"/>
    </row>
    <row r="32" spans="1:10" s="10" customFormat="1" ht="15" customHeight="1">
      <c r="A32" s="127" t="s">
        <v>386</v>
      </c>
      <c r="B32" s="125"/>
      <c r="C32" s="125"/>
      <c r="D32" s="125"/>
      <c r="E32" s="125"/>
      <c r="F32" s="125"/>
      <c r="G32" s="125"/>
      <c r="H32" s="125"/>
      <c r="I32" s="125"/>
      <c r="J32" s="126"/>
    </row>
    <row r="33" spans="1:10" s="10" customFormat="1" ht="15" customHeight="1">
      <c r="A33" s="127" t="s">
        <v>387</v>
      </c>
      <c r="B33" s="125"/>
      <c r="C33" s="125"/>
      <c r="D33" s="125"/>
      <c r="E33" s="125"/>
      <c r="F33" s="125"/>
      <c r="G33" s="125"/>
      <c r="H33" s="125"/>
      <c r="I33" s="125"/>
      <c r="J33" s="126"/>
    </row>
    <row r="34" spans="1:10" s="10" customFormat="1" ht="15" customHeight="1">
      <c r="A34" s="127" t="s">
        <v>388</v>
      </c>
      <c r="B34" s="125"/>
      <c r="C34" s="125"/>
      <c r="D34" s="125"/>
      <c r="E34" s="125"/>
      <c r="F34" s="125"/>
      <c r="G34" s="125"/>
      <c r="H34" s="125"/>
      <c r="I34" s="125"/>
      <c r="J34" s="126"/>
    </row>
    <row r="35" spans="1:10" s="10" customFormat="1" ht="15" customHeight="1">
      <c r="A35" s="127" t="s">
        <v>389</v>
      </c>
      <c r="B35" s="125"/>
      <c r="C35" s="125"/>
      <c r="D35" s="125"/>
      <c r="E35" s="125"/>
      <c r="F35" s="125"/>
      <c r="G35" s="125"/>
      <c r="H35" s="125"/>
      <c r="I35" s="125"/>
      <c r="J35" s="126"/>
    </row>
    <row r="36" spans="1:10" s="10" customFormat="1" ht="15" customHeight="1">
      <c r="A36" s="127"/>
      <c r="B36" s="125"/>
      <c r="C36" s="125"/>
      <c r="D36" s="125"/>
      <c r="E36" s="125"/>
      <c r="F36" s="125"/>
      <c r="G36" s="125"/>
      <c r="H36" s="125"/>
      <c r="I36" s="125"/>
      <c r="J36" s="126"/>
    </row>
    <row r="37" spans="1:10" s="10" customFormat="1" ht="15" customHeight="1">
      <c r="A37" s="127"/>
      <c r="B37" s="125"/>
      <c r="C37" s="125"/>
      <c r="D37" s="125"/>
      <c r="E37" s="125"/>
      <c r="F37" s="125"/>
      <c r="G37" s="125"/>
      <c r="H37" s="125"/>
      <c r="I37" s="125"/>
      <c r="J37" s="126"/>
    </row>
    <row r="38" spans="1:10" s="10" customFormat="1" ht="15" customHeight="1">
      <c r="A38" s="147" t="s">
        <v>390</v>
      </c>
      <c r="B38" s="125"/>
      <c r="C38" s="125"/>
      <c r="D38" s="125"/>
      <c r="E38" s="125"/>
      <c r="F38" s="69" t="s">
        <v>391</v>
      </c>
      <c r="G38" s="125"/>
      <c r="H38" s="125"/>
      <c r="I38" s="125"/>
      <c r="J38" s="126"/>
    </row>
    <row r="39" spans="1:10" s="10" customFormat="1" ht="15" customHeight="1">
      <c r="A39" s="127"/>
      <c r="B39" s="125"/>
      <c r="C39" s="125"/>
      <c r="D39" s="125"/>
      <c r="E39" s="125"/>
      <c r="F39" s="125"/>
      <c r="G39" s="125"/>
      <c r="H39" s="125"/>
      <c r="I39" s="125"/>
      <c r="J39" s="126"/>
    </row>
    <row r="40" spans="1:10" s="10" customFormat="1" ht="15" customHeight="1">
      <c r="A40" s="267" t="s">
        <v>392</v>
      </c>
      <c r="B40" s="268"/>
      <c r="C40" s="268"/>
      <c r="D40" s="268"/>
      <c r="E40" s="268"/>
      <c r="F40" s="269" t="s">
        <v>393</v>
      </c>
      <c r="G40" s="268"/>
      <c r="H40" s="268"/>
      <c r="I40" s="268"/>
      <c r="J40" s="270"/>
    </row>
    <row r="41" spans="1:10" s="10" customFormat="1" ht="15" customHeight="1">
      <c r="A41" s="267"/>
      <c r="B41" s="268"/>
      <c r="C41" s="268"/>
      <c r="D41" s="268"/>
      <c r="E41" s="268"/>
      <c r="F41" s="269"/>
      <c r="G41" s="268"/>
      <c r="H41" s="268"/>
      <c r="I41" s="268"/>
      <c r="J41" s="270"/>
    </row>
    <row r="42" spans="1:10" s="10" customFormat="1" ht="15" customHeight="1">
      <c r="A42" s="267" t="s">
        <v>394</v>
      </c>
      <c r="B42" s="268"/>
      <c r="C42" s="268"/>
      <c r="D42" s="268"/>
      <c r="E42" s="268"/>
      <c r="F42" s="269" t="s">
        <v>393</v>
      </c>
      <c r="G42" s="268"/>
      <c r="H42" s="268"/>
      <c r="I42" s="268"/>
      <c r="J42" s="270"/>
    </row>
    <row r="43" spans="1:10" s="10" customFormat="1" ht="15" customHeight="1">
      <c r="A43" s="267"/>
      <c r="B43" s="268"/>
      <c r="C43" s="268"/>
      <c r="D43" s="268"/>
      <c r="E43" s="268"/>
      <c r="F43" s="269"/>
      <c r="G43" s="268"/>
      <c r="H43" s="268"/>
      <c r="I43" s="268"/>
      <c r="J43" s="270"/>
    </row>
    <row r="44" spans="1:10" s="10" customFormat="1" ht="15" customHeight="1">
      <c r="A44" s="267" t="s">
        <v>395</v>
      </c>
      <c r="B44" s="268"/>
      <c r="C44" s="268"/>
      <c r="D44" s="268"/>
      <c r="E44" s="268"/>
      <c r="F44" s="269" t="s">
        <v>393</v>
      </c>
      <c r="G44" s="268"/>
      <c r="H44" s="268"/>
      <c r="I44" s="268"/>
      <c r="J44" s="270"/>
    </row>
    <row r="45" spans="1:10" s="10" customFormat="1" ht="15" customHeight="1">
      <c r="A45" s="267"/>
      <c r="B45" s="268"/>
      <c r="C45" s="268"/>
      <c r="D45" s="268"/>
      <c r="E45" s="268"/>
      <c r="F45" s="269"/>
      <c r="G45" s="268"/>
      <c r="H45" s="268"/>
      <c r="I45" s="268"/>
      <c r="J45" s="270"/>
    </row>
    <row r="46" spans="1:10" s="10" customFormat="1" ht="15" customHeight="1">
      <c r="A46" s="267" t="s">
        <v>396</v>
      </c>
      <c r="B46" s="268"/>
      <c r="C46" s="268"/>
      <c r="D46" s="268"/>
      <c r="E46" s="268"/>
      <c r="F46" s="269" t="s">
        <v>393</v>
      </c>
      <c r="G46" s="268"/>
      <c r="H46" s="268"/>
      <c r="I46" s="268"/>
      <c r="J46" s="270"/>
    </row>
    <row r="47" spans="1:10" s="10" customFormat="1" ht="15" customHeight="1">
      <c r="A47" s="267"/>
      <c r="B47" s="268"/>
      <c r="C47" s="268"/>
      <c r="D47" s="268"/>
      <c r="E47" s="268"/>
      <c r="F47" s="268"/>
      <c r="G47" s="268"/>
      <c r="H47" s="268"/>
      <c r="I47" s="268"/>
      <c r="J47" s="270"/>
    </row>
    <row r="48" spans="1:10" s="10" customFormat="1" ht="15" customHeight="1">
      <c r="A48" s="267"/>
      <c r="B48" s="268"/>
      <c r="C48" s="268"/>
      <c r="D48" s="268"/>
      <c r="E48" s="268"/>
      <c r="F48" s="268"/>
      <c r="G48" s="268"/>
      <c r="H48" s="268"/>
      <c r="I48" s="268"/>
      <c r="J48" s="270"/>
    </row>
    <row r="49" spans="1:10" s="10" customFormat="1" ht="15" customHeight="1">
      <c r="A49" s="267"/>
      <c r="B49" s="268"/>
      <c r="C49" s="268"/>
      <c r="D49" s="268"/>
      <c r="E49" s="268"/>
      <c r="F49" s="268"/>
      <c r="G49" s="268"/>
      <c r="H49" s="268"/>
      <c r="I49" s="268"/>
      <c r="J49" s="270"/>
    </row>
    <row r="50" spans="1:10" s="10" customFormat="1" ht="15" customHeight="1">
      <c r="A50" s="267"/>
      <c r="B50" s="268"/>
      <c r="C50" s="268"/>
      <c r="D50" s="268"/>
      <c r="E50" s="268"/>
      <c r="F50" s="268"/>
      <c r="G50" s="268"/>
      <c r="H50" s="268"/>
      <c r="I50" s="268"/>
      <c r="J50" s="270"/>
    </row>
    <row r="51" spans="1:10" s="10" customFormat="1" ht="15" customHeight="1">
      <c r="A51" s="267"/>
      <c r="B51" s="268"/>
      <c r="C51" s="268"/>
      <c r="D51" s="268"/>
      <c r="E51" s="268"/>
      <c r="F51" s="268"/>
      <c r="G51" s="268"/>
      <c r="H51" s="268"/>
      <c r="I51" s="268"/>
      <c r="J51" s="270"/>
    </row>
    <row r="52" spans="1:10" s="10" customFormat="1" ht="15" customHeight="1">
      <c r="A52" s="267"/>
      <c r="B52" s="268"/>
      <c r="C52" s="268"/>
      <c r="D52" s="268"/>
      <c r="E52" s="268"/>
      <c r="F52" s="268"/>
      <c r="G52" s="268"/>
      <c r="H52" s="268"/>
      <c r="I52" s="268"/>
      <c r="J52" s="270"/>
    </row>
    <row r="53" spans="1:10" s="10" customFormat="1" ht="15" customHeight="1">
      <c r="A53" s="267"/>
      <c r="B53" s="268"/>
      <c r="C53" s="268"/>
      <c r="D53" s="268"/>
      <c r="E53" s="268"/>
      <c r="F53" s="268"/>
      <c r="G53" s="268"/>
      <c r="H53" s="268"/>
      <c r="I53" s="268"/>
      <c r="J53" s="270"/>
    </row>
    <row r="54" spans="1:10" s="10" customFormat="1" ht="15" customHeight="1">
      <c r="A54" s="271"/>
      <c r="B54" s="272"/>
      <c r="C54" s="272"/>
      <c r="D54" s="272"/>
      <c r="E54" s="272"/>
      <c r="F54" s="272"/>
      <c r="G54" s="272"/>
      <c r="H54" s="272"/>
      <c r="I54" s="272"/>
      <c r="J54" s="273"/>
    </row>
  </sheetData>
  <sheetProtection algorithmName="SHA-512" hashValue="P+I9pTMBf+iuLP94waCj3liEQIdM8x8RDBB+eRR455qFYA+yLuVcJ8jyFamWZb8BgTRXN9tVU9ALQV87LHEyTA==" saltValue="BCYx7BStj2d8fiTgUvB0zg==" spinCount="100000" sheet="1" objects="1" scenarios="1"/>
  <mergeCells count="3">
    <mergeCell ref="A20:J21"/>
    <mergeCell ref="A23:J25"/>
    <mergeCell ref="A27:J28"/>
  </mergeCells>
  <printOptions horizontalCentered="1"/>
  <pageMargins left="0.25" right="0.25" top="0.5" bottom="0.75" header="0.5" footer="0.25"/>
  <pageSetup paperSize="9" scale="95" orientation="portrait" useFirstPageNumber="1" r:id="rId1"/>
  <headerFooter>
    <oddFooter>&amp;L&amp;8Document (V-4)&amp;C&amp;8TD/1&amp;R&amp;8Tenderer's Declaration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3"/>
  <sheetViews>
    <sheetView showGridLines="0" showZeros="0" view="pageBreakPreview" zoomScale="85" zoomScaleNormal="100" zoomScaleSheetLayoutView="85" workbookViewId="0">
      <selection activeCell="A2" sqref="A2:A3"/>
    </sheetView>
  </sheetViews>
  <sheetFormatPr defaultColWidth="9.140625" defaultRowHeight="15" customHeight="1"/>
  <cols>
    <col min="1" max="1" width="9.140625" style="7" customWidth="1"/>
    <col min="2" max="2" width="10.7109375" style="15" customWidth="1"/>
    <col min="3" max="3" width="9.140625" style="15" customWidth="1"/>
    <col min="4" max="7" width="9.140625" style="54" customWidth="1"/>
    <col min="8" max="8" width="9.5703125" style="54" customWidth="1"/>
    <col min="9" max="9" width="10.5703125" style="13" customWidth="1"/>
    <col min="10" max="10" width="13" style="54" customWidth="1"/>
    <col min="11" max="16384" width="9.140625" style="52"/>
  </cols>
  <sheetData>
    <row r="1" spans="1:11" s="58" customFormat="1" ht="15" customHeight="1">
      <c r="A1" s="134" t="s">
        <v>1129</v>
      </c>
      <c r="B1" s="135"/>
      <c r="C1" s="135"/>
      <c r="D1" s="135"/>
      <c r="E1" s="135"/>
      <c r="F1" s="135"/>
      <c r="G1" s="135"/>
      <c r="H1" s="135"/>
      <c r="I1" s="148"/>
      <c r="J1" s="136"/>
      <c r="K1" s="57"/>
    </row>
    <row r="2" spans="1:11" s="58" customFormat="1" ht="15" customHeight="1">
      <c r="A2" s="28" t="s">
        <v>1698</v>
      </c>
      <c r="B2" s="56"/>
      <c r="C2" s="56"/>
      <c r="D2" s="56"/>
      <c r="E2" s="56"/>
      <c r="F2" s="56"/>
      <c r="G2" s="56"/>
      <c r="H2" s="56"/>
      <c r="I2" s="70"/>
      <c r="J2" s="149"/>
      <c r="K2" s="57"/>
    </row>
    <row r="3" spans="1:11" s="58" customFormat="1" ht="15" customHeight="1">
      <c r="A3" s="29" t="s">
        <v>1701</v>
      </c>
      <c r="B3" s="138"/>
      <c r="C3" s="138"/>
      <c r="D3" s="138"/>
      <c r="E3" s="138"/>
      <c r="F3" s="138"/>
      <c r="G3" s="138"/>
      <c r="H3" s="138"/>
      <c r="I3" s="150"/>
      <c r="J3" s="139"/>
      <c r="K3" s="57"/>
    </row>
    <row r="4" spans="1:11" s="58" customFormat="1" ht="15" customHeight="1">
      <c r="A4" s="16"/>
      <c r="B4" s="56"/>
      <c r="C4" s="56"/>
      <c r="D4" s="56"/>
      <c r="E4" s="56"/>
      <c r="F4" s="56"/>
      <c r="G4" s="56"/>
      <c r="H4" s="56"/>
      <c r="I4" s="70"/>
      <c r="J4" s="56"/>
      <c r="K4" s="57"/>
    </row>
    <row r="5" spans="1:11" s="58" customFormat="1" ht="15" customHeight="1">
      <c r="A5" s="38"/>
      <c r="B5" s="135"/>
      <c r="C5" s="135"/>
      <c r="D5" s="135"/>
      <c r="E5" s="135"/>
      <c r="F5" s="135"/>
      <c r="G5" s="135"/>
      <c r="H5" s="135"/>
      <c r="I5" s="148"/>
      <c r="J5" s="136"/>
      <c r="K5" s="57"/>
    </row>
    <row r="6" spans="1:11" s="58" customFormat="1" ht="15" customHeight="1">
      <c r="A6" s="667" t="s">
        <v>397</v>
      </c>
      <c r="B6" s="668"/>
      <c r="C6" s="668"/>
      <c r="D6" s="668"/>
      <c r="E6" s="668"/>
      <c r="F6" s="668"/>
      <c r="G6" s="668"/>
      <c r="H6" s="668"/>
      <c r="I6" s="668"/>
      <c r="J6" s="669"/>
      <c r="K6" s="57"/>
    </row>
    <row r="7" spans="1:11" s="2" customFormat="1" ht="15" customHeight="1">
      <c r="A7" s="151"/>
      <c r="B7" s="63"/>
      <c r="C7" s="63"/>
      <c r="D7" s="64"/>
      <c r="E7" s="63"/>
      <c r="F7" s="63"/>
      <c r="G7" s="63"/>
      <c r="H7" s="63"/>
      <c r="I7" s="119"/>
      <c r="J7" s="152"/>
    </row>
    <row r="8" spans="1:11" ht="15" customHeight="1">
      <c r="A8" s="670" t="s">
        <v>398</v>
      </c>
      <c r="B8" s="671"/>
      <c r="C8" s="671"/>
      <c r="D8" s="671"/>
      <c r="E8" s="671"/>
      <c r="F8" s="671"/>
      <c r="G8" s="671"/>
      <c r="H8" s="671"/>
      <c r="I8" s="671"/>
      <c r="J8" s="672"/>
      <c r="K8" s="54"/>
    </row>
    <row r="9" spans="1:11" ht="15" customHeight="1">
      <c r="A9" s="76"/>
      <c r="D9" s="128"/>
      <c r="E9" s="128"/>
      <c r="F9" s="128"/>
      <c r="G9" s="128"/>
      <c r="H9" s="128"/>
      <c r="I9" s="128"/>
      <c r="J9" s="129"/>
      <c r="K9" s="54"/>
    </row>
    <row r="10" spans="1:11" ht="15" customHeight="1">
      <c r="A10" s="76"/>
      <c r="B10" s="15" t="s">
        <v>399</v>
      </c>
      <c r="D10" s="128"/>
      <c r="E10" s="128"/>
      <c r="F10" s="128"/>
      <c r="G10" s="128"/>
      <c r="H10" s="128"/>
      <c r="I10" s="128"/>
      <c r="J10" s="129"/>
      <c r="K10" s="54"/>
    </row>
    <row r="11" spans="1:11" ht="15" customHeight="1">
      <c r="A11" s="76"/>
      <c r="D11" s="128"/>
      <c r="E11" s="128"/>
      <c r="F11" s="128"/>
      <c r="G11" s="128"/>
      <c r="H11" s="128"/>
      <c r="I11" s="128"/>
      <c r="J11" s="129"/>
      <c r="K11" s="54"/>
    </row>
    <row r="12" spans="1:11" ht="15" customHeight="1">
      <c r="A12" s="76"/>
      <c r="B12" s="9" t="s">
        <v>400</v>
      </c>
      <c r="D12" s="128" t="s">
        <v>258</v>
      </c>
      <c r="E12" s="6" t="s">
        <v>401</v>
      </c>
      <c r="F12" s="128"/>
      <c r="G12" s="128"/>
      <c r="H12" s="128"/>
      <c r="I12" s="128"/>
      <c r="J12" s="129"/>
      <c r="K12" s="54"/>
    </row>
    <row r="13" spans="1:11" ht="15" customHeight="1">
      <c r="A13" s="76"/>
      <c r="B13" s="9" t="s">
        <v>402</v>
      </c>
      <c r="D13" s="128" t="s">
        <v>258</v>
      </c>
      <c r="E13" s="6" t="s">
        <v>403</v>
      </c>
      <c r="F13" s="128"/>
      <c r="G13" s="128"/>
      <c r="H13" s="128"/>
      <c r="I13" s="128"/>
      <c r="J13" s="129"/>
      <c r="K13" s="54"/>
    </row>
    <row r="14" spans="1:11" ht="15" customHeight="1">
      <c r="A14" s="76"/>
      <c r="B14" s="9" t="s">
        <v>404</v>
      </c>
      <c r="D14" s="128" t="s">
        <v>258</v>
      </c>
      <c r="E14" s="6" t="s">
        <v>405</v>
      </c>
      <c r="F14" s="128"/>
      <c r="G14" s="128"/>
      <c r="H14" s="128"/>
      <c r="I14" s="128"/>
      <c r="J14" s="129"/>
      <c r="K14" s="54"/>
    </row>
    <row r="15" spans="1:11" ht="15" customHeight="1">
      <c r="A15" s="76"/>
      <c r="B15" s="9" t="s">
        <v>406</v>
      </c>
      <c r="D15" s="128" t="s">
        <v>258</v>
      </c>
      <c r="E15" s="6" t="s">
        <v>407</v>
      </c>
      <c r="F15" s="128"/>
      <c r="G15" s="128"/>
      <c r="H15" s="128"/>
      <c r="I15" s="128"/>
      <c r="J15" s="129"/>
      <c r="K15" s="54"/>
    </row>
    <row r="16" spans="1:11" ht="15" customHeight="1">
      <c r="A16" s="76"/>
      <c r="B16" s="9" t="s">
        <v>408</v>
      </c>
      <c r="D16" s="128" t="s">
        <v>258</v>
      </c>
      <c r="E16" s="6" t="s">
        <v>409</v>
      </c>
      <c r="F16" s="128"/>
      <c r="G16" s="128"/>
      <c r="H16" s="128"/>
      <c r="I16" s="128"/>
      <c r="J16" s="129"/>
      <c r="K16" s="54"/>
    </row>
    <row r="17" spans="1:11" ht="15" customHeight="1">
      <c r="A17" s="76"/>
      <c r="B17" s="9" t="s">
        <v>410</v>
      </c>
      <c r="D17" s="128" t="s">
        <v>258</v>
      </c>
      <c r="E17" s="6" t="s">
        <v>411</v>
      </c>
      <c r="F17" s="128"/>
      <c r="G17" s="128"/>
      <c r="H17" s="128"/>
      <c r="I17" s="128"/>
      <c r="J17" s="129"/>
      <c r="K17" s="54"/>
    </row>
    <row r="18" spans="1:11" ht="15" customHeight="1">
      <c r="A18" s="76"/>
      <c r="B18" s="9" t="s">
        <v>412</v>
      </c>
      <c r="D18" s="128" t="s">
        <v>258</v>
      </c>
      <c r="E18" s="6" t="s">
        <v>413</v>
      </c>
      <c r="F18" s="128"/>
      <c r="G18" s="128"/>
      <c r="H18" s="128"/>
      <c r="I18" s="128"/>
      <c r="J18" s="129"/>
      <c r="K18" s="54"/>
    </row>
    <row r="19" spans="1:11" ht="15" customHeight="1">
      <c r="A19" s="76"/>
      <c r="B19" s="9" t="s">
        <v>414</v>
      </c>
      <c r="D19" s="128" t="s">
        <v>258</v>
      </c>
      <c r="E19" s="6" t="s">
        <v>415</v>
      </c>
      <c r="F19" s="128"/>
      <c r="G19" s="128"/>
      <c r="H19" s="128"/>
      <c r="I19" s="128"/>
      <c r="J19" s="129"/>
      <c r="K19" s="54"/>
    </row>
    <row r="20" spans="1:11" ht="15" customHeight="1">
      <c r="A20" s="76"/>
      <c r="B20" s="9" t="s">
        <v>416</v>
      </c>
      <c r="D20" s="128" t="s">
        <v>258</v>
      </c>
      <c r="E20" s="6" t="s">
        <v>417</v>
      </c>
      <c r="F20" s="128"/>
      <c r="G20" s="128"/>
      <c r="H20" s="128"/>
      <c r="I20" s="128"/>
      <c r="J20" s="129"/>
      <c r="K20" s="54"/>
    </row>
    <row r="21" spans="1:11" ht="15" customHeight="1">
      <c r="A21" s="76"/>
      <c r="B21" s="9" t="s">
        <v>418</v>
      </c>
      <c r="D21" s="128" t="s">
        <v>258</v>
      </c>
      <c r="E21" s="6" t="s">
        <v>419</v>
      </c>
      <c r="F21" s="128"/>
      <c r="G21" s="128"/>
      <c r="H21" s="128"/>
      <c r="I21" s="128"/>
      <c r="J21" s="129"/>
      <c r="K21" s="54"/>
    </row>
    <row r="22" spans="1:11" ht="15" customHeight="1">
      <c r="A22" s="76"/>
      <c r="B22" s="9" t="s">
        <v>420</v>
      </c>
      <c r="D22" s="128" t="s">
        <v>258</v>
      </c>
      <c r="E22" s="6" t="s">
        <v>421</v>
      </c>
      <c r="F22" s="128"/>
      <c r="G22" s="128"/>
      <c r="H22" s="128"/>
      <c r="I22" s="128"/>
      <c r="J22" s="129"/>
      <c r="K22" s="54"/>
    </row>
    <row r="23" spans="1:11" ht="15" customHeight="1">
      <c r="A23" s="76"/>
      <c r="B23" s="9" t="s">
        <v>422</v>
      </c>
      <c r="D23" s="128" t="s">
        <v>258</v>
      </c>
      <c r="E23" s="6" t="s">
        <v>423</v>
      </c>
      <c r="F23" s="128"/>
      <c r="G23" s="128"/>
      <c r="H23" s="128"/>
      <c r="I23" s="128"/>
      <c r="J23" s="129"/>
      <c r="K23" s="54"/>
    </row>
    <row r="24" spans="1:11" ht="15" customHeight="1">
      <c r="A24" s="76"/>
      <c r="B24" s="9" t="s">
        <v>424</v>
      </c>
      <c r="D24" s="128" t="s">
        <v>258</v>
      </c>
      <c r="E24" s="6" t="s">
        <v>425</v>
      </c>
      <c r="F24" s="128"/>
      <c r="G24" s="128"/>
      <c r="H24" s="128"/>
      <c r="I24" s="128"/>
      <c r="J24" s="129"/>
      <c r="K24" s="54"/>
    </row>
    <row r="25" spans="1:11" ht="15" customHeight="1">
      <c r="A25" s="76"/>
      <c r="B25" s="9" t="s">
        <v>426</v>
      </c>
      <c r="D25" s="128" t="s">
        <v>258</v>
      </c>
      <c r="E25" s="6" t="s">
        <v>427</v>
      </c>
      <c r="F25" s="128"/>
      <c r="G25" s="128"/>
      <c r="H25" s="128"/>
      <c r="I25" s="128"/>
      <c r="J25" s="129"/>
      <c r="K25" s="54"/>
    </row>
    <row r="26" spans="1:11" ht="15" customHeight="1">
      <c r="A26" s="76"/>
      <c r="D26" s="128"/>
      <c r="E26" s="128"/>
      <c r="F26" s="128"/>
      <c r="G26" s="128"/>
      <c r="H26" s="128"/>
      <c r="I26" s="128"/>
      <c r="J26" s="129"/>
      <c r="K26" s="54"/>
    </row>
    <row r="27" spans="1:11" ht="15" customHeight="1">
      <c r="A27" s="76"/>
      <c r="D27" s="128"/>
      <c r="E27" s="128"/>
      <c r="F27" s="128"/>
      <c r="G27" s="128"/>
      <c r="H27" s="128"/>
      <c r="I27" s="128"/>
      <c r="J27" s="129"/>
      <c r="K27" s="54"/>
    </row>
    <row r="28" spans="1:11" ht="15" customHeight="1">
      <c r="A28" s="670" t="s">
        <v>428</v>
      </c>
      <c r="B28" s="671"/>
      <c r="C28" s="671"/>
      <c r="D28" s="671"/>
      <c r="E28" s="671"/>
      <c r="F28" s="671"/>
      <c r="G28" s="671"/>
      <c r="H28" s="671"/>
      <c r="I28" s="671"/>
      <c r="J28" s="672"/>
      <c r="K28" s="54"/>
    </row>
    <row r="29" spans="1:11" ht="15" customHeight="1">
      <c r="A29" s="76"/>
      <c r="B29" s="673" t="s">
        <v>429</v>
      </c>
      <c r="C29" s="673"/>
      <c r="D29" s="673"/>
      <c r="E29" s="673"/>
      <c r="F29" s="673"/>
      <c r="G29" s="673"/>
      <c r="H29" s="673"/>
      <c r="I29" s="673"/>
      <c r="J29" s="674"/>
      <c r="K29" s="77"/>
    </row>
    <row r="30" spans="1:11" ht="15" customHeight="1">
      <c r="A30" s="76"/>
      <c r="B30" s="673"/>
      <c r="C30" s="673"/>
      <c r="D30" s="673"/>
      <c r="E30" s="673"/>
      <c r="F30" s="673"/>
      <c r="G30" s="673"/>
      <c r="H30" s="673"/>
      <c r="I30" s="673"/>
      <c r="J30" s="674"/>
      <c r="K30" s="77"/>
    </row>
    <row r="31" spans="1:11" ht="15" customHeight="1">
      <c r="A31" s="76"/>
      <c r="B31" s="673"/>
      <c r="C31" s="673"/>
      <c r="D31" s="673"/>
      <c r="E31" s="673"/>
      <c r="F31" s="673"/>
      <c r="G31" s="673"/>
      <c r="H31" s="673"/>
      <c r="I31" s="673"/>
      <c r="J31" s="674"/>
      <c r="K31" s="77"/>
    </row>
    <row r="32" spans="1:11" ht="15" customHeight="1">
      <c r="A32" s="76"/>
      <c r="B32" s="673"/>
      <c r="C32" s="673"/>
      <c r="D32" s="673"/>
      <c r="E32" s="673"/>
      <c r="F32" s="673"/>
      <c r="G32" s="673"/>
      <c r="H32" s="673"/>
      <c r="I32" s="673"/>
      <c r="J32" s="674"/>
      <c r="K32" s="77"/>
    </row>
    <row r="33" spans="1:11" ht="15" customHeight="1">
      <c r="A33" s="76"/>
      <c r="B33" s="673"/>
      <c r="C33" s="673"/>
      <c r="D33" s="673"/>
      <c r="E33" s="673"/>
      <c r="F33" s="673"/>
      <c r="G33" s="673"/>
      <c r="H33" s="673"/>
      <c r="I33" s="673"/>
      <c r="J33" s="674"/>
      <c r="K33" s="77"/>
    </row>
    <row r="34" spans="1:11" ht="15" customHeight="1">
      <c r="A34" s="76"/>
      <c r="B34" s="9" t="s">
        <v>430</v>
      </c>
      <c r="C34" s="6"/>
      <c r="D34" s="6"/>
      <c r="E34" s="6"/>
      <c r="F34" s="6"/>
      <c r="G34" s="6"/>
      <c r="H34" s="6"/>
      <c r="I34" s="128"/>
      <c r="J34" s="129"/>
      <c r="K34" s="54"/>
    </row>
    <row r="35" spans="1:11" ht="15" customHeight="1">
      <c r="A35" s="76"/>
      <c r="B35" s="9"/>
      <c r="C35" s="6"/>
      <c r="D35" s="6"/>
      <c r="E35" s="6"/>
      <c r="F35" s="6"/>
      <c r="G35" s="6"/>
      <c r="H35" s="6"/>
      <c r="I35" s="128"/>
      <c r="J35" s="129"/>
      <c r="K35" s="54"/>
    </row>
    <row r="36" spans="1:11" ht="15" customHeight="1">
      <c r="A36" s="76"/>
      <c r="B36" s="9" t="s">
        <v>431</v>
      </c>
      <c r="C36" s="6"/>
      <c r="D36" s="128"/>
      <c r="E36" s="124" t="s">
        <v>258</v>
      </c>
      <c r="F36" s="6" t="s">
        <v>432</v>
      </c>
      <c r="G36" s="6"/>
      <c r="H36" s="6" t="s">
        <v>433</v>
      </c>
      <c r="I36" s="6" t="s">
        <v>434</v>
      </c>
      <c r="J36" s="129"/>
      <c r="K36" s="54"/>
    </row>
    <row r="37" spans="1:11" ht="15" customHeight="1">
      <c r="A37" s="76"/>
      <c r="B37" s="9"/>
      <c r="C37" s="6"/>
      <c r="D37" s="128"/>
      <c r="E37" s="124"/>
      <c r="F37" s="6"/>
      <c r="G37" s="6"/>
      <c r="H37" s="6"/>
      <c r="I37" s="6"/>
      <c r="J37" s="129"/>
      <c r="K37" s="54"/>
    </row>
    <row r="38" spans="1:11" ht="15" customHeight="1">
      <c r="A38" s="76"/>
      <c r="B38" s="9" t="s">
        <v>435</v>
      </c>
      <c r="C38" s="6"/>
      <c r="D38" s="128"/>
      <c r="E38" s="124" t="s">
        <v>258</v>
      </c>
      <c r="F38" s="6" t="s">
        <v>436</v>
      </c>
      <c r="G38" s="6"/>
      <c r="H38" s="6" t="s">
        <v>433</v>
      </c>
      <c r="I38" s="6" t="s">
        <v>437</v>
      </c>
      <c r="J38" s="129"/>
      <c r="K38" s="54"/>
    </row>
    <row r="39" spans="1:11" ht="15" customHeight="1">
      <c r="A39" s="76"/>
      <c r="B39" s="9"/>
      <c r="C39" s="6"/>
      <c r="D39" s="128"/>
      <c r="E39" s="124"/>
      <c r="F39" s="6"/>
      <c r="G39" s="6"/>
      <c r="H39" s="6"/>
      <c r="I39" s="6"/>
      <c r="J39" s="129"/>
      <c r="K39" s="54"/>
    </row>
    <row r="40" spans="1:11" ht="15" customHeight="1">
      <c r="A40" s="76"/>
      <c r="B40" s="9" t="s">
        <v>438</v>
      </c>
      <c r="C40" s="6"/>
      <c r="D40" s="128"/>
      <c r="E40" s="124" t="s">
        <v>258</v>
      </c>
      <c r="F40" s="6" t="s">
        <v>439</v>
      </c>
      <c r="G40" s="6"/>
      <c r="H40" s="6" t="s">
        <v>433</v>
      </c>
      <c r="I40" s="6" t="s">
        <v>440</v>
      </c>
      <c r="J40" s="129"/>
      <c r="K40" s="54"/>
    </row>
    <row r="41" spans="1:11" ht="15" customHeight="1">
      <c r="A41" s="76"/>
      <c r="B41" s="9"/>
      <c r="C41" s="6"/>
      <c r="D41" s="128"/>
      <c r="E41" s="124"/>
      <c r="F41" s="6"/>
      <c r="G41" s="6"/>
      <c r="H41" s="6"/>
      <c r="I41" s="6"/>
      <c r="J41" s="129"/>
      <c r="K41" s="54"/>
    </row>
    <row r="42" spans="1:11" ht="15" customHeight="1">
      <c r="A42" s="76"/>
      <c r="B42" s="9" t="s">
        <v>441</v>
      </c>
      <c r="C42" s="6"/>
      <c r="D42" s="128"/>
      <c r="E42" s="124"/>
      <c r="F42" s="6"/>
      <c r="G42" s="6"/>
      <c r="H42" s="6" t="s">
        <v>433</v>
      </c>
      <c r="I42" s="6" t="s">
        <v>442</v>
      </c>
      <c r="J42" s="129"/>
      <c r="K42" s="54"/>
    </row>
    <row r="43" spans="1:11" ht="15" customHeight="1">
      <c r="A43" s="76"/>
      <c r="B43" s="9"/>
      <c r="C43" s="6"/>
      <c r="D43" s="128"/>
      <c r="E43" s="6"/>
      <c r="F43" s="6"/>
      <c r="G43" s="6"/>
      <c r="H43" s="6"/>
      <c r="I43" s="6"/>
      <c r="J43" s="129"/>
      <c r="K43" s="54"/>
    </row>
    <row r="44" spans="1:11" ht="15" customHeight="1">
      <c r="A44" s="76"/>
      <c r="B44" s="9" t="s">
        <v>443</v>
      </c>
      <c r="C44" s="6"/>
      <c r="D44" s="128"/>
      <c r="E44" s="6"/>
      <c r="F44" s="6"/>
      <c r="G44" s="6"/>
      <c r="H44" s="6" t="s">
        <v>433</v>
      </c>
      <c r="I44" s="6" t="s">
        <v>444</v>
      </c>
      <c r="J44" s="129"/>
      <c r="K44" s="54"/>
    </row>
    <row r="45" spans="1:11" ht="15" customHeight="1">
      <c r="A45" s="76"/>
      <c r="B45" s="9"/>
      <c r="C45" s="6"/>
      <c r="D45" s="128"/>
      <c r="E45" s="6"/>
      <c r="F45" s="6"/>
      <c r="G45" s="6"/>
      <c r="H45" s="6" t="s">
        <v>433</v>
      </c>
      <c r="I45" s="6" t="s">
        <v>445</v>
      </c>
      <c r="J45" s="129"/>
      <c r="K45" s="54"/>
    </row>
    <row r="46" spans="1:11" ht="15" customHeight="1">
      <c r="A46" s="76"/>
      <c r="B46" s="9"/>
      <c r="C46" s="6"/>
      <c r="D46" s="128"/>
      <c r="E46" s="6"/>
      <c r="F46" s="6"/>
      <c r="G46" s="6"/>
      <c r="H46" s="6"/>
      <c r="I46" s="6"/>
      <c r="J46" s="129"/>
      <c r="K46" s="54"/>
    </row>
    <row r="47" spans="1:11" ht="15" customHeight="1">
      <c r="A47" s="76"/>
      <c r="B47" s="9" t="s">
        <v>446</v>
      </c>
      <c r="C47" s="6"/>
      <c r="D47" s="128"/>
      <c r="E47" s="124" t="s">
        <v>258</v>
      </c>
      <c r="F47" s="6" t="s">
        <v>447</v>
      </c>
      <c r="G47" s="6"/>
      <c r="H47" s="6" t="s">
        <v>433</v>
      </c>
      <c r="I47" s="6" t="s">
        <v>448</v>
      </c>
      <c r="J47" s="129"/>
      <c r="K47" s="54"/>
    </row>
    <row r="48" spans="1:11" ht="15" customHeight="1">
      <c r="A48" s="76"/>
      <c r="B48" s="9"/>
      <c r="C48" s="6"/>
      <c r="D48" s="128"/>
      <c r="E48" s="124" t="s">
        <v>258</v>
      </c>
      <c r="F48" s="6" t="s">
        <v>449</v>
      </c>
      <c r="G48" s="6"/>
      <c r="H48" s="6" t="s">
        <v>433</v>
      </c>
      <c r="I48" s="6" t="s">
        <v>450</v>
      </c>
      <c r="J48" s="129"/>
      <c r="K48" s="54"/>
    </row>
    <row r="49" spans="1:11" ht="15" customHeight="1">
      <c r="A49" s="76"/>
      <c r="B49" s="9"/>
      <c r="C49" s="6"/>
      <c r="D49" s="128"/>
      <c r="E49" s="124" t="s">
        <v>258</v>
      </c>
      <c r="F49" s="6" t="s">
        <v>451</v>
      </c>
      <c r="G49" s="6"/>
      <c r="H49" s="6" t="s">
        <v>433</v>
      </c>
      <c r="I49" s="6" t="s">
        <v>451</v>
      </c>
      <c r="J49" s="129"/>
      <c r="K49" s="54"/>
    </row>
    <row r="50" spans="1:11" ht="15" customHeight="1">
      <c r="A50" s="76"/>
      <c r="B50" s="9"/>
      <c r="C50" s="6"/>
      <c r="D50" s="128"/>
      <c r="E50" s="124" t="s">
        <v>258</v>
      </c>
      <c r="F50" s="6" t="s">
        <v>452</v>
      </c>
      <c r="G50" s="6"/>
      <c r="H50" s="6" t="s">
        <v>433</v>
      </c>
      <c r="I50" s="6" t="s">
        <v>453</v>
      </c>
      <c r="J50" s="129"/>
      <c r="K50" s="54"/>
    </row>
    <row r="51" spans="1:11" ht="15" customHeight="1">
      <c r="A51" s="46"/>
      <c r="B51" s="42"/>
      <c r="C51" s="43"/>
      <c r="D51" s="48"/>
      <c r="E51" s="79"/>
      <c r="F51" s="43"/>
      <c r="G51" s="43"/>
      <c r="H51" s="43"/>
      <c r="I51" s="43"/>
      <c r="J51" s="49"/>
      <c r="K51" s="54"/>
    </row>
    <row r="52" spans="1:11" ht="15" customHeight="1">
      <c r="A52" s="76"/>
      <c r="B52" s="9"/>
      <c r="C52" s="6"/>
      <c r="E52" s="78"/>
      <c r="F52" s="6"/>
      <c r="G52" s="6"/>
      <c r="H52" s="6"/>
      <c r="I52" s="6"/>
      <c r="K52" s="54"/>
    </row>
    <row r="53" spans="1:11" ht="15" customHeight="1">
      <c r="A53" s="76"/>
      <c r="B53" s="9"/>
      <c r="C53" s="6"/>
      <c r="E53" s="78"/>
      <c r="F53" s="6"/>
      <c r="G53" s="6"/>
      <c r="H53" s="6"/>
      <c r="I53" s="6"/>
      <c r="K53" s="54"/>
    </row>
  </sheetData>
  <sheetProtection algorithmName="SHA-512" hashValue="CPzO1IxxohztHIaUfB+KIaWsImX8H1fJ3YuASc0EWd3G4r1fvxWqS8BrrckJsMVK9RrhG4wiH9tm9h6xyROoqw==" saltValue="obSGs8ylvBnDpWNIyn0UCA==" spinCount="100000" sheet="1" objects="1" scenarios="1"/>
  <mergeCells count="4">
    <mergeCell ref="A6:J6"/>
    <mergeCell ref="A8:J8"/>
    <mergeCell ref="A28:J28"/>
    <mergeCell ref="B29:J33"/>
  </mergeCells>
  <printOptions horizontalCentered="1"/>
  <pageMargins left="0.25" right="0.25" top="0.5" bottom="0.75" header="0.5" footer="0.25"/>
  <pageSetup paperSize="9" orientation="portrait" useFirstPageNumber="1" r:id="rId1"/>
  <headerFooter>
    <oddFooter>&amp;L&amp;8Document (V-4)&amp;C&amp;8AP/&amp;P&amp;R&amp;8Appendix</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893"/>
  <sheetViews>
    <sheetView showGridLines="0" showZeros="0" view="pageBreakPreview" zoomScale="85" zoomScaleNormal="85" zoomScaleSheetLayoutView="85" workbookViewId="0">
      <selection activeCell="A2" sqref="A2:A3"/>
    </sheetView>
  </sheetViews>
  <sheetFormatPr defaultColWidth="9.140625" defaultRowHeight="15" customHeight="1"/>
  <cols>
    <col min="1" max="1" width="7.140625" style="7" customWidth="1"/>
    <col min="2" max="2" width="4.7109375" style="15" customWidth="1"/>
    <col min="3" max="3" width="5.140625" style="15" customWidth="1"/>
    <col min="4" max="8" width="9.28515625" style="247" customWidth="1"/>
    <col min="9" max="10" width="8.28515625" style="247" customWidth="1"/>
    <col min="11" max="11" width="9.28515625" style="247" customWidth="1"/>
    <col min="12" max="12" width="10" style="247" customWidth="1"/>
    <col min="13" max="16384" width="9.140625" style="121"/>
  </cols>
  <sheetData>
    <row r="1" spans="1:12" s="181" customFormat="1" ht="15" customHeight="1">
      <c r="A1" s="198" t="s">
        <v>1129</v>
      </c>
      <c r="B1" s="199"/>
      <c r="C1" s="199"/>
      <c r="D1" s="199"/>
      <c r="E1" s="199"/>
      <c r="F1" s="199"/>
      <c r="G1" s="199"/>
      <c r="H1" s="199"/>
      <c r="I1" s="199"/>
      <c r="J1" s="199"/>
      <c r="K1" s="199"/>
      <c r="L1" s="200"/>
    </row>
    <row r="2" spans="1:12" s="181" customFormat="1" ht="15" customHeight="1">
      <c r="A2" s="28" t="s">
        <v>1698</v>
      </c>
      <c r="B2" s="180"/>
      <c r="C2" s="180"/>
      <c r="D2" s="180"/>
      <c r="E2" s="180"/>
      <c r="F2" s="180"/>
      <c r="G2" s="180"/>
      <c r="H2" s="180"/>
      <c r="I2" s="180"/>
      <c r="J2" s="180"/>
      <c r="K2" s="180"/>
      <c r="L2" s="201"/>
    </row>
    <row r="3" spans="1:12" s="181" customFormat="1" ht="15" customHeight="1">
      <c r="A3" s="29" t="s">
        <v>1701</v>
      </c>
      <c r="B3" s="202"/>
      <c r="C3" s="202"/>
      <c r="D3" s="202"/>
      <c r="E3" s="202"/>
      <c r="F3" s="202"/>
      <c r="G3" s="202"/>
      <c r="H3" s="202"/>
      <c r="I3" s="202"/>
      <c r="J3" s="202"/>
      <c r="K3" s="202"/>
      <c r="L3" s="203"/>
    </row>
    <row r="4" spans="1:12" s="1" customFormat="1" ht="15" customHeight="1">
      <c r="A4" s="21"/>
      <c r="B4" s="22"/>
      <c r="C4" s="80"/>
      <c r="D4" s="23"/>
      <c r="E4" s="23"/>
      <c r="F4" s="23"/>
      <c r="G4" s="81"/>
      <c r="H4" s="81"/>
      <c r="I4" s="23"/>
      <c r="J4" s="23"/>
      <c r="K4" s="23"/>
      <c r="L4" s="23"/>
    </row>
    <row r="5" spans="1:12" s="1" customFormat="1" ht="15" customHeight="1">
      <c r="A5" s="82"/>
      <c r="B5" s="83"/>
      <c r="C5" s="83"/>
      <c r="D5" s="84"/>
      <c r="E5" s="83"/>
      <c r="F5" s="83"/>
      <c r="G5" s="83"/>
      <c r="H5" s="83"/>
      <c r="I5" s="83"/>
      <c r="J5" s="83"/>
      <c r="K5" s="83"/>
      <c r="L5" s="85"/>
    </row>
    <row r="6" spans="1:12" s="1" customFormat="1" ht="15" customHeight="1">
      <c r="A6" s="86"/>
      <c r="B6" s="87" t="s">
        <v>455</v>
      </c>
      <c r="C6" s="88"/>
      <c r="D6" s="89"/>
      <c r="E6" s="2"/>
      <c r="F6" s="2"/>
      <c r="G6" s="2"/>
      <c r="H6" s="2"/>
      <c r="I6" s="2"/>
      <c r="J6" s="2"/>
      <c r="K6" s="2"/>
      <c r="L6" s="90"/>
    </row>
    <row r="7" spans="1:12" ht="15" customHeight="1">
      <c r="A7" s="127"/>
      <c r="B7" s="2"/>
      <c r="C7" s="2"/>
      <c r="D7" s="235"/>
      <c r="E7" s="235"/>
      <c r="F7" s="235"/>
      <c r="G7" s="235"/>
      <c r="H7" s="235"/>
      <c r="I7" s="235"/>
      <c r="J7" s="235"/>
      <c r="K7" s="235"/>
      <c r="L7" s="236"/>
    </row>
    <row r="8" spans="1:12" ht="15" customHeight="1">
      <c r="A8" s="208" t="s">
        <v>456</v>
      </c>
      <c r="B8" s="8" t="s">
        <v>457</v>
      </c>
      <c r="C8" s="234"/>
      <c r="D8" s="235"/>
      <c r="E8" s="235"/>
      <c r="F8" s="235"/>
      <c r="G8" s="235"/>
      <c r="H8" s="235"/>
      <c r="I8" s="235"/>
      <c r="J8" s="235"/>
      <c r="K8" s="235"/>
      <c r="L8" s="236"/>
    </row>
    <row r="9" spans="1:12" ht="15" customHeight="1">
      <c r="A9" s="209"/>
      <c r="B9" s="234"/>
      <c r="C9" s="234"/>
      <c r="D9" s="235"/>
      <c r="E9" s="235"/>
      <c r="F9" s="235"/>
      <c r="G9" s="235"/>
      <c r="H9" s="235"/>
      <c r="I9" s="235"/>
      <c r="J9" s="235"/>
      <c r="K9" s="235"/>
      <c r="L9" s="236"/>
    </row>
    <row r="10" spans="1:12" ht="15" customHeight="1">
      <c r="A10" s="209" t="s">
        <v>458</v>
      </c>
      <c r="B10" s="234" t="s">
        <v>1628</v>
      </c>
      <c r="C10" s="234"/>
      <c r="D10" s="235"/>
      <c r="E10" s="235"/>
      <c r="F10" s="235"/>
      <c r="G10" s="235"/>
      <c r="H10" s="235"/>
      <c r="I10" s="235"/>
      <c r="J10" s="235"/>
      <c r="K10" s="235"/>
      <c r="L10" s="236"/>
    </row>
    <row r="11" spans="1:12" ht="15" customHeight="1">
      <c r="A11" s="209"/>
      <c r="B11" s="234"/>
      <c r="C11" s="234"/>
      <c r="D11" s="235"/>
      <c r="E11" s="235"/>
      <c r="F11" s="235"/>
      <c r="G11" s="235"/>
      <c r="H11" s="235"/>
      <c r="I11" s="235"/>
      <c r="J11" s="235"/>
      <c r="K11" s="235"/>
      <c r="L11" s="236"/>
    </row>
    <row r="12" spans="1:12" ht="15" customHeight="1">
      <c r="A12" s="209"/>
      <c r="B12" s="254" t="s">
        <v>459</v>
      </c>
      <c r="C12" s="254"/>
      <c r="D12" s="235" t="s">
        <v>249</v>
      </c>
      <c r="E12" s="235" t="s">
        <v>250</v>
      </c>
      <c r="F12" s="235"/>
      <c r="G12" s="235"/>
      <c r="H12" s="235"/>
      <c r="I12" s="235"/>
      <c r="J12" s="235"/>
      <c r="K12" s="235"/>
      <c r="L12" s="236"/>
    </row>
    <row r="13" spans="1:12" ht="15" customHeight="1">
      <c r="A13" s="209"/>
      <c r="B13" s="254" t="s">
        <v>460</v>
      </c>
      <c r="C13" s="254"/>
      <c r="D13" s="235" t="s">
        <v>251</v>
      </c>
      <c r="E13" s="235" t="s">
        <v>1131</v>
      </c>
      <c r="F13" s="235"/>
      <c r="G13" s="235"/>
      <c r="H13" s="235"/>
      <c r="I13" s="235"/>
      <c r="J13" s="235"/>
      <c r="K13" s="235"/>
      <c r="L13" s="236"/>
    </row>
    <row r="14" spans="1:12" ht="15" customHeight="1">
      <c r="A14" s="209"/>
      <c r="B14" s="254" t="s">
        <v>461</v>
      </c>
      <c r="C14" s="254"/>
      <c r="D14" s="235" t="s">
        <v>252</v>
      </c>
      <c r="E14" s="235" t="s">
        <v>0</v>
      </c>
      <c r="F14" s="235"/>
      <c r="G14" s="235"/>
      <c r="H14" s="235"/>
      <c r="I14" s="235"/>
      <c r="J14" s="235"/>
      <c r="K14" s="235"/>
      <c r="L14" s="236"/>
    </row>
    <row r="15" spans="1:12" ht="15" customHeight="1">
      <c r="A15" s="209"/>
      <c r="B15" s="254" t="s">
        <v>462</v>
      </c>
      <c r="C15" s="254"/>
      <c r="D15" s="235" t="s">
        <v>253</v>
      </c>
      <c r="E15" s="235" t="s">
        <v>463</v>
      </c>
      <c r="F15" s="235"/>
      <c r="G15" s="235"/>
      <c r="H15" s="235"/>
      <c r="I15" s="235"/>
      <c r="J15" s="235"/>
      <c r="K15" s="235"/>
      <c r="L15" s="236"/>
    </row>
    <row r="16" spans="1:12" ht="15" customHeight="1">
      <c r="A16" s="209"/>
      <c r="B16" s="254" t="s">
        <v>464</v>
      </c>
      <c r="C16" s="254"/>
      <c r="D16" s="235" t="s">
        <v>255</v>
      </c>
      <c r="E16" s="235" t="s">
        <v>1132</v>
      </c>
      <c r="F16" s="235"/>
      <c r="G16" s="235"/>
      <c r="H16" s="235"/>
      <c r="I16" s="235"/>
      <c r="J16" s="235"/>
      <c r="K16" s="235"/>
      <c r="L16" s="236"/>
    </row>
    <row r="17" spans="1:12" ht="15" customHeight="1">
      <c r="A17" s="209"/>
      <c r="B17" s="254" t="s">
        <v>465</v>
      </c>
      <c r="C17" s="254"/>
      <c r="D17" s="235" t="s">
        <v>256</v>
      </c>
      <c r="E17" s="235" t="s">
        <v>1</v>
      </c>
      <c r="F17" s="235"/>
      <c r="G17" s="235"/>
      <c r="H17" s="235"/>
      <c r="I17" s="235"/>
      <c r="J17" s="235"/>
      <c r="K17" s="235"/>
      <c r="L17" s="236"/>
    </row>
    <row r="18" spans="1:12" ht="15" customHeight="1">
      <c r="A18" s="209"/>
      <c r="B18" s="234"/>
      <c r="C18" s="234"/>
      <c r="D18" s="235"/>
      <c r="E18" s="235"/>
      <c r="F18" s="235"/>
      <c r="G18" s="235"/>
      <c r="H18" s="235"/>
      <c r="I18" s="235"/>
      <c r="J18" s="235"/>
      <c r="K18" s="235"/>
      <c r="L18" s="236"/>
    </row>
    <row r="19" spans="1:12" ht="15" customHeight="1">
      <c r="A19" s="209" t="s">
        <v>466</v>
      </c>
      <c r="B19" s="699" t="s">
        <v>467</v>
      </c>
      <c r="C19" s="699"/>
      <c r="D19" s="699"/>
      <c r="E19" s="699"/>
      <c r="F19" s="699"/>
      <c r="G19" s="699"/>
      <c r="H19" s="699"/>
      <c r="I19" s="699"/>
      <c r="J19" s="699"/>
      <c r="K19" s="699"/>
      <c r="L19" s="700"/>
    </row>
    <row r="20" spans="1:12" ht="15" customHeight="1">
      <c r="A20" s="209"/>
      <c r="B20" s="699"/>
      <c r="C20" s="699"/>
      <c r="D20" s="699"/>
      <c r="E20" s="699"/>
      <c r="F20" s="699"/>
      <c r="G20" s="699"/>
      <c r="H20" s="699"/>
      <c r="I20" s="699"/>
      <c r="J20" s="699"/>
      <c r="K20" s="699"/>
      <c r="L20" s="700"/>
    </row>
    <row r="21" spans="1:12" ht="15" customHeight="1">
      <c r="A21" s="209"/>
      <c r="B21" s="699"/>
      <c r="C21" s="699"/>
      <c r="D21" s="699"/>
      <c r="E21" s="699"/>
      <c r="F21" s="699"/>
      <c r="G21" s="699"/>
      <c r="H21" s="699"/>
      <c r="I21" s="699"/>
      <c r="J21" s="699"/>
      <c r="K21" s="699"/>
      <c r="L21" s="700"/>
    </row>
    <row r="22" spans="1:12" ht="15" customHeight="1">
      <c r="A22" s="209"/>
      <c r="B22" s="699"/>
      <c r="C22" s="699"/>
      <c r="D22" s="699"/>
      <c r="E22" s="699"/>
      <c r="F22" s="699"/>
      <c r="G22" s="699"/>
      <c r="H22" s="699"/>
      <c r="I22" s="699"/>
      <c r="J22" s="699"/>
      <c r="K22" s="699"/>
      <c r="L22" s="700"/>
    </row>
    <row r="23" spans="1:12" ht="15" customHeight="1">
      <c r="A23" s="209"/>
      <c r="B23" s="234"/>
      <c r="C23" s="234"/>
      <c r="D23" s="235"/>
      <c r="E23" s="235"/>
      <c r="F23" s="235"/>
      <c r="G23" s="235"/>
      <c r="H23" s="235"/>
      <c r="I23" s="235"/>
      <c r="J23" s="235"/>
      <c r="K23" s="235"/>
      <c r="L23" s="236"/>
    </row>
    <row r="24" spans="1:12" ht="15" customHeight="1">
      <c r="A24" s="209" t="s">
        <v>468</v>
      </c>
      <c r="B24" s="699" t="s">
        <v>469</v>
      </c>
      <c r="C24" s="699"/>
      <c r="D24" s="699"/>
      <c r="E24" s="699"/>
      <c r="F24" s="699"/>
      <c r="G24" s="699"/>
      <c r="H24" s="699"/>
      <c r="I24" s="699"/>
      <c r="J24" s="699"/>
      <c r="K24" s="699"/>
      <c r="L24" s="700"/>
    </row>
    <row r="25" spans="1:12" ht="15" customHeight="1">
      <c r="A25" s="209"/>
      <c r="B25" s="699"/>
      <c r="C25" s="699"/>
      <c r="D25" s="699"/>
      <c r="E25" s="699"/>
      <c r="F25" s="699"/>
      <c r="G25" s="699"/>
      <c r="H25" s="699"/>
      <c r="I25" s="699"/>
      <c r="J25" s="699"/>
      <c r="K25" s="699"/>
      <c r="L25" s="700"/>
    </row>
    <row r="26" spans="1:12" ht="15" customHeight="1">
      <c r="A26" s="209"/>
      <c r="B26" s="699"/>
      <c r="C26" s="699"/>
      <c r="D26" s="699"/>
      <c r="E26" s="699"/>
      <c r="F26" s="699"/>
      <c r="G26" s="699"/>
      <c r="H26" s="699"/>
      <c r="I26" s="699"/>
      <c r="J26" s="699"/>
      <c r="K26" s="699"/>
      <c r="L26" s="700"/>
    </row>
    <row r="27" spans="1:12" ht="15" customHeight="1">
      <c r="A27" s="209"/>
      <c r="B27" s="699"/>
      <c r="C27" s="699"/>
      <c r="D27" s="699"/>
      <c r="E27" s="699"/>
      <c r="F27" s="699"/>
      <c r="G27" s="699"/>
      <c r="H27" s="699"/>
      <c r="I27" s="699"/>
      <c r="J27" s="699"/>
      <c r="K27" s="699"/>
      <c r="L27" s="700"/>
    </row>
    <row r="28" spans="1:12" ht="15" customHeight="1">
      <c r="A28" s="209"/>
      <c r="B28" s="699"/>
      <c r="C28" s="699"/>
      <c r="D28" s="699"/>
      <c r="E28" s="699"/>
      <c r="F28" s="699"/>
      <c r="G28" s="699"/>
      <c r="H28" s="699"/>
      <c r="I28" s="699"/>
      <c r="J28" s="699"/>
      <c r="K28" s="699"/>
      <c r="L28" s="700"/>
    </row>
    <row r="29" spans="1:12" ht="15" customHeight="1">
      <c r="A29" s="209"/>
      <c r="B29" s="234"/>
      <c r="C29" s="234"/>
      <c r="D29" s="235"/>
      <c r="E29" s="235"/>
      <c r="F29" s="235"/>
      <c r="G29" s="235"/>
      <c r="H29" s="235"/>
      <c r="I29" s="235"/>
      <c r="J29" s="235"/>
      <c r="K29" s="235"/>
      <c r="L29" s="236"/>
    </row>
    <row r="30" spans="1:12" ht="15" customHeight="1">
      <c r="A30" s="209" t="s">
        <v>470</v>
      </c>
      <c r="B30" s="699" t="s">
        <v>471</v>
      </c>
      <c r="C30" s="699"/>
      <c r="D30" s="699"/>
      <c r="E30" s="699"/>
      <c r="F30" s="699"/>
      <c r="G30" s="699"/>
      <c r="H30" s="699"/>
      <c r="I30" s="699"/>
      <c r="J30" s="699"/>
      <c r="K30" s="699"/>
      <c r="L30" s="700"/>
    </row>
    <row r="31" spans="1:12" ht="15" customHeight="1">
      <c r="A31" s="209"/>
      <c r="B31" s="699"/>
      <c r="C31" s="699"/>
      <c r="D31" s="699"/>
      <c r="E31" s="699"/>
      <c r="F31" s="699"/>
      <c r="G31" s="699"/>
      <c r="H31" s="699"/>
      <c r="I31" s="699"/>
      <c r="J31" s="699"/>
      <c r="K31" s="699"/>
      <c r="L31" s="700"/>
    </row>
    <row r="32" spans="1:12" ht="15" customHeight="1">
      <c r="A32" s="209"/>
      <c r="B32" s="699"/>
      <c r="C32" s="699"/>
      <c r="D32" s="699"/>
      <c r="E32" s="699"/>
      <c r="F32" s="699"/>
      <c r="G32" s="699"/>
      <c r="H32" s="699"/>
      <c r="I32" s="699"/>
      <c r="J32" s="699"/>
      <c r="K32" s="699"/>
      <c r="L32" s="700"/>
    </row>
    <row r="33" spans="1:12" ht="15" customHeight="1">
      <c r="A33" s="209"/>
      <c r="B33" s="699"/>
      <c r="C33" s="699"/>
      <c r="D33" s="699"/>
      <c r="E33" s="699"/>
      <c r="F33" s="699"/>
      <c r="G33" s="699"/>
      <c r="H33" s="699"/>
      <c r="I33" s="699"/>
      <c r="J33" s="699"/>
      <c r="K33" s="699"/>
      <c r="L33" s="700"/>
    </row>
    <row r="34" spans="1:12" ht="15" customHeight="1">
      <c r="A34" s="209"/>
      <c r="B34" s="699"/>
      <c r="C34" s="699"/>
      <c r="D34" s="699"/>
      <c r="E34" s="699"/>
      <c r="F34" s="699"/>
      <c r="G34" s="699"/>
      <c r="H34" s="699"/>
      <c r="I34" s="699"/>
      <c r="J34" s="699"/>
      <c r="K34" s="699"/>
      <c r="L34" s="700"/>
    </row>
    <row r="35" spans="1:12" ht="15" customHeight="1">
      <c r="A35" s="209"/>
      <c r="B35" s="699"/>
      <c r="C35" s="699"/>
      <c r="D35" s="699"/>
      <c r="E35" s="699"/>
      <c r="F35" s="699"/>
      <c r="G35" s="699"/>
      <c r="H35" s="699"/>
      <c r="I35" s="699"/>
      <c r="J35" s="699"/>
      <c r="K35" s="699"/>
      <c r="L35" s="700"/>
    </row>
    <row r="36" spans="1:12" ht="15" customHeight="1">
      <c r="A36" s="209"/>
      <c r="B36" s="699"/>
      <c r="C36" s="699"/>
      <c r="D36" s="699"/>
      <c r="E36" s="699"/>
      <c r="F36" s="699"/>
      <c r="G36" s="699"/>
      <c r="H36" s="699"/>
      <c r="I36" s="699"/>
      <c r="J36" s="699"/>
      <c r="K36" s="699"/>
      <c r="L36" s="700"/>
    </row>
    <row r="37" spans="1:12" ht="15" customHeight="1">
      <c r="A37" s="209"/>
      <c r="B37" s="234"/>
      <c r="C37" s="234"/>
      <c r="D37" s="235"/>
      <c r="E37" s="235"/>
      <c r="F37" s="235"/>
      <c r="G37" s="235"/>
      <c r="H37" s="235"/>
      <c r="I37" s="235"/>
      <c r="J37" s="235"/>
      <c r="K37" s="235"/>
      <c r="L37" s="236"/>
    </row>
    <row r="38" spans="1:12" ht="15" customHeight="1">
      <c r="A38" s="209" t="s">
        <v>472</v>
      </c>
      <c r="B38" s="699" t="s">
        <v>1133</v>
      </c>
      <c r="C38" s="699"/>
      <c r="D38" s="699"/>
      <c r="E38" s="699"/>
      <c r="F38" s="699"/>
      <c r="G38" s="699"/>
      <c r="H38" s="699"/>
      <c r="I38" s="699"/>
      <c r="J38" s="699"/>
      <c r="K38" s="699"/>
      <c r="L38" s="700"/>
    </row>
    <row r="39" spans="1:12" ht="15" customHeight="1">
      <c r="A39" s="209"/>
      <c r="B39" s="699"/>
      <c r="C39" s="699"/>
      <c r="D39" s="699"/>
      <c r="E39" s="699"/>
      <c r="F39" s="699"/>
      <c r="G39" s="699"/>
      <c r="H39" s="699"/>
      <c r="I39" s="699"/>
      <c r="J39" s="699"/>
      <c r="K39" s="699"/>
      <c r="L39" s="700"/>
    </row>
    <row r="40" spans="1:12" ht="15" customHeight="1">
      <c r="A40" s="209"/>
      <c r="B40" s="699"/>
      <c r="C40" s="699"/>
      <c r="D40" s="699"/>
      <c r="E40" s="699"/>
      <c r="F40" s="699"/>
      <c r="G40" s="699"/>
      <c r="H40" s="699"/>
      <c r="I40" s="699"/>
      <c r="J40" s="699"/>
      <c r="K40" s="699"/>
      <c r="L40" s="700"/>
    </row>
    <row r="41" spans="1:12" ht="15" customHeight="1">
      <c r="A41" s="209"/>
      <c r="B41" s="699"/>
      <c r="C41" s="699"/>
      <c r="D41" s="699"/>
      <c r="E41" s="699"/>
      <c r="F41" s="699"/>
      <c r="G41" s="699"/>
      <c r="H41" s="699"/>
      <c r="I41" s="699"/>
      <c r="J41" s="699"/>
      <c r="K41" s="699"/>
      <c r="L41" s="700"/>
    </row>
    <row r="42" spans="1:12" ht="15" customHeight="1">
      <c r="A42" s="209"/>
      <c r="B42" s="699"/>
      <c r="C42" s="699"/>
      <c r="D42" s="699"/>
      <c r="E42" s="699"/>
      <c r="F42" s="699"/>
      <c r="G42" s="699"/>
      <c r="H42" s="699"/>
      <c r="I42" s="699"/>
      <c r="J42" s="699"/>
      <c r="K42" s="699"/>
      <c r="L42" s="700"/>
    </row>
    <row r="43" spans="1:12" ht="15" customHeight="1">
      <c r="A43" s="209"/>
      <c r="B43" s="699"/>
      <c r="C43" s="699"/>
      <c r="D43" s="699"/>
      <c r="E43" s="699"/>
      <c r="F43" s="699"/>
      <c r="G43" s="699"/>
      <c r="H43" s="699"/>
      <c r="I43" s="699"/>
      <c r="J43" s="699"/>
      <c r="K43" s="699"/>
      <c r="L43" s="700"/>
    </row>
    <row r="44" spans="1:12" ht="15" customHeight="1">
      <c r="A44" s="209"/>
      <c r="B44" s="699"/>
      <c r="C44" s="699"/>
      <c r="D44" s="699"/>
      <c r="E44" s="699"/>
      <c r="F44" s="699"/>
      <c r="G44" s="699"/>
      <c r="H44" s="699"/>
      <c r="I44" s="699"/>
      <c r="J44" s="699"/>
      <c r="K44" s="699"/>
      <c r="L44" s="700"/>
    </row>
    <row r="45" spans="1:12" ht="15" customHeight="1">
      <c r="A45" s="209"/>
      <c r="B45" s="699"/>
      <c r="C45" s="699"/>
      <c r="D45" s="699"/>
      <c r="E45" s="699"/>
      <c r="F45" s="699"/>
      <c r="G45" s="699"/>
      <c r="H45" s="699"/>
      <c r="I45" s="699"/>
      <c r="J45" s="699"/>
      <c r="K45" s="699"/>
      <c r="L45" s="700"/>
    </row>
    <row r="46" spans="1:12" ht="15" customHeight="1">
      <c r="A46" s="209"/>
      <c r="B46" s="252"/>
      <c r="C46" s="252"/>
      <c r="D46" s="252"/>
      <c r="E46" s="252"/>
      <c r="F46" s="252"/>
      <c r="G46" s="252"/>
      <c r="H46" s="252"/>
      <c r="I46" s="252"/>
      <c r="J46" s="252"/>
      <c r="K46" s="252"/>
      <c r="L46" s="253"/>
    </row>
    <row r="47" spans="1:12" ht="15" customHeight="1">
      <c r="A47" s="209"/>
      <c r="B47" s="228"/>
      <c r="C47" s="228"/>
      <c r="D47" s="228"/>
      <c r="E47" s="228"/>
      <c r="F47" s="228"/>
      <c r="G47" s="228"/>
      <c r="H47" s="228"/>
      <c r="I47" s="228"/>
      <c r="J47" s="228"/>
      <c r="K47" s="228"/>
      <c r="L47" s="229"/>
    </row>
    <row r="48" spans="1:12" ht="15" customHeight="1">
      <c r="A48" s="209"/>
      <c r="B48" s="228"/>
      <c r="C48" s="228"/>
      <c r="D48" s="228"/>
      <c r="E48" s="228"/>
      <c r="F48" s="228"/>
      <c r="G48" s="228"/>
      <c r="H48" s="228"/>
      <c r="I48" s="228"/>
      <c r="J48" s="228"/>
      <c r="K48" s="228"/>
      <c r="L48" s="229"/>
    </row>
    <row r="49" spans="1:12" ht="15" customHeight="1">
      <c r="A49" s="209"/>
      <c r="B49" s="228"/>
      <c r="C49" s="228"/>
      <c r="D49" s="228"/>
      <c r="E49" s="228"/>
      <c r="F49" s="228"/>
      <c r="G49" s="228"/>
      <c r="H49" s="228"/>
      <c r="I49" s="228"/>
      <c r="J49" s="228"/>
      <c r="K49" s="228"/>
      <c r="L49" s="229"/>
    </row>
    <row r="50" spans="1:12" ht="15" customHeight="1">
      <c r="A50" s="209"/>
      <c r="B50" s="228"/>
      <c r="C50" s="228"/>
      <c r="D50" s="228"/>
      <c r="E50" s="228"/>
      <c r="F50" s="228"/>
      <c r="G50" s="228"/>
      <c r="H50" s="228"/>
      <c r="I50" s="228"/>
      <c r="J50" s="228"/>
      <c r="K50" s="228"/>
      <c r="L50" s="229"/>
    </row>
    <row r="51" spans="1:12" ht="15" customHeight="1">
      <c r="A51" s="210"/>
      <c r="B51" s="99"/>
      <c r="C51" s="99"/>
      <c r="D51" s="99"/>
      <c r="E51" s="99"/>
      <c r="F51" s="99"/>
      <c r="G51" s="99"/>
      <c r="H51" s="99"/>
      <c r="I51" s="99"/>
      <c r="J51" s="99"/>
      <c r="K51" s="99"/>
      <c r="L51" s="100"/>
    </row>
    <row r="52" spans="1:12" ht="15" customHeight="1">
      <c r="A52" s="211"/>
      <c r="B52" s="92"/>
      <c r="C52" s="92"/>
      <c r="D52" s="93"/>
      <c r="E52" s="93"/>
      <c r="F52" s="93"/>
      <c r="G52" s="93"/>
      <c r="H52" s="93"/>
      <c r="I52" s="93"/>
      <c r="J52" s="93"/>
      <c r="K52" s="93"/>
      <c r="L52" s="94"/>
    </row>
    <row r="53" spans="1:12" ht="15" customHeight="1">
      <c r="A53" s="209" t="s">
        <v>473</v>
      </c>
      <c r="B53" s="699" t="s">
        <v>474</v>
      </c>
      <c r="C53" s="675"/>
      <c r="D53" s="675"/>
      <c r="E53" s="675"/>
      <c r="F53" s="675"/>
      <c r="G53" s="675"/>
      <c r="H53" s="675"/>
      <c r="I53" s="675"/>
      <c r="J53" s="675"/>
      <c r="K53" s="675"/>
      <c r="L53" s="676"/>
    </row>
    <row r="54" spans="1:12" ht="15" customHeight="1">
      <c r="A54" s="209"/>
      <c r="B54" s="675"/>
      <c r="C54" s="675"/>
      <c r="D54" s="675"/>
      <c r="E54" s="675"/>
      <c r="F54" s="675"/>
      <c r="G54" s="675"/>
      <c r="H54" s="675"/>
      <c r="I54" s="675"/>
      <c r="J54" s="675"/>
      <c r="K54" s="675"/>
      <c r="L54" s="676"/>
    </row>
    <row r="55" spans="1:12" ht="15" customHeight="1">
      <c r="A55" s="209"/>
      <c r="B55" s="675"/>
      <c r="C55" s="675"/>
      <c r="D55" s="675"/>
      <c r="E55" s="675"/>
      <c r="F55" s="675"/>
      <c r="G55" s="675"/>
      <c r="H55" s="675"/>
      <c r="I55" s="675"/>
      <c r="J55" s="675"/>
      <c r="K55" s="675"/>
      <c r="L55" s="676"/>
    </row>
    <row r="56" spans="1:12" ht="15" customHeight="1">
      <c r="A56" s="209"/>
      <c r="B56" s="675"/>
      <c r="C56" s="675"/>
      <c r="D56" s="675"/>
      <c r="E56" s="675"/>
      <c r="F56" s="675"/>
      <c r="G56" s="675"/>
      <c r="H56" s="675"/>
      <c r="I56" s="675"/>
      <c r="J56" s="675"/>
      <c r="K56" s="675"/>
      <c r="L56" s="676"/>
    </row>
    <row r="57" spans="1:12" ht="15" customHeight="1">
      <c r="A57" s="209"/>
      <c r="B57" s="234"/>
      <c r="C57" s="234"/>
      <c r="D57" s="235"/>
      <c r="E57" s="235"/>
      <c r="F57" s="235"/>
      <c r="G57" s="235"/>
      <c r="H57" s="235"/>
      <c r="I57" s="235"/>
      <c r="J57" s="235"/>
      <c r="K57" s="235"/>
      <c r="L57" s="236"/>
    </row>
    <row r="58" spans="1:12" ht="15" customHeight="1">
      <c r="A58" s="209" t="s">
        <v>475</v>
      </c>
      <c r="B58" s="699" t="s">
        <v>476</v>
      </c>
      <c r="C58" s="699"/>
      <c r="D58" s="699"/>
      <c r="E58" s="699"/>
      <c r="F58" s="699"/>
      <c r="G58" s="699"/>
      <c r="H58" s="699"/>
      <c r="I58" s="699"/>
      <c r="J58" s="699"/>
      <c r="K58" s="699"/>
      <c r="L58" s="700"/>
    </row>
    <row r="59" spans="1:12" ht="15" customHeight="1">
      <c r="A59" s="209"/>
      <c r="B59" s="699"/>
      <c r="C59" s="699"/>
      <c r="D59" s="699"/>
      <c r="E59" s="699"/>
      <c r="F59" s="699"/>
      <c r="G59" s="699"/>
      <c r="H59" s="699"/>
      <c r="I59" s="699"/>
      <c r="J59" s="699"/>
      <c r="K59" s="699"/>
      <c r="L59" s="700"/>
    </row>
    <row r="60" spans="1:12" ht="15" customHeight="1">
      <c r="A60" s="209"/>
      <c r="B60" s="26" t="s">
        <v>477</v>
      </c>
      <c r="C60" s="699" t="s">
        <v>478</v>
      </c>
      <c r="D60" s="699"/>
      <c r="E60" s="699"/>
      <c r="F60" s="699"/>
      <c r="G60" s="699"/>
      <c r="H60" s="699"/>
      <c r="I60" s="699"/>
      <c r="J60" s="699"/>
      <c r="K60" s="699"/>
      <c r="L60" s="700"/>
    </row>
    <row r="61" spans="1:12" ht="15" customHeight="1">
      <c r="A61" s="209"/>
      <c r="B61" s="95"/>
      <c r="C61" s="699"/>
      <c r="D61" s="699"/>
      <c r="E61" s="699"/>
      <c r="F61" s="699"/>
      <c r="G61" s="699"/>
      <c r="H61" s="699"/>
      <c r="I61" s="699"/>
      <c r="J61" s="699"/>
      <c r="K61" s="699"/>
      <c r="L61" s="700"/>
    </row>
    <row r="62" spans="1:12" ht="15" customHeight="1">
      <c r="A62" s="209"/>
      <c r="B62" s="26" t="s">
        <v>477</v>
      </c>
      <c r="C62" s="96" t="s">
        <v>479</v>
      </c>
      <c r="D62" s="96"/>
      <c r="E62" s="96"/>
      <c r="F62" s="96"/>
      <c r="G62" s="96"/>
      <c r="H62" s="96"/>
      <c r="I62" s="96"/>
      <c r="J62" s="96"/>
      <c r="K62" s="96"/>
      <c r="L62" s="97"/>
    </row>
    <row r="63" spans="1:12" ht="15" customHeight="1">
      <c r="A63" s="209"/>
      <c r="B63" s="26" t="s">
        <v>477</v>
      </c>
      <c r="C63" s="96" t="s">
        <v>480</v>
      </c>
      <c r="D63" s="96"/>
      <c r="E63" s="96"/>
      <c r="F63" s="96"/>
      <c r="G63" s="96"/>
      <c r="H63" s="96"/>
      <c r="I63" s="96"/>
      <c r="J63" s="96"/>
      <c r="K63" s="96"/>
      <c r="L63" s="97"/>
    </row>
    <row r="64" spans="1:12" ht="15" customHeight="1">
      <c r="A64" s="209"/>
      <c r="B64" s="26" t="s">
        <v>477</v>
      </c>
      <c r="C64" s="96" t="s">
        <v>481</v>
      </c>
      <c r="D64" s="96"/>
      <c r="E64" s="96"/>
      <c r="F64" s="96"/>
      <c r="G64" s="96"/>
      <c r="H64" s="96"/>
      <c r="I64" s="96"/>
      <c r="J64" s="96"/>
      <c r="K64" s="96"/>
      <c r="L64" s="97"/>
    </row>
    <row r="65" spans="1:12" ht="15" customHeight="1">
      <c r="A65" s="209"/>
      <c r="B65" s="26" t="s">
        <v>477</v>
      </c>
      <c r="C65" s="699" t="s">
        <v>482</v>
      </c>
      <c r="D65" s="699"/>
      <c r="E65" s="699"/>
      <c r="F65" s="699"/>
      <c r="G65" s="699"/>
      <c r="H65" s="699"/>
      <c r="I65" s="699"/>
      <c r="J65" s="699"/>
      <c r="K65" s="699"/>
      <c r="L65" s="700"/>
    </row>
    <row r="66" spans="1:12" ht="15" customHeight="1">
      <c r="A66" s="209"/>
      <c r="B66" s="26"/>
      <c r="C66" s="699"/>
      <c r="D66" s="699"/>
      <c r="E66" s="699"/>
      <c r="F66" s="699"/>
      <c r="G66" s="699"/>
      <c r="H66" s="699"/>
      <c r="I66" s="699"/>
      <c r="J66" s="699"/>
      <c r="K66" s="699"/>
      <c r="L66" s="700"/>
    </row>
    <row r="67" spans="1:12" ht="15" customHeight="1">
      <c r="A67" s="209"/>
      <c r="B67" s="26" t="s">
        <v>477</v>
      </c>
      <c r="C67" s="96" t="s">
        <v>483</v>
      </c>
      <c r="D67" s="96"/>
      <c r="E67" s="96"/>
      <c r="F67" s="96"/>
      <c r="G67" s="96"/>
      <c r="H67" s="96"/>
      <c r="I67" s="96"/>
      <c r="J67" s="96"/>
      <c r="K67" s="96"/>
      <c r="L67" s="97"/>
    </row>
    <row r="68" spans="1:12" ht="15" customHeight="1">
      <c r="A68" s="209"/>
      <c r="B68" s="26" t="s">
        <v>477</v>
      </c>
      <c r="C68" s="96" t="s">
        <v>484</v>
      </c>
      <c r="D68" s="96"/>
      <c r="E68" s="96"/>
      <c r="F68" s="96"/>
      <c r="G68" s="96"/>
      <c r="H68" s="96"/>
      <c r="I68" s="96"/>
      <c r="J68" s="96"/>
      <c r="K68" s="96"/>
      <c r="L68" s="97"/>
    </row>
    <row r="69" spans="1:12" ht="15" customHeight="1">
      <c r="A69" s="209"/>
      <c r="B69" s="26" t="s">
        <v>477</v>
      </c>
      <c r="C69" s="96" t="s">
        <v>485</v>
      </c>
      <c r="D69" s="96"/>
      <c r="E69" s="96"/>
      <c r="F69" s="96"/>
      <c r="G69" s="96"/>
      <c r="H69" s="96"/>
      <c r="I69" s="96"/>
      <c r="J69" s="96"/>
      <c r="K69" s="96"/>
      <c r="L69" s="97"/>
    </row>
    <row r="70" spans="1:12" ht="15" customHeight="1">
      <c r="A70" s="209"/>
      <c r="B70" s="26" t="s">
        <v>477</v>
      </c>
      <c r="C70" s="96" t="s">
        <v>486</v>
      </c>
      <c r="D70" s="96"/>
      <c r="E70" s="96"/>
      <c r="F70" s="96"/>
      <c r="G70" s="96"/>
      <c r="H70" s="96"/>
      <c r="I70" s="96"/>
      <c r="J70" s="96"/>
      <c r="K70" s="96"/>
      <c r="L70" s="97"/>
    </row>
    <row r="71" spans="1:12" ht="15" customHeight="1">
      <c r="A71" s="209"/>
      <c r="B71" s="26" t="s">
        <v>477</v>
      </c>
      <c r="C71" s="96" t="s">
        <v>487</v>
      </c>
      <c r="D71" s="96"/>
      <c r="E71" s="96"/>
      <c r="F71" s="96"/>
      <c r="G71" s="96"/>
      <c r="H71" s="96"/>
      <c r="I71" s="96"/>
      <c r="J71" s="96"/>
      <c r="K71" s="96"/>
      <c r="L71" s="97"/>
    </row>
    <row r="72" spans="1:12" ht="15" customHeight="1">
      <c r="A72" s="209"/>
      <c r="B72" s="26" t="s">
        <v>477</v>
      </c>
      <c r="C72" s="96" t="s">
        <v>488</v>
      </c>
      <c r="D72" s="96"/>
      <c r="E72" s="96"/>
      <c r="F72" s="96"/>
      <c r="G72" s="96"/>
      <c r="H72" s="96"/>
      <c r="I72" s="96"/>
      <c r="J72" s="96"/>
      <c r="K72" s="96"/>
      <c r="L72" s="97"/>
    </row>
    <row r="73" spans="1:12" ht="15" customHeight="1">
      <c r="A73" s="209"/>
      <c r="B73" s="26"/>
      <c r="C73" s="96" t="s">
        <v>1134</v>
      </c>
      <c r="D73" s="96"/>
      <c r="E73" s="96"/>
      <c r="F73" s="96"/>
      <c r="G73" s="96"/>
      <c r="H73" s="96"/>
      <c r="I73" s="96"/>
      <c r="J73" s="96"/>
      <c r="K73" s="96"/>
      <c r="L73" s="97"/>
    </row>
    <row r="74" spans="1:12" ht="15" customHeight="1">
      <c r="A74" s="209"/>
      <c r="B74" s="10"/>
      <c r="C74" s="96"/>
      <c r="D74" s="96"/>
      <c r="E74" s="96"/>
      <c r="F74" s="96"/>
      <c r="G74" s="96"/>
      <c r="H74" s="96"/>
      <c r="I74" s="96"/>
      <c r="J74" s="96"/>
      <c r="K74" s="96"/>
      <c r="L74" s="97"/>
    </row>
    <row r="75" spans="1:12" ht="15" customHeight="1">
      <c r="A75" s="209" t="s">
        <v>489</v>
      </c>
      <c r="B75" s="699" t="s">
        <v>490</v>
      </c>
      <c r="C75" s="699"/>
      <c r="D75" s="699"/>
      <c r="E75" s="699"/>
      <c r="F75" s="699"/>
      <c r="G75" s="699"/>
      <c r="H75" s="699"/>
      <c r="I75" s="699"/>
      <c r="J75" s="699"/>
      <c r="K75" s="699"/>
      <c r="L75" s="700"/>
    </row>
    <row r="76" spans="1:12" ht="15" customHeight="1">
      <c r="A76" s="209"/>
      <c r="B76" s="699"/>
      <c r="C76" s="699"/>
      <c r="D76" s="699"/>
      <c r="E76" s="699"/>
      <c r="F76" s="699"/>
      <c r="G76" s="699"/>
      <c r="H76" s="699"/>
      <c r="I76" s="699"/>
      <c r="J76" s="699"/>
      <c r="K76" s="699"/>
      <c r="L76" s="700"/>
    </row>
    <row r="77" spans="1:12" ht="15" customHeight="1">
      <c r="A77" s="209"/>
      <c r="B77" s="699"/>
      <c r="C77" s="699"/>
      <c r="D77" s="699"/>
      <c r="E77" s="699"/>
      <c r="F77" s="699"/>
      <c r="G77" s="699"/>
      <c r="H77" s="699"/>
      <c r="I77" s="699"/>
      <c r="J77" s="699"/>
      <c r="K77" s="699"/>
      <c r="L77" s="700"/>
    </row>
    <row r="78" spans="1:12" ht="15" customHeight="1">
      <c r="A78" s="212"/>
      <c r="B78" s="699"/>
      <c r="C78" s="699"/>
      <c r="D78" s="699"/>
      <c r="E78" s="699"/>
      <c r="F78" s="699"/>
      <c r="G78" s="699"/>
      <c r="H78" s="699"/>
      <c r="I78" s="699"/>
      <c r="J78" s="699"/>
      <c r="K78" s="699"/>
      <c r="L78" s="700"/>
    </row>
    <row r="79" spans="1:12" ht="15" customHeight="1">
      <c r="A79" s="209"/>
      <c r="B79" s="234"/>
      <c r="C79" s="234"/>
      <c r="D79" s="235"/>
      <c r="E79" s="235"/>
      <c r="F79" s="235"/>
      <c r="G79" s="235"/>
      <c r="H79" s="235"/>
      <c r="I79" s="235"/>
      <c r="J79" s="235"/>
      <c r="K79" s="235"/>
      <c r="L79" s="236"/>
    </row>
    <row r="80" spans="1:12" ht="15" customHeight="1">
      <c r="A80" s="209" t="s">
        <v>491</v>
      </c>
      <c r="B80" s="699" t="s">
        <v>492</v>
      </c>
      <c r="C80" s="699"/>
      <c r="D80" s="699"/>
      <c r="E80" s="699"/>
      <c r="F80" s="699"/>
      <c r="G80" s="699"/>
      <c r="H80" s="699"/>
      <c r="I80" s="699"/>
      <c r="J80" s="699"/>
      <c r="K80" s="699"/>
      <c r="L80" s="700"/>
    </row>
    <row r="81" spans="1:12" ht="15" customHeight="1">
      <c r="A81" s="209"/>
      <c r="B81" s="699"/>
      <c r="C81" s="699"/>
      <c r="D81" s="699"/>
      <c r="E81" s="699"/>
      <c r="F81" s="699"/>
      <c r="G81" s="699"/>
      <c r="H81" s="699"/>
      <c r="I81" s="699"/>
      <c r="J81" s="699"/>
      <c r="K81" s="699"/>
      <c r="L81" s="700"/>
    </row>
    <row r="82" spans="1:12" ht="15" customHeight="1">
      <c r="A82" s="209"/>
      <c r="B82" s="234"/>
      <c r="C82" s="234"/>
      <c r="D82" s="235"/>
      <c r="E82" s="235"/>
      <c r="F82" s="235"/>
      <c r="G82" s="235"/>
      <c r="H82" s="235"/>
      <c r="I82" s="235"/>
      <c r="J82" s="235"/>
      <c r="K82" s="235"/>
      <c r="L82" s="236"/>
    </row>
    <row r="83" spans="1:12" ht="15" customHeight="1">
      <c r="A83" s="209" t="s">
        <v>493</v>
      </c>
      <c r="B83" s="699" t="s">
        <v>494</v>
      </c>
      <c r="C83" s="699"/>
      <c r="D83" s="699"/>
      <c r="E83" s="699"/>
      <c r="F83" s="699"/>
      <c r="G83" s="699"/>
      <c r="H83" s="699"/>
      <c r="I83" s="699"/>
      <c r="J83" s="699"/>
      <c r="K83" s="699"/>
      <c r="L83" s="700"/>
    </row>
    <row r="84" spans="1:12" ht="15" customHeight="1">
      <c r="A84" s="209"/>
      <c r="B84" s="699"/>
      <c r="C84" s="699"/>
      <c r="D84" s="699"/>
      <c r="E84" s="699"/>
      <c r="F84" s="699"/>
      <c r="G84" s="699"/>
      <c r="H84" s="699"/>
      <c r="I84" s="699"/>
      <c r="J84" s="699"/>
      <c r="K84" s="699"/>
      <c r="L84" s="700"/>
    </row>
    <row r="85" spans="1:12" ht="15" customHeight="1">
      <c r="A85" s="209"/>
      <c r="B85" s="234"/>
      <c r="C85" s="234"/>
      <c r="D85" s="235"/>
      <c r="E85" s="235"/>
      <c r="F85" s="235"/>
      <c r="G85" s="235"/>
      <c r="H85" s="235"/>
      <c r="I85" s="235"/>
      <c r="J85" s="235"/>
      <c r="K85" s="235"/>
      <c r="L85" s="236"/>
    </row>
    <row r="86" spans="1:12" ht="15" customHeight="1">
      <c r="A86" s="209" t="s">
        <v>495</v>
      </c>
      <c r="B86" s="699" t="s">
        <v>496</v>
      </c>
      <c r="C86" s="699"/>
      <c r="D86" s="699"/>
      <c r="E86" s="699"/>
      <c r="F86" s="699"/>
      <c r="G86" s="699"/>
      <c r="H86" s="699"/>
      <c r="I86" s="699"/>
      <c r="J86" s="699"/>
      <c r="K86" s="699"/>
      <c r="L86" s="700"/>
    </row>
    <row r="87" spans="1:12" ht="15" customHeight="1">
      <c r="A87" s="209"/>
      <c r="B87" s="699"/>
      <c r="C87" s="699"/>
      <c r="D87" s="699"/>
      <c r="E87" s="699"/>
      <c r="F87" s="699"/>
      <c r="G87" s="699"/>
      <c r="H87" s="699"/>
      <c r="I87" s="699"/>
      <c r="J87" s="699"/>
      <c r="K87" s="699"/>
      <c r="L87" s="700"/>
    </row>
    <row r="88" spans="1:12" ht="15" customHeight="1">
      <c r="A88" s="209"/>
      <c r="B88" s="234"/>
      <c r="C88" s="234"/>
      <c r="D88" s="235"/>
      <c r="E88" s="235"/>
      <c r="F88" s="235"/>
      <c r="G88" s="235"/>
      <c r="H88" s="235"/>
      <c r="I88" s="235"/>
      <c r="J88" s="235"/>
      <c r="K88" s="235"/>
      <c r="L88" s="236"/>
    </row>
    <row r="89" spans="1:12" ht="15" customHeight="1">
      <c r="A89" s="209" t="s">
        <v>497</v>
      </c>
      <c r="B89" s="699" t="s">
        <v>498</v>
      </c>
      <c r="C89" s="699"/>
      <c r="D89" s="699"/>
      <c r="E89" s="699"/>
      <c r="F89" s="699"/>
      <c r="G89" s="699"/>
      <c r="H89" s="699"/>
      <c r="I89" s="699"/>
      <c r="J89" s="699"/>
      <c r="K89" s="699"/>
      <c r="L89" s="700"/>
    </row>
    <row r="90" spans="1:12" ht="15" customHeight="1">
      <c r="A90" s="209"/>
      <c r="B90" s="699"/>
      <c r="C90" s="699"/>
      <c r="D90" s="699"/>
      <c r="E90" s="699"/>
      <c r="F90" s="699"/>
      <c r="G90" s="699"/>
      <c r="H90" s="699"/>
      <c r="I90" s="699"/>
      <c r="J90" s="699"/>
      <c r="K90" s="699"/>
      <c r="L90" s="700"/>
    </row>
    <row r="91" spans="1:12" ht="15" customHeight="1">
      <c r="A91" s="209"/>
      <c r="B91" s="234"/>
      <c r="C91" s="234"/>
      <c r="D91" s="235"/>
      <c r="E91" s="235"/>
      <c r="F91" s="235"/>
      <c r="G91" s="235"/>
      <c r="H91" s="235"/>
      <c r="I91" s="235"/>
      <c r="J91" s="235"/>
      <c r="K91" s="235"/>
      <c r="L91" s="236"/>
    </row>
    <row r="92" spans="1:12" ht="15" customHeight="1">
      <c r="A92" s="209" t="s">
        <v>499</v>
      </c>
      <c r="B92" s="699" t="s">
        <v>500</v>
      </c>
      <c r="C92" s="699"/>
      <c r="D92" s="699"/>
      <c r="E92" s="699"/>
      <c r="F92" s="699"/>
      <c r="G92" s="699"/>
      <c r="H92" s="699"/>
      <c r="I92" s="699"/>
      <c r="J92" s="699"/>
      <c r="K92" s="699"/>
      <c r="L92" s="700"/>
    </row>
    <row r="93" spans="1:12" ht="15" customHeight="1">
      <c r="A93" s="209"/>
      <c r="B93" s="699"/>
      <c r="C93" s="699"/>
      <c r="D93" s="699"/>
      <c r="E93" s="699"/>
      <c r="F93" s="699"/>
      <c r="G93" s="699"/>
      <c r="H93" s="699"/>
      <c r="I93" s="699"/>
      <c r="J93" s="699"/>
      <c r="K93" s="699"/>
      <c r="L93" s="700"/>
    </row>
    <row r="94" spans="1:12" ht="15" customHeight="1">
      <c r="A94" s="209"/>
      <c r="B94" s="699"/>
      <c r="C94" s="699"/>
      <c r="D94" s="699"/>
      <c r="E94" s="699"/>
      <c r="F94" s="699"/>
      <c r="G94" s="699"/>
      <c r="H94" s="699"/>
      <c r="I94" s="699"/>
      <c r="J94" s="699"/>
      <c r="K94" s="699"/>
      <c r="L94" s="700"/>
    </row>
    <row r="95" spans="1:12" ht="15" customHeight="1">
      <c r="A95" s="209"/>
      <c r="B95" s="699"/>
      <c r="C95" s="699"/>
      <c r="D95" s="699"/>
      <c r="E95" s="699"/>
      <c r="F95" s="699"/>
      <c r="G95" s="699"/>
      <c r="H95" s="699"/>
      <c r="I95" s="699"/>
      <c r="J95" s="699"/>
      <c r="K95" s="699"/>
      <c r="L95" s="700"/>
    </row>
    <row r="96" spans="1:12" ht="15" customHeight="1">
      <c r="A96" s="209"/>
      <c r="B96" s="234"/>
      <c r="C96" s="234"/>
      <c r="D96" s="68"/>
      <c r="E96" s="68"/>
      <c r="F96" s="68"/>
      <c r="G96" s="68"/>
      <c r="H96" s="68"/>
      <c r="I96" s="68"/>
      <c r="J96" s="68"/>
      <c r="K96" s="68"/>
      <c r="L96" s="98"/>
    </row>
    <row r="97" spans="1:12" ht="15" customHeight="1">
      <c r="A97" s="209"/>
      <c r="B97" s="234"/>
      <c r="C97" s="234"/>
      <c r="D97" s="68"/>
      <c r="E97" s="68"/>
      <c r="F97" s="68"/>
      <c r="G97" s="68"/>
      <c r="H97" s="68"/>
      <c r="I97" s="68"/>
      <c r="J97" s="68"/>
      <c r="K97" s="68"/>
      <c r="L97" s="98"/>
    </row>
    <row r="98" spans="1:12" ht="15" customHeight="1">
      <c r="A98" s="210"/>
      <c r="B98" s="42"/>
      <c r="C98" s="42"/>
      <c r="D98" s="204"/>
      <c r="E98" s="204"/>
      <c r="F98" s="204"/>
      <c r="G98" s="204"/>
      <c r="H98" s="204"/>
      <c r="I98" s="204"/>
      <c r="J98" s="204"/>
      <c r="K98" s="204"/>
      <c r="L98" s="205"/>
    </row>
    <row r="99" spans="1:12" ht="15" customHeight="1">
      <c r="A99" s="211"/>
      <c r="B99" s="92"/>
      <c r="C99" s="92"/>
      <c r="D99" s="206"/>
      <c r="E99" s="206"/>
      <c r="F99" s="206"/>
      <c r="G99" s="206"/>
      <c r="H99" s="206"/>
      <c r="I99" s="206"/>
      <c r="J99" s="206"/>
      <c r="K99" s="206"/>
      <c r="L99" s="207"/>
    </row>
    <row r="100" spans="1:12" ht="15" customHeight="1">
      <c r="A100" s="209" t="s">
        <v>501</v>
      </c>
      <c r="B100" s="234" t="s">
        <v>502</v>
      </c>
      <c r="C100" s="234"/>
      <c r="D100" s="235"/>
      <c r="E100" s="235"/>
      <c r="F100" s="235"/>
      <c r="G100" s="235"/>
      <c r="H100" s="235"/>
      <c r="I100" s="235"/>
      <c r="J100" s="235"/>
      <c r="K100" s="235"/>
      <c r="L100" s="236"/>
    </row>
    <row r="101" spans="1:12" ht="15" customHeight="1">
      <c r="A101" s="209"/>
      <c r="B101" s="234"/>
      <c r="C101" s="234"/>
      <c r="D101" s="235"/>
      <c r="E101" s="235"/>
      <c r="F101" s="235"/>
      <c r="G101" s="235"/>
      <c r="H101" s="235"/>
      <c r="I101" s="235"/>
      <c r="J101" s="235"/>
      <c r="K101" s="235"/>
      <c r="L101" s="236"/>
    </row>
    <row r="102" spans="1:12" ht="15" customHeight="1">
      <c r="A102" s="209" t="s">
        <v>503</v>
      </c>
      <c r="B102" s="699" t="s">
        <v>504</v>
      </c>
      <c r="C102" s="699"/>
      <c r="D102" s="699"/>
      <c r="E102" s="699"/>
      <c r="F102" s="699"/>
      <c r="G102" s="699"/>
      <c r="H102" s="699"/>
      <c r="I102" s="699"/>
      <c r="J102" s="699"/>
      <c r="K102" s="699"/>
      <c r="L102" s="700"/>
    </row>
    <row r="103" spans="1:12" ht="15" customHeight="1">
      <c r="A103" s="209"/>
      <c r="B103" s="699"/>
      <c r="C103" s="699"/>
      <c r="D103" s="699"/>
      <c r="E103" s="699"/>
      <c r="F103" s="699"/>
      <c r="G103" s="699"/>
      <c r="H103" s="699"/>
      <c r="I103" s="699"/>
      <c r="J103" s="699"/>
      <c r="K103" s="699"/>
      <c r="L103" s="700"/>
    </row>
    <row r="104" spans="1:12" ht="15" customHeight="1">
      <c r="A104" s="209"/>
      <c r="B104" s="699"/>
      <c r="C104" s="699"/>
      <c r="D104" s="699"/>
      <c r="E104" s="699"/>
      <c r="F104" s="699"/>
      <c r="G104" s="699"/>
      <c r="H104" s="699"/>
      <c r="I104" s="699"/>
      <c r="J104" s="699"/>
      <c r="K104" s="699"/>
      <c r="L104" s="700"/>
    </row>
    <row r="105" spans="1:12" ht="15" customHeight="1">
      <c r="A105" s="209"/>
      <c r="B105" s="228"/>
      <c r="C105" s="228"/>
      <c r="D105" s="228"/>
      <c r="E105" s="228"/>
      <c r="F105" s="228"/>
      <c r="G105" s="228"/>
      <c r="H105" s="228"/>
      <c r="I105" s="228"/>
      <c r="J105" s="228"/>
      <c r="K105" s="228"/>
      <c r="L105" s="229"/>
    </row>
    <row r="106" spans="1:12" ht="15" customHeight="1">
      <c r="A106" s="212" t="s">
        <v>505</v>
      </c>
      <c r="B106" s="673" t="s">
        <v>506</v>
      </c>
      <c r="C106" s="673"/>
      <c r="D106" s="673"/>
      <c r="E106" s="673"/>
      <c r="F106" s="673"/>
      <c r="G106" s="673"/>
      <c r="H106" s="673"/>
      <c r="I106" s="673"/>
      <c r="J106" s="673"/>
      <c r="K106" s="673"/>
      <c r="L106" s="674"/>
    </row>
    <row r="107" spans="1:12" ht="15" customHeight="1">
      <c r="A107" s="212"/>
      <c r="B107" s="673"/>
      <c r="C107" s="673"/>
      <c r="D107" s="673"/>
      <c r="E107" s="673"/>
      <c r="F107" s="673"/>
      <c r="G107" s="673"/>
      <c r="H107" s="673"/>
      <c r="I107" s="673"/>
      <c r="J107" s="673"/>
      <c r="K107" s="673"/>
      <c r="L107" s="674"/>
    </row>
    <row r="108" spans="1:12" ht="15" customHeight="1">
      <c r="A108" s="212"/>
      <c r="B108" s="673"/>
      <c r="C108" s="673"/>
      <c r="D108" s="673"/>
      <c r="E108" s="673"/>
      <c r="F108" s="673"/>
      <c r="G108" s="673"/>
      <c r="H108" s="673"/>
      <c r="I108" s="673"/>
      <c r="J108" s="673"/>
      <c r="K108" s="673"/>
      <c r="L108" s="674"/>
    </row>
    <row r="109" spans="1:12" ht="15" customHeight="1">
      <c r="A109" s="212"/>
      <c r="B109" s="673"/>
      <c r="C109" s="673"/>
      <c r="D109" s="673"/>
      <c r="E109" s="673"/>
      <c r="F109" s="673"/>
      <c r="G109" s="673"/>
      <c r="H109" s="673"/>
      <c r="I109" s="673"/>
      <c r="J109" s="673"/>
      <c r="K109" s="673"/>
      <c r="L109" s="674"/>
    </row>
    <row r="110" spans="1:12" ht="15" customHeight="1">
      <c r="A110" s="212"/>
      <c r="B110" s="673"/>
      <c r="C110" s="673"/>
      <c r="D110" s="673"/>
      <c r="E110" s="673"/>
      <c r="F110" s="673"/>
      <c r="G110" s="673"/>
      <c r="H110" s="673"/>
      <c r="I110" s="673"/>
      <c r="J110" s="673"/>
      <c r="K110" s="673"/>
      <c r="L110" s="674"/>
    </row>
    <row r="111" spans="1:12" ht="15" customHeight="1">
      <c r="A111" s="212"/>
      <c r="B111" s="673"/>
      <c r="C111" s="673"/>
      <c r="D111" s="673"/>
      <c r="E111" s="673"/>
      <c r="F111" s="673"/>
      <c r="G111" s="673"/>
      <c r="H111" s="673"/>
      <c r="I111" s="673"/>
      <c r="J111" s="673"/>
      <c r="K111" s="673"/>
      <c r="L111" s="674"/>
    </row>
    <row r="112" spans="1:12" ht="15" customHeight="1">
      <c r="A112" s="212"/>
      <c r="B112" s="673"/>
      <c r="C112" s="673"/>
      <c r="D112" s="673"/>
      <c r="E112" s="673"/>
      <c r="F112" s="673"/>
      <c r="G112" s="673"/>
      <c r="H112" s="673"/>
      <c r="I112" s="673"/>
      <c r="J112" s="673"/>
      <c r="K112" s="673"/>
      <c r="L112" s="674"/>
    </row>
    <row r="113" spans="1:12" ht="15" customHeight="1">
      <c r="A113" s="209"/>
      <c r="B113" s="234"/>
      <c r="C113" s="234"/>
      <c r="D113" s="235"/>
      <c r="E113" s="235"/>
      <c r="F113" s="235"/>
      <c r="G113" s="235"/>
      <c r="H113" s="235"/>
      <c r="I113" s="235"/>
      <c r="J113" s="235"/>
      <c r="K113" s="235"/>
      <c r="L113" s="236"/>
    </row>
    <row r="114" spans="1:12" ht="45.75" customHeight="1">
      <c r="A114" s="209" t="s">
        <v>1553</v>
      </c>
      <c r="B114" s="673" t="s">
        <v>1601</v>
      </c>
      <c r="C114" s="703"/>
      <c r="D114" s="704"/>
      <c r="E114" s="704"/>
      <c r="F114" s="704"/>
      <c r="G114" s="704"/>
      <c r="H114" s="704"/>
      <c r="I114" s="704"/>
      <c r="J114" s="704"/>
      <c r="K114" s="704"/>
      <c r="L114" s="705"/>
    </row>
    <row r="115" spans="1:12" ht="15" customHeight="1">
      <c r="A115" s="209"/>
      <c r="B115" s="234"/>
      <c r="C115" s="234"/>
      <c r="D115" s="235"/>
      <c r="E115" s="235"/>
      <c r="F115" s="235"/>
      <c r="G115" s="235"/>
      <c r="H115" s="235"/>
      <c r="I115" s="235"/>
      <c r="J115" s="235"/>
      <c r="K115" s="235"/>
      <c r="L115" s="236"/>
    </row>
    <row r="116" spans="1:12" ht="45.75" customHeight="1">
      <c r="A116" s="209" t="s">
        <v>1554</v>
      </c>
      <c r="B116" s="673" t="s">
        <v>1602</v>
      </c>
      <c r="C116" s="703"/>
      <c r="D116" s="704"/>
      <c r="E116" s="704"/>
      <c r="F116" s="704"/>
      <c r="G116" s="704"/>
      <c r="H116" s="704"/>
      <c r="I116" s="704"/>
      <c r="J116" s="704"/>
      <c r="K116" s="704"/>
      <c r="L116" s="705"/>
    </row>
    <row r="117" spans="1:12" ht="15" customHeight="1">
      <c r="A117" s="209"/>
      <c r="B117" s="234"/>
      <c r="C117" s="234"/>
      <c r="D117" s="235"/>
      <c r="E117" s="235"/>
      <c r="F117" s="235"/>
      <c r="G117" s="235"/>
      <c r="H117" s="235"/>
      <c r="I117" s="235"/>
      <c r="J117" s="235"/>
      <c r="K117" s="235"/>
      <c r="L117" s="236"/>
    </row>
    <row r="118" spans="1:12" ht="15" customHeight="1">
      <c r="A118" s="208">
        <v>1.1000000000000001</v>
      </c>
      <c r="B118" s="8" t="s">
        <v>507</v>
      </c>
      <c r="C118" s="234"/>
      <c r="D118" s="235"/>
      <c r="E118" s="235"/>
      <c r="F118" s="235"/>
      <c r="G118" s="235"/>
      <c r="H118" s="235"/>
      <c r="I118" s="235"/>
      <c r="J118" s="235"/>
      <c r="K118" s="235"/>
      <c r="L118" s="236"/>
    </row>
    <row r="119" spans="1:12" ht="15" customHeight="1">
      <c r="A119" s="209"/>
      <c r="B119" s="234"/>
      <c r="C119" s="234"/>
      <c r="D119" s="235"/>
      <c r="E119" s="235"/>
      <c r="F119" s="235"/>
      <c r="G119" s="235"/>
      <c r="H119" s="235"/>
      <c r="I119" s="235"/>
      <c r="J119" s="235"/>
      <c r="K119" s="235"/>
      <c r="L119" s="236"/>
    </row>
    <row r="120" spans="1:12" ht="15" customHeight="1">
      <c r="A120" s="209" t="s">
        <v>458</v>
      </c>
      <c r="B120" s="701" t="s">
        <v>508</v>
      </c>
      <c r="C120" s="701"/>
      <c r="D120" s="701"/>
      <c r="E120" s="701"/>
      <c r="F120" s="701"/>
      <c r="G120" s="701"/>
      <c r="H120" s="701"/>
      <c r="I120" s="701"/>
      <c r="J120" s="701"/>
      <c r="K120" s="701"/>
      <c r="L120" s="702"/>
    </row>
    <row r="121" spans="1:12" ht="15" customHeight="1">
      <c r="A121" s="209"/>
      <c r="B121" s="701"/>
      <c r="C121" s="701"/>
      <c r="D121" s="701"/>
      <c r="E121" s="701"/>
      <c r="F121" s="701"/>
      <c r="G121" s="701"/>
      <c r="H121" s="701"/>
      <c r="I121" s="701"/>
      <c r="J121" s="701"/>
      <c r="K121" s="701"/>
      <c r="L121" s="702"/>
    </row>
    <row r="122" spans="1:12" ht="15" customHeight="1">
      <c r="A122" s="209"/>
      <c r="B122" s="701"/>
      <c r="C122" s="701"/>
      <c r="D122" s="701"/>
      <c r="E122" s="701"/>
      <c r="F122" s="701"/>
      <c r="G122" s="701"/>
      <c r="H122" s="701"/>
      <c r="I122" s="701"/>
      <c r="J122" s="701"/>
      <c r="K122" s="701"/>
      <c r="L122" s="702"/>
    </row>
    <row r="123" spans="1:12" ht="15" customHeight="1">
      <c r="A123" s="209"/>
      <c r="B123" s="234"/>
      <c r="C123" s="234"/>
      <c r="D123" s="235"/>
      <c r="E123" s="235"/>
      <c r="F123" s="235"/>
      <c r="G123" s="235"/>
      <c r="H123" s="235"/>
      <c r="I123" s="235"/>
      <c r="J123" s="235"/>
      <c r="K123" s="235"/>
      <c r="L123" s="236"/>
    </row>
    <row r="124" spans="1:12" ht="15" customHeight="1">
      <c r="A124" s="208">
        <v>1.2</v>
      </c>
      <c r="B124" s="8" t="s">
        <v>509</v>
      </c>
      <c r="C124" s="234"/>
      <c r="D124" s="235"/>
      <c r="E124" s="235"/>
      <c r="F124" s="235"/>
      <c r="G124" s="235"/>
      <c r="H124" s="235"/>
      <c r="I124" s="235"/>
      <c r="J124" s="235"/>
      <c r="K124" s="235"/>
      <c r="L124" s="236"/>
    </row>
    <row r="125" spans="1:12" ht="15" customHeight="1">
      <c r="A125" s="209"/>
      <c r="B125" s="234"/>
      <c r="C125" s="234"/>
      <c r="D125" s="235"/>
      <c r="E125" s="235"/>
      <c r="F125" s="235"/>
      <c r="G125" s="235"/>
      <c r="H125" s="235"/>
      <c r="I125" s="235"/>
      <c r="J125" s="235"/>
      <c r="K125" s="235"/>
      <c r="L125" s="236"/>
    </row>
    <row r="126" spans="1:12" ht="15" customHeight="1">
      <c r="A126" s="209" t="s">
        <v>458</v>
      </c>
      <c r="B126" s="699" t="s">
        <v>510</v>
      </c>
      <c r="C126" s="699"/>
      <c r="D126" s="699"/>
      <c r="E126" s="699"/>
      <c r="F126" s="699"/>
      <c r="G126" s="699"/>
      <c r="H126" s="699"/>
      <c r="I126" s="699"/>
      <c r="J126" s="699"/>
      <c r="K126" s="699"/>
      <c r="L126" s="700"/>
    </row>
    <row r="127" spans="1:12" ht="15" customHeight="1">
      <c r="A127" s="209"/>
      <c r="B127" s="699"/>
      <c r="C127" s="699"/>
      <c r="D127" s="699"/>
      <c r="E127" s="699"/>
      <c r="F127" s="699"/>
      <c r="G127" s="699"/>
      <c r="H127" s="699"/>
      <c r="I127" s="699"/>
      <c r="J127" s="699"/>
      <c r="K127" s="699"/>
      <c r="L127" s="700"/>
    </row>
    <row r="128" spans="1:12" ht="15" customHeight="1">
      <c r="A128" s="209"/>
      <c r="B128" s="699"/>
      <c r="C128" s="699"/>
      <c r="D128" s="699"/>
      <c r="E128" s="699"/>
      <c r="F128" s="699"/>
      <c r="G128" s="699"/>
      <c r="H128" s="699"/>
      <c r="I128" s="699"/>
      <c r="J128" s="699"/>
      <c r="K128" s="699"/>
      <c r="L128" s="700"/>
    </row>
    <row r="129" spans="1:12" ht="15" customHeight="1">
      <c r="A129" s="209"/>
      <c r="B129" s="228"/>
      <c r="C129" s="228"/>
      <c r="D129" s="228"/>
      <c r="E129" s="228"/>
      <c r="F129" s="228"/>
      <c r="G129" s="228"/>
      <c r="H129" s="228"/>
      <c r="I129" s="228"/>
      <c r="J129" s="228"/>
      <c r="K129" s="228"/>
      <c r="L129" s="229"/>
    </row>
    <row r="130" spans="1:12" ht="15" customHeight="1">
      <c r="A130" s="209" t="s">
        <v>466</v>
      </c>
      <c r="B130" s="699" t="s">
        <v>511</v>
      </c>
      <c r="C130" s="699"/>
      <c r="D130" s="699"/>
      <c r="E130" s="699"/>
      <c r="F130" s="699"/>
      <c r="G130" s="699"/>
      <c r="H130" s="699"/>
      <c r="I130" s="699"/>
      <c r="J130" s="699"/>
      <c r="K130" s="699"/>
      <c r="L130" s="700"/>
    </row>
    <row r="131" spans="1:12" ht="15" customHeight="1">
      <c r="A131" s="209"/>
      <c r="B131" s="699"/>
      <c r="C131" s="699"/>
      <c r="D131" s="699"/>
      <c r="E131" s="699"/>
      <c r="F131" s="699"/>
      <c r="G131" s="699"/>
      <c r="H131" s="699"/>
      <c r="I131" s="699"/>
      <c r="J131" s="699"/>
      <c r="K131" s="699"/>
      <c r="L131" s="700"/>
    </row>
    <row r="132" spans="1:12" ht="15" customHeight="1">
      <c r="A132" s="209"/>
      <c r="B132" s="699"/>
      <c r="C132" s="699"/>
      <c r="D132" s="699"/>
      <c r="E132" s="699"/>
      <c r="F132" s="699"/>
      <c r="G132" s="699"/>
      <c r="H132" s="699"/>
      <c r="I132" s="699"/>
      <c r="J132" s="699"/>
      <c r="K132" s="699"/>
      <c r="L132" s="700"/>
    </row>
    <row r="133" spans="1:12" ht="15" customHeight="1">
      <c r="A133" s="209"/>
      <c r="B133" s="699"/>
      <c r="C133" s="699"/>
      <c r="D133" s="699"/>
      <c r="E133" s="699"/>
      <c r="F133" s="699"/>
      <c r="G133" s="699"/>
      <c r="H133" s="699"/>
      <c r="I133" s="699"/>
      <c r="J133" s="699"/>
      <c r="K133" s="699"/>
      <c r="L133" s="700"/>
    </row>
    <row r="134" spans="1:12" ht="15" customHeight="1">
      <c r="A134" s="209"/>
      <c r="B134" s="699"/>
      <c r="C134" s="699"/>
      <c r="D134" s="699"/>
      <c r="E134" s="699"/>
      <c r="F134" s="699"/>
      <c r="G134" s="699"/>
      <c r="H134" s="699"/>
      <c r="I134" s="699"/>
      <c r="J134" s="699"/>
      <c r="K134" s="699"/>
      <c r="L134" s="700"/>
    </row>
    <row r="135" spans="1:12" ht="15" customHeight="1">
      <c r="A135" s="209"/>
      <c r="B135" s="234"/>
      <c r="C135" s="234"/>
      <c r="D135" s="235"/>
      <c r="E135" s="235"/>
      <c r="F135" s="235"/>
      <c r="G135" s="235"/>
      <c r="H135" s="235"/>
      <c r="I135" s="235"/>
      <c r="J135" s="235"/>
      <c r="K135" s="235"/>
      <c r="L135" s="236"/>
    </row>
    <row r="136" spans="1:12" ht="15" customHeight="1">
      <c r="A136" s="208">
        <v>1.3</v>
      </c>
      <c r="B136" s="8" t="s">
        <v>512</v>
      </c>
      <c r="C136" s="234"/>
      <c r="D136" s="234"/>
      <c r="E136" s="234"/>
      <c r="F136" s="234"/>
      <c r="G136" s="234"/>
      <c r="H136" s="234"/>
      <c r="I136" s="234"/>
      <c r="J136" s="234"/>
      <c r="K136" s="234"/>
      <c r="L136" s="104"/>
    </row>
    <row r="137" spans="1:12" ht="15" customHeight="1">
      <c r="A137" s="209"/>
      <c r="B137" s="234"/>
      <c r="C137" s="234"/>
      <c r="D137" s="234"/>
      <c r="E137" s="234"/>
      <c r="F137" s="234"/>
      <c r="G137" s="234"/>
      <c r="H137" s="234"/>
      <c r="I137" s="234"/>
      <c r="J137" s="234"/>
      <c r="K137" s="234"/>
      <c r="L137" s="104"/>
    </row>
    <row r="138" spans="1:12" ht="15" customHeight="1">
      <c r="A138" s="209" t="s">
        <v>458</v>
      </c>
      <c r="B138" s="699" t="s">
        <v>513</v>
      </c>
      <c r="C138" s="699"/>
      <c r="D138" s="699"/>
      <c r="E138" s="699"/>
      <c r="F138" s="699"/>
      <c r="G138" s="699"/>
      <c r="H138" s="699"/>
      <c r="I138" s="699"/>
      <c r="J138" s="699"/>
      <c r="K138" s="699"/>
      <c r="L138" s="700"/>
    </row>
    <row r="139" spans="1:12" ht="15" customHeight="1">
      <c r="A139" s="209"/>
      <c r="B139" s="699"/>
      <c r="C139" s="699"/>
      <c r="D139" s="699"/>
      <c r="E139" s="699"/>
      <c r="F139" s="699"/>
      <c r="G139" s="699"/>
      <c r="H139" s="699"/>
      <c r="I139" s="699"/>
      <c r="J139" s="699"/>
      <c r="K139" s="699"/>
      <c r="L139" s="700"/>
    </row>
    <row r="140" spans="1:12" ht="15" customHeight="1">
      <c r="A140" s="209"/>
      <c r="B140" s="234"/>
      <c r="C140" s="234"/>
      <c r="D140" s="234"/>
      <c r="E140" s="234"/>
      <c r="F140" s="234"/>
      <c r="G140" s="234"/>
      <c r="H140" s="234"/>
      <c r="I140" s="234"/>
      <c r="J140" s="234"/>
      <c r="K140" s="234"/>
      <c r="L140" s="104"/>
    </row>
    <row r="141" spans="1:12" ht="15" customHeight="1">
      <c r="A141" s="210"/>
      <c r="B141" s="42"/>
      <c r="C141" s="42"/>
      <c r="D141" s="42"/>
      <c r="E141" s="42"/>
      <c r="F141" s="42"/>
      <c r="G141" s="42"/>
      <c r="H141" s="42"/>
      <c r="I141" s="42"/>
      <c r="J141" s="42"/>
      <c r="K141" s="42"/>
      <c r="L141" s="222"/>
    </row>
    <row r="142" spans="1:12" ht="15" customHeight="1">
      <c r="A142" s="211"/>
      <c r="B142" s="92"/>
      <c r="C142" s="92"/>
      <c r="D142" s="92"/>
      <c r="E142" s="92"/>
      <c r="F142" s="92"/>
      <c r="G142" s="92"/>
      <c r="H142" s="92"/>
      <c r="I142" s="92"/>
      <c r="J142" s="92"/>
      <c r="K142" s="92"/>
      <c r="L142" s="223"/>
    </row>
    <row r="143" spans="1:12" ht="15" customHeight="1">
      <c r="A143" s="208">
        <v>1.4</v>
      </c>
      <c r="B143" s="8" t="s">
        <v>514</v>
      </c>
      <c r="C143" s="234"/>
      <c r="D143" s="234"/>
      <c r="E143" s="234"/>
      <c r="F143" s="234"/>
      <c r="G143" s="234"/>
      <c r="H143" s="234"/>
      <c r="I143" s="234"/>
      <c r="J143" s="234"/>
      <c r="K143" s="234"/>
      <c r="L143" s="104"/>
    </row>
    <row r="144" spans="1:12" ht="9.75" customHeight="1">
      <c r="A144" s="209"/>
      <c r="L144" s="248"/>
    </row>
    <row r="145" spans="1:12" ht="15" customHeight="1">
      <c r="A145" s="209" t="s">
        <v>458</v>
      </c>
      <c r="B145" s="699" t="s">
        <v>515</v>
      </c>
      <c r="C145" s="699"/>
      <c r="D145" s="699"/>
      <c r="E145" s="699"/>
      <c r="F145" s="699"/>
      <c r="G145" s="699"/>
      <c r="H145" s="699"/>
      <c r="I145" s="699"/>
      <c r="J145" s="699"/>
      <c r="K145" s="699"/>
      <c r="L145" s="700"/>
    </row>
    <row r="146" spans="1:12" ht="15" customHeight="1">
      <c r="A146" s="209"/>
      <c r="B146" s="699"/>
      <c r="C146" s="699"/>
      <c r="D146" s="699"/>
      <c r="E146" s="699"/>
      <c r="F146" s="699"/>
      <c r="G146" s="699"/>
      <c r="H146" s="699"/>
      <c r="I146" s="699"/>
      <c r="J146" s="699"/>
      <c r="K146" s="699"/>
      <c r="L146" s="700"/>
    </row>
    <row r="147" spans="1:12" ht="15" customHeight="1">
      <c r="A147" s="209"/>
      <c r="B147" s="699"/>
      <c r="C147" s="699"/>
      <c r="D147" s="699"/>
      <c r="E147" s="699"/>
      <c r="F147" s="699"/>
      <c r="G147" s="699"/>
      <c r="H147" s="699"/>
      <c r="I147" s="699"/>
      <c r="J147" s="699"/>
      <c r="K147" s="699"/>
      <c r="L147" s="700"/>
    </row>
    <row r="148" spans="1:12" ht="15" customHeight="1">
      <c r="A148" s="209"/>
      <c r="B148" s="699"/>
      <c r="C148" s="699"/>
      <c r="D148" s="699"/>
      <c r="E148" s="699"/>
      <c r="F148" s="699"/>
      <c r="G148" s="699"/>
      <c r="H148" s="699"/>
      <c r="I148" s="699"/>
      <c r="J148" s="699"/>
      <c r="K148" s="699"/>
      <c r="L148" s="700"/>
    </row>
    <row r="149" spans="1:12" ht="15" customHeight="1">
      <c r="A149" s="209"/>
      <c r="B149" s="699"/>
      <c r="C149" s="699"/>
      <c r="D149" s="699"/>
      <c r="E149" s="699"/>
      <c r="F149" s="699"/>
      <c r="G149" s="699"/>
      <c r="H149" s="699"/>
      <c r="I149" s="699"/>
      <c r="J149" s="699"/>
      <c r="K149" s="699"/>
      <c r="L149" s="700"/>
    </row>
    <row r="150" spans="1:12" ht="9.75" customHeight="1">
      <c r="A150" s="209"/>
      <c r="L150" s="248"/>
    </row>
    <row r="151" spans="1:12" ht="15" customHeight="1">
      <c r="A151" s="208">
        <v>1.5</v>
      </c>
      <c r="B151" s="27" t="s">
        <v>516</v>
      </c>
      <c r="L151" s="248"/>
    </row>
    <row r="152" spans="1:12" ht="9.75" customHeight="1">
      <c r="A152" s="209"/>
      <c r="L152" s="248"/>
    </row>
    <row r="153" spans="1:12" ht="15" customHeight="1">
      <c r="A153" s="209" t="s">
        <v>458</v>
      </c>
      <c r="B153" s="673" t="s">
        <v>517</v>
      </c>
      <c r="C153" s="673"/>
      <c r="D153" s="673"/>
      <c r="E153" s="673"/>
      <c r="F153" s="673"/>
      <c r="G153" s="673"/>
      <c r="H153" s="673"/>
      <c r="I153" s="673"/>
      <c r="J153" s="673"/>
      <c r="K153" s="673"/>
      <c r="L153" s="674"/>
    </row>
    <row r="154" spans="1:12" ht="15" customHeight="1">
      <c r="A154" s="209"/>
      <c r="B154" s="673"/>
      <c r="C154" s="673"/>
      <c r="D154" s="673"/>
      <c r="E154" s="673"/>
      <c r="F154" s="673"/>
      <c r="G154" s="673"/>
      <c r="H154" s="673"/>
      <c r="I154" s="673"/>
      <c r="J154" s="673"/>
      <c r="K154" s="673"/>
      <c r="L154" s="674"/>
    </row>
    <row r="155" spans="1:12" ht="15" customHeight="1">
      <c r="A155" s="209"/>
      <c r="B155" s="673"/>
      <c r="C155" s="673"/>
      <c r="D155" s="673"/>
      <c r="E155" s="673"/>
      <c r="F155" s="673"/>
      <c r="G155" s="673"/>
      <c r="H155" s="673"/>
      <c r="I155" s="673"/>
      <c r="J155" s="673"/>
      <c r="K155" s="673"/>
      <c r="L155" s="674"/>
    </row>
    <row r="156" spans="1:12" ht="15" customHeight="1">
      <c r="A156" s="209"/>
      <c r="B156" s="673"/>
      <c r="C156" s="673"/>
      <c r="D156" s="673"/>
      <c r="E156" s="673"/>
      <c r="F156" s="673"/>
      <c r="G156" s="673"/>
      <c r="H156" s="673"/>
      <c r="I156" s="673"/>
      <c r="J156" s="673"/>
      <c r="K156" s="673"/>
      <c r="L156" s="674"/>
    </row>
    <row r="157" spans="1:12" ht="15" customHeight="1">
      <c r="A157" s="209"/>
      <c r="B157" s="673"/>
      <c r="C157" s="673"/>
      <c r="D157" s="673"/>
      <c r="E157" s="673"/>
      <c r="F157" s="673"/>
      <c r="G157" s="673"/>
      <c r="H157" s="673"/>
      <c r="I157" s="673"/>
      <c r="J157" s="673"/>
      <c r="K157" s="673"/>
      <c r="L157" s="674"/>
    </row>
    <row r="158" spans="1:12" ht="15" customHeight="1">
      <c r="A158" s="209"/>
      <c r="B158" s="673"/>
      <c r="C158" s="673"/>
      <c r="D158" s="673"/>
      <c r="E158" s="673"/>
      <c r="F158" s="673"/>
      <c r="G158" s="673"/>
      <c r="H158" s="673"/>
      <c r="I158" s="673"/>
      <c r="J158" s="673"/>
      <c r="K158" s="673"/>
      <c r="L158" s="674"/>
    </row>
    <row r="159" spans="1:12" ht="14.25" customHeight="1">
      <c r="A159" s="209"/>
      <c r="B159" s="673"/>
      <c r="C159" s="673"/>
      <c r="D159" s="673"/>
      <c r="E159" s="673"/>
      <c r="F159" s="673"/>
      <c r="G159" s="673"/>
      <c r="H159" s="673"/>
      <c r="I159" s="673"/>
      <c r="J159" s="673"/>
      <c r="K159" s="673"/>
      <c r="L159" s="674"/>
    </row>
    <row r="160" spans="1:12" ht="9.75" customHeight="1">
      <c r="A160" s="209"/>
      <c r="L160" s="248"/>
    </row>
    <row r="161" spans="1:12" ht="15" customHeight="1">
      <c r="A161" s="212" t="s">
        <v>466</v>
      </c>
      <c r="B161" s="699" t="s">
        <v>518</v>
      </c>
      <c r="C161" s="699"/>
      <c r="D161" s="699"/>
      <c r="E161" s="699"/>
      <c r="F161" s="699"/>
      <c r="G161" s="699"/>
      <c r="H161" s="699"/>
      <c r="I161" s="699"/>
      <c r="J161" s="699"/>
      <c r="K161" s="699"/>
      <c r="L161" s="700"/>
    </row>
    <row r="162" spans="1:12" ht="15" customHeight="1">
      <c r="A162" s="212"/>
      <c r="B162" s="699"/>
      <c r="C162" s="699"/>
      <c r="D162" s="699"/>
      <c r="E162" s="699"/>
      <c r="F162" s="699"/>
      <c r="G162" s="699"/>
      <c r="H162" s="699"/>
      <c r="I162" s="699"/>
      <c r="J162" s="699"/>
      <c r="K162" s="699"/>
      <c r="L162" s="700"/>
    </row>
    <row r="163" spans="1:12" ht="15" customHeight="1">
      <c r="A163" s="212"/>
      <c r="B163" s="699"/>
      <c r="C163" s="699"/>
      <c r="D163" s="699"/>
      <c r="E163" s="699"/>
      <c r="F163" s="699"/>
      <c r="G163" s="699"/>
      <c r="H163" s="699"/>
      <c r="I163" s="699"/>
      <c r="J163" s="699"/>
      <c r="K163" s="699"/>
      <c r="L163" s="700"/>
    </row>
    <row r="164" spans="1:12" ht="15" customHeight="1">
      <c r="A164" s="212"/>
      <c r="B164" s="699"/>
      <c r="C164" s="699"/>
      <c r="D164" s="699"/>
      <c r="E164" s="699"/>
      <c r="F164" s="699"/>
      <c r="G164" s="699"/>
      <c r="H164" s="699"/>
      <c r="I164" s="699"/>
      <c r="J164" s="699"/>
      <c r="K164" s="699"/>
      <c r="L164" s="700"/>
    </row>
    <row r="165" spans="1:12" ht="15" customHeight="1">
      <c r="A165" s="212"/>
      <c r="B165" s="699"/>
      <c r="C165" s="699"/>
      <c r="D165" s="699"/>
      <c r="E165" s="699"/>
      <c r="F165" s="699"/>
      <c r="G165" s="699"/>
      <c r="H165" s="699"/>
      <c r="I165" s="699"/>
      <c r="J165" s="699"/>
      <c r="K165" s="699"/>
      <c r="L165" s="700"/>
    </row>
    <row r="166" spans="1:12" ht="9.75" customHeight="1">
      <c r="A166" s="209"/>
      <c r="L166" s="248"/>
    </row>
    <row r="167" spans="1:12" ht="15" customHeight="1">
      <c r="A167" s="209" t="s">
        <v>468</v>
      </c>
      <c r="B167" s="696" t="s">
        <v>519</v>
      </c>
      <c r="C167" s="696"/>
      <c r="D167" s="696"/>
      <c r="E167" s="696"/>
      <c r="F167" s="696"/>
      <c r="G167" s="696"/>
      <c r="H167" s="696"/>
      <c r="I167" s="696"/>
      <c r="J167" s="696"/>
      <c r="K167" s="696"/>
      <c r="L167" s="697"/>
    </row>
    <row r="168" spans="1:12" ht="15" customHeight="1">
      <c r="A168" s="212"/>
      <c r="B168" s="696"/>
      <c r="C168" s="696"/>
      <c r="D168" s="696"/>
      <c r="E168" s="696"/>
      <c r="F168" s="696"/>
      <c r="G168" s="696"/>
      <c r="H168" s="696"/>
      <c r="I168" s="696"/>
      <c r="J168" s="696"/>
      <c r="K168" s="696"/>
      <c r="L168" s="697"/>
    </row>
    <row r="169" spans="1:12" ht="15" customHeight="1">
      <c r="A169" s="212"/>
      <c r="B169" s="696"/>
      <c r="C169" s="696"/>
      <c r="D169" s="696"/>
      <c r="E169" s="696"/>
      <c r="F169" s="696"/>
      <c r="G169" s="696"/>
      <c r="H169" s="696"/>
      <c r="I169" s="696"/>
      <c r="J169" s="696"/>
      <c r="K169" s="696"/>
      <c r="L169" s="697"/>
    </row>
    <row r="170" spans="1:12" ht="15" customHeight="1">
      <c r="A170" s="212"/>
      <c r="B170" s="696"/>
      <c r="C170" s="696"/>
      <c r="D170" s="696"/>
      <c r="E170" s="696"/>
      <c r="F170" s="696"/>
      <c r="G170" s="696"/>
      <c r="H170" s="696"/>
      <c r="I170" s="696"/>
      <c r="J170" s="696"/>
      <c r="K170" s="696"/>
      <c r="L170" s="697"/>
    </row>
    <row r="171" spans="1:12" ht="15" customHeight="1">
      <c r="A171" s="212"/>
      <c r="B171" s="696"/>
      <c r="C171" s="696"/>
      <c r="D171" s="696"/>
      <c r="E171" s="696"/>
      <c r="F171" s="696"/>
      <c r="G171" s="696"/>
      <c r="H171" s="696"/>
      <c r="I171" s="696"/>
      <c r="J171" s="696"/>
      <c r="K171" s="696"/>
      <c r="L171" s="697"/>
    </row>
    <row r="172" spans="1:12" ht="15" customHeight="1">
      <c r="A172" s="212"/>
      <c r="B172" s="696"/>
      <c r="C172" s="696"/>
      <c r="D172" s="696"/>
      <c r="E172" s="696"/>
      <c r="F172" s="696"/>
      <c r="G172" s="696"/>
      <c r="H172" s="696"/>
      <c r="I172" s="696"/>
      <c r="J172" s="696"/>
      <c r="K172" s="696"/>
      <c r="L172" s="697"/>
    </row>
    <row r="173" spans="1:12" ht="9" customHeight="1">
      <c r="A173" s="212"/>
      <c r="B173" s="696"/>
      <c r="C173" s="696"/>
      <c r="D173" s="696"/>
      <c r="E173" s="696"/>
      <c r="F173" s="696"/>
      <c r="G173" s="696"/>
      <c r="H173" s="696"/>
      <c r="I173" s="696"/>
      <c r="J173" s="696"/>
      <c r="K173" s="696"/>
      <c r="L173" s="697"/>
    </row>
    <row r="174" spans="1:12" ht="9.75" customHeight="1">
      <c r="A174" s="209"/>
      <c r="L174" s="248"/>
    </row>
    <row r="175" spans="1:12" ht="15" customHeight="1">
      <c r="A175" s="209" t="s">
        <v>470</v>
      </c>
      <c r="B175" s="673" t="s">
        <v>520</v>
      </c>
      <c r="C175" s="673"/>
      <c r="D175" s="673"/>
      <c r="E175" s="673"/>
      <c r="F175" s="673"/>
      <c r="G175" s="673"/>
      <c r="H175" s="673"/>
      <c r="I175" s="673"/>
      <c r="J175" s="673"/>
      <c r="K175" s="673"/>
      <c r="L175" s="674"/>
    </row>
    <row r="176" spans="1:12" ht="15" customHeight="1">
      <c r="A176" s="209"/>
      <c r="B176" s="673"/>
      <c r="C176" s="673"/>
      <c r="D176" s="673"/>
      <c r="E176" s="673"/>
      <c r="F176" s="673"/>
      <c r="G176" s="673"/>
      <c r="H176" s="673"/>
      <c r="I176" s="673"/>
      <c r="J176" s="673"/>
      <c r="K176" s="673"/>
      <c r="L176" s="674"/>
    </row>
    <row r="177" spans="1:12" ht="15" customHeight="1">
      <c r="A177" s="209"/>
      <c r="B177" s="673"/>
      <c r="C177" s="673"/>
      <c r="D177" s="673"/>
      <c r="E177" s="673"/>
      <c r="F177" s="673"/>
      <c r="G177" s="673"/>
      <c r="H177" s="673"/>
      <c r="I177" s="673"/>
      <c r="J177" s="673"/>
      <c r="K177" s="673"/>
      <c r="L177" s="674"/>
    </row>
    <row r="178" spans="1:12" ht="15" customHeight="1">
      <c r="A178" s="209"/>
      <c r="B178" s="673"/>
      <c r="C178" s="673"/>
      <c r="D178" s="673"/>
      <c r="E178" s="673"/>
      <c r="F178" s="673"/>
      <c r="G178" s="673"/>
      <c r="H178" s="673"/>
      <c r="I178" s="673"/>
      <c r="J178" s="673"/>
      <c r="K178" s="673"/>
      <c r="L178" s="674"/>
    </row>
    <row r="179" spans="1:12" ht="15" customHeight="1">
      <c r="A179" s="209"/>
      <c r="B179" s="673"/>
      <c r="C179" s="673"/>
      <c r="D179" s="673"/>
      <c r="E179" s="673"/>
      <c r="F179" s="673"/>
      <c r="G179" s="673"/>
      <c r="H179" s="673"/>
      <c r="I179" s="673"/>
      <c r="J179" s="673"/>
      <c r="K179" s="673"/>
      <c r="L179" s="674"/>
    </row>
    <row r="180" spans="1:12" ht="15" customHeight="1">
      <c r="A180" s="209"/>
      <c r="B180" s="673"/>
      <c r="C180" s="673"/>
      <c r="D180" s="673"/>
      <c r="E180" s="673"/>
      <c r="F180" s="673"/>
      <c r="G180" s="673"/>
      <c r="H180" s="673"/>
      <c r="I180" s="673"/>
      <c r="J180" s="673"/>
      <c r="K180" s="673"/>
      <c r="L180" s="674"/>
    </row>
    <row r="181" spans="1:12" ht="9.75" customHeight="1">
      <c r="A181" s="209"/>
      <c r="L181" s="248"/>
    </row>
    <row r="182" spans="1:12" ht="15" customHeight="1">
      <c r="A182" s="209" t="s">
        <v>472</v>
      </c>
      <c r="B182" s="673" t="s">
        <v>521</v>
      </c>
      <c r="C182" s="673"/>
      <c r="D182" s="673"/>
      <c r="E182" s="673"/>
      <c r="F182" s="673"/>
      <c r="G182" s="673"/>
      <c r="H182" s="673"/>
      <c r="I182" s="673"/>
      <c r="J182" s="673"/>
      <c r="K182" s="673"/>
      <c r="L182" s="674"/>
    </row>
    <row r="183" spans="1:12" ht="15" customHeight="1">
      <c r="A183" s="209"/>
      <c r="B183" s="673"/>
      <c r="C183" s="673"/>
      <c r="D183" s="673"/>
      <c r="E183" s="673"/>
      <c r="F183" s="673"/>
      <c r="G183" s="673"/>
      <c r="H183" s="673"/>
      <c r="I183" s="673"/>
      <c r="J183" s="673"/>
      <c r="K183" s="673"/>
      <c r="L183" s="674"/>
    </row>
    <row r="184" spans="1:12" ht="9.75" customHeight="1">
      <c r="A184" s="209"/>
      <c r="L184" s="248"/>
    </row>
    <row r="185" spans="1:12" ht="15" customHeight="1">
      <c r="A185" s="209" t="s">
        <v>473</v>
      </c>
      <c r="B185" s="673" t="s">
        <v>522</v>
      </c>
      <c r="C185" s="675"/>
      <c r="D185" s="675"/>
      <c r="E185" s="675"/>
      <c r="F185" s="675"/>
      <c r="G185" s="675"/>
      <c r="H185" s="675"/>
      <c r="I185" s="675"/>
      <c r="J185" s="675"/>
      <c r="K185" s="675"/>
      <c r="L185" s="676"/>
    </row>
    <row r="186" spans="1:12" ht="15" customHeight="1">
      <c r="A186" s="209"/>
      <c r="B186" s="675"/>
      <c r="C186" s="675"/>
      <c r="D186" s="675"/>
      <c r="E186" s="675"/>
      <c r="F186" s="675"/>
      <c r="G186" s="675"/>
      <c r="H186" s="675"/>
      <c r="I186" s="675"/>
      <c r="J186" s="675"/>
      <c r="K186" s="675"/>
      <c r="L186" s="676"/>
    </row>
    <row r="187" spans="1:12" ht="15" customHeight="1">
      <c r="A187" s="209"/>
      <c r="B187" s="675"/>
      <c r="C187" s="675"/>
      <c r="D187" s="675"/>
      <c r="E187" s="675"/>
      <c r="F187" s="675"/>
      <c r="G187" s="675"/>
      <c r="H187" s="675"/>
      <c r="I187" s="675"/>
      <c r="J187" s="675"/>
      <c r="K187" s="675"/>
      <c r="L187" s="676"/>
    </row>
    <row r="188" spans="1:12" ht="15" customHeight="1">
      <c r="A188" s="209"/>
      <c r="B188" s="675"/>
      <c r="C188" s="675"/>
      <c r="D188" s="675"/>
      <c r="E188" s="675"/>
      <c r="F188" s="675"/>
      <c r="G188" s="675"/>
      <c r="H188" s="675"/>
      <c r="I188" s="675"/>
      <c r="J188" s="675"/>
      <c r="K188" s="675"/>
      <c r="L188" s="676"/>
    </row>
    <row r="189" spans="1:12" ht="15" customHeight="1">
      <c r="A189" s="209"/>
      <c r="B189" s="675"/>
      <c r="C189" s="675"/>
      <c r="D189" s="675"/>
      <c r="E189" s="675"/>
      <c r="F189" s="675"/>
      <c r="G189" s="675"/>
      <c r="H189" s="675"/>
      <c r="I189" s="675"/>
      <c r="J189" s="675"/>
      <c r="K189" s="675"/>
      <c r="L189" s="676"/>
    </row>
    <row r="190" spans="1:12" ht="15" customHeight="1">
      <c r="A190" s="209"/>
      <c r="B190" s="675"/>
      <c r="C190" s="675"/>
      <c r="D190" s="675"/>
      <c r="E190" s="675"/>
      <c r="F190" s="675"/>
      <c r="G190" s="675"/>
      <c r="H190" s="675"/>
      <c r="I190" s="675"/>
      <c r="J190" s="675"/>
      <c r="K190" s="675"/>
      <c r="L190" s="676"/>
    </row>
    <row r="191" spans="1:12" ht="15" customHeight="1">
      <c r="A191" s="209"/>
      <c r="L191" s="248"/>
    </row>
    <row r="192" spans="1:12" ht="15" customHeight="1">
      <c r="A192" s="210"/>
      <c r="B192" s="47"/>
      <c r="C192" s="47"/>
      <c r="D192" s="48"/>
      <c r="E192" s="48"/>
      <c r="F192" s="48"/>
      <c r="G192" s="48"/>
      <c r="H192" s="48"/>
      <c r="I192" s="48"/>
      <c r="J192" s="48"/>
      <c r="K192" s="48"/>
      <c r="L192" s="49"/>
    </row>
    <row r="193" spans="1:12" ht="15" customHeight="1">
      <c r="A193" s="211"/>
      <c r="B193" s="101"/>
      <c r="C193" s="101"/>
      <c r="D193" s="102"/>
      <c r="E193" s="102"/>
      <c r="F193" s="102"/>
      <c r="G193" s="102"/>
      <c r="H193" s="102"/>
      <c r="I193" s="102"/>
      <c r="J193" s="102"/>
      <c r="K193" s="102"/>
      <c r="L193" s="103"/>
    </row>
    <row r="194" spans="1:12" ht="15" customHeight="1">
      <c r="A194" s="208">
        <v>1.6</v>
      </c>
      <c r="B194" s="27" t="s">
        <v>523</v>
      </c>
      <c r="L194" s="248"/>
    </row>
    <row r="195" spans="1:12" ht="15" customHeight="1">
      <c r="A195" s="209"/>
      <c r="L195" s="248"/>
    </row>
    <row r="196" spans="1:12" ht="15" customHeight="1">
      <c r="A196" s="209" t="s">
        <v>458</v>
      </c>
      <c r="B196" s="673" t="s">
        <v>524</v>
      </c>
      <c r="C196" s="673"/>
      <c r="D196" s="673"/>
      <c r="E196" s="673"/>
      <c r="F196" s="673"/>
      <c r="G196" s="673"/>
      <c r="H196" s="673"/>
      <c r="I196" s="673"/>
      <c r="J196" s="673"/>
      <c r="K196" s="673"/>
      <c r="L196" s="674"/>
    </row>
    <row r="197" spans="1:12" ht="15" customHeight="1">
      <c r="A197" s="209"/>
      <c r="B197" s="673"/>
      <c r="C197" s="673"/>
      <c r="D197" s="673"/>
      <c r="E197" s="673"/>
      <c r="F197" s="673"/>
      <c r="G197" s="673"/>
      <c r="H197" s="673"/>
      <c r="I197" s="673"/>
      <c r="J197" s="673"/>
      <c r="K197" s="673"/>
      <c r="L197" s="674"/>
    </row>
    <row r="198" spans="1:12" ht="15" customHeight="1">
      <c r="A198" s="209"/>
      <c r="B198" s="673"/>
      <c r="C198" s="673"/>
      <c r="D198" s="673"/>
      <c r="E198" s="673"/>
      <c r="F198" s="673"/>
      <c r="G198" s="673"/>
      <c r="H198" s="673"/>
      <c r="I198" s="673"/>
      <c r="J198" s="673"/>
      <c r="K198" s="673"/>
      <c r="L198" s="674"/>
    </row>
    <row r="199" spans="1:12" ht="15" customHeight="1">
      <c r="A199" s="209"/>
      <c r="B199" s="673"/>
      <c r="C199" s="673"/>
      <c r="D199" s="673"/>
      <c r="E199" s="673"/>
      <c r="F199" s="673"/>
      <c r="G199" s="673"/>
      <c r="H199" s="673"/>
      <c r="I199" s="673"/>
      <c r="J199" s="673"/>
      <c r="K199" s="673"/>
      <c r="L199" s="674"/>
    </row>
    <row r="200" spans="1:12" ht="15" customHeight="1">
      <c r="A200" s="209"/>
      <c r="B200" s="673"/>
      <c r="C200" s="673"/>
      <c r="D200" s="673"/>
      <c r="E200" s="673"/>
      <c r="F200" s="673"/>
      <c r="G200" s="673"/>
      <c r="H200" s="673"/>
      <c r="I200" s="673"/>
      <c r="J200" s="673"/>
      <c r="K200" s="673"/>
      <c r="L200" s="674"/>
    </row>
    <row r="201" spans="1:12" ht="15" customHeight="1">
      <c r="A201" s="209"/>
      <c r="B201" s="673"/>
      <c r="C201" s="673"/>
      <c r="D201" s="673"/>
      <c r="E201" s="673"/>
      <c r="F201" s="673"/>
      <c r="G201" s="673"/>
      <c r="H201" s="673"/>
      <c r="I201" s="673"/>
      <c r="J201" s="673"/>
      <c r="K201" s="673"/>
      <c r="L201" s="674"/>
    </row>
    <row r="202" spans="1:12" ht="15" customHeight="1">
      <c r="A202" s="209"/>
      <c r="L202" s="248"/>
    </row>
    <row r="203" spans="1:12" ht="15" customHeight="1">
      <c r="A203" s="208">
        <v>1.7</v>
      </c>
      <c r="B203" s="27" t="s">
        <v>525</v>
      </c>
      <c r="L203" s="248"/>
    </row>
    <row r="204" spans="1:12" ht="15" customHeight="1">
      <c r="A204" s="209"/>
      <c r="L204" s="248"/>
    </row>
    <row r="205" spans="1:12" ht="15" customHeight="1">
      <c r="A205" s="209" t="s">
        <v>458</v>
      </c>
      <c r="B205" s="673" t="s">
        <v>526</v>
      </c>
      <c r="C205" s="675"/>
      <c r="D205" s="675"/>
      <c r="E205" s="675"/>
      <c r="F205" s="675"/>
      <c r="G205" s="675"/>
      <c r="H205" s="675"/>
      <c r="I205" s="675"/>
      <c r="J205" s="675"/>
      <c r="K205" s="675"/>
      <c r="L205" s="676"/>
    </row>
    <row r="206" spans="1:12" ht="15" customHeight="1">
      <c r="A206" s="209"/>
      <c r="B206" s="675"/>
      <c r="C206" s="675"/>
      <c r="D206" s="675"/>
      <c r="E206" s="675"/>
      <c r="F206" s="675"/>
      <c r="G206" s="675"/>
      <c r="H206" s="675"/>
      <c r="I206" s="675"/>
      <c r="J206" s="675"/>
      <c r="K206" s="675"/>
      <c r="L206" s="676"/>
    </row>
    <row r="207" spans="1:12" ht="15" customHeight="1">
      <c r="A207" s="209"/>
      <c r="B207" s="675"/>
      <c r="C207" s="675"/>
      <c r="D207" s="675"/>
      <c r="E207" s="675"/>
      <c r="F207" s="675"/>
      <c r="G207" s="675"/>
      <c r="H207" s="675"/>
      <c r="I207" s="675"/>
      <c r="J207" s="675"/>
      <c r="K207" s="675"/>
      <c r="L207" s="676"/>
    </row>
    <row r="208" spans="1:12" ht="15" customHeight="1">
      <c r="A208" s="209"/>
      <c r="B208" s="675"/>
      <c r="C208" s="675"/>
      <c r="D208" s="675"/>
      <c r="E208" s="675"/>
      <c r="F208" s="675"/>
      <c r="G208" s="675"/>
      <c r="H208" s="675"/>
      <c r="I208" s="675"/>
      <c r="J208" s="675"/>
      <c r="K208" s="675"/>
      <c r="L208" s="676"/>
    </row>
    <row r="209" spans="1:12" ht="15" customHeight="1">
      <c r="A209" s="209"/>
      <c r="B209" s="675"/>
      <c r="C209" s="675"/>
      <c r="D209" s="675"/>
      <c r="E209" s="675"/>
      <c r="F209" s="675"/>
      <c r="G209" s="675"/>
      <c r="H209" s="675"/>
      <c r="I209" s="675"/>
      <c r="J209" s="675"/>
      <c r="K209" s="675"/>
      <c r="L209" s="676"/>
    </row>
    <row r="210" spans="1:12" ht="15" customHeight="1">
      <c r="A210" s="209"/>
      <c r="B210" s="675"/>
      <c r="C210" s="675"/>
      <c r="D210" s="675"/>
      <c r="E210" s="675"/>
      <c r="F210" s="675"/>
      <c r="G210" s="675"/>
      <c r="H210" s="675"/>
      <c r="I210" s="675"/>
      <c r="J210" s="675"/>
      <c r="K210" s="675"/>
      <c r="L210" s="676"/>
    </row>
    <row r="211" spans="1:12" ht="15" customHeight="1">
      <c r="A211" s="209"/>
      <c r="B211" s="675"/>
      <c r="C211" s="675"/>
      <c r="D211" s="675"/>
      <c r="E211" s="675"/>
      <c r="F211" s="675"/>
      <c r="G211" s="675"/>
      <c r="H211" s="675"/>
      <c r="I211" s="675"/>
      <c r="J211" s="675"/>
      <c r="K211" s="675"/>
      <c r="L211" s="676"/>
    </row>
    <row r="212" spans="1:12" ht="15" customHeight="1">
      <c r="A212" s="209"/>
      <c r="L212" s="248"/>
    </row>
    <row r="213" spans="1:12" ht="15" customHeight="1">
      <c r="A213" s="209" t="s">
        <v>466</v>
      </c>
      <c r="B213" s="673" t="s">
        <v>527</v>
      </c>
      <c r="C213" s="675"/>
      <c r="D213" s="675"/>
      <c r="E213" s="675"/>
      <c r="F213" s="675"/>
      <c r="G213" s="675"/>
      <c r="H213" s="675"/>
      <c r="I213" s="675"/>
      <c r="J213" s="675"/>
      <c r="K213" s="675"/>
      <c r="L213" s="676"/>
    </row>
    <row r="214" spans="1:12" ht="15" customHeight="1">
      <c r="A214" s="209"/>
      <c r="B214" s="675"/>
      <c r="C214" s="675"/>
      <c r="D214" s="675"/>
      <c r="E214" s="675"/>
      <c r="F214" s="675"/>
      <c r="G214" s="675"/>
      <c r="H214" s="675"/>
      <c r="I214" s="675"/>
      <c r="J214" s="675"/>
      <c r="K214" s="675"/>
      <c r="L214" s="676"/>
    </row>
    <row r="215" spans="1:12" ht="15" customHeight="1">
      <c r="A215" s="209"/>
      <c r="B215" s="675"/>
      <c r="C215" s="675"/>
      <c r="D215" s="675"/>
      <c r="E215" s="675"/>
      <c r="F215" s="675"/>
      <c r="G215" s="675"/>
      <c r="H215" s="675"/>
      <c r="I215" s="675"/>
      <c r="J215" s="675"/>
      <c r="K215" s="675"/>
      <c r="L215" s="676"/>
    </row>
    <row r="216" spans="1:12" ht="15" customHeight="1">
      <c r="A216" s="209"/>
      <c r="L216" s="248"/>
    </row>
    <row r="217" spans="1:12" ht="15" customHeight="1">
      <c r="A217" s="209" t="s">
        <v>468</v>
      </c>
      <c r="B217" s="673" t="s">
        <v>528</v>
      </c>
      <c r="C217" s="675"/>
      <c r="D217" s="675"/>
      <c r="E217" s="675"/>
      <c r="F217" s="675"/>
      <c r="G217" s="675"/>
      <c r="H217" s="675"/>
      <c r="I217" s="675"/>
      <c r="J217" s="675"/>
      <c r="K217" s="675"/>
      <c r="L217" s="676"/>
    </row>
    <row r="218" spans="1:12" ht="15" customHeight="1">
      <c r="A218" s="209"/>
      <c r="B218" s="675"/>
      <c r="C218" s="675"/>
      <c r="D218" s="675"/>
      <c r="E218" s="675"/>
      <c r="F218" s="675"/>
      <c r="G218" s="675"/>
      <c r="H218" s="675"/>
      <c r="I218" s="675"/>
      <c r="J218" s="675"/>
      <c r="K218" s="675"/>
      <c r="L218" s="676"/>
    </row>
    <row r="219" spans="1:12" ht="15" customHeight="1">
      <c r="A219" s="209"/>
      <c r="B219" s="675"/>
      <c r="C219" s="675"/>
      <c r="D219" s="675"/>
      <c r="E219" s="675"/>
      <c r="F219" s="675"/>
      <c r="G219" s="675"/>
      <c r="H219" s="675"/>
      <c r="I219" s="675"/>
      <c r="J219" s="675"/>
      <c r="K219" s="675"/>
      <c r="L219" s="676"/>
    </row>
    <row r="220" spans="1:12" ht="15" customHeight="1">
      <c r="A220" s="209"/>
      <c r="B220" s="675"/>
      <c r="C220" s="675"/>
      <c r="D220" s="675"/>
      <c r="E220" s="675"/>
      <c r="F220" s="675"/>
      <c r="G220" s="675"/>
      <c r="H220" s="675"/>
      <c r="I220" s="675"/>
      <c r="J220" s="675"/>
      <c r="K220" s="675"/>
      <c r="L220" s="676"/>
    </row>
    <row r="221" spans="1:12" ht="15" customHeight="1">
      <c r="A221" s="209"/>
      <c r="L221" s="248"/>
    </row>
    <row r="222" spans="1:12" ht="15" customHeight="1">
      <c r="A222" s="208">
        <v>1.8</v>
      </c>
      <c r="B222" s="27" t="s">
        <v>529</v>
      </c>
      <c r="L222" s="248"/>
    </row>
    <row r="223" spans="1:12" ht="15" customHeight="1">
      <c r="A223" s="209"/>
      <c r="L223" s="248"/>
    </row>
    <row r="224" spans="1:12" ht="15" customHeight="1">
      <c r="A224" s="209" t="s">
        <v>458</v>
      </c>
      <c r="B224" s="673" t="s">
        <v>530</v>
      </c>
      <c r="C224" s="673"/>
      <c r="D224" s="673"/>
      <c r="E224" s="673"/>
      <c r="F224" s="673"/>
      <c r="G224" s="673"/>
      <c r="H224" s="673"/>
      <c r="I224" s="673"/>
      <c r="J224" s="673"/>
      <c r="K224" s="673"/>
      <c r="L224" s="674"/>
    </row>
    <row r="225" spans="1:12" ht="15" customHeight="1">
      <c r="A225" s="209"/>
      <c r="B225" s="673"/>
      <c r="C225" s="673"/>
      <c r="D225" s="673"/>
      <c r="E225" s="673"/>
      <c r="F225" s="673"/>
      <c r="G225" s="673"/>
      <c r="H225" s="673"/>
      <c r="I225" s="673"/>
      <c r="J225" s="673"/>
      <c r="K225" s="673"/>
      <c r="L225" s="674"/>
    </row>
    <row r="226" spans="1:12" ht="15" customHeight="1">
      <c r="A226" s="209"/>
      <c r="B226" s="673"/>
      <c r="C226" s="673"/>
      <c r="D226" s="673"/>
      <c r="E226" s="673"/>
      <c r="F226" s="673"/>
      <c r="G226" s="673"/>
      <c r="H226" s="673"/>
      <c r="I226" s="673"/>
      <c r="J226" s="673"/>
      <c r="K226" s="673"/>
      <c r="L226" s="674"/>
    </row>
    <row r="227" spans="1:12" ht="15" customHeight="1">
      <c r="A227" s="209"/>
      <c r="L227" s="248"/>
    </row>
    <row r="228" spans="1:12" ht="15" customHeight="1">
      <c r="A228" s="209" t="s">
        <v>466</v>
      </c>
      <c r="B228" s="691" t="s">
        <v>531</v>
      </c>
      <c r="C228" s="691"/>
      <c r="D228" s="691"/>
      <c r="E228" s="691"/>
      <c r="F228" s="691"/>
      <c r="G228" s="691"/>
      <c r="H228" s="691"/>
      <c r="I228" s="691"/>
      <c r="J228" s="691"/>
      <c r="K228" s="691"/>
      <c r="L228" s="692"/>
    </row>
    <row r="229" spans="1:12" ht="15" customHeight="1">
      <c r="A229" s="209"/>
      <c r="B229" s="691"/>
      <c r="C229" s="691"/>
      <c r="D229" s="691"/>
      <c r="E229" s="691"/>
      <c r="F229" s="691"/>
      <c r="G229" s="691"/>
      <c r="H229" s="691"/>
      <c r="I229" s="691"/>
      <c r="J229" s="691"/>
      <c r="K229" s="691"/>
      <c r="L229" s="692"/>
    </row>
    <row r="230" spans="1:12" ht="15" customHeight="1">
      <c r="A230" s="209"/>
      <c r="B230" s="691"/>
      <c r="C230" s="691"/>
      <c r="D230" s="691"/>
      <c r="E230" s="691"/>
      <c r="F230" s="691"/>
      <c r="G230" s="691"/>
      <c r="H230" s="691"/>
      <c r="I230" s="691"/>
      <c r="J230" s="691"/>
      <c r="K230" s="691"/>
      <c r="L230" s="692"/>
    </row>
    <row r="231" spans="1:12" ht="15" customHeight="1">
      <c r="A231" s="209"/>
      <c r="L231" s="248"/>
    </row>
    <row r="232" spans="1:12" ht="15" customHeight="1">
      <c r="A232" s="212" t="s">
        <v>468</v>
      </c>
      <c r="B232" s="673" t="s">
        <v>532</v>
      </c>
      <c r="C232" s="673"/>
      <c r="D232" s="673"/>
      <c r="E232" s="673"/>
      <c r="F232" s="673"/>
      <c r="G232" s="673"/>
      <c r="H232" s="673"/>
      <c r="I232" s="673"/>
      <c r="J232" s="673"/>
      <c r="K232" s="673"/>
      <c r="L232" s="674"/>
    </row>
    <row r="233" spans="1:12" ht="15" customHeight="1">
      <c r="A233" s="212"/>
      <c r="B233" s="673"/>
      <c r="C233" s="673"/>
      <c r="D233" s="673"/>
      <c r="E233" s="673"/>
      <c r="F233" s="673"/>
      <c r="G233" s="673"/>
      <c r="H233" s="673"/>
      <c r="I233" s="673"/>
      <c r="J233" s="673"/>
      <c r="K233" s="673"/>
      <c r="L233" s="674"/>
    </row>
    <row r="234" spans="1:12" ht="15" customHeight="1">
      <c r="A234" s="212"/>
      <c r="B234" s="673"/>
      <c r="C234" s="673"/>
      <c r="D234" s="673"/>
      <c r="E234" s="673"/>
      <c r="F234" s="673"/>
      <c r="G234" s="673"/>
      <c r="H234" s="673"/>
      <c r="I234" s="673"/>
      <c r="J234" s="673"/>
      <c r="K234" s="673"/>
      <c r="L234" s="674"/>
    </row>
    <row r="235" spans="1:12" ht="15" customHeight="1">
      <c r="A235" s="212"/>
      <c r="L235" s="248"/>
    </row>
    <row r="236" spans="1:12" ht="15" customHeight="1">
      <c r="A236" s="212" t="s">
        <v>470</v>
      </c>
      <c r="B236" s="673" t="s">
        <v>533</v>
      </c>
      <c r="C236" s="673"/>
      <c r="D236" s="673"/>
      <c r="E236" s="673"/>
      <c r="F236" s="673"/>
      <c r="G236" s="673"/>
      <c r="H236" s="673"/>
      <c r="I236" s="673"/>
      <c r="J236" s="673"/>
      <c r="K236" s="673"/>
      <c r="L236" s="674"/>
    </row>
    <row r="237" spans="1:12" ht="15" customHeight="1">
      <c r="A237" s="212"/>
      <c r="B237" s="673"/>
      <c r="C237" s="673"/>
      <c r="D237" s="673"/>
      <c r="E237" s="673"/>
      <c r="F237" s="673"/>
      <c r="G237" s="673"/>
      <c r="H237" s="673"/>
      <c r="I237" s="673"/>
      <c r="J237" s="673"/>
      <c r="K237" s="673"/>
      <c r="L237" s="674"/>
    </row>
    <row r="238" spans="1:12" ht="15" customHeight="1">
      <c r="A238" s="212"/>
      <c r="B238" s="226"/>
      <c r="C238" s="226"/>
      <c r="D238" s="226"/>
      <c r="E238" s="226"/>
      <c r="F238" s="226"/>
      <c r="G238" s="226"/>
      <c r="H238" s="226"/>
      <c r="I238" s="226"/>
      <c r="J238" s="226"/>
      <c r="K238" s="226"/>
      <c r="L238" s="227"/>
    </row>
    <row r="239" spans="1:12" ht="15" customHeight="1">
      <c r="A239" s="213"/>
      <c r="B239" s="175"/>
      <c r="C239" s="175"/>
      <c r="D239" s="175"/>
      <c r="E239" s="175"/>
      <c r="F239" s="175"/>
      <c r="G239" s="175"/>
      <c r="H239" s="175"/>
      <c r="I239" s="175"/>
      <c r="J239" s="175"/>
      <c r="K239" s="175"/>
      <c r="L239" s="176"/>
    </row>
    <row r="240" spans="1:12" ht="15" customHeight="1">
      <c r="A240" s="214"/>
      <c r="B240" s="101"/>
      <c r="C240" s="101"/>
      <c r="D240" s="102"/>
      <c r="E240" s="102"/>
      <c r="F240" s="102"/>
      <c r="G240" s="102"/>
      <c r="H240" s="102"/>
      <c r="I240" s="102"/>
      <c r="J240" s="102"/>
      <c r="K240" s="102"/>
      <c r="L240" s="103"/>
    </row>
    <row r="241" spans="1:12" ht="15" customHeight="1">
      <c r="A241" s="212" t="s">
        <v>472</v>
      </c>
      <c r="B241" s="673" t="s">
        <v>534</v>
      </c>
      <c r="C241" s="673"/>
      <c r="D241" s="673"/>
      <c r="E241" s="673"/>
      <c r="F241" s="673"/>
      <c r="G241" s="673"/>
      <c r="H241" s="673"/>
      <c r="I241" s="673"/>
      <c r="J241" s="673"/>
      <c r="K241" s="673"/>
      <c r="L241" s="674"/>
    </row>
    <row r="242" spans="1:12" ht="15" customHeight="1">
      <c r="A242" s="212"/>
      <c r="B242" s="673"/>
      <c r="C242" s="673"/>
      <c r="D242" s="673"/>
      <c r="E242" s="673"/>
      <c r="F242" s="673"/>
      <c r="G242" s="673"/>
      <c r="H242" s="673"/>
      <c r="I242" s="673"/>
      <c r="J242" s="673"/>
      <c r="K242" s="673"/>
      <c r="L242" s="674"/>
    </row>
    <row r="243" spans="1:12" ht="15" customHeight="1">
      <c r="A243" s="212"/>
      <c r="L243" s="248"/>
    </row>
    <row r="244" spans="1:12" ht="15" customHeight="1">
      <c r="A244" s="208">
        <v>1.9</v>
      </c>
      <c r="B244" s="27" t="s">
        <v>535</v>
      </c>
      <c r="L244" s="248"/>
    </row>
    <row r="245" spans="1:12" ht="15" customHeight="1">
      <c r="A245" s="209"/>
      <c r="L245" s="248"/>
    </row>
    <row r="246" spans="1:12" ht="15" customHeight="1">
      <c r="A246" s="209" t="s">
        <v>458</v>
      </c>
      <c r="B246" s="673" t="s">
        <v>536</v>
      </c>
      <c r="C246" s="673"/>
      <c r="D246" s="673"/>
      <c r="E246" s="673"/>
      <c r="F246" s="673"/>
      <c r="G246" s="673"/>
      <c r="H246" s="673"/>
      <c r="I246" s="673"/>
      <c r="J246" s="673"/>
      <c r="K246" s="673"/>
      <c r="L246" s="674"/>
    </row>
    <row r="247" spans="1:12" ht="15" customHeight="1">
      <c r="A247" s="209"/>
      <c r="B247" s="673"/>
      <c r="C247" s="673"/>
      <c r="D247" s="673"/>
      <c r="E247" s="673"/>
      <c r="F247" s="673"/>
      <c r="G247" s="673"/>
      <c r="H247" s="673"/>
      <c r="I247" s="673"/>
      <c r="J247" s="673"/>
      <c r="K247" s="673"/>
      <c r="L247" s="674"/>
    </row>
    <row r="248" spans="1:12" ht="15" customHeight="1">
      <c r="A248" s="209"/>
      <c r="B248" s="673"/>
      <c r="C248" s="673"/>
      <c r="D248" s="673"/>
      <c r="E248" s="673"/>
      <c r="F248" s="673"/>
      <c r="G248" s="673"/>
      <c r="H248" s="673"/>
      <c r="I248" s="673"/>
      <c r="J248" s="673"/>
      <c r="K248" s="673"/>
      <c r="L248" s="674"/>
    </row>
    <row r="249" spans="1:12" ht="15" customHeight="1">
      <c r="A249" s="209"/>
      <c r="B249" s="243"/>
      <c r="C249" s="243"/>
      <c r="D249" s="243"/>
      <c r="E249" s="243"/>
      <c r="F249" s="243"/>
      <c r="G249" s="243"/>
      <c r="H249" s="243"/>
      <c r="I249" s="243"/>
      <c r="J249" s="243"/>
      <c r="K249" s="243"/>
      <c r="L249" s="244"/>
    </row>
    <row r="250" spans="1:12" ht="15" customHeight="1">
      <c r="A250" s="208" t="s">
        <v>537</v>
      </c>
      <c r="B250" s="27" t="s">
        <v>538</v>
      </c>
      <c r="L250" s="248"/>
    </row>
    <row r="251" spans="1:12" ht="15" customHeight="1">
      <c r="A251" s="212"/>
      <c r="L251" s="248"/>
    </row>
    <row r="252" spans="1:12" ht="15" customHeight="1">
      <c r="A252" s="212" t="s">
        <v>458</v>
      </c>
      <c r="B252" s="673" t="s">
        <v>539</v>
      </c>
      <c r="C252" s="673"/>
      <c r="D252" s="673"/>
      <c r="E252" s="673"/>
      <c r="F252" s="673"/>
      <c r="G252" s="673"/>
      <c r="H252" s="673"/>
      <c r="I252" s="673"/>
      <c r="J252" s="673"/>
      <c r="K252" s="673"/>
      <c r="L252" s="674"/>
    </row>
    <row r="253" spans="1:12" ht="15" customHeight="1">
      <c r="A253" s="212"/>
      <c r="B253" s="673"/>
      <c r="C253" s="673"/>
      <c r="D253" s="673"/>
      <c r="E253" s="673"/>
      <c r="F253" s="673"/>
      <c r="G253" s="673"/>
      <c r="H253" s="673"/>
      <c r="I253" s="673"/>
      <c r="J253" s="673"/>
      <c r="K253" s="673"/>
      <c r="L253" s="674"/>
    </row>
    <row r="254" spans="1:12" ht="15" customHeight="1">
      <c r="A254" s="212"/>
      <c r="L254" s="248"/>
    </row>
    <row r="255" spans="1:12" ht="15" customHeight="1">
      <c r="A255" s="212" t="s">
        <v>466</v>
      </c>
      <c r="B255" s="673" t="s">
        <v>540</v>
      </c>
      <c r="C255" s="673"/>
      <c r="D255" s="673"/>
      <c r="E255" s="673"/>
      <c r="F255" s="673"/>
      <c r="G255" s="673"/>
      <c r="H255" s="673"/>
      <c r="I255" s="673"/>
      <c r="J255" s="673"/>
      <c r="K255" s="673"/>
      <c r="L255" s="674"/>
    </row>
    <row r="256" spans="1:12" ht="15" customHeight="1">
      <c r="A256" s="212"/>
      <c r="B256" s="673"/>
      <c r="C256" s="673"/>
      <c r="D256" s="673"/>
      <c r="E256" s="673"/>
      <c r="F256" s="673"/>
      <c r="G256" s="673"/>
      <c r="H256" s="673"/>
      <c r="I256" s="673"/>
      <c r="J256" s="673"/>
      <c r="K256" s="673"/>
      <c r="L256" s="674"/>
    </row>
    <row r="257" spans="1:12" ht="15" customHeight="1">
      <c r="A257" s="212"/>
      <c r="L257" s="248"/>
    </row>
    <row r="258" spans="1:12" ht="15" customHeight="1">
      <c r="A258" s="215" t="s">
        <v>541</v>
      </c>
      <c r="B258" s="8" t="s">
        <v>542</v>
      </c>
      <c r="C258" s="235"/>
      <c r="E258" s="243"/>
      <c r="F258" s="235"/>
      <c r="G258" s="235"/>
      <c r="H258" s="235"/>
      <c r="I258" s="235"/>
      <c r="L258" s="248"/>
    </row>
    <row r="259" spans="1:12" ht="15" customHeight="1">
      <c r="A259" s="212"/>
      <c r="B259" s="234"/>
      <c r="C259" s="235"/>
      <c r="E259" s="243"/>
      <c r="F259" s="235"/>
      <c r="G259" s="235"/>
      <c r="H259" s="235"/>
      <c r="I259" s="235"/>
      <c r="L259" s="248"/>
    </row>
    <row r="260" spans="1:12" ht="15" customHeight="1">
      <c r="A260" s="212" t="s">
        <v>458</v>
      </c>
      <c r="B260" s="696" t="s">
        <v>543</v>
      </c>
      <c r="C260" s="696"/>
      <c r="D260" s="696"/>
      <c r="E260" s="696"/>
      <c r="F260" s="696"/>
      <c r="G260" s="696"/>
      <c r="H260" s="696"/>
      <c r="I260" s="696"/>
      <c r="J260" s="696"/>
      <c r="K260" s="696"/>
      <c r="L260" s="697"/>
    </row>
    <row r="261" spans="1:12" ht="15" customHeight="1">
      <c r="A261" s="212"/>
      <c r="B261" s="696"/>
      <c r="C261" s="696"/>
      <c r="D261" s="696"/>
      <c r="E261" s="696"/>
      <c r="F261" s="696"/>
      <c r="G261" s="696"/>
      <c r="H261" s="696"/>
      <c r="I261" s="696"/>
      <c r="J261" s="696"/>
      <c r="K261" s="696"/>
      <c r="L261" s="697"/>
    </row>
    <row r="262" spans="1:12" ht="15" customHeight="1">
      <c r="A262" s="212"/>
      <c r="B262" s="232"/>
      <c r="C262" s="232"/>
      <c r="D262" s="232"/>
      <c r="E262" s="232"/>
      <c r="F262" s="232"/>
      <c r="G262" s="232"/>
      <c r="H262" s="232"/>
      <c r="I262" s="232"/>
      <c r="J262" s="232"/>
      <c r="K262" s="232"/>
      <c r="L262" s="233"/>
    </row>
    <row r="263" spans="1:12" ht="15" customHeight="1">
      <c r="A263" s="212" t="s">
        <v>466</v>
      </c>
      <c r="B263" s="696" t="s">
        <v>1135</v>
      </c>
      <c r="C263" s="696"/>
      <c r="D263" s="696"/>
      <c r="E263" s="696"/>
      <c r="F263" s="696"/>
      <c r="G263" s="696"/>
      <c r="H263" s="696"/>
      <c r="I263" s="696"/>
      <c r="J263" s="696"/>
      <c r="K263" s="696"/>
      <c r="L263" s="697"/>
    </row>
    <row r="264" spans="1:12" ht="15" customHeight="1">
      <c r="A264" s="212"/>
      <c r="B264" s="696"/>
      <c r="C264" s="696"/>
      <c r="D264" s="696"/>
      <c r="E264" s="696"/>
      <c r="F264" s="696"/>
      <c r="G264" s="696"/>
      <c r="H264" s="696"/>
      <c r="I264" s="696"/>
      <c r="J264" s="696"/>
      <c r="K264" s="696"/>
      <c r="L264" s="697"/>
    </row>
    <row r="265" spans="1:12" ht="15" customHeight="1">
      <c r="A265" s="212"/>
      <c r="B265" s="696"/>
      <c r="C265" s="696"/>
      <c r="D265" s="696"/>
      <c r="E265" s="696"/>
      <c r="F265" s="696"/>
      <c r="G265" s="696"/>
      <c r="H265" s="696"/>
      <c r="I265" s="696"/>
      <c r="J265" s="696"/>
      <c r="K265" s="696"/>
      <c r="L265" s="697"/>
    </row>
    <row r="266" spans="1:12" ht="15" customHeight="1">
      <c r="A266" s="212"/>
      <c r="B266" s="232"/>
      <c r="C266" s="232"/>
      <c r="D266" s="232"/>
      <c r="E266" s="232"/>
      <c r="F266" s="232"/>
      <c r="G266" s="232"/>
      <c r="H266" s="232"/>
      <c r="I266" s="232"/>
      <c r="J266" s="232"/>
      <c r="K266" s="232"/>
      <c r="L266" s="233"/>
    </row>
    <row r="267" spans="1:12" ht="15" customHeight="1">
      <c r="A267" s="215" t="s">
        <v>544</v>
      </c>
      <c r="B267" s="698" t="s">
        <v>545</v>
      </c>
      <c r="C267" s="675"/>
      <c r="D267" s="675"/>
      <c r="E267" s="675"/>
      <c r="F267" s="675"/>
      <c r="G267" s="675"/>
      <c r="H267" s="675"/>
      <c r="I267" s="675"/>
      <c r="J267" s="675"/>
      <c r="K267" s="675"/>
      <c r="L267" s="676"/>
    </row>
    <row r="268" spans="1:12" ht="15" customHeight="1">
      <c r="A268" s="212"/>
      <c r="B268" s="675"/>
      <c r="C268" s="675"/>
      <c r="D268" s="675"/>
      <c r="E268" s="675"/>
      <c r="F268" s="675"/>
      <c r="G268" s="675"/>
      <c r="H268" s="675"/>
      <c r="I268" s="675"/>
      <c r="J268" s="675"/>
      <c r="K268" s="675"/>
      <c r="L268" s="676"/>
    </row>
    <row r="269" spans="1:12" ht="15" customHeight="1">
      <c r="A269" s="212"/>
      <c r="B269" s="243"/>
      <c r="C269" s="243"/>
      <c r="D269" s="243"/>
      <c r="E269" s="243"/>
      <c r="F269" s="243"/>
      <c r="G269" s="243"/>
      <c r="H269" s="243"/>
      <c r="I269" s="243"/>
      <c r="J269" s="243"/>
      <c r="K269" s="243"/>
      <c r="L269" s="244"/>
    </row>
    <row r="270" spans="1:12" ht="15" customHeight="1">
      <c r="A270" s="212" t="s">
        <v>458</v>
      </c>
      <c r="B270" s="673" t="s">
        <v>546</v>
      </c>
      <c r="C270" s="673"/>
      <c r="D270" s="673"/>
      <c r="E270" s="673"/>
      <c r="F270" s="673"/>
      <c r="G270" s="673"/>
      <c r="H270" s="673"/>
      <c r="I270" s="673"/>
      <c r="J270" s="673"/>
      <c r="K270" s="673"/>
      <c r="L270" s="674"/>
    </row>
    <row r="271" spans="1:12" ht="15" customHeight="1">
      <c r="A271" s="212"/>
      <c r="B271" s="673"/>
      <c r="C271" s="673"/>
      <c r="D271" s="673"/>
      <c r="E271" s="673"/>
      <c r="F271" s="673"/>
      <c r="G271" s="673"/>
      <c r="H271" s="673"/>
      <c r="I271" s="673"/>
      <c r="J271" s="673"/>
      <c r="K271" s="673"/>
      <c r="L271" s="674"/>
    </row>
    <row r="272" spans="1:12" ht="15" customHeight="1">
      <c r="A272" s="212"/>
      <c r="L272" s="248"/>
    </row>
    <row r="273" spans="1:12" ht="15" customHeight="1">
      <c r="A273" s="212" t="s">
        <v>466</v>
      </c>
      <c r="B273" s="673" t="s">
        <v>547</v>
      </c>
      <c r="C273" s="673"/>
      <c r="D273" s="673"/>
      <c r="E273" s="673"/>
      <c r="F273" s="673"/>
      <c r="G273" s="673"/>
      <c r="H273" s="673"/>
      <c r="I273" s="673"/>
      <c r="J273" s="673"/>
      <c r="K273" s="673"/>
      <c r="L273" s="674"/>
    </row>
    <row r="274" spans="1:12" ht="15" customHeight="1">
      <c r="A274" s="212"/>
      <c r="B274" s="673"/>
      <c r="C274" s="673"/>
      <c r="D274" s="673"/>
      <c r="E274" s="673"/>
      <c r="F274" s="673"/>
      <c r="G274" s="673"/>
      <c r="H274" s="673"/>
      <c r="I274" s="673"/>
      <c r="J274" s="673"/>
      <c r="K274" s="673"/>
      <c r="L274" s="674"/>
    </row>
    <row r="275" spans="1:12" ht="15" customHeight="1">
      <c r="A275" s="212"/>
      <c r="B275" s="26" t="s">
        <v>548</v>
      </c>
      <c r="C275" s="243" t="s">
        <v>549</v>
      </c>
      <c r="D275" s="243"/>
      <c r="E275" s="243"/>
      <c r="F275" s="243"/>
      <c r="G275" s="243"/>
      <c r="H275" s="243"/>
      <c r="I275" s="243"/>
      <c r="J275" s="243"/>
      <c r="K275" s="243"/>
      <c r="L275" s="244"/>
    </row>
    <row r="276" spans="1:12" ht="15" customHeight="1">
      <c r="A276" s="212"/>
      <c r="B276" s="26" t="s">
        <v>548</v>
      </c>
      <c r="C276" s="243" t="s">
        <v>550</v>
      </c>
      <c r="D276" s="243"/>
      <c r="E276" s="243"/>
      <c r="F276" s="243"/>
      <c r="G276" s="243"/>
      <c r="H276" s="243"/>
      <c r="I276" s="243"/>
      <c r="J276" s="243"/>
      <c r="K276" s="243"/>
      <c r="L276" s="244"/>
    </row>
    <row r="277" spans="1:12" ht="15" customHeight="1">
      <c r="A277" s="212"/>
      <c r="B277" s="26" t="s">
        <v>548</v>
      </c>
      <c r="C277" s="243" t="s">
        <v>551</v>
      </c>
      <c r="D277" s="243"/>
      <c r="E277" s="243"/>
      <c r="F277" s="243"/>
      <c r="G277" s="243"/>
      <c r="H277" s="243"/>
      <c r="I277" s="243"/>
      <c r="J277" s="243"/>
      <c r="K277" s="243"/>
      <c r="L277" s="244"/>
    </row>
    <row r="278" spans="1:12" ht="15" customHeight="1">
      <c r="A278" s="212"/>
      <c r="B278" s="26" t="s">
        <v>548</v>
      </c>
      <c r="C278" s="243" t="s">
        <v>552</v>
      </c>
      <c r="D278" s="243"/>
      <c r="E278" s="243"/>
      <c r="F278" s="243"/>
      <c r="G278" s="243"/>
      <c r="H278" s="243"/>
      <c r="I278" s="243"/>
      <c r="J278" s="243"/>
      <c r="K278" s="243"/>
      <c r="L278" s="244"/>
    </row>
    <row r="279" spans="1:12" ht="15" customHeight="1">
      <c r="A279" s="212"/>
      <c r="B279" s="26" t="s">
        <v>548</v>
      </c>
      <c r="C279" s="673" t="s">
        <v>553</v>
      </c>
      <c r="D279" s="675"/>
      <c r="E279" s="675"/>
      <c r="F279" s="675"/>
      <c r="G279" s="675"/>
      <c r="H279" s="675"/>
      <c r="I279" s="675"/>
      <c r="J279" s="675"/>
      <c r="K279" s="675"/>
      <c r="L279" s="676"/>
    </row>
    <row r="280" spans="1:12" ht="15" customHeight="1">
      <c r="A280" s="212"/>
      <c r="B280" s="26"/>
      <c r="C280" s="675"/>
      <c r="D280" s="675"/>
      <c r="E280" s="675"/>
      <c r="F280" s="675"/>
      <c r="G280" s="675"/>
      <c r="H280" s="675"/>
      <c r="I280" s="675"/>
      <c r="J280" s="675"/>
      <c r="K280" s="675"/>
      <c r="L280" s="676"/>
    </row>
    <row r="281" spans="1:12" ht="15" customHeight="1">
      <c r="A281" s="212"/>
      <c r="B281" s="26" t="s">
        <v>548</v>
      </c>
      <c r="C281" s="243" t="s">
        <v>554</v>
      </c>
      <c r="D281" s="243"/>
      <c r="E281" s="243"/>
      <c r="F281" s="243"/>
      <c r="G281" s="243"/>
      <c r="H281" s="243"/>
      <c r="I281" s="243"/>
      <c r="J281" s="243"/>
      <c r="K281" s="243"/>
      <c r="L281" s="244"/>
    </row>
    <row r="282" spans="1:12" ht="15" customHeight="1">
      <c r="A282" s="212"/>
      <c r="B282" s="26" t="s">
        <v>548</v>
      </c>
      <c r="C282" s="243" t="s">
        <v>555</v>
      </c>
      <c r="D282" s="243"/>
      <c r="E282" s="243"/>
      <c r="F282" s="243"/>
      <c r="G282" s="243"/>
      <c r="H282" s="243"/>
      <c r="I282" s="243"/>
      <c r="J282" s="243"/>
      <c r="K282" s="243"/>
      <c r="L282" s="244"/>
    </row>
    <row r="283" spans="1:12" ht="15" customHeight="1">
      <c r="A283" s="212"/>
      <c r="B283" s="26" t="s">
        <v>548</v>
      </c>
      <c r="C283" s="673" t="s">
        <v>556</v>
      </c>
      <c r="D283" s="675"/>
      <c r="E283" s="675"/>
      <c r="F283" s="675"/>
      <c r="G283" s="675"/>
      <c r="H283" s="675"/>
      <c r="I283" s="675"/>
      <c r="J283" s="675"/>
      <c r="K283" s="675"/>
      <c r="L283" s="676"/>
    </row>
    <row r="284" spans="1:12" ht="15" customHeight="1">
      <c r="A284" s="212"/>
      <c r="B284" s="26"/>
      <c r="C284" s="675"/>
      <c r="D284" s="675"/>
      <c r="E284" s="675"/>
      <c r="F284" s="675"/>
      <c r="G284" s="675"/>
      <c r="H284" s="675"/>
      <c r="I284" s="675"/>
      <c r="J284" s="675"/>
      <c r="K284" s="675"/>
      <c r="L284" s="676"/>
    </row>
    <row r="285" spans="1:12" ht="15" customHeight="1">
      <c r="A285" s="212"/>
      <c r="B285" s="26" t="s">
        <v>548</v>
      </c>
      <c r="C285" s="243" t="s">
        <v>557</v>
      </c>
      <c r="D285" s="243"/>
      <c r="E285" s="243"/>
      <c r="F285" s="243"/>
      <c r="G285" s="243"/>
      <c r="H285" s="243"/>
      <c r="I285" s="243"/>
      <c r="J285" s="243"/>
      <c r="K285" s="243"/>
      <c r="L285" s="244"/>
    </row>
    <row r="286" spans="1:12" ht="15" customHeight="1">
      <c r="A286" s="213"/>
      <c r="B286" s="107" t="s">
        <v>548</v>
      </c>
      <c r="C286" s="79" t="s">
        <v>558</v>
      </c>
      <c r="D286" s="79"/>
      <c r="E286" s="79"/>
      <c r="F286" s="79"/>
      <c r="G286" s="79"/>
      <c r="H286" s="79"/>
      <c r="I286" s="79"/>
      <c r="J286" s="79"/>
      <c r="K286" s="79"/>
      <c r="L286" s="108"/>
    </row>
    <row r="287" spans="1:12" ht="15" customHeight="1">
      <c r="A287" s="214"/>
      <c r="B287" s="171"/>
      <c r="C287" s="171"/>
      <c r="D287" s="171"/>
      <c r="E287" s="171"/>
      <c r="F287" s="171"/>
      <c r="G287" s="171"/>
      <c r="H287" s="171"/>
      <c r="I287" s="171"/>
      <c r="J287" s="171"/>
      <c r="K287" s="171"/>
      <c r="L287" s="172"/>
    </row>
    <row r="288" spans="1:12" ht="15" customHeight="1">
      <c r="A288" s="212" t="s">
        <v>468</v>
      </c>
      <c r="B288" s="691" t="s">
        <v>1695</v>
      </c>
      <c r="C288" s="691"/>
      <c r="D288" s="691"/>
      <c r="E288" s="691"/>
      <c r="F288" s="691"/>
      <c r="G288" s="691"/>
      <c r="H288" s="691"/>
      <c r="I288" s="691"/>
      <c r="J288" s="691"/>
      <c r="K288" s="691"/>
      <c r="L288" s="692"/>
    </row>
    <row r="289" spans="1:12" ht="15" customHeight="1">
      <c r="A289" s="212"/>
      <c r="B289" s="691"/>
      <c r="C289" s="691"/>
      <c r="D289" s="691"/>
      <c r="E289" s="691"/>
      <c r="F289" s="691"/>
      <c r="G289" s="691"/>
      <c r="H289" s="691"/>
      <c r="I289" s="691"/>
      <c r="J289" s="691"/>
      <c r="K289" s="691"/>
      <c r="L289" s="692"/>
    </row>
    <row r="290" spans="1:12" ht="15" customHeight="1">
      <c r="A290" s="212"/>
      <c r="B290" s="691"/>
      <c r="C290" s="691"/>
      <c r="D290" s="691"/>
      <c r="E290" s="691"/>
      <c r="F290" s="691"/>
      <c r="G290" s="691"/>
      <c r="H290" s="691"/>
      <c r="I290" s="691"/>
      <c r="J290" s="691"/>
      <c r="K290" s="691"/>
      <c r="L290" s="692"/>
    </row>
    <row r="291" spans="1:12" ht="15" customHeight="1">
      <c r="A291" s="212"/>
      <c r="L291" s="248"/>
    </row>
    <row r="292" spans="1:12" ht="15" customHeight="1">
      <c r="A292" s="212" t="s">
        <v>470</v>
      </c>
      <c r="B292" s="673" t="s">
        <v>559</v>
      </c>
      <c r="C292" s="673"/>
      <c r="D292" s="673"/>
      <c r="E292" s="673"/>
      <c r="F292" s="673"/>
      <c r="G292" s="673"/>
      <c r="H292" s="673"/>
      <c r="I292" s="673"/>
      <c r="J292" s="673"/>
      <c r="K292" s="673"/>
      <c r="L292" s="674"/>
    </row>
    <row r="293" spans="1:12" ht="15" customHeight="1">
      <c r="A293" s="212"/>
      <c r="B293" s="673"/>
      <c r="C293" s="673"/>
      <c r="D293" s="673"/>
      <c r="E293" s="673"/>
      <c r="F293" s="673"/>
      <c r="G293" s="673"/>
      <c r="H293" s="673"/>
      <c r="I293" s="673"/>
      <c r="J293" s="673"/>
      <c r="K293" s="673"/>
      <c r="L293" s="674"/>
    </row>
    <row r="294" spans="1:12" ht="15" customHeight="1">
      <c r="A294" s="212"/>
      <c r="B294" s="226"/>
      <c r="C294" s="226"/>
      <c r="D294" s="226"/>
      <c r="E294" s="226"/>
      <c r="F294" s="226"/>
      <c r="G294" s="226"/>
      <c r="H294" s="226"/>
      <c r="I294" s="226"/>
      <c r="J294" s="226"/>
      <c r="K294" s="226"/>
      <c r="L294" s="227"/>
    </row>
    <row r="295" spans="1:12" ht="15" customHeight="1">
      <c r="A295" s="212" t="s">
        <v>472</v>
      </c>
      <c r="B295" s="673" t="s">
        <v>560</v>
      </c>
      <c r="C295" s="675"/>
      <c r="D295" s="675"/>
      <c r="E295" s="675"/>
      <c r="F295" s="675"/>
      <c r="G295" s="675"/>
      <c r="H295" s="675"/>
      <c r="I295" s="675"/>
      <c r="J295" s="675"/>
      <c r="K295" s="675"/>
      <c r="L295" s="676"/>
    </row>
    <row r="296" spans="1:12" ht="15" customHeight="1">
      <c r="A296" s="212"/>
      <c r="B296" s="675"/>
      <c r="C296" s="675"/>
      <c r="D296" s="675"/>
      <c r="E296" s="675"/>
      <c r="F296" s="675"/>
      <c r="G296" s="675"/>
      <c r="H296" s="675"/>
      <c r="I296" s="675"/>
      <c r="J296" s="675"/>
      <c r="K296" s="675"/>
      <c r="L296" s="676"/>
    </row>
    <row r="297" spans="1:12" ht="15" customHeight="1">
      <c r="A297" s="212"/>
      <c r="B297" s="230"/>
      <c r="C297" s="230"/>
      <c r="D297" s="230"/>
      <c r="E297" s="230"/>
      <c r="F297" s="230"/>
      <c r="G297" s="230"/>
      <c r="H297" s="230"/>
      <c r="I297" s="230"/>
      <c r="J297" s="230"/>
      <c r="K297" s="230"/>
      <c r="L297" s="231"/>
    </row>
    <row r="298" spans="1:12" ht="15" customHeight="1">
      <c r="A298" s="212" t="s">
        <v>473</v>
      </c>
      <c r="B298" s="691" t="s">
        <v>1136</v>
      </c>
      <c r="C298" s="691"/>
      <c r="D298" s="691"/>
      <c r="E298" s="691"/>
      <c r="F298" s="691"/>
      <c r="G298" s="691"/>
      <c r="H298" s="691"/>
      <c r="I298" s="691"/>
      <c r="J298" s="691"/>
      <c r="K298" s="691"/>
      <c r="L298" s="692"/>
    </row>
    <row r="299" spans="1:12" ht="15" customHeight="1">
      <c r="A299" s="212"/>
      <c r="B299" s="691"/>
      <c r="C299" s="691"/>
      <c r="D299" s="691"/>
      <c r="E299" s="691"/>
      <c r="F299" s="691"/>
      <c r="G299" s="691"/>
      <c r="H299" s="691"/>
      <c r="I299" s="691"/>
      <c r="J299" s="691"/>
      <c r="K299" s="691"/>
      <c r="L299" s="692"/>
    </row>
    <row r="300" spans="1:12" ht="15" customHeight="1">
      <c r="A300" s="212"/>
      <c r="B300" s="691"/>
      <c r="C300" s="691"/>
      <c r="D300" s="691"/>
      <c r="E300" s="691"/>
      <c r="F300" s="691"/>
      <c r="G300" s="691"/>
      <c r="H300" s="691"/>
      <c r="I300" s="691"/>
      <c r="J300" s="691"/>
      <c r="K300" s="691"/>
      <c r="L300" s="692"/>
    </row>
    <row r="301" spans="1:12" ht="15" customHeight="1">
      <c r="A301" s="212"/>
      <c r="B301" s="691"/>
      <c r="C301" s="691"/>
      <c r="D301" s="691"/>
      <c r="E301" s="691"/>
      <c r="F301" s="691"/>
      <c r="G301" s="691"/>
      <c r="H301" s="691"/>
      <c r="I301" s="691"/>
      <c r="J301" s="691"/>
      <c r="K301" s="691"/>
      <c r="L301" s="692"/>
    </row>
    <row r="302" spans="1:12" ht="15" customHeight="1">
      <c r="A302" s="212"/>
      <c r="B302" s="237"/>
      <c r="C302" s="237"/>
      <c r="D302" s="237"/>
      <c r="E302" s="237"/>
      <c r="F302" s="237"/>
      <c r="G302" s="237"/>
      <c r="H302" s="237"/>
      <c r="I302" s="237"/>
      <c r="J302" s="237"/>
      <c r="K302" s="237"/>
      <c r="L302" s="238"/>
    </row>
    <row r="303" spans="1:12" ht="15" customHeight="1">
      <c r="A303" s="209" t="s">
        <v>475</v>
      </c>
      <c r="B303" s="15" t="s">
        <v>561</v>
      </c>
      <c r="D303" s="15"/>
      <c r="E303" s="15"/>
      <c r="F303" s="15"/>
      <c r="G303" s="15"/>
      <c r="H303" s="15"/>
      <c r="I303" s="15"/>
      <c r="J303" s="15"/>
      <c r="K303" s="15"/>
      <c r="L303" s="105"/>
    </row>
    <row r="304" spans="1:12" ht="15" customHeight="1">
      <c r="A304" s="209"/>
      <c r="D304" s="15"/>
      <c r="E304" s="15"/>
      <c r="F304" s="15"/>
      <c r="G304" s="15"/>
      <c r="H304" s="15"/>
      <c r="I304" s="15"/>
      <c r="J304" s="15"/>
      <c r="K304" s="15"/>
      <c r="L304" s="105"/>
    </row>
    <row r="305" spans="1:12" s="306" customFormat="1" ht="27" customHeight="1">
      <c r="A305" s="209" t="s">
        <v>489</v>
      </c>
      <c r="B305" s="695" t="s">
        <v>1693</v>
      </c>
      <c r="C305" s="695"/>
      <c r="D305" s="695"/>
      <c r="E305" s="695"/>
      <c r="F305" s="695"/>
      <c r="G305" s="695"/>
      <c r="H305" s="695"/>
      <c r="I305" s="695"/>
      <c r="J305" s="695"/>
      <c r="K305" s="695"/>
      <c r="L305" s="678"/>
    </row>
    <row r="306" spans="1:12" s="306" customFormat="1" ht="15" customHeight="1">
      <c r="A306" s="209"/>
      <c r="B306" s="307"/>
      <c r="C306" s="307"/>
      <c r="D306" s="307"/>
      <c r="E306" s="307"/>
      <c r="F306" s="307"/>
      <c r="G306" s="307"/>
      <c r="H306" s="307"/>
      <c r="I306" s="307"/>
      <c r="J306" s="307"/>
      <c r="K306" s="307"/>
      <c r="L306" s="105"/>
    </row>
    <row r="307" spans="1:12" ht="15" customHeight="1">
      <c r="A307" s="215" t="s">
        <v>562</v>
      </c>
      <c r="B307" s="27" t="s">
        <v>563</v>
      </c>
      <c r="L307" s="248"/>
    </row>
    <row r="308" spans="1:12" ht="15" customHeight="1">
      <c r="A308" s="212"/>
      <c r="L308" s="248"/>
    </row>
    <row r="309" spans="1:12" ht="15" customHeight="1">
      <c r="A309" s="212" t="s">
        <v>458</v>
      </c>
      <c r="B309" s="673" t="s">
        <v>564</v>
      </c>
      <c r="C309" s="673"/>
      <c r="D309" s="673"/>
      <c r="E309" s="673"/>
      <c r="F309" s="673"/>
      <c r="G309" s="673"/>
      <c r="H309" s="673"/>
      <c r="I309" s="673"/>
      <c r="J309" s="673"/>
      <c r="K309" s="673"/>
      <c r="L309" s="674"/>
    </row>
    <row r="310" spans="1:12" ht="15" customHeight="1">
      <c r="A310" s="212"/>
      <c r="B310" s="673"/>
      <c r="C310" s="673"/>
      <c r="D310" s="673"/>
      <c r="E310" s="673"/>
      <c r="F310" s="673"/>
      <c r="G310" s="673"/>
      <c r="H310" s="673"/>
      <c r="I310" s="673"/>
      <c r="J310" s="673"/>
      <c r="K310" s="673"/>
      <c r="L310" s="674"/>
    </row>
    <row r="311" spans="1:12" ht="15" customHeight="1">
      <c r="A311" s="212"/>
      <c r="B311" s="673"/>
      <c r="C311" s="673"/>
      <c r="D311" s="673"/>
      <c r="E311" s="673"/>
      <c r="F311" s="673"/>
      <c r="G311" s="673"/>
      <c r="H311" s="673"/>
      <c r="I311" s="673"/>
      <c r="J311" s="673"/>
      <c r="K311" s="673"/>
      <c r="L311" s="674"/>
    </row>
    <row r="312" spans="1:12" ht="15" customHeight="1">
      <c r="A312" s="212"/>
      <c r="B312" s="673"/>
      <c r="C312" s="673"/>
      <c r="D312" s="673"/>
      <c r="E312" s="673"/>
      <c r="F312" s="673"/>
      <c r="G312" s="673"/>
      <c r="H312" s="673"/>
      <c r="I312" s="673"/>
      <c r="J312" s="673"/>
      <c r="K312" s="673"/>
      <c r="L312" s="674"/>
    </row>
    <row r="313" spans="1:12" ht="15" customHeight="1">
      <c r="A313" s="212"/>
      <c r="B313" s="673"/>
      <c r="C313" s="673"/>
      <c r="D313" s="673"/>
      <c r="E313" s="673"/>
      <c r="F313" s="673"/>
      <c r="G313" s="673"/>
      <c r="H313" s="673"/>
      <c r="I313" s="673"/>
      <c r="J313" s="673"/>
      <c r="K313" s="673"/>
      <c r="L313" s="674"/>
    </row>
    <row r="314" spans="1:12" ht="15" customHeight="1">
      <c r="A314" s="212"/>
      <c r="B314" s="673"/>
      <c r="C314" s="673"/>
      <c r="D314" s="673"/>
      <c r="E314" s="673"/>
      <c r="F314" s="673"/>
      <c r="G314" s="673"/>
      <c r="H314" s="673"/>
      <c r="I314" s="673"/>
      <c r="J314" s="673"/>
      <c r="K314" s="673"/>
      <c r="L314" s="674"/>
    </row>
    <row r="315" spans="1:12" ht="15" customHeight="1">
      <c r="A315" s="212"/>
      <c r="B315" s="673"/>
      <c r="C315" s="673"/>
      <c r="D315" s="673"/>
      <c r="E315" s="673"/>
      <c r="F315" s="673"/>
      <c r="G315" s="673"/>
      <c r="H315" s="673"/>
      <c r="I315" s="673"/>
      <c r="J315" s="673"/>
      <c r="K315" s="673"/>
      <c r="L315" s="674"/>
    </row>
    <row r="316" spans="1:12" ht="15" customHeight="1">
      <c r="A316" s="212"/>
      <c r="B316" s="673"/>
      <c r="C316" s="673"/>
      <c r="D316" s="673"/>
      <c r="E316" s="673"/>
      <c r="F316" s="673"/>
      <c r="G316" s="673"/>
      <c r="H316" s="673"/>
      <c r="I316" s="673"/>
      <c r="J316" s="673"/>
      <c r="K316" s="673"/>
      <c r="L316" s="674"/>
    </row>
    <row r="317" spans="1:12" ht="15" customHeight="1">
      <c r="A317" s="212"/>
      <c r="L317" s="248"/>
    </row>
    <row r="318" spans="1:12" ht="15" customHeight="1">
      <c r="A318" s="212" t="s">
        <v>466</v>
      </c>
      <c r="B318" s="15" t="s">
        <v>565</v>
      </c>
      <c r="L318" s="248"/>
    </row>
    <row r="319" spans="1:12" ht="15" customHeight="1">
      <c r="A319" s="212"/>
      <c r="L319" s="248"/>
    </row>
    <row r="320" spans="1:12" ht="15" customHeight="1">
      <c r="A320" s="208" t="s">
        <v>566</v>
      </c>
      <c r="B320" s="106" t="s">
        <v>567</v>
      </c>
      <c r="L320" s="248"/>
    </row>
    <row r="321" spans="1:12" ht="15" customHeight="1">
      <c r="A321" s="209"/>
      <c r="L321" s="248"/>
    </row>
    <row r="322" spans="1:12" ht="15" customHeight="1">
      <c r="A322" s="209" t="s">
        <v>458</v>
      </c>
      <c r="B322" s="673" t="s">
        <v>568</v>
      </c>
      <c r="C322" s="673"/>
      <c r="D322" s="673"/>
      <c r="E322" s="673"/>
      <c r="F322" s="673"/>
      <c r="G322" s="673"/>
      <c r="H322" s="673"/>
      <c r="I322" s="673"/>
      <c r="J322" s="673"/>
      <c r="K322" s="673"/>
      <c r="L322" s="674"/>
    </row>
    <row r="323" spans="1:12" ht="15" customHeight="1">
      <c r="A323" s="209"/>
      <c r="B323" s="673"/>
      <c r="C323" s="673"/>
      <c r="D323" s="673"/>
      <c r="E323" s="673"/>
      <c r="F323" s="673"/>
      <c r="G323" s="673"/>
      <c r="H323" s="673"/>
      <c r="I323" s="673"/>
      <c r="J323" s="673"/>
      <c r="K323" s="673"/>
      <c r="L323" s="674"/>
    </row>
    <row r="324" spans="1:12" ht="15" customHeight="1">
      <c r="A324" s="209"/>
      <c r="B324" s="673"/>
      <c r="C324" s="673"/>
      <c r="D324" s="673"/>
      <c r="E324" s="673"/>
      <c r="F324" s="673"/>
      <c r="G324" s="673"/>
      <c r="H324" s="673"/>
      <c r="I324" s="673"/>
      <c r="J324" s="673"/>
      <c r="K324" s="673"/>
      <c r="L324" s="674"/>
    </row>
    <row r="325" spans="1:12" ht="15" customHeight="1">
      <c r="A325" s="209"/>
      <c r="B325" s="237"/>
      <c r="C325" s="237"/>
      <c r="D325" s="237"/>
      <c r="E325" s="237"/>
      <c r="F325" s="237"/>
      <c r="G325" s="237"/>
      <c r="H325" s="237"/>
      <c r="I325" s="237"/>
      <c r="J325" s="237"/>
      <c r="K325" s="237"/>
      <c r="L325" s="238"/>
    </row>
    <row r="326" spans="1:12" ht="15" customHeight="1">
      <c r="A326" s="215" t="s">
        <v>569</v>
      </c>
      <c r="B326" s="27" t="s">
        <v>570</v>
      </c>
      <c r="L326" s="248"/>
    </row>
    <row r="327" spans="1:12" ht="15" customHeight="1">
      <c r="A327" s="212"/>
      <c r="B327" s="243"/>
      <c r="C327" s="243"/>
      <c r="D327" s="243"/>
      <c r="E327" s="243"/>
      <c r="F327" s="243"/>
      <c r="G327" s="243"/>
      <c r="H327" s="243"/>
      <c r="I327" s="243"/>
      <c r="J327" s="243"/>
      <c r="K327" s="243"/>
      <c r="L327" s="244"/>
    </row>
    <row r="328" spans="1:12" ht="15" customHeight="1">
      <c r="A328" s="212" t="s">
        <v>458</v>
      </c>
      <c r="B328" s="243" t="s">
        <v>571</v>
      </c>
      <c r="C328" s="243"/>
      <c r="D328" s="243"/>
      <c r="E328" s="243"/>
      <c r="F328" s="243"/>
      <c r="G328" s="243"/>
      <c r="H328" s="243"/>
      <c r="I328" s="243"/>
      <c r="J328" s="243"/>
      <c r="K328" s="243"/>
      <c r="L328" s="244"/>
    </row>
    <row r="329" spans="1:12" ht="15" customHeight="1">
      <c r="A329" s="212"/>
      <c r="B329" s="243"/>
      <c r="C329" s="243"/>
      <c r="D329" s="243"/>
      <c r="E329" s="243"/>
      <c r="F329" s="243"/>
      <c r="G329" s="243"/>
      <c r="H329" s="243"/>
      <c r="I329" s="243"/>
      <c r="J329" s="243"/>
      <c r="K329" s="243"/>
      <c r="L329" s="244"/>
    </row>
    <row r="330" spans="1:12" ht="15" customHeight="1">
      <c r="A330" s="212" t="s">
        <v>466</v>
      </c>
      <c r="B330" s="673" t="s">
        <v>572</v>
      </c>
      <c r="C330" s="673"/>
      <c r="D330" s="673"/>
      <c r="E330" s="673"/>
      <c r="F330" s="673"/>
      <c r="G330" s="673"/>
      <c r="H330" s="673"/>
      <c r="I330" s="673"/>
      <c r="J330" s="673"/>
      <c r="K330" s="673"/>
      <c r="L330" s="674"/>
    </row>
    <row r="331" spans="1:12" ht="15" customHeight="1">
      <c r="A331" s="212"/>
      <c r="B331" s="673"/>
      <c r="C331" s="673"/>
      <c r="D331" s="673"/>
      <c r="E331" s="673"/>
      <c r="F331" s="673"/>
      <c r="G331" s="673"/>
      <c r="H331" s="673"/>
      <c r="I331" s="673"/>
      <c r="J331" s="673"/>
      <c r="K331" s="673"/>
      <c r="L331" s="674"/>
    </row>
    <row r="332" spans="1:12" ht="15" customHeight="1">
      <c r="A332" s="213"/>
      <c r="B332" s="693"/>
      <c r="C332" s="693"/>
      <c r="D332" s="693"/>
      <c r="E332" s="693"/>
      <c r="F332" s="693"/>
      <c r="G332" s="693"/>
      <c r="H332" s="693"/>
      <c r="I332" s="693"/>
      <c r="J332" s="693"/>
      <c r="K332" s="693"/>
      <c r="L332" s="694"/>
    </row>
    <row r="333" spans="1:12" ht="15" customHeight="1">
      <c r="A333" s="214"/>
      <c r="B333" s="171"/>
      <c r="C333" s="171"/>
      <c r="D333" s="171"/>
      <c r="E333" s="171"/>
      <c r="F333" s="171"/>
      <c r="G333" s="171"/>
      <c r="H333" s="171"/>
      <c r="I333" s="171"/>
      <c r="J333" s="171"/>
      <c r="K333" s="171"/>
      <c r="L333" s="172"/>
    </row>
    <row r="334" spans="1:12" ht="15" customHeight="1">
      <c r="A334" s="212" t="s">
        <v>468</v>
      </c>
      <c r="B334" s="673" t="s">
        <v>573</v>
      </c>
      <c r="C334" s="673"/>
      <c r="D334" s="673"/>
      <c r="E334" s="673"/>
      <c r="F334" s="673"/>
      <c r="G334" s="673"/>
      <c r="H334" s="673"/>
      <c r="I334" s="673"/>
      <c r="J334" s="673"/>
      <c r="K334" s="673"/>
      <c r="L334" s="674"/>
    </row>
    <row r="335" spans="1:12" ht="15" customHeight="1">
      <c r="A335" s="212"/>
      <c r="B335" s="673"/>
      <c r="C335" s="673"/>
      <c r="D335" s="673"/>
      <c r="E335" s="673"/>
      <c r="F335" s="673"/>
      <c r="G335" s="673"/>
      <c r="H335" s="673"/>
      <c r="I335" s="673"/>
      <c r="J335" s="673"/>
      <c r="K335" s="673"/>
      <c r="L335" s="674"/>
    </row>
    <row r="336" spans="1:12" ht="15" customHeight="1">
      <c r="A336" s="212"/>
      <c r="B336" s="673"/>
      <c r="C336" s="673"/>
      <c r="D336" s="673"/>
      <c r="E336" s="673"/>
      <c r="F336" s="673"/>
      <c r="G336" s="673"/>
      <c r="H336" s="673"/>
      <c r="I336" s="673"/>
      <c r="J336" s="673"/>
      <c r="K336" s="673"/>
      <c r="L336" s="674"/>
    </row>
    <row r="337" spans="1:12" ht="15" customHeight="1">
      <c r="A337" s="212"/>
      <c r="B337" s="673"/>
      <c r="C337" s="673"/>
      <c r="D337" s="673"/>
      <c r="E337" s="673"/>
      <c r="F337" s="673"/>
      <c r="G337" s="673"/>
      <c r="H337" s="673"/>
      <c r="I337" s="673"/>
      <c r="J337" s="673"/>
      <c r="K337" s="673"/>
      <c r="L337" s="674"/>
    </row>
    <row r="338" spans="1:12" ht="15" customHeight="1">
      <c r="A338" s="212"/>
      <c r="B338" s="243"/>
      <c r="C338" s="243"/>
      <c r="D338" s="243"/>
      <c r="E338" s="243"/>
      <c r="F338" s="243"/>
      <c r="G338" s="243"/>
      <c r="H338" s="243"/>
      <c r="I338" s="243"/>
      <c r="J338" s="243"/>
      <c r="K338" s="243"/>
      <c r="L338" s="244"/>
    </row>
    <row r="339" spans="1:12" ht="15" customHeight="1">
      <c r="A339" s="212" t="s">
        <v>470</v>
      </c>
      <c r="B339" s="681" t="s">
        <v>574</v>
      </c>
      <c r="C339" s="681"/>
      <c r="D339" s="681"/>
      <c r="E339" s="681"/>
      <c r="F339" s="681"/>
      <c r="G339" s="681"/>
      <c r="H339" s="681"/>
      <c r="I339" s="681"/>
      <c r="J339" s="681"/>
      <c r="K339" s="681"/>
      <c r="L339" s="682"/>
    </row>
    <row r="340" spans="1:12" ht="15" customHeight="1">
      <c r="A340" s="212"/>
      <c r="B340" s="681"/>
      <c r="C340" s="681"/>
      <c r="D340" s="681"/>
      <c r="E340" s="681"/>
      <c r="F340" s="681"/>
      <c r="G340" s="681"/>
      <c r="H340" s="681"/>
      <c r="I340" s="681"/>
      <c r="J340" s="681"/>
      <c r="K340" s="681"/>
      <c r="L340" s="682"/>
    </row>
    <row r="341" spans="1:12" ht="15" customHeight="1">
      <c r="A341" s="212"/>
      <c r="B341" s="239"/>
      <c r="C341" s="239"/>
      <c r="D341" s="239"/>
      <c r="E341" s="239"/>
      <c r="F341" s="239"/>
      <c r="G341" s="239"/>
      <c r="H341" s="239"/>
      <c r="I341" s="239"/>
      <c r="J341" s="239"/>
      <c r="K341" s="239"/>
      <c r="L341" s="240"/>
    </row>
    <row r="342" spans="1:12" ht="15" customHeight="1">
      <c r="A342" s="212" t="s">
        <v>472</v>
      </c>
      <c r="B342" s="673" t="s">
        <v>575</v>
      </c>
      <c r="C342" s="675"/>
      <c r="D342" s="675"/>
      <c r="E342" s="675"/>
      <c r="F342" s="675"/>
      <c r="G342" s="675"/>
      <c r="H342" s="675"/>
      <c r="I342" s="675"/>
      <c r="J342" s="675"/>
      <c r="K342" s="675"/>
      <c r="L342" s="676"/>
    </row>
    <row r="343" spans="1:12" ht="15" customHeight="1">
      <c r="A343" s="212"/>
      <c r="B343" s="243"/>
      <c r="C343" s="243"/>
      <c r="D343" s="243"/>
      <c r="E343" s="243"/>
      <c r="F343" s="243"/>
      <c r="G343" s="243"/>
      <c r="H343" s="243"/>
      <c r="I343" s="243"/>
      <c r="J343" s="243"/>
      <c r="K343" s="243"/>
      <c r="L343" s="244"/>
    </row>
    <row r="344" spans="1:12" ht="15" customHeight="1">
      <c r="A344" s="209" t="s">
        <v>473</v>
      </c>
      <c r="B344" s="673" t="s">
        <v>576</v>
      </c>
      <c r="C344" s="673"/>
      <c r="D344" s="673"/>
      <c r="E344" s="673"/>
      <c r="F344" s="673"/>
      <c r="G344" s="673"/>
      <c r="H344" s="673"/>
      <c r="I344" s="673"/>
      <c r="J344" s="673"/>
      <c r="K344" s="673"/>
      <c r="L344" s="674"/>
    </row>
    <row r="345" spans="1:12" ht="15" customHeight="1">
      <c r="A345" s="209"/>
      <c r="B345" s="26" t="s">
        <v>477</v>
      </c>
      <c r="C345" s="243" t="s">
        <v>1137</v>
      </c>
      <c r="D345" s="243"/>
      <c r="E345" s="243"/>
      <c r="F345" s="243"/>
      <c r="G345" s="243"/>
      <c r="H345" s="243"/>
      <c r="I345" s="243"/>
      <c r="J345" s="243"/>
      <c r="K345" s="243"/>
      <c r="L345" s="244"/>
    </row>
    <row r="346" spans="1:12" ht="15" customHeight="1">
      <c r="A346" s="209"/>
      <c r="B346" s="26" t="s">
        <v>477</v>
      </c>
      <c r="C346" s="673" t="s">
        <v>577</v>
      </c>
      <c r="D346" s="673"/>
      <c r="E346" s="673"/>
      <c r="F346" s="673"/>
      <c r="G346" s="673"/>
      <c r="H346" s="673"/>
      <c r="I346" s="673"/>
      <c r="J346" s="673"/>
      <c r="K346" s="673"/>
      <c r="L346" s="674"/>
    </row>
    <row r="347" spans="1:12" ht="15" customHeight="1">
      <c r="A347" s="209"/>
      <c r="B347" s="26"/>
      <c r="C347" s="673"/>
      <c r="D347" s="673"/>
      <c r="E347" s="673"/>
      <c r="F347" s="673"/>
      <c r="G347" s="673"/>
      <c r="H347" s="673"/>
      <c r="I347" s="673"/>
      <c r="J347" s="673"/>
      <c r="K347" s="673"/>
      <c r="L347" s="674"/>
    </row>
    <row r="348" spans="1:12" ht="15" customHeight="1">
      <c r="A348" s="209"/>
      <c r="B348" s="26" t="s">
        <v>477</v>
      </c>
      <c r="C348" s="243" t="s">
        <v>578</v>
      </c>
      <c r="D348" s="226"/>
      <c r="E348" s="226"/>
      <c r="F348" s="226"/>
      <c r="G348" s="226"/>
      <c r="H348" s="226"/>
      <c r="I348" s="226"/>
      <c r="J348" s="226"/>
      <c r="K348" s="226"/>
      <c r="L348" s="227"/>
    </row>
    <row r="349" spans="1:12" ht="15" customHeight="1">
      <c r="A349" s="209"/>
      <c r="B349" s="26" t="s">
        <v>477</v>
      </c>
      <c r="C349" s="673" t="s">
        <v>579</v>
      </c>
      <c r="D349" s="673"/>
      <c r="E349" s="673"/>
      <c r="F349" s="673"/>
      <c r="G349" s="673"/>
      <c r="H349" s="673"/>
      <c r="I349" s="673"/>
      <c r="J349" s="673"/>
      <c r="K349" s="673"/>
      <c r="L349" s="674"/>
    </row>
    <row r="350" spans="1:12" ht="15" customHeight="1">
      <c r="A350" s="209"/>
      <c r="B350" s="26"/>
      <c r="C350" s="673"/>
      <c r="D350" s="673"/>
      <c r="E350" s="673"/>
      <c r="F350" s="673"/>
      <c r="G350" s="673"/>
      <c r="H350" s="673"/>
      <c r="I350" s="673"/>
      <c r="J350" s="673"/>
      <c r="K350" s="673"/>
      <c r="L350" s="674"/>
    </row>
    <row r="351" spans="1:12" ht="15" customHeight="1">
      <c r="A351" s="209"/>
      <c r="B351" s="26" t="s">
        <v>477</v>
      </c>
      <c r="C351" s="15" t="s">
        <v>580</v>
      </c>
      <c r="D351" s="15"/>
      <c r="E351" s="15"/>
      <c r="F351" s="15"/>
      <c r="G351" s="15"/>
      <c r="H351" s="15"/>
      <c r="I351" s="15"/>
      <c r="J351" s="15"/>
      <c r="K351" s="15"/>
      <c r="L351" s="105"/>
    </row>
    <row r="352" spans="1:12" ht="15" customHeight="1">
      <c r="A352" s="209"/>
      <c r="B352" s="26" t="s">
        <v>477</v>
      </c>
      <c r="C352" s="243" t="s">
        <v>581</v>
      </c>
      <c r="D352" s="243"/>
      <c r="E352" s="243"/>
      <c r="F352" s="243"/>
      <c r="G352" s="243"/>
      <c r="H352" s="243"/>
      <c r="I352" s="243"/>
      <c r="J352" s="243"/>
      <c r="K352" s="243"/>
      <c r="L352" s="244"/>
    </row>
    <row r="353" spans="1:12" ht="15" customHeight="1">
      <c r="A353" s="209"/>
      <c r="B353" s="26" t="s">
        <v>477</v>
      </c>
      <c r="C353" s="243" t="s">
        <v>582</v>
      </c>
      <c r="D353" s="243"/>
      <c r="E353" s="243"/>
      <c r="F353" s="243"/>
      <c r="G353" s="243"/>
      <c r="H353" s="243"/>
      <c r="I353" s="243"/>
      <c r="J353" s="243"/>
      <c r="K353" s="243"/>
      <c r="L353" s="244"/>
    </row>
    <row r="354" spans="1:12" ht="15" customHeight="1">
      <c r="A354" s="209"/>
      <c r="B354" s="26" t="s">
        <v>477</v>
      </c>
      <c r="C354" s="243" t="s">
        <v>583</v>
      </c>
      <c r="D354" s="243"/>
      <c r="E354" s="243"/>
      <c r="F354" s="243"/>
      <c r="G354" s="243"/>
      <c r="H354" s="243"/>
      <c r="I354" s="243"/>
      <c r="J354" s="243"/>
      <c r="K354" s="243"/>
      <c r="L354" s="244"/>
    </row>
    <row r="355" spans="1:12" ht="15" customHeight="1">
      <c r="A355" s="209"/>
      <c r="B355" s="26" t="s">
        <v>477</v>
      </c>
      <c r="C355" s="243" t="s">
        <v>584</v>
      </c>
      <c r="D355" s="243"/>
      <c r="E355" s="243"/>
      <c r="F355" s="243"/>
      <c r="G355" s="243"/>
      <c r="H355" s="243"/>
      <c r="I355" s="243"/>
      <c r="J355" s="243"/>
      <c r="K355" s="243"/>
      <c r="L355" s="244"/>
    </row>
    <row r="356" spans="1:12" ht="15" customHeight="1">
      <c r="A356" s="209"/>
      <c r="B356" s="26" t="s">
        <v>477</v>
      </c>
      <c r="C356" s="243" t="s">
        <v>585</v>
      </c>
      <c r="D356" s="243"/>
      <c r="E356" s="243"/>
      <c r="F356" s="243"/>
      <c r="G356" s="243"/>
      <c r="H356" s="243"/>
      <c r="I356" s="243"/>
      <c r="J356" s="243"/>
      <c r="K356" s="243"/>
      <c r="L356" s="244"/>
    </row>
    <row r="357" spans="1:12" ht="15" customHeight="1">
      <c r="A357" s="209"/>
      <c r="B357" s="26" t="s">
        <v>477</v>
      </c>
      <c r="C357" s="243" t="s">
        <v>586</v>
      </c>
      <c r="D357" s="243"/>
      <c r="E357" s="243"/>
      <c r="F357" s="243"/>
      <c r="G357" s="243"/>
      <c r="H357" s="243"/>
      <c r="I357" s="243"/>
      <c r="J357" s="243"/>
      <c r="K357" s="243"/>
      <c r="L357" s="244"/>
    </row>
    <row r="358" spans="1:12" ht="15" customHeight="1">
      <c r="A358" s="209"/>
      <c r="B358" s="26" t="s">
        <v>477</v>
      </c>
      <c r="C358" s="673" t="s">
        <v>587</v>
      </c>
      <c r="D358" s="673"/>
      <c r="E358" s="673"/>
      <c r="F358" s="673"/>
      <c r="G358" s="673"/>
      <c r="H358" s="673"/>
      <c r="I358" s="673"/>
      <c r="J358" s="673"/>
      <c r="K358" s="673"/>
      <c r="L358" s="674"/>
    </row>
    <row r="359" spans="1:12" ht="15" customHeight="1">
      <c r="A359" s="209"/>
      <c r="B359" s="26"/>
      <c r="C359" s="673"/>
      <c r="D359" s="673"/>
      <c r="E359" s="673"/>
      <c r="F359" s="673"/>
      <c r="G359" s="673"/>
      <c r="H359" s="673"/>
      <c r="I359" s="673"/>
      <c r="J359" s="673"/>
      <c r="K359" s="673"/>
      <c r="L359" s="674"/>
    </row>
    <row r="360" spans="1:12" ht="15" customHeight="1">
      <c r="A360" s="209"/>
      <c r="B360" s="26" t="s">
        <v>477</v>
      </c>
      <c r="C360" s="673" t="s">
        <v>588</v>
      </c>
      <c r="D360" s="673"/>
      <c r="E360" s="673"/>
      <c r="F360" s="673"/>
      <c r="G360" s="673"/>
      <c r="H360" s="673"/>
      <c r="I360" s="673"/>
      <c r="J360" s="673"/>
      <c r="K360" s="673"/>
      <c r="L360" s="674"/>
    </row>
    <row r="361" spans="1:12" ht="15" customHeight="1">
      <c r="A361" s="209"/>
      <c r="B361" s="26"/>
      <c r="C361" s="673"/>
      <c r="D361" s="673"/>
      <c r="E361" s="673"/>
      <c r="F361" s="673"/>
      <c r="G361" s="673"/>
      <c r="H361" s="673"/>
      <c r="I361" s="673"/>
      <c r="J361" s="673"/>
      <c r="K361" s="673"/>
      <c r="L361" s="674"/>
    </row>
    <row r="362" spans="1:12" ht="15" customHeight="1">
      <c r="A362" s="209"/>
      <c r="B362" s="26"/>
      <c r="C362" s="673"/>
      <c r="D362" s="673"/>
      <c r="E362" s="673"/>
      <c r="F362" s="673"/>
      <c r="G362" s="673"/>
      <c r="H362" s="673"/>
      <c r="I362" s="673"/>
      <c r="J362" s="673"/>
      <c r="K362" s="673"/>
      <c r="L362" s="674"/>
    </row>
    <row r="363" spans="1:12" ht="15" customHeight="1">
      <c r="A363" s="209"/>
      <c r="B363" s="26" t="s">
        <v>477</v>
      </c>
      <c r="C363" s="15" t="s">
        <v>589</v>
      </c>
      <c r="D363" s="15"/>
      <c r="E363" s="15"/>
      <c r="F363" s="15"/>
      <c r="G363" s="15"/>
      <c r="H363" s="15"/>
      <c r="I363" s="15"/>
      <c r="J363" s="15"/>
      <c r="K363" s="15"/>
      <c r="L363" s="105"/>
    </row>
    <row r="364" spans="1:12" ht="15" customHeight="1">
      <c r="A364" s="209"/>
      <c r="B364" s="26" t="s">
        <v>477</v>
      </c>
      <c r="C364" s="673" t="s">
        <v>590</v>
      </c>
      <c r="D364" s="673"/>
      <c r="E364" s="673"/>
      <c r="F364" s="673"/>
      <c r="G364" s="673"/>
      <c r="H364" s="673"/>
      <c r="I364" s="673"/>
      <c r="J364" s="673"/>
      <c r="K364" s="673"/>
      <c r="L364" s="674"/>
    </row>
    <row r="365" spans="1:12" ht="15" customHeight="1">
      <c r="A365" s="209"/>
      <c r="B365" s="26"/>
      <c r="C365" s="673"/>
      <c r="D365" s="673"/>
      <c r="E365" s="673"/>
      <c r="F365" s="673"/>
      <c r="G365" s="673"/>
      <c r="H365" s="673"/>
      <c r="I365" s="673"/>
      <c r="J365" s="673"/>
      <c r="K365" s="673"/>
      <c r="L365" s="674"/>
    </row>
    <row r="366" spans="1:12" ht="15" customHeight="1">
      <c r="A366" s="209"/>
      <c r="B366" s="26"/>
      <c r="C366" s="673"/>
      <c r="D366" s="673"/>
      <c r="E366" s="673"/>
      <c r="F366" s="673"/>
      <c r="G366" s="673"/>
      <c r="H366" s="673"/>
      <c r="I366" s="673"/>
      <c r="J366" s="673"/>
      <c r="K366" s="673"/>
      <c r="L366" s="674"/>
    </row>
    <row r="367" spans="1:12" ht="15" customHeight="1">
      <c r="A367" s="209"/>
      <c r="B367" s="26"/>
      <c r="C367" s="673"/>
      <c r="D367" s="673"/>
      <c r="E367" s="673"/>
      <c r="F367" s="673"/>
      <c r="G367" s="673"/>
      <c r="H367" s="673"/>
      <c r="I367" s="673"/>
      <c r="J367" s="673"/>
      <c r="K367" s="673"/>
      <c r="L367" s="674"/>
    </row>
    <row r="368" spans="1:12" ht="15" customHeight="1">
      <c r="A368" s="209"/>
      <c r="B368" s="26"/>
      <c r="C368" s="673"/>
      <c r="D368" s="673"/>
      <c r="E368" s="673"/>
      <c r="F368" s="673"/>
      <c r="G368" s="673"/>
      <c r="H368" s="673"/>
      <c r="I368" s="673"/>
      <c r="J368" s="673"/>
      <c r="K368" s="673"/>
      <c r="L368" s="674"/>
    </row>
    <row r="369" spans="1:12" ht="15" customHeight="1">
      <c r="A369" s="209"/>
      <c r="B369" s="26"/>
      <c r="C369" s="673"/>
      <c r="D369" s="673"/>
      <c r="E369" s="673"/>
      <c r="F369" s="673"/>
      <c r="G369" s="673"/>
      <c r="H369" s="673"/>
      <c r="I369" s="673"/>
      <c r="J369" s="673"/>
      <c r="K369" s="673"/>
      <c r="L369" s="674"/>
    </row>
    <row r="370" spans="1:12" ht="15" customHeight="1">
      <c r="A370" s="209"/>
      <c r="B370" s="26"/>
      <c r="C370" s="673"/>
      <c r="D370" s="673"/>
      <c r="E370" s="673"/>
      <c r="F370" s="673"/>
      <c r="G370" s="673"/>
      <c r="H370" s="673"/>
      <c r="I370" s="673"/>
      <c r="J370" s="673"/>
      <c r="K370" s="673"/>
      <c r="L370" s="674"/>
    </row>
    <row r="371" spans="1:12" ht="15" customHeight="1">
      <c r="A371" s="209"/>
      <c r="B371" s="26"/>
      <c r="C371" s="673"/>
      <c r="D371" s="673"/>
      <c r="E371" s="673"/>
      <c r="F371" s="673"/>
      <c r="G371" s="673"/>
      <c r="H371" s="673"/>
      <c r="I371" s="673"/>
      <c r="J371" s="673"/>
      <c r="K371" s="673"/>
      <c r="L371" s="674"/>
    </row>
    <row r="372" spans="1:12" ht="15" customHeight="1">
      <c r="A372" s="209"/>
      <c r="B372" s="26"/>
      <c r="C372" s="673"/>
      <c r="D372" s="673"/>
      <c r="E372" s="673"/>
      <c r="F372" s="673"/>
      <c r="G372" s="673"/>
      <c r="H372" s="673"/>
      <c r="I372" s="673"/>
      <c r="J372" s="673"/>
      <c r="K372" s="673"/>
      <c r="L372" s="674"/>
    </row>
    <row r="373" spans="1:12" ht="15" customHeight="1">
      <c r="A373" s="209"/>
      <c r="B373" s="26" t="s">
        <v>477</v>
      </c>
      <c r="C373" s="673" t="s">
        <v>591</v>
      </c>
      <c r="D373" s="673"/>
      <c r="E373" s="673"/>
      <c r="F373" s="673"/>
      <c r="G373" s="673"/>
      <c r="H373" s="673"/>
      <c r="I373" s="673"/>
      <c r="J373" s="673"/>
      <c r="K373" s="673"/>
      <c r="L373" s="674"/>
    </row>
    <row r="374" spans="1:12" ht="15" customHeight="1">
      <c r="A374" s="209"/>
      <c r="B374" s="26"/>
      <c r="C374" s="673"/>
      <c r="D374" s="673"/>
      <c r="E374" s="673"/>
      <c r="F374" s="673"/>
      <c r="G374" s="673"/>
      <c r="H374" s="673"/>
      <c r="I374" s="673"/>
      <c r="J374" s="673"/>
      <c r="K374" s="673"/>
      <c r="L374" s="674"/>
    </row>
    <row r="375" spans="1:12" ht="15" customHeight="1">
      <c r="A375" s="209"/>
      <c r="B375" s="26" t="s">
        <v>477</v>
      </c>
      <c r="C375" s="243" t="s">
        <v>592</v>
      </c>
      <c r="D375" s="243"/>
      <c r="E375" s="243"/>
      <c r="F375" s="243"/>
      <c r="G375" s="243"/>
      <c r="H375" s="243"/>
      <c r="I375" s="243"/>
      <c r="J375" s="243"/>
      <c r="K375" s="243"/>
      <c r="L375" s="244"/>
    </row>
    <row r="376" spans="1:12" ht="15" customHeight="1">
      <c r="A376" s="209"/>
      <c r="B376" s="26"/>
      <c r="C376" s="243"/>
      <c r="D376" s="243"/>
      <c r="E376" s="243"/>
      <c r="F376" s="243"/>
      <c r="G376" s="243"/>
      <c r="H376" s="243"/>
      <c r="I376" s="243"/>
      <c r="J376" s="243"/>
      <c r="K376" s="243"/>
      <c r="L376" s="244"/>
    </row>
    <row r="377" spans="1:12" ht="15" customHeight="1">
      <c r="A377" s="209"/>
      <c r="B377" s="26"/>
      <c r="C377" s="243"/>
      <c r="D377" s="243"/>
      <c r="E377" s="243"/>
      <c r="F377" s="243"/>
      <c r="G377" s="243"/>
      <c r="H377" s="243"/>
      <c r="I377" s="243"/>
      <c r="J377" s="243"/>
      <c r="K377" s="243"/>
      <c r="L377" s="244"/>
    </row>
    <row r="378" spans="1:12" ht="15" customHeight="1">
      <c r="A378" s="209"/>
      <c r="B378" s="26"/>
      <c r="C378" s="243"/>
      <c r="D378" s="243"/>
      <c r="E378" s="243"/>
      <c r="F378" s="243"/>
      <c r="G378" s="243"/>
      <c r="H378" s="243"/>
      <c r="I378" s="243"/>
      <c r="J378" s="243"/>
      <c r="K378" s="243"/>
      <c r="L378" s="244"/>
    </row>
    <row r="379" spans="1:12" ht="15" customHeight="1">
      <c r="A379" s="210"/>
      <c r="B379" s="107"/>
      <c r="C379" s="79"/>
      <c r="D379" s="79"/>
      <c r="E379" s="79"/>
      <c r="F379" s="79"/>
      <c r="G379" s="79"/>
      <c r="H379" s="79"/>
      <c r="I379" s="79"/>
      <c r="J379" s="79"/>
      <c r="K379" s="79"/>
      <c r="L379" s="108"/>
    </row>
    <row r="380" spans="1:12" ht="15" customHeight="1">
      <c r="A380" s="211"/>
      <c r="B380" s="177"/>
      <c r="C380" s="171"/>
      <c r="D380" s="171"/>
      <c r="E380" s="171"/>
      <c r="F380" s="171"/>
      <c r="G380" s="171"/>
      <c r="H380" s="171"/>
      <c r="I380" s="171"/>
      <c r="J380" s="171"/>
      <c r="K380" s="171"/>
      <c r="L380" s="172"/>
    </row>
    <row r="381" spans="1:12" ht="15" customHeight="1">
      <c r="A381" s="209" t="s">
        <v>475</v>
      </c>
      <c r="B381" s="243" t="s">
        <v>1357</v>
      </c>
      <c r="C381" s="243"/>
      <c r="D381" s="243"/>
      <c r="E381" s="243"/>
      <c r="F381" s="243"/>
      <c r="G381" s="243"/>
      <c r="H381" s="243"/>
      <c r="I381" s="243"/>
      <c r="J381" s="243"/>
      <c r="K381" s="243"/>
      <c r="L381" s="244"/>
    </row>
    <row r="382" spans="1:12" ht="15" customHeight="1">
      <c r="A382" s="209"/>
      <c r="B382" s="243" t="s">
        <v>1358</v>
      </c>
      <c r="C382" s="243"/>
      <c r="D382" s="243"/>
      <c r="E382" s="243"/>
      <c r="F382" s="243"/>
      <c r="G382" s="243"/>
      <c r="H382" s="243"/>
      <c r="I382" s="243"/>
      <c r="J382" s="243"/>
      <c r="K382" s="243"/>
      <c r="L382" s="244"/>
    </row>
    <row r="383" spans="1:12" ht="15" customHeight="1">
      <c r="A383" s="209"/>
      <c r="B383" s="243" t="s">
        <v>1359</v>
      </c>
      <c r="C383" s="243"/>
      <c r="D383" s="243"/>
      <c r="E383" s="243"/>
      <c r="F383" s="243"/>
      <c r="G383" s="243"/>
      <c r="H383" s="243"/>
      <c r="I383" s="243"/>
      <c r="J383" s="243"/>
      <c r="K383" s="243"/>
      <c r="L383" s="244"/>
    </row>
    <row r="384" spans="1:12" ht="15" customHeight="1">
      <c r="A384" s="209"/>
      <c r="B384" s="243" t="s">
        <v>1360</v>
      </c>
      <c r="C384" s="243"/>
      <c r="D384" s="243"/>
      <c r="E384" s="243"/>
      <c r="F384" s="243"/>
      <c r="G384" s="243"/>
      <c r="H384" s="243"/>
      <c r="I384" s="243"/>
      <c r="J384" s="243"/>
      <c r="K384" s="243"/>
      <c r="L384" s="244"/>
    </row>
    <row r="385" spans="1:12" ht="15" customHeight="1">
      <c r="A385" s="209"/>
      <c r="B385" s="243" t="s">
        <v>1361</v>
      </c>
      <c r="C385" s="243"/>
      <c r="D385" s="243"/>
      <c r="E385" s="243"/>
      <c r="F385" s="243"/>
      <c r="G385" s="243"/>
      <c r="H385" s="243"/>
      <c r="I385" s="243"/>
      <c r="J385" s="243"/>
      <c r="K385" s="243"/>
      <c r="L385" s="244"/>
    </row>
    <row r="386" spans="1:12" ht="15" customHeight="1">
      <c r="A386" s="209"/>
      <c r="B386" s="26"/>
      <c r="C386" s="243"/>
      <c r="D386" s="243"/>
      <c r="E386" s="243"/>
      <c r="F386" s="243"/>
      <c r="G386" s="243"/>
      <c r="H386" s="243"/>
      <c r="I386" s="243"/>
      <c r="J386" s="243"/>
      <c r="K386" s="243"/>
      <c r="L386" s="244"/>
    </row>
    <row r="387" spans="1:12" ht="15" customHeight="1">
      <c r="A387" s="212" t="s">
        <v>489</v>
      </c>
      <c r="B387" s="673" t="s">
        <v>593</v>
      </c>
      <c r="C387" s="675"/>
      <c r="D387" s="675"/>
      <c r="E387" s="675"/>
      <c r="F387" s="675"/>
      <c r="G387" s="675"/>
      <c r="H387" s="675"/>
      <c r="I387" s="675"/>
      <c r="J387" s="675"/>
      <c r="K387" s="675"/>
      <c r="L387" s="676"/>
    </row>
    <row r="388" spans="1:12" ht="15" customHeight="1">
      <c r="A388" s="212"/>
      <c r="B388" s="675"/>
      <c r="C388" s="675"/>
      <c r="D388" s="675"/>
      <c r="E388" s="675"/>
      <c r="F388" s="675"/>
      <c r="G388" s="675"/>
      <c r="H388" s="675"/>
      <c r="I388" s="675"/>
      <c r="J388" s="675"/>
      <c r="K388" s="675"/>
      <c r="L388" s="676"/>
    </row>
    <row r="389" spans="1:12" ht="15" customHeight="1">
      <c r="A389" s="212"/>
      <c r="B389" s="243"/>
      <c r="C389" s="243"/>
      <c r="D389" s="243"/>
      <c r="E389" s="243"/>
      <c r="F389" s="243"/>
      <c r="G389" s="243"/>
      <c r="H389" s="243"/>
      <c r="I389" s="243"/>
      <c r="J389" s="243"/>
      <c r="K389" s="243"/>
      <c r="L389" s="244"/>
    </row>
    <row r="390" spans="1:12" ht="15" customHeight="1">
      <c r="A390" s="212" t="s">
        <v>493</v>
      </c>
      <c r="B390" s="2" t="s">
        <v>594</v>
      </c>
      <c r="C390" s="178"/>
      <c r="D390" s="178"/>
      <c r="E390" s="178"/>
      <c r="F390" s="178"/>
      <c r="G390" s="178"/>
      <c r="H390" s="178"/>
      <c r="I390" s="178"/>
      <c r="J390" s="178"/>
      <c r="K390" s="178"/>
      <c r="L390" s="179"/>
    </row>
    <row r="391" spans="1:12" ht="15" customHeight="1">
      <c r="A391" s="212"/>
      <c r="L391" s="248"/>
    </row>
    <row r="392" spans="1:12" ht="15" customHeight="1">
      <c r="A392" s="212"/>
      <c r="B392" s="243">
        <v>1</v>
      </c>
      <c r="C392" s="689" t="s">
        <v>595</v>
      </c>
      <c r="D392" s="689"/>
      <c r="E392" s="689"/>
      <c r="F392" s="689"/>
      <c r="G392" s="689"/>
      <c r="H392" s="689"/>
      <c r="I392" s="689"/>
      <c r="J392" s="689"/>
      <c r="K392" s="689"/>
      <c r="L392" s="690"/>
    </row>
    <row r="393" spans="1:12" ht="15" customHeight="1">
      <c r="A393" s="212"/>
      <c r="B393" s="237"/>
      <c r="C393" s="689"/>
      <c r="D393" s="689"/>
      <c r="E393" s="689"/>
      <c r="F393" s="689"/>
      <c r="G393" s="689"/>
      <c r="H393" s="689"/>
      <c r="I393" s="689"/>
      <c r="J393" s="689"/>
      <c r="K393" s="689"/>
      <c r="L393" s="690"/>
    </row>
    <row r="394" spans="1:12" ht="15" customHeight="1">
      <c r="A394" s="212"/>
      <c r="B394" s="237"/>
      <c r="C394" s="689"/>
      <c r="D394" s="689"/>
      <c r="E394" s="689"/>
      <c r="F394" s="689"/>
      <c r="G394" s="689"/>
      <c r="H394" s="689"/>
      <c r="I394" s="689"/>
      <c r="J394" s="689"/>
      <c r="K394" s="689"/>
      <c r="L394" s="690"/>
    </row>
    <row r="395" spans="1:12" ht="15" customHeight="1">
      <c r="A395" s="212"/>
      <c r="B395" s="237"/>
      <c r="C395" s="689"/>
      <c r="D395" s="689"/>
      <c r="E395" s="689"/>
      <c r="F395" s="689"/>
      <c r="G395" s="689"/>
      <c r="H395" s="689"/>
      <c r="I395" s="689"/>
      <c r="J395" s="689"/>
      <c r="K395" s="689"/>
      <c r="L395" s="690"/>
    </row>
    <row r="396" spans="1:12" ht="15" customHeight="1">
      <c r="A396" s="212"/>
      <c r="B396" s="237"/>
      <c r="C396" s="689"/>
      <c r="D396" s="689"/>
      <c r="E396" s="689"/>
      <c r="F396" s="689"/>
      <c r="G396" s="689"/>
      <c r="H396" s="689"/>
      <c r="I396" s="689"/>
      <c r="J396" s="689"/>
      <c r="K396" s="689"/>
      <c r="L396" s="690"/>
    </row>
    <row r="397" spans="1:12" ht="15" customHeight="1">
      <c r="A397" s="212"/>
      <c r="B397" s="237"/>
      <c r="C397" s="689"/>
      <c r="D397" s="689"/>
      <c r="E397" s="689"/>
      <c r="F397" s="689"/>
      <c r="G397" s="689"/>
      <c r="H397" s="689"/>
      <c r="I397" s="689"/>
      <c r="J397" s="689"/>
      <c r="K397" s="689"/>
      <c r="L397" s="690"/>
    </row>
    <row r="398" spans="1:12" ht="15" customHeight="1">
      <c r="A398" s="212"/>
      <c r="B398" s="237"/>
      <c r="C398" s="689"/>
      <c r="D398" s="689"/>
      <c r="E398" s="689"/>
      <c r="F398" s="689"/>
      <c r="G398" s="689"/>
      <c r="H398" s="689"/>
      <c r="I398" s="689"/>
      <c r="J398" s="689"/>
      <c r="K398" s="689"/>
      <c r="L398" s="690"/>
    </row>
    <row r="399" spans="1:12" ht="15" customHeight="1">
      <c r="A399" s="212"/>
      <c r="B399" s="237"/>
      <c r="C399" s="241"/>
      <c r="D399" s="241"/>
      <c r="E399" s="241"/>
      <c r="F399" s="241"/>
      <c r="G399" s="241"/>
      <c r="H399" s="241"/>
      <c r="I399" s="241"/>
      <c r="J399" s="241"/>
      <c r="K399" s="241"/>
      <c r="L399" s="242"/>
    </row>
    <row r="400" spans="1:12" ht="15" customHeight="1">
      <c r="A400" s="212"/>
      <c r="B400" s="243">
        <v>2</v>
      </c>
      <c r="C400" s="677" t="s">
        <v>596</v>
      </c>
      <c r="D400" s="677"/>
      <c r="E400" s="677"/>
      <c r="F400" s="677"/>
      <c r="G400" s="677"/>
      <c r="H400" s="677"/>
      <c r="I400" s="677"/>
      <c r="J400" s="677"/>
      <c r="K400" s="677"/>
      <c r="L400" s="678"/>
    </row>
    <row r="401" spans="1:12" ht="15" customHeight="1">
      <c r="A401" s="212"/>
      <c r="C401" s="677"/>
      <c r="D401" s="677"/>
      <c r="E401" s="677"/>
      <c r="F401" s="677"/>
      <c r="G401" s="677"/>
      <c r="H401" s="677"/>
      <c r="I401" s="677"/>
      <c r="J401" s="677"/>
      <c r="K401" s="677"/>
      <c r="L401" s="678"/>
    </row>
    <row r="402" spans="1:12" ht="15" customHeight="1">
      <c r="A402" s="212"/>
      <c r="C402" s="677"/>
      <c r="D402" s="677"/>
      <c r="E402" s="677"/>
      <c r="F402" s="677"/>
      <c r="G402" s="677"/>
      <c r="H402" s="677"/>
      <c r="I402" s="677"/>
      <c r="J402" s="677"/>
      <c r="K402" s="677"/>
      <c r="L402" s="678"/>
    </row>
    <row r="403" spans="1:12" ht="15" customHeight="1">
      <c r="A403" s="212"/>
      <c r="C403" s="677"/>
      <c r="D403" s="677"/>
      <c r="E403" s="677"/>
      <c r="F403" s="677"/>
      <c r="G403" s="677"/>
      <c r="H403" s="677"/>
      <c r="I403" s="677"/>
      <c r="J403" s="677"/>
      <c r="K403" s="677"/>
      <c r="L403" s="678"/>
    </row>
    <row r="404" spans="1:12" ht="15" customHeight="1">
      <c r="A404" s="212"/>
      <c r="C404" s="677"/>
      <c r="D404" s="677"/>
      <c r="E404" s="677"/>
      <c r="F404" s="677"/>
      <c r="G404" s="677"/>
      <c r="H404" s="677"/>
      <c r="I404" s="677"/>
      <c r="J404" s="677"/>
      <c r="K404" s="677"/>
      <c r="L404" s="678"/>
    </row>
    <row r="405" spans="1:12" ht="15" customHeight="1">
      <c r="A405" s="212"/>
      <c r="C405" s="677"/>
      <c r="D405" s="677"/>
      <c r="E405" s="677"/>
      <c r="F405" s="677"/>
      <c r="G405" s="677"/>
      <c r="H405" s="677"/>
      <c r="I405" s="677"/>
      <c r="J405" s="677"/>
      <c r="K405" s="677"/>
      <c r="L405" s="678"/>
    </row>
    <row r="406" spans="1:12" ht="15" customHeight="1">
      <c r="A406" s="212"/>
      <c r="C406" s="677"/>
      <c r="D406" s="677"/>
      <c r="E406" s="677"/>
      <c r="F406" s="677"/>
      <c r="G406" s="677"/>
      <c r="H406" s="677"/>
      <c r="I406" s="677"/>
      <c r="J406" s="677"/>
      <c r="K406" s="677"/>
      <c r="L406" s="678"/>
    </row>
    <row r="407" spans="1:12" ht="15" customHeight="1">
      <c r="A407" s="212"/>
      <c r="C407" s="677"/>
      <c r="D407" s="677"/>
      <c r="E407" s="677"/>
      <c r="F407" s="677"/>
      <c r="G407" s="677"/>
      <c r="H407" s="677"/>
      <c r="I407" s="677"/>
      <c r="J407" s="677"/>
      <c r="K407" s="677"/>
      <c r="L407" s="678"/>
    </row>
    <row r="408" spans="1:12" ht="15" customHeight="1">
      <c r="A408" s="212"/>
      <c r="L408" s="248"/>
    </row>
    <row r="409" spans="1:12" ht="15" customHeight="1">
      <c r="A409" s="209" t="s">
        <v>145</v>
      </c>
      <c r="B409" s="15" t="s">
        <v>597</v>
      </c>
      <c r="L409" s="248"/>
    </row>
    <row r="410" spans="1:12" ht="15" customHeight="1">
      <c r="A410" s="209"/>
      <c r="B410" s="673" t="s">
        <v>598</v>
      </c>
      <c r="C410" s="673"/>
      <c r="D410" s="673"/>
      <c r="E410" s="673"/>
      <c r="F410" s="673"/>
      <c r="G410" s="673"/>
      <c r="H410" s="673"/>
      <c r="I410" s="673"/>
      <c r="J410" s="673"/>
      <c r="K410" s="673"/>
      <c r="L410" s="674"/>
    </row>
    <row r="411" spans="1:12" ht="15" customHeight="1">
      <c r="A411" s="209"/>
      <c r="B411" s="673"/>
      <c r="C411" s="673"/>
      <c r="D411" s="673"/>
      <c r="E411" s="673"/>
      <c r="F411" s="673"/>
      <c r="G411" s="673"/>
      <c r="H411" s="673"/>
      <c r="I411" s="673"/>
      <c r="J411" s="673"/>
      <c r="K411" s="673"/>
      <c r="L411" s="674"/>
    </row>
    <row r="412" spans="1:12" ht="15" customHeight="1">
      <c r="A412" s="209"/>
      <c r="B412" s="673"/>
      <c r="C412" s="673"/>
      <c r="D412" s="673"/>
      <c r="E412" s="673"/>
      <c r="F412" s="673"/>
      <c r="G412" s="673"/>
      <c r="H412" s="673"/>
      <c r="I412" s="673"/>
      <c r="J412" s="673"/>
      <c r="K412" s="673"/>
      <c r="L412" s="674"/>
    </row>
    <row r="413" spans="1:12" ht="15" customHeight="1">
      <c r="A413" s="209"/>
      <c r="L413" s="248"/>
    </row>
    <row r="414" spans="1:12" ht="15" customHeight="1">
      <c r="A414" s="208"/>
      <c r="B414" s="243">
        <v>1</v>
      </c>
      <c r="C414" s="60" t="s">
        <v>1138</v>
      </c>
      <c r="L414" s="248"/>
    </row>
    <row r="415" spans="1:12" ht="15" customHeight="1">
      <c r="A415" s="209"/>
      <c r="B415" s="237"/>
      <c r="C415" s="673" t="s">
        <v>1139</v>
      </c>
      <c r="D415" s="673"/>
      <c r="E415" s="673"/>
      <c r="F415" s="673"/>
      <c r="G415" s="673"/>
      <c r="H415" s="673"/>
      <c r="I415" s="673"/>
      <c r="J415" s="673"/>
      <c r="K415" s="673"/>
      <c r="L415" s="674"/>
    </row>
    <row r="416" spans="1:12" ht="15" customHeight="1">
      <c r="A416" s="209"/>
      <c r="B416" s="237"/>
      <c r="C416" s="673"/>
      <c r="D416" s="673"/>
      <c r="E416" s="673"/>
      <c r="F416" s="673"/>
      <c r="G416" s="673"/>
      <c r="H416" s="673"/>
      <c r="I416" s="673"/>
      <c r="J416" s="673"/>
      <c r="K416" s="673"/>
      <c r="L416" s="674"/>
    </row>
    <row r="417" spans="1:12" ht="15" customHeight="1">
      <c r="A417" s="209"/>
      <c r="B417" s="237"/>
      <c r="C417" s="673"/>
      <c r="D417" s="673"/>
      <c r="E417" s="673"/>
      <c r="F417" s="673"/>
      <c r="G417" s="673"/>
      <c r="H417" s="673"/>
      <c r="I417" s="673"/>
      <c r="J417" s="673"/>
      <c r="K417" s="673"/>
      <c r="L417" s="674"/>
    </row>
    <row r="418" spans="1:12" ht="15" customHeight="1">
      <c r="A418" s="209"/>
      <c r="B418" s="237"/>
      <c r="C418" s="673"/>
      <c r="D418" s="673"/>
      <c r="E418" s="673"/>
      <c r="F418" s="673"/>
      <c r="G418" s="673"/>
      <c r="H418" s="673"/>
      <c r="I418" s="673"/>
      <c r="J418" s="673"/>
      <c r="K418" s="673"/>
      <c r="L418" s="674"/>
    </row>
    <row r="419" spans="1:12" ht="15" customHeight="1">
      <c r="A419" s="209"/>
      <c r="B419" s="226"/>
      <c r="C419" s="673"/>
      <c r="D419" s="673"/>
      <c r="E419" s="673"/>
      <c r="F419" s="673"/>
      <c r="G419" s="673"/>
      <c r="H419" s="673"/>
      <c r="I419" s="673"/>
      <c r="J419" s="673"/>
      <c r="K419" s="673"/>
      <c r="L419" s="674"/>
    </row>
    <row r="420" spans="1:12" ht="15" customHeight="1">
      <c r="A420" s="209"/>
      <c r="B420" s="226"/>
      <c r="C420" s="226"/>
      <c r="D420" s="226"/>
      <c r="E420" s="226"/>
      <c r="F420" s="226"/>
      <c r="G420" s="226"/>
      <c r="H420" s="226"/>
      <c r="I420" s="226"/>
      <c r="J420" s="226"/>
      <c r="K420" s="226"/>
      <c r="L420" s="227"/>
    </row>
    <row r="421" spans="1:12" ht="15" customHeight="1">
      <c r="A421" s="209"/>
      <c r="B421" s="226"/>
      <c r="C421" s="673" t="s">
        <v>1140</v>
      </c>
      <c r="D421" s="673"/>
      <c r="E421" s="673"/>
      <c r="F421" s="673"/>
      <c r="G421" s="673"/>
      <c r="H421" s="673"/>
      <c r="I421" s="673"/>
      <c r="J421" s="673"/>
      <c r="K421" s="673"/>
      <c r="L421" s="674"/>
    </row>
    <row r="422" spans="1:12" ht="15" customHeight="1">
      <c r="A422" s="209"/>
      <c r="B422" s="226"/>
      <c r="C422" s="673"/>
      <c r="D422" s="673"/>
      <c r="E422" s="673"/>
      <c r="F422" s="673"/>
      <c r="G422" s="673"/>
      <c r="H422" s="673"/>
      <c r="I422" s="673"/>
      <c r="J422" s="673"/>
      <c r="K422" s="673"/>
      <c r="L422" s="674"/>
    </row>
    <row r="423" spans="1:12" ht="15" customHeight="1">
      <c r="A423" s="209"/>
      <c r="B423" s="226"/>
      <c r="C423" s="673"/>
      <c r="D423" s="673"/>
      <c r="E423" s="673"/>
      <c r="F423" s="673"/>
      <c r="G423" s="673"/>
      <c r="H423" s="673"/>
      <c r="I423" s="673"/>
      <c r="J423" s="673"/>
      <c r="K423" s="673"/>
      <c r="L423" s="674"/>
    </row>
    <row r="424" spans="1:12" ht="15" customHeight="1">
      <c r="A424" s="209"/>
      <c r="B424" s="226"/>
      <c r="C424" s="226"/>
      <c r="D424" s="226"/>
      <c r="E424" s="226"/>
      <c r="F424" s="226"/>
      <c r="G424" s="226"/>
      <c r="H424" s="226"/>
      <c r="I424" s="226"/>
      <c r="J424" s="226"/>
      <c r="K424" s="226"/>
      <c r="L424" s="227"/>
    </row>
    <row r="425" spans="1:12" ht="15" customHeight="1">
      <c r="A425" s="209"/>
      <c r="B425" s="226"/>
      <c r="C425" s="226"/>
      <c r="D425" s="226"/>
      <c r="E425" s="226"/>
      <c r="F425" s="226"/>
      <c r="G425" s="226"/>
      <c r="H425" s="226"/>
      <c r="I425" s="226"/>
      <c r="J425" s="226"/>
      <c r="K425" s="226"/>
      <c r="L425" s="227"/>
    </row>
    <row r="426" spans="1:12" ht="15" customHeight="1">
      <c r="A426" s="210"/>
      <c r="B426" s="175"/>
      <c r="C426" s="175"/>
      <c r="D426" s="175"/>
      <c r="E426" s="175"/>
      <c r="F426" s="175"/>
      <c r="G426" s="175"/>
      <c r="H426" s="175"/>
      <c r="I426" s="175"/>
      <c r="J426" s="175"/>
      <c r="K426" s="175"/>
      <c r="L426" s="176"/>
    </row>
    <row r="427" spans="1:12" ht="15" customHeight="1">
      <c r="A427" s="211"/>
      <c r="B427" s="173"/>
      <c r="C427" s="173"/>
      <c r="D427" s="173"/>
      <c r="E427" s="173"/>
      <c r="F427" s="173"/>
      <c r="G427" s="173"/>
      <c r="H427" s="173"/>
      <c r="I427" s="173"/>
      <c r="J427" s="173"/>
      <c r="K427" s="173"/>
      <c r="L427" s="174"/>
    </row>
    <row r="428" spans="1:12" ht="15" customHeight="1">
      <c r="A428" s="209"/>
      <c r="B428" s="243"/>
      <c r="C428" s="673" t="s">
        <v>599</v>
      </c>
      <c r="D428" s="673"/>
      <c r="E428" s="673"/>
      <c r="F428" s="673"/>
      <c r="G428" s="673"/>
      <c r="H428" s="673"/>
      <c r="I428" s="673"/>
      <c r="J428" s="673"/>
      <c r="K428" s="673"/>
      <c r="L428" s="674"/>
    </row>
    <row r="429" spans="1:12" ht="15" customHeight="1">
      <c r="A429" s="209"/>
      <c r="B429" s="226"/>
      <c r="C429" s="673"/>
      <c r="D429" s="673"/>
      <c r="E429" s="673"/>
      <c r="F429" s="673"/>
      <c r="G429" s="673"/>
      <c r="H429" s="673"/>
      <c r="I429" s="673"/>
      <c r="J429" s="673"/>
      <c r="K429" s="673"/>
      <c r="L429" s="674"/>
    </row>
    <row r="430" spans="1:12" ht="15" customHeight="1">
      <c r="A430" s="209"/>
      <c r="B430" s="226"/>
      <c r="C430" s="673"/>
      <c r="D430" s="673"/>
      <c r="E430" s="673"/>
      <c r="F430" s="673"/>
      <c r="G430" s="673"/>
      <c r="H430" s="673"/>
      <c r="I430" s="673"/>
      <c r="J430" s="673"/>
      <c r="K430" s="673"/>
      <c r="L430" s="674"/>
    </row>
    <row r="431" spans="1:12" ht="15" customHeight="1">
      <c r="A431" s="209"/>
      <c r="B431" s="226"/>
      <c r="C431" s="673"/>
      <c r="D431" s="673"/>
      <c r="E431" s="673"/>
      <c r="F431" s="673"/>
      <c r="G431" s="673"/>
      <c r="H431" s="673"/>
      <c r="I431" s="673"/>
      <c r="J431" s="673"/>
      <c r="K431" s="673"/>
      <c r="L431" s="674"/>
    </row>
    <row r="432" spans="1:12" ht="15" customHeight="1">
      <c r="A432" s="209"/>
      <c r="B432" s="226"/>
      <c r="C432" s="226"/>
      <c r="D432" s="226"/>
      <c r="E432" s="226"/>
      <c r="F432" s="226"/>
      <c r="G432" s="226"/>
      <c r="H432" s="226"/>
      <c r="I432" s="226"/>
      <c r="J432" s="226"/>
      <c r="K432" s="226"/>
      <c r="L432" s="227"/>
    </row>
    <row r="433" spans="1:12" ht="15" customHeight="1">
      <c r="A433" s="209"/>
      <c r="B433" s="226">
        <v>2</v>
      </c>
      <c r="C433" s="60" t="s">
        <v>600</v>
      </c>
      <c r="D433" s="226"/>
      <c r="E433" s="226"/>
      <c r="F433" s="226"/>
      <c r="G433" s="226"/>
      <c r="H433" s="226"/>
      <c r="I433" s="226"/>
      <c r="J433" s="226"/>
      <c r="K433" s="226"/>
      <c r="L433" s="227"/>
    </row>
    <row r="434" spans="1:12" ht="15" customHeight="1">
      <c r="A434" s="209"/>
      <c r="B434" s="226"/>
      <c r="C434" s="673" t="s">
        <v>601</v>
      </c>
      <c r="D434" s="673"/>
      <c r="E434" s="673"/>
      <c r="F434" s="673"/>
      <c r="G434" s="673"/>
      <c r="H434" s="673"/>
      <c r="I434" s="673"/>
      <c r="J434" s="673"/>
      <c r="K434" s="673"/>
      <c r="L434" s="674"/>
    </row>
    <row r="435" spans="1:12" ht="15" customHeight="1">
      <c r="A435" s="208"/>
      <c r="C435" s="673"/>
      <c r="D435" s="673"/>
      <c r="E435" s="673"/>
      <c r="F435" s="673"/>
      <c r="G435" s="673"/>
      <c r="H435" s="673"/>
      <c r="I435" s="673"/>
      <c r="J435" s="673"/>
      <c r="K435" s="673"/>
      <c r="L435" s="674"/>
    </row>
    <row r="436" spans="1:12" ht="15" customHeight="1">
      <c r="A436" s="216"/>
      <c r="C436" s="673"/>
      <c r="D436" s="673"/>
      <c r="E436" s="673"/>
      <c r="F436" s="673"/>
      <c r="G436" s="673"/>
      <c r="H436" s="673"/>
      <c r="I436" s="673"/>
      <c r="J436" s="673"/>
      <c r="K436" s="673"/>
      <c r="L436" s="674"/>
    </row>
    <row r="437" spans="1:12" ht="15" customHeight="1">
      <c r="A437" s="209"/>
      <c r="C437" s="673"/>
      <c r="D437" s="673"/>
      <c r="E437" s="673"/>
      <c r="F437" s="673"/>
      <c r="G437" s="673"/>
      <c r="H437" s="673"/>
      <c r="I437" s="673"/>
      <c r="J437" s="673"/>
      <c r="K437" s="673"/>
      <c r="L437" s="674"/>
    </row>
    <row r="438" spans="1:12" ht="15" customHeight="1">
      <c r="A438" s="209"/>
      <c r="C438" s="673"/>
      <c r="D438" s="673"/>
      <c r="E438" s="673"/>
      <c r="F438" s="673"/>
      <c r="G438" s="673"/>
      <c r="H438" s="673"/>
      <c r="I438" s="673"/>
      <c r="J438" s="673"/>
      <c r="K438" s="673"/>
      <c r="L438" s="674"/>
    </row>
    <row r="439" spans="1:12" ht="15" customHeight="1">
      <c r="A439" s="209"/>
      <c r="C439" s="673"/>
      <c r="D439" s="673"/>
      <c r="E439" s="673"/>
      <c r="F439" s="673"/>
      <c r="G439" s="673"/>
      <c r="H439" s="673"/>
      <c r="I439" s="673"/>
      <c r="J439" s="673"/>
      <c r="K439" s="673"/>
      <c r="L439" s="674"/>
    </row>
    <row r="440" spans="1:12" ht="15" customHeight="1">
      <c r="A440" s="212"/>
      <c r="B440" s="243"/>
      <c r="C440" s="243"/>
      <c r="D440" s="243"/>
      <c r="E440" s="243"/>
      <c r="F440" s="243"/>
      <c r="G440" s="243"/>
      <c r="H440" s="243"/>
      <c r="I440" s="243"/>
      <c r="J440" s="243"/>
      <c r="K440" s="243"/>
      <c r="L440" s="244"/>
    </row>
    <row r="441" spans="1:12" ht="15" customHeight="1">
      <c r="A441" s="215" t="s">
        <v>602</v>
      </c>
      <c r="B441" s="109" t="s">
        <v>603</v>
      </c>
      <c r="D441" s="243"/>
      <c r="E441" s="243"/>
      <c r="F441" s="243"/>
      <c r="G441" s="243"/>
      <c r="H441" s="243"/>
      <c r="I441" s="243"/>
      <c r="J441" s="243"/>
      <c r="K441" s="243"/>
      <c r="L441" s="244"/>
    </row>
    <row r="442" spans="1:12" ht="15" customHeight="1">
      <c r="A442" s="212"/>
      <c r="B442" s="243"/>
      <c r="C442" s="243"/>
      <c r="D442" s="243"/>
      <c r="E442" s="243"/>
      <c r="F442" s="243"/>
      <c r="G442" s="243"/>
      <c r="H442" s="243"/>
      <c r="I442" s="243"/>
      <c r="J442" s="243"/>
      <c r="K442" s="243"/>
      <c r="L442" s="244"/>
    </row>
    <row r="443" spans="1:12" ht="15" customHeight="1">
      <c r="A443" s="212" t="s">
        <v>458</v>
      </c>
      <c r="B443" s="673" t="s">
        <v>604</v>
      </c>
      <c r="C443" s="673"/>
      <c r="D443" s="673"/>
      <c r="E443" s="673"/>
      <c r="F443" s="673"/>
      <c r="G443" s="673"/>
      <c r="H443" s="673"/>
      <c r="I443" s="673"/>
      <c r="J443" s="673"/>
      <c r="K443" s="673"/>
      <c r="L443" s="674"/>
    </row>
    <row r="444" spans="1:12" ht="15" customHeight="1">
      <c r="A444" s="212"/>
      <c r="B444" s="673"/>
      <c r="C444" s="673"/>
      <c r="D444" s="673"/>
      <c r="E444" s="673"/>
      <c r="F444" s="673"/>
      <c r="G444" s="673"/>
      <c r="H444" s="673"/>
      <c r="I444" s="673"/>
      <c r="J444" s="673"/>
      <c r="K444" s="673"/>
      <c r="L444" s="674"/>
    </row>
    <row r="445" spans="1:12" ht="15" customHeight="1">
      <c r="A445" s="212"/>
      <c r="B445" s="673"/>
      <c r="C445" s="673"/>
      <c r="D445" s="673"/>
      <c r="E445" s="673"/>
      <c r="F445" s="673"/>
      <c r="G445" s="673"/>
      <c r="H445" s="673"/>
      <c r="I445" s="673"/>
      <c r="J445" s="673"/>
      <c r="K445" s="673"/>
      <c r="L445" s="674"/>
    </row>
    <row r="446" spans="1:12" ht="15" customHeight="1">
      <c r="A446" s="212"/>
      <c r="L446" s="248"/>
    </row>
    <row r="447" spans="1:12" ht="15" customHeight="1">
      <c r="A447" s="212" t="s">
        <v>466</v>
      </c>
      <c r="B447" s="673" t="s">
        <v>1694</v>
      </c>
      <c r="C447" s="673"/>
      <c r="D447" s="673"/>
      <c r="E447" s="673"/>
      <c r="F447" s="673"/>
      <c r="G447" s="673"/>
      <c r="H447" s="673"/>
      <c r="I447" s="673"/>
      <c r="J447" s="673"/>
      <c r="K447" s="673"/>
      <c r="L447" s="674"/>
    </row>
    <row r="448" spans="1:12" ht="15" customHeight="1">
      <c r="A448" s="212"/>
      <c r="B448" s="673"/>
      <c r="C448" s="673"/>
      <c r="D448" s="673"/>
      <c r="E448" s="673"/>
      <c r="F448" s="673"/>
      <c r="G448" s="673"/>
      <c r="H448" s="673"/>
      <c r="I448" s="673"/>
      <c r="J448" s="673"/>
      <c r="K448" s="673"/>
      <c r="L448" s="674"/>
    </row>
    <row r="449" spans="1:12" ht="15" customHeight="1">
      <c r="A449" s="209"/>
      <c r="B449" s="673"/>
      <c r="C449" s="673"/>
      <c r="D449" s="673"/>
      <c r="E449" s="673"/>
      <c r="F449" s="673"/>
      <c r="G449" s="673"/>
      <c r="H449" s="673"/>
      <c r="I449" s="673"/>
      <c r="J449" s="673"/>
      <c r="K449" s="673"/>
      <c r="L449" s="674"/>
    </row>
    <row r="450" spans="1:12" ht="15" customHeight="1">
      <c r="A450" s="209"/>
      <c r="B450" s="243"/>
      <c r="C450" s="243"/>
      <c r="D450" s="243"/>
      <c r="E450" s="243"/>
      <c r="F450" s="243"/>
      <c r="G450" s="243"/>
      <c r="H450" s="243"/>
      <c r="I450" s="243"/>
      <c r="J450" s="243"/>
      <c r="K450" s="243"/>
      <c r="L450" s="244"/>
    </row>
    <row r="451" spans="1:12" ht="15" customHeight="1">
      <c r="A451" s="212" t="s">
        <v>468</v>
      </c>
      <c r="B451" s="673" t="s">
        <v>605</v>
      </c>
      <c r="C451" s="673"/>
      <c r="D451" s="673"/>
      <c r="E451" s="673"/>
      <c r="F451" s="673"/>
      <c r="G451" s="673"/>
      <c r="H451" s="673"/>
      <c r="I451" s="673"/>
      <c r="J451" s="673"/>
      <c r="K451" s="673"/>
      <c r="L451" s="674"/>
    </row>
    <row r="452" spans="1:12" ht="15" customHeight="1">
      <c r="A452" s="212"/>
      <c r="B452" s="673"/>
      <c r="C452" s="673"/>
      <c r="D452" s="673"/>
      <c r="E452" s="673"/>
      <c r="F452" s="673"/>
      <c r="G452" s="673"/>
      <c r="H452" s="673"/>
      <c r="I452" s="673"/>
      <c r="J452" s="673"/>
      <c r="K452" s="673"/>
      <c r="L452" s="674"/>
    </row>
    <row r="453" spans="1:12" ht="15" customHeight="1">
      <c r="A453" s="212"/>
      <c r="B453" s="673"/>
      <c r="C453" s="673"/>
      <c r="D453" s="673"/>
      <c r="E453" s="673"/>
      <c r="F453" s="673"/>
      <c r="G453" s="673"/>
      <c r="H453" s="673"/>
      <c r="I453" s="673"/>
      <c r="J453" s="673"/>
      <c r="K453" s="673"/>
      <c r="L453" s="674"/>
    </row>
    <row r="454" spans="1:12" ht="15" customHeight="1">
      <c r="A454" s="212"/>
      <c r="B454" s="673"/>
      <c r="C454" s="673"/>
      <c r="D454" s="673"/>
      <c r="E454" s="673"/>
      <c r="F454" s="673"/>
      <c r="G454" s="673"/>
      <c r="H454" s="673"/>
      <c r="I454" s="673"/>
      <c r="J454" s="673"/>
      <c r="K454" s="673"/>
      <c r="L454" s="674"/>
    </row>
    <row r="455" spans="1:12" ht="15" customHeight="1">
      <c r="A455" s="212"/>
      <c r="B455" s="673"/>
      <c r="C455" s="673"/>
      <c r="D455" s="673"/>
      <c r="E455" s="673"/>
      <c r="F455" s="673"/>
      <c r="G455" s="673"/>
      <c r="H455" s="673"/>
      <c r="I455" s="673"/>
      <c r="J455" s="673"/>
      <c r="K455" s="673"/>
      <c r="L455" s="674"/>
    </row>
    <row r="456" spans="1:12" ht="15" customHeight="1">
      <c r="A456" s="212"/>
      <c r="B456" s="673"/>
      <c r="C456" s="673"/>
      <c r="D456" s="673"/>
      <c r="E456" s="673"/>
      <c r="F456" s="673"/>
      <c r="G456" s="673"/>
      <c r="H456" s="673"/>
      <c r="I456" s="673"/>
      <c r="J456" s="673"/>
      <c r="K456" s="673"/>
      <c r="L456" s="674"/>
    </row>
    <row r="457" spans="1:12" ht="15" customHeight="1">
      <c r="A457" s="212"/>
      <c r="L457" s="248"/>
    </row>
    <row r="458" spans="1:12" ht="15" customHeight="1">
      <c r="A458" s="215" t="s">
        <v>606</v>
      </c>
      <c r="B458" s="109" t="s">
        <v>607</v>
      </c>
      <c r="D458" s="243"/>
      <c r="E458" s="243"/>
      <c r="F458" s="243"/>
      <c r="G458" s="243"/>
      <c r="H458" s="243"/>
      <c r="I458" s="243"/>
      <c r="J458" s="243"/>
      <c r="K458" s="243"/>
      <c r="L458" s="244"/>
    </row>
    <row r="459" spans="1:12" ht="15" customHeight="1">
      <c r="A459" s="212"/>
      <c r="B459" s="243"/>
      <c r="C459" s="243"/>
      <c r="D459" s="243"/>
      <c r="E459" s="243"/>
      <c r="F459" s="243"/>
      <c r="G459" s="243"/>
      <c r="H459" s="243"/>
      <c r="I459" s="243"/>
      <c r="J459" s="243"/>
      <c r="K459" s="243"/>
      <c r="L459" s="244"/>
    </row>
    <row r="460" spans="1:12" ht="15" customHeight="1">
      <c r="A460" s="212" t="s">
        <v>458</v>
      </c>
      <c r="B460" s="673" t="s">
        <v>608</v>
      </c>
      <c r="C460" s="673"/>
      <c r="D460" s="673"/>
      <c r="E460" s="673"/>
      <c r="F460" s="673"/>
      <c r="G460" s="673"/>
      <c r="H460" s="673"/>
      <c r="I460" s="673"/>
      <c r="J460" s="673"/>
      <c r="K460" s="673"/>
      <c r="L460" s="674"/>
    </row>
    <row r="461" spans="1:12" ht="15" customHeight="1">
      <c r="A461" s="212"/>
      <c r="B461" s="243"/>
      <c r="C461" s="243"/>
      <c r="D461" s="243"/>
      <c r="E461" s="243"/>
      <c r="F461" s="243"/>
      <c r="G461" s="243"/>
      <c r="H461" s="243"/>
      <c r="I461" s="243"/>
      <c r="J461" s="243"/>
      <c r="K461" s="243"/>
      <c r="L461" s="244"/>
    </row>
    <row r="462" spans="1:12" ht="15" customHeight="1">
      <c r="A462" s="212" t="s">
        <v>466</v>
      </c>
      <c r="B462" s="673" t="s">
        <v>609</v>
      </c>
      <c r="C462" s="673"/>
      <c r="D462" s="673"/>
      <c r="E462" s="673"/>
      <c r="F462" s="673"/>
      <c r="G462" s="673"/>
      <c r="H462" s="673"/>
      <c r="I462" s="673"/>
      <c r="J462" s="673"/>
      <c r="K462" s="673"/>
      <c r="L462" s="674"/>
    </row>
    <row r="463" spans="1:12" ht="15" customHeight="1">
      <c r="A463" s="212"/>
      <c r="B463" s="673"/>
      <c r="C463" s="673"/>
      <c r="D463" s="673"/>
      <c r="E463" s="673"/>
      <c r="F463" s="673"/>
      <c r="G463" s="673"/>
      <c r="H463" s="673"/>
      <c r="I463" s="673"/>
      <c r="J463" s="673"/>
      <c r="K463" s="673"/>
      <c r="L463" s="674"/>
    </row>
    <row r="464" spans="1:12" ht="15" customHeight="1">
      <c r="A464" s="212"/>
      <c r="B464" s="673"/>
      <c r="C464" s="673"/>
      <c r="D464" s="673"/>
      <c r="E464" s="673"/>
      <c r="F464" s="673"/>
      <c r="G464" s="673"/>
      <c r="H464" s="673"/>
      <c r="I464" s="673"/>
      <c r="J464" s="673"/>
      <c r="K464" s="673"/>
      <c r="L464" s="674"/>
    </row>
    <row r="465" spans="1:12" ht="15" customHeight="1">
      <c r="A465" s="212"/>
      <c r="B465" s="226"/>
      <c r="C465" s="226"/>
      <c r="D465" s="226"/>
      <c r="E465" s="226"/>
      <c r="F465" s="226"/>
      <c r="G465" s="226"/>
      <c r="H465" s="226"/>
      <c r="I465" s="226"/>
      <c r="J465" s="226"/>
      <c r="K465" s="226"/>
      <c r="L465" s="227"/>
    </row>
    <row r="466" spans="1:12" ht="15" customHeight="1">
      <c r="A466" s="212"/>
      <c r="B466" s="226"/>
      <c r="C466" s="226"/>
      <c r="D466" s="226"/>
      <c r="E466" s="226"/>
      <c r="F466" s="226"/>
      <c r="G466" s="226"/>
      <c r="H466" s="226"/>
      <c r="I466" s="226"/>
      <c r="J466" s="226"/>
      <c r="K466" s="226"/>
      <c r="L466" s="227"/>
    </row>
    <row r="467" spans="1:12" ht="15" customHeight="1">
      <c r="A467" s="212"/>
      <c r="B467" s="226"/>
      <c r="C467" s="226"/>
      <c r="D467" s="226"/>
      <c r="E467" s="226"/>
      <c r="F467" s="226"/>
      <c r="G467" s="226"/>
      <c r="H467" s="226"/>
      <c r="I467" s="226"/>
      <c r="J467" s="226"/>
      <c r="K467" s="226"/>
      <c r="L467" s="227"/>
    </row>
    <row r="468" spans="1:12" ht="15" customHeight="1">
      <c r="A468" s="212"/>
      <c r="B468" s="226"/>
      <c r="C468" s="226"/>
      <c r="D468" s="226"/>
      <c r="E468" s="226"/>
      <c r="F468" s="226"/>
      <c r="G468" s="226"/>
      <c r="H468" s="226"/>
      <c r="I468" s="226"/>
      <c r="J468" s="226"/>
      <c r="K468" s="226"/>
      <c r="L468" s="227"/>
    </row>
    <row r="469" spans="1:12" ht="15" customHeight="1">
      <c r="A469" s="212"/>
      <c r="B469" s="226"/>
      <c r="C469" s="226"/>
      <c r="D469" s="226"/>
      <c r="E469" s="226"/>
      <c r="F469" s="226"/>
      <c r="G469" s="226"/>
      <c r="H469" s="226"/>
      <c r="I469" s="226"/>
      <c r="J469" s="226"/>
      <c r="K469" s="226"/>
      <c r="L469" s="227"/>
    </row>
    <row r="470" spans="1:12" ht="15" customHeight="1">
      <c r="A470" s="212"/>
      <c r="B470" s="226"/>
      <c r="C470" s="226"/>
      <c r="D470" s="226"/>
      <c r="E470" s="226"/>
      <c r="F470" s="226"/>
      <c r="G470" s="226"/>
      <c r="H470" s="226"/>
      <c r="I470" s="226"/>
      <c r="J470" s="226"/>
      <c r="K470" s="226"/>
      <c r="L470" s="227"/>
    </row>
    <row r="471" spans="1:12" ht="15" customHeight="1">
      <c r="A471" s="212"/>
      <c r="B471" s="226"/>
      <c r="C471" s="226"/>
      <c r="D471" s="226"/>
      <c r="E471" s="226"/>
      <c r="F471" s="226"/>
      <c r="G471" s="226"/>
      <c r="H471" s="226"/>
      <c r="I471" s="226"/>
      <c r="J471" s="226"/>
      <c r="K471" s="226"/>
      <c r="L471" s="227"/>
    </row>
    <row r="472" spans="1:12" ht="15" customHeight="1">
      <c r="A472" s="212"/>
      <c r="B472" s="226"/>
      <c r="C472" s="226"/>
      <c r="D472" s="226"/>
      <c r="E472" s="226"/>
      <c r="F472" s="226"/>
      <c r="G472" s="226"/>
      <c r="H472" s="226"/>
      <c r="I472" s="226"/>
      <c r="J472" s="226"/>
      <c r="K472" s="226"/>
      <c r="L472" s="227"/>
    </row>
    <row r="473" spans="1:12" ht="15" customHeight="1">
      <c r="A473" s="213"/>
      <c r="B473" s="175"/>
      <c r="C473" s="175"/>
      <c r="D473" s="175"/>
      <c r="E473" s="175"/>
      <c r="F473" s="175"/>
      <c r="G473" s="175"/>
      <c r="H473" s="175"/>
      <c r="I473" s="175"/>
      <c r="J473" s="175"/>
      <c r="K473" s="175"/>
      <c r="L473" s="176"/>
    </row>
    <row r="474" spans="1:12" ht="15" customHeight="1">
      <c r="A474" s="214"/>
      <c r="B474" s="101"/>
      <c r="C474" s="101"/>
      <c r="D474" s="102"/>
      <c r="E474" s="102"/>
      <c r="F474" s="102"/>
      <c r="G474" s="102"/>
      <c r="H474" s="102"/>
      <c r="I474" s="102"/>
      <c r="J474" s="102"/>
      <c r="K474" s="102"/>
      <c r="L474" s="103"/>
    </row>
    <row r="475" spans="1:12" ht="15" customHeight="1">
      <c r="A475" s="215" t="s">
        <v>610</v>
      </c>
      <c r="B475" s="27" t="s">
        <v>611</v>
      </c>
      <c r="L475" s="248"/>
    </row>
    <row r="476" spans="1:12" ht="15" customHeight="1">
      <c r="A476" s="212"/>
      <c r="L476" s="248"/>
    </row>
    <row r="477" spans="1:12" ht="15" customHeight="1">
      <c r="A477" s="212" t="s">
        <v>458</v>
      </c>
      <c r="B477" s="673" t="s">
        <v>612</v>
      </c>
      <c r="C477" s="673"/>
      <c r="D477" s="673"/>
      <c r="E477" s="673"/>
      <c r="F477" s="673"/>
      <c r="G477" s="673"/>
      <c r="H477" s="673"/>
      <c r="I477" s="673"/>
      <c r="J477" s="673"/>
      <c r="K477" s="673"/>
      <c r="L477" s="674"/>
    </row>
    <row r="478" spans="1:12" ht="15" customHeight="1">
      <c r="A478" s="212"/>
      <c r="B478" s="673"/>
      <c r="C478" s="673"/>
      <c r="D478" s="673"/>
      <c r="E478" s="673"/>
      <c r="F478" s="673"/>
      <c r="G478" s="673"/>
      <c r="H478" s="673"/>
      <c r="I478" s="673"/>
      <c r="J478" s="673"/>
      <c r="K478" s="673"/>
      <c r="L478" s="674"/>
    </row>
    <row r="479" spans="1:12" ht="15" customHeight="1">
      <c r="A479" s="212"/>
      <c r="B479" s="673"/>
      <c r="C479" s="673"/>
      <c r="D479" s="673"/>
      <c r="E479" s="673"/>
      <c r="F479" s="673"/>
      <c r="G479" s="673"/>
      <c r="H479" s="673"/>
      <c r="I479" s="673"/>
      <c r="J479" s="673"/>
      <c r="K479" s="673"/>
      <c r="L479" s="674"/>
    </row>
    <row r="480" spans="1:12" ht="15" customHeight="1">
      <c r="A480" s="212"/>
      <c r="B480" s="673"/>
      <c r="C480" s="673"/>
      <c r="D480" s="673"/>
      <c r="E480" s="673"/>
      <c r="F480" s="673"/>
      <c r="G480" s="673"/>
      <c r="H480" s="673"/>
      <c r="I480" s="673"/>
      <c r="J480" s="673"/>
      <c r="K480" s="673"/>
      <c r="L480" s="674"/>
    </row>
    <row r="481" spans="1:12" ht="15" customHeight="1">
      <c r="A481" s="209"/>
      <c r="B481" s="226"/>
      <c r="C481" s="226"/>
      <c r="D481" s="226"/>
      <c r="E481" s="226"/>
      <c r="F481" s="226"/>
      <c r="G481" s="226"/>
      <c r="H481" s="226"/>
      <c r="I481" s="226"/>
      <c r="J481" s="226"/>
      <c r="K481" s="226"/>
      <c r="L481" s="227"/>
    </row>
    <row r="482" spans="1:12" ht="15" customHeight="1">
      <c r="A482" s="212" t="s">
        <v>466</v>
      </c>
      <c r="B482" s="15" t="s">
        <v>1141</v>
      </c>
      <c r="L482" s="248"/>
    </row>
    <row r="483" spans="1:12" ht="15" customHeight="1">
      <c r="A483" s="212"/>
      <c r="L483" s="248"/>
    </row>
    <row r="484" spans="1:12" ht="15" customHeight="1">
      <c r="A484" s="215" t="s">
        <v>613</v>
      </c>
      <c r="B484" s="27" t="s">
        <v>614</v>
      </c>
      <c r="L484" s="248"/>
    </row>
    <row r="485" spans="1:12" ht="15" customHeight="1">
      <c r="A485" s="212"/>
      <c r="L485" s="248"/>
    </row>
    <row r="486" spans="1:12" ht="15" customHeight="1">
      <c r="A486" s="212" t="s">
        <v>458</v>
      </c>
      <c r="B486" s="673" t="s">
        <v>615</v>
      </c>
      <c r="C486" s="673"/>
      <c r="D486" s="673"/>
      <c r="E486" s="673"/>
      <c r="F486" s="673"/>
      <c r="G486" s="673"/>
      <c r="H486" s="673"/>
      <c r="I486" s="673"/>
      <c r="J486" s="673"/>
      <c r="K486" s="673"/>
      <c r="L486" s="674"/>
    </row>
    <row r="487" spans="1:12" ht="15" customHeight="1">
      <c r="A487" s="212"/>
      <c r="B487" s="673"/>
      <c r="C487" s="673"/>
      <c r="D487" s="673"/>
      <c r="E487" s="673"/>
      <c r="F487" s="673"/>
      <c r="G487" s="673"/>
      <c r="H487" s="673"/>
      <c r="I487" s="673"/>
      <c r="J487" s="673"/>
      <c r="K487" s="673"/>
      <c r="L487" s="674"/>
    </row>
    <row r="488" spans="1:12" ht="15" customHeight="1">
      <c r="A488" s="212"/>
      <c r="B488" s="673"/>
      <c r="C488" s="673"/>
      <c r="D488" s="673"/>
      <c r="E488" s="673"/>
      <c r="F488" s="673"/>
      <c r="G488" s="673"/>
      <c r="H488" s="673"/>
      <c r="I488" s="673"/>
      <c r="J488" s="673"/>
      <c r="K488" s="673"/>
      <c r="L488" s="674"/>
    </row>
    <row r="489" spans="1:12" ht="15" customHeight="1">
      <c r="A489" s="212"/>
      <c r="B489" s="673"/>
      <c r="C489" s="673"/>
      <c r="D489" s="673"/>
      <c r="E489" s="673"/>
      <c r="F489" s="673"/>
      <c r="G489" s="673"/>
      <c r="H489" s="673"/>
      <c r="I489" s="673"/>
      <c r="J489" s="673"/>
      <c r="K489" s="673"/>
      <c r="L489" s="674"/>
    </row>
    <row r="490" spans="1:12" ht="15" customHeight="1">
      <c r="A490" s="212"/>
      <c r="B490" s="673"/>
      <c r="C490" s="673"/>
      <c r="D490" s="673"/>
      <c r="E490" s="673"/>
      <c r="F490" s="673"/>
      <c r="G490" s="673"/>
      <c r="H490" s="673"/>
      <c r="I490" s="673"/>
      <c r="J490" s="673"/>
      <c r="K490" s="673"/>
      <c r="L490" s="674"/>
    </row>
    <row r="491" spans="1:12" ht="15" customHeight="1">
      <c r="A491" s="212"/>
      <c r="B491" s="673"/>
      <c r="C491" s="673"/>
      <c r="D491" s="673"/>
      <c r="E491" s="673"/>
      <c r="F491" s="673"/>
      <c r="G491" s="673"/>
      <c r="H491" s="673"/>
      <c r="I491" s="673"/>
      <c r="J491" s="673"/>
      <c r="K491" s="673"/>
      <c r="L491" s="674"/>
    </row>
    <row r="492" spans="1:12" ht="15" customHeight="1">
      <c r="A492" s="212"/>
      <c r="B492" s="226"/>
      <c r="C492" s="226"/>
      <c r="D492" s="226"/>
      <c r="E492" s="226"/>
      <c r="F492" s="226"/>
      <c r="G492" s="226"/>
      <c r="H492" s="226"/>
      <c r="I492" s="226"/>
      <c r="J492" s="226"/>
      <c r="K492" s="226"/>
      <c r="L492" s="227"/>
    </row>
    <row r="493" spans="1:12" ht="15" customHeight="1">
      <c r="A493" s="215" t="s">
        <v>616</v>
      </c>
      <c r="B493" s="27" t="s">
        <v>617</v>
      </c>
      <c r="L493" s="248"/>
    </row>
    <row r="494" spans="1:12" ht="15" customHeight="1">
      <c r="A494" s="212"/>
      <c r="L494" s="248"/>
    </row>
    <row r="495" spans="1:12" ht="15" customHeight="1">
      <c r="A495" s="212" t="s">
        <v>458</v>
      </c>
      <c r="B495" s="673" t="s">
        <v>546</v>
      </c>
      <c r="C495" s="673"/>
      <c r="D495" s="673"/>
      <c r="E495" s="673"/>
      <c r="F495" s="673"/>
      <c r="G495" s="673"/>
      <c r="H495" s="673"/>
      <c r="I495" s="673"/>
      <c r="J495" s="673"/>
      <c r="K495" s="673"/>
      <c r="L495" s="674"/>
    </row>
    <row r="496" spans="1:12" ht="15" customHeight="1">
      <c r="A496" s="212"/>
      <c r="B496" s="673"/>
      <c r="C496" s="673"/>
      <c r="D496" s="673"/>
      <c r="E496" s="673"/>
      <c r="F496" s="673"/>
      <c r="G496" s="673"/>
      <c r="H496" s="673"/>
      <c r="I496" s="673"/>
      <c r="J496" s="673"/>
      <c r="K496" s="673"/>
      <c r="L496" s="674"/>
    </row>
    <row r="497" spans="1:12" ht="15" customHeight="1">
      <c r="A497" s="212"/>
      <c r="L497" s="248"/>
    </row>
    <row r="498" spans="1:12" ht="15" customHeight="1">
      <c r="A498" s="212" t="s">
        <v>466</v>
      </c>
      <c r="B498" s="243" t="s">
        <v>618</v>
      </c>
      <c r="C498" s="243"/>
      <c r="D498" s="243"/>
      <c r="E498" s="243"/>
      <c r="F498" s="243"/>
      <c r="G498" s="243"/>
      <c r="H498" s="243"/>
      <c r="I498" s="243"/>
      <c r="J498" s="243"/>
      <c r="K498" s="243"/>
      <c r="L498" s="244"/>
    </row>
    <row r="499" spans="1:12" ht="15" customHeight="1">
      <c r="A499" s="212"/>
      <c r="B499" s="26" t="s">
        <v>548</v>
      </c>
      <c r="C499" s="673" t="s">
        <v>619</v>
      </c>
      <c r="D499" s="673"/>
      <c r="E499" s="673"/>
      <c r="F499" s="673"/>
      <c r="G499" s="673"/>
      <c r="H499" s="673"/>
      <c r="I499" s="673"/>
      <c r="J499" s="673"/>
      <c r="K499" s="673"/>
      <c r="L499" s="674"/>
    </row>
    <row r="500" spans="1:12" ht="15" customHeight="1">
      <c r="A500" s="212"/>
      <c r="B500" s="26"/>
      <c r="C500" s="673"/>
      <c r="D500" s="673"/>
      <c r="E500" s="673"/>
      <c r="F500" s="673"/>
      <c r="G500" s="673"/>
      <c r="H500" s="673"/>
      <c r="I500" s="673"/>
      <c r="J500" s="673"/>
      <c r="K500" s="673"/>
      <c r="L500" s="674"/>
    </row>
    <row r="501" spans="1:12" ht="15" customHeight="1">
      <c r="A501" s="212"/>
      <c r="B501" s="26" t="s">
        <v>548</v>
      </c>
      <c r="C501" s="673" t="s">
        <v>620</v>
      </c>
      <c r="D501" s="673"/>
      <c r="E501" s="673"/>
      <c r="F501" s="673"/>
      <c r="G501" s="673"/>
      <c r="H501" s="673"/>
      <c r="I501" s="673"/>
      <c r="J501" s="673"/>
      <c r="K501" s="673"/>
      <c r="L501" s="674"/>
    </row>
    <row r="502" spans="1:12" ht="15" customHeight="1">
      <c r="A502" s="212"/>
      <c r="B502" s="26"/>
      <c r="C502" s="673"/>
      <c r="D502" s="673"/>
      <c r="E502" s="673"/>
      <c r="F502" s="673"/>
      <c r="G502" s="673"/>
      <c r="H502" s="673"/>
      <c r="I502" s="673"/>
      <c r="J502" s="673"/>
      <c r="K502" s="673"/>
      <c r="L502" s="674"/>
    </row>
    <row r="503" spans="1:12" ht="15" customHeight="1">
      <c r="A503" s="212"/>
      <c r="B503" s="26"/>
      <c r="C503" s="673"/>
      <c r="D503" s="673"/>
      <c r="E503" s="673"/>
      <c r="F503" s="673"/>
      <c r="G503" s="673"/>
      <c r="H503" s="673"/>
      <c r="I503" s="673"/>
      <c r="J503" s="673"/>
      <c r="K503" s="673"/>
      <c r="L503" s="674"/>
    </row>
    <row r="504" spans="1:12" ht="15" customHeight="1">
      <c r="A504" s="212"/>
      <c r="B504" s="26" t="s">
        <v>548</v>
      </c>
      <c r="C504" s="673" t="s">
        <v>621</v>
      </c>
      <c r="D504" s="673"/>
      <c r="E504" s="673"/>
      <c r="F504" s="673"/>
      <c r="G504" s="673"/>
      <c r="H504" s="673"/>
      <c r="I504" s="673"/>
      <c r="J504" s="673"/>
      <c r="K504" s="673"/>
      <c r="L504" s="674"/>
    </row>
    <row r="505" spans="1:12" ht="15" customHeight="1">
      <c r="A505" s="212"/>
      <c r="B505" s="26" t="s">
        <v>548</v>
      </c>
      <c r="C505" s="673" t="s">
        <v>622</v>
      </c>
      <c r="D505" s="673"/>
      <c r="E505" s="673"/>
      <c r="F505" s="673"/>
      <c r="G505" s="673"/>
      <c r="H505" s="673"/>
      <c r="I505" s="673"/>
      <c r="J505" s="673"/>
      <c r="K505" s="673"/>
      <c r="L505" s="674"/>
    </row>
    <row r="506" spans="1:12" ht="15" customHeight="1">
      <c r="A506" s="212"/>
      <c r="B506" s="26" t="s">
        <v>548</v>
      </c>
      <c r="C506" s="687" t="s">
        <v>623</v>
      </c>
      <c r="D506" s="687"/>
      <c r="E506" s="687"/>
      <c r="F506" s="687"/>
      <c r="G506" s="687"/>
      <c r="H506" s="687"/>
      <c r="I506" s="687"/>
      <c r="J506" s="687"/>
      <c r="K506" s="687"/>
      <c r="L506" s="688"/>
    </row>
    <row r="507" spans="1:12" ht="15" customHeight="1">
      <c r="A507" s="212"/>
      <c r="B507" s="26" t="s">
        <v>548</v>
      </c>
      <c r="C507" s="673" t="s">
        <v>624</v>
      </c>
      <c r="D507" s="673"/>
      <c r="E507" s="673"/>
      <c r="F507" s="673"/>
      <c r="G507" s="673"/>
      <c r="H507" s="673"/>
      <c r="I507" s="673"/>
      <c r="J507" s="673"/>
      <c r="K507" s="673"/>
      <c r="L507" s="674"/>
    </row>
    <row r="508" spans="1:12" ht="15" customHeight="1">
      <c r="A508" s="212"/>
      <c r="B508" s="26"/>
      <c r="C508" s="673"/>
      <c r="D508" s="673"/>
      <c r="E508" s="673"/>
      <c r="F508" s="673"/>
      <c r="G508" s="673"/>
      <c r="H508" s="673"/>
      <c r="I508" s="673"/>
      <c r="J508" s="673"/>
      <c r="K508" s="673"/>
      <c r="L508" s="674"/>
    </row>
    <row r="509" spans="1:12" ht="15" customHeight="1">
      <c r="A509" s="212"/>
      <c r="B509" s="26" t="s">
        <v>548</v>
      </c>
      <c r="C509" s="673" t="s">
        <v>625</v>
      </c>
      <c r="D509" s="673"/>
      <c r="E509" s="673"/>
      <c r="F509" s="673"/>
      <c r="G509" s="673"/>
      <c r="H509" s="673"/>
      <c r="I509" s="673"/>
      <c r="J509" s="673"/>
      <c r="K509" s="673"/>
      <c r="L509" s="674"/>
    </row>
    <row r="510" spans="1:12" ht="15" customHeight="1">
      <c r="A510" s="212"/>
      <c r="B510" s="26" t="s">
        <v>548</v>
      </c>
      <c r="C510" s="685" t="s">
        <v>626</v>
      </c>
      <c r="D510" s="685"/>
      <c r="E510" s="685"/>
      <c r="F510" s="685"/>
      <c r="G510" s="685"/>
      <c r="H510" s="685"/>
      <c r="I510" s="685"/>
      <c r="J510" s="685"/>
      <c r="K510" s="685"/>
      <c r="L510" s="686"/>
    </row>
    <row r="511" spans="1:12" ht="15" customHeight="1">
      <c r="A511" s="212"/>
      <c r="B511" s="26"/>
      <c r="C511" s="685"/>
      <c r="D511" s="685"/>
      <c r="E511" s="685"/>
      <c r="F511" s="685"/>
      <c r="G511" s="685"/>
      <c r="H511" s="685"/>
      <c r="I511" s="685"/>
      <c r="J511" s="685"/>
      <c r="K511" s="685"/>
      <c r="L511" s="686"/>
    </row>
    <row r="512" spans="1:12" ht="15" customHeight="1">
      <c r="A512" s="212"/>
      <c r="L512" s="248"/>
    </row>
    <row r="513" spans="1:12" ht="15" customHeight="1">
      <c r="A513" s="212" t="s">
        <v>468</v>
      </c>
      <c r="B513" s="673" t="s">
        <v>627</v>
      </c>
      <c r="C513" s="673"/>
      <c r="D513" s="673"/>
      <c r="E513" s="673"/>
      <c r="F513" s="673"/>
      <c r="G513" s="673"/>
      <c r="H513" s="673"/>
      <c r="I513" s="673"/>
      <c r="J513" s="673"/>
      <c r="K513" s="673"/>
      <c r="L513" s="674"/>
    </row>
    <row r="514" spans="1:12" ht="15" customHeight="1">
      <c r="A514" s="212"/>
      <c r="B514" s="673"/>
      <c r="C514" s="673"/>
      <c r="D514" s="673"/>
      <c r="E514" s="673"/>
      <c r="F514" s="673"/>
      <c r="G514" s="673"/>
      <c r="H514" s="673"/>
      <c r="I514" s="673"/>
      <c r="J514" s="673"/>
      <c r="K514" s="673"/>
      <c r="L514" s="674"/>
    </row>
    <row r="515" spans="1:12" ht="15" customHeight="1">
      <c r="A515" s="212"/>
      <c r="B515" s="673"/>
      <c r="C515" s="673"/>
      <c r="D515" s="673"/>
      <c r="E515" s="673"/>
      <c r="F515" s="673"/>
      <c r="G515" s="673"/>
      <c r="H515" s="673"/>
      <c r="I515" s="673"/>
      <c r="J515" s="673"/>
      <c r="K515" s="673"/>
      <c r="L515" s="674"/>
    </row>
    <row r="516" spans="1:12" ht="15" customHeight="1">
      <c r="A516" s="212"/>
      <c r="B516" s="226"/>
      <c r="C516" s="226"/>
      <c r="D516" s="226"/>
      <c r="E516" s="226"/>
      <c r="F516" s="226"/>
      <c r="G516" s="226"/>
      <c r="H516" s="226"/>
      <c r="I516" s="226"/>
      <c r="J516" s="226"/>
      <c r="K516" s="226"/>
      <c r="L516" s="227"/>
    </row>
    <row r="517" spans="1:12" ht="15" customHeight="1">
      <c r="A517" s="212"/>
      <c r="B517" s="226"/>
      <c r="C517" s="226"/>
      <c r="D517" s="226"/>
      <c r="E517" s="226"/>
      <c r="F517" s="226"/>
      <c r="G517" s="226"/>
      <c r="H517" s="226"/>
      <c r="I517" s="226"/>
      <c r="J517" s="226"/>
      <c r="K517" s="226"/>
      <c r="L517" s="227"/>
    </row>
    <row r="518" spans="1:12" ht="15" customHeight="1">
      <c r="A518" s="212"/>
      <c r="B518" s="226"/>
      <c r="C518" s="226"/>
      <c r="D518" s="226"/>
      <c r="E518" s="226"/>
      <c r="F518" s="226"/>
      <c r="G518" s="226"/>
      <c r="H518" s="226"/>
      <c r="I518" s="226"/>
      <c r="J518" s="226"/>
      <c r="K518" s="226"/>
      <c r="L518" s="227"/>
    </row>
    <row r="519" spans="1:12" ht="15" customHeight="1">
      <c r="A519" s="212"/>
      <c r="B519" s="226"/>
      <c r="C519" s="226"/>
      <c r="D519" s="226"/>
      <c r="E519" s="226"/>
      <c r="F519" s="226"/>
      <c r="G519" s="226"/>
      <c r="H519" s="226"/>
      <c r="I519" s="226"/>
      <c r="J519" s="226"/>
      <c r="K519" s="226"/>
      <c r="L519" s="227"/>
    </row>
    <row r="520" spans="1:12" ht="15" customHeight="1">
      <c r="A520" s="213"/>
      <c r="B520" s="175"/>
      <c r="C520" s="175"/>
      <c r="D520" s="175"/>
      <c r="E520" s="175"/>
      <c r="F520" s="175"/>
      <c r="G520" s="175"/>
      <c r="H520" s="175"/>
      <c r="I520" s="175"/>
      <c r="J520" s="175"/>
      <c r="K520" s="175"/>
      <c r="L520" s="176"/>
    </row>
    <row r="521" spans="1:12" ht="15" customHeight="1">
      <c r="A521" s="214"/>
      <c r="B521" s="173"/>
      <c r="C521" s="173"/>
      <c r="D521" s="173"/>
      <c r="E521" s="173"/>
      <c r="F521" s="173"/>
      <c r="G521" s="173"/>
      <c r="H521" s="173"/>
      <c r="I521" s="173"/>
      <c r="J521" s="173"/>
      <c r="K521" s="173"/>
      <c r="L521" s="174"/>
    </row>
    <row r="522" spans="1:12" ht="15" customHeight="1">
      <c r="A522" s="212" t="s">
        <v>470</v>
      </c>
      <c r="B522" s="673" t="s">
        <v>628</v>
      </c>
      <c r="C522" s="673"/>
      <c r="D522" s="673"/>
      <c r="E522" s="673"/>
      <c r="F522" s="673"/>
      <c r="G522" s="673"/>
      <c r="H522" s="673"/>
      <c r="I522" s="673"/>
      <c r="J522" s="673"/>
      <c r="K522" s="673"/>
      <c r="L522" s="674"/>
    </row>
    <row r="523" spans="1:12" ht="15" customHeight="1">
      <c r="A523" s="212"/>
      <c r="B523" s="673"/>
      <c r="C523" s="673"/>
      <c r="D523" s="673"/>
      <c r="E523" s="673"/>
      <c r="F523" s="673"/>
      <c r="G523" s="673"/>
      <c r="H523" s="673"/>
      <c r="I523" s="673"/>
      <c r="J523" s="673"/>
      <c r="K523" s="673"/>
      <c r="L523" s="674"/>
    </row>
    <row r="524" spans="1:12" ht="15" customHeight="1">
      <c r="A524" s="212"/>
      <c r="B524" s="673"/>
      <c r="C524" s="673"/>
      <c r="D524" s="673"/>
      <c r="E524" s="673"/>
      <c r="F524" s="673"/>
      <c r="G524" s="673"/>
      <c r="H524" s="673"/>
      <c r="I524" s="673"/>
      <c r="J524" s="673"/>
      <c r="K524" s="673"/>
      <c r="L524" s="674"/>
    </row>
    <row r="525" spans="1:12" ht="15" customHeight="1">
      <c r="A525" s="212"/>
      <c r="B525" s="673"/>
      <c r="C525" s="673"/>
      <c r="D525" s="673"/>
      <c r="E525" s="673"/>
      <c r="F525" s="673"/>
      <c r="G525" s="673"/>
      <c r="H525" s="673"/>
      <c r="I525" s="673"/>
      <c r="J525" s="673"/>
      <c r="K525" s="673"/>
      <c r="L525" s="674"/>
    </row>
    <row r="526" spans="1:12" ht="15" customHeight="1">
      <c r="A526" s="212"/>
      <c r="B526" s="673"/>
      <c r="C526" s="673"/>
      <c r="D526" s="673"/>
      <c r="E526" s="673"/>
      <c r="F526" s="673"/>
      <c r="G526" s="673"/>
      <c r="H526" s="673"/>
      <c r="I526" s="673"/>
      <c r="J526" s="673"/>
      <c r="K526" s="673"/>
      <c r="L526" s="674"/>
    </row>
    <row r="527" spans="1:12" ht="15" customHeight="1">
      <c r="A527" s="212"/>
      <c r="B527" s="673"/>
      <c r="C527" s="673"/>
      <c r="D527" s="673"/>
      <c r="E527" s="673"/>
      <c r="F527" s="673"/>
      <c r="G527" s="673"/>
      <c r="H527" s="673"/>
      <c r="I527" s="673"/>
      <c r="J527" s="673"/>
      <c r="K527" s="673"/>
      <c r="L527" s="674"/>
    </row>
    <row r="528" spans="1:12" ht="15" customHeight="1">
      <c r="A528" s="212"/>
      <c r="B528" s="673"/>
      <c r="C528" s="673"/>
      <c r="D528" s="673"/>
      <c r="E528" s="673"/>
      <c r="F528" s="673"/>
      <c r="G528" s="673"/>
      <c r="H528" s="673"/>
      <c r="I528" s="673"/>
      <c r="J528" s="673"/>
      <c r="K528" s="673"/>
      <c r="L528" s="674"/>
    </row>
    <row r="529" spans="1:12" ht="15" customHeight="1">
      <c r="A529" s="212"/>
      <c r="L529" s="248"/>
    </row>
    <row r="530" spans="1:12" ht="15" customHeight="1">
      <c r="A530" s="212" t="s">
        <v>472</v>
      </c>
      <c r="B530" s="673" t="s">
        <v>629</v>
      </c>
      <c r="C530" s="673"/>
      <c r="D530" s="673"/>
      <c r="E530" s="673"/>
      <c r="F530" s="673"/>
      <c r="G530" s="673"/>
      <c r="H530" s="673"/>
      <c r="I530" s="673"/>
      <c r="J530" s="673"/>
      <c r="K530" s="673"/>
      <c r="L530" s="674"/>
    </row>
    <row r="531" spans="1:12" ht="15" customHeight="1">
      <c r="A531" s="212"/>
      <c r="B531" s="673"/>
      <c r="C531" s="673"/>
      <c r="D531" s="673"/>
      <c r="E531" s="673"/>
      <c r="F531" s="673"/>
      <c r="G531" s="673"/>
      <c r="H531" s="673"/>
      <c r="I531" s="673"/>
      <c r="J531" s="673"/>
      <c r="K531" s="673"/>
      <c r="L531" s="674"/>
    </row>
    <row r="532" spans="1:12" ht="15" customHeight="1">
      <c r="A532" s="212"/>
      <c r="B532" s="673"/>
      <c r="C532" s="673"/>
      <c r="D532" s="673"/>
      <c r="E532" s="673"/>
      <c r="F532" s="673"/>
      <c r="G532" s="673"/>
      <c r="H532" s="673"/>
      <c r="I532" s="673"/>
      <c r="J532" s="673"/>
      <c r="K532" s="673"/>
      <c r="L532" s="674"/>
    </row>
    <row r="533" spans="1:12" ht="15" customHeight="1">
      <c r="A533" s="212"/>
      <c r="L533" s="248"/>
    </row>
    <row r="534" spans="1:12" ht="15" customHeight="1">
      <c r="A534" s="212" t="s">
        <v>473</v>
      </c>
      <c r="B534" s="673" t="s">
        <v>1692</v>
      </c>
      <c r="C534" s="673"/>
      <c r="D534" s="673"/>
      <c r="E534" s="673"/>
      <c r="F534" s="673"/>
      <c r="G534" s="673"/>
      <c r="H534" s="673"/>
      <c r="I534" s="673"/>
      <c r="J534" s="673"/>
      <c r="K534" s="673"/>
      <c r="L534" s="674"/>
    </row>
    <row r="535" spans="1:12" ht="15" customHeight="1">
      <c r="A535" s="212"/>
      <c r="B535" s="673"/>
      <c r="C535" s="673"/>
      <c r="D535" s="673"/>
      <c r="E535" s="673"/>
      <c r="F535" s="673"/>
      <c r="G535" s="673"/>
      <c r="H535" s="673"/>
      <c r="I535" s="673"/>
      <c r="J535" s="673"/>
      <c r="K535" s="673"/>
      <c r="L535" s="674"/>
    </row>
    <row r="536" spans="1:12" ht="15" customHeight="1">
      <c r="A536" s="212"/>
      <c r="B536" s="673"/>
      <c r="C536" s="673"/>
      <c r="D536" s="673"/>
      <c r="E536" s="673"/>
      <c r="F536" s="673"/>
      <c r="G536" s="673"/>
      <c r="H536" s="673"/>
      <c r="I536" s="673"/>
      <c r="J536" s="673"/>
      <c r="K536" s="673"/>
      <c r="L536" s="674"/>
    </row>
    <row r="537" spans="1:12" ht="15" customHeight="1">
      <c r="A537" s="212"/>
      <c r="B537" s="673"/>
      <c r="C537" s="673"/>
      <c r="D537" s="673"/>
      <c r="E537" s="673"/>
      <c r="F537" s="673"/>
      <c r="G537" s="673"/>
      <c r="H537" s="673"/>
      <c r="I537" s="673"/>
      <c r="J537" s="673"/>
      <c r="K537" s="673"/>
      <c r="L537" s="674"/>
    </row>
    <row r="538" spans="1:12" ht="15" customHeight="1">
      <c r="A538" s="212"/>
      <c r="L538" s="248"/>
    </row>
    <row r="539" spans="1:12" ht="15" customHeight="1">
      <c r="A539" s="212" t="s">
        <v>475</v>
      </c>
      <c r="B539" s="673" t="s">
        <v>630</v>
      </c>
      <c r="C539" s="675"/>
      <c r="D539" s="675"/>
      <c r="E539" s="675"/>
      <c r="F539" s="675"/>
      <c r="G539" s="675"/>
      <c r="H539" s="675"/>
      <c r="I539" s="675"/>
      <c r="J539" s="675"/>
      <c r="K539" s="675"/>
      <c r="L539" s="676"/>
    </row>
    <row r="540" spans="1:12" ht="15" customHeight="1">
      <c r="A540" s="212"/>
      <c r="B540" s="675"/>
      <c r="C540" s="675"/>
      <c r="D540" s="675"/>
      <c r="E540" s="675"/>
      <c r="F540" s="675"/>
      <c r="G540" s="675"/>
      <c r="H540" s="675"/>
      <c r="I540" s="675"/>
      <c r="J540" s="675"/>
      <c r="K540" s="675"/>
      <c r="L540" s="676"/>
    </row>
    <row r="541" spans="1:12" ht="15" customHeight="1">
      <c r="A541" s="212"/>
      <c r="L541" s="248"/>
    </row>
    <row r="542" spans="1:12" ht="15" customHeight="1">
      <c r="A542" s="212" t="s">
        <v>489</v>
      </c>
      <c r="B542" s="673" t="s">
        <v>631</v>
      </c>
      <c r="C542" s="673"/>
      <c r="D542" s="673"/>
      <c r="E542" s="673"/>
      <c r="F542" s="673"/>
      <c r="G542" s="673"/>
      <c r="H542" s="673"/>
      <c r="I542" s="673"/>
      <c r="J542" s="673"/>
      <c r="K542" s="673"/>
      <c r="L542" s="674"/>
    </row>
    <row r="543" spans="1:12" ht="15" customHeight="1">
      <c r="A543" s="212"/>
      <c r="B543" s="673"/>
      <c r="C543" s="673"/>
      <c r="D543" s="673"/>
      <c r="E543" s="673"/>
      <c r="F543" s="673"/>
      <c r="G543" s="673"/>
      <c r="H543" s="673"/>
      <c r="I543" s="673"/>
      <c r="J543" s="673"/>
      <c r="K543" s="673"/>
      <c r="L543" s="674"/>
    </row>
    <row r="544" spans="1:12" ht="15" customHeight="1">
      <c r="A544" s="212"/>
      <c r="B544" s="673"/>
      <c r="C544" s="673"/>
      <c r="D544" s="673"/>
      <c r="E544" s="673"/>
      <c r="F544" s="673"/>
      <c r="G544" s="673"/>
      <c r="H544" s="673"/>
      <c r="I544" s="673"/>
      <c r="J544" s="673"/>
      <c r="K544" s="673"/>
      <c r="L544" s="674"/>
    </row>
    <row r="545" spans="1:12" ht="15" customHeight="1">
      <c r="A545" s="212"/>
      <c r="L545" s="248"/>
    </row>
    <row r="546" spans="1:12" ht="15" customHeight="1">
      <c r="A546" s="212" t="s">
        <v>491</v>
      </c>
      <c r="B546" s="673" t="s">
        <v>632</v>
      </c>
      <c r="C546" s="675"/>
      <c r="D546" s="675"/>
      <c r="E546" s="675"/>
      <c r="F546" s="675"/>
      <c r="G546" s="675"/>
      <c r="H546" s="675"/>
      <c r="I546" s="675"/>
      <c r="J546" s="675"/>
      <c r="K546" s="675"/>
      <c r="L546" s="676"/>
    </row>
    <row r="547" spans="1:12" ht="15" customHeight="1">
      <c r="A547" s="212"/>
      <c r="B547" s="675"/>
      <c r="C547" s="675"/>
      <c r="D547" s="675"/>
      <c r="E547" s="675"/>
      <c r="F547" s="675"/>
      <c r="G547" s="675"/>
      <c r="H547" s="675"/>
      <c r="I547" s="675"/>
      <c r="J547" s="675"/>
      <c r="K547" s="675"/>
      <c r="L547" s="676"/>
    </row>
    <row r="548" spans="1:12" ht="15" customHeight="1">
      <c r="A548" s="212"/>
      <c r="B548" s="675"/>
      <c r="C548" s="675"/>
      <c r="D548" s="675"/>
      <c r="E548" s="675"/>
      <c r="F548" s="675"/>
      <c r="G548" s="675"/>
      <c r="H548" s="675"/>
      <c r="I548" s="675"/>
      <c r="J548" s="675"/>
      <c r="K548" s="675"/>
      <c r="L548" s="676"/>
    </row>
    <row r="549" spans="1:12" ht="15" customHeight="1">
      <c r="A549" s="212"/>
      <c r="L549" s="248"/>
    </row>
    <row r="550" spans="1:12" ht="15" customHeight="1">
      <c r="A550" s="212" t="s">
        <v>493</v>
      </c>
      <c r="B550" s="673" t="s">
        <v>633</v>
      </c>
      <c r="C550" s="675"/>
      <c r="D550" s="675"/>
      <c r="E550" s="675"/>
      <c r="F550" s="675"/>
      <c r="G550" s="675"/>
      <c r="H550" s="675"/>
      <c r="I550" s="675"/>
      <c r="J550" s="675"/>
      <c r="K550" s="675"/>
      <c r="L550" s="676"/>
    </row>
    <row r="551" spans="1:12" ht="15" customHeight="1">
      <c r="A551" s="212"/>
      <c r="B551" s="675"/>
      <c r="C551" s="675"/>
      <c r="D551" s="675"/>
      <c r="E551" s="675"/>
      <c r="F551" s="675"/>
      <c r="G551" s="675"/>
      <c r="H551" s="675"/>
      <c r="I551" s="675"/>
      <c r="J551" s="675"/>
      <c r="K551" s="675"/>
      <c r="L551" s="676"/>
    </row>
    <row r="552" spans="1:12" ht="15" customHeight="1">
      <c r="A552" s="212"/>
      <c r="L552" s="248"/>
    </row>
    <row r="553" spans="1:12" ht="15" customHeight="1">
      <c r="A553" s="215" t="s">
        <v>634</v>
      </c>
      <c r="B553" s="27" t="s">
        <v>635</v>
      </c>
      <c r="L553" s="248"/>
    </row>
    <row r="554" spans="1:12" ht="15" customHeight="1">
      <c r="A554" s="212"/>
      <c r="L554" s="248"/>
    </row>
    <row r="555" spans="1:12" ht="15" customHeight="1">
      <c r="A555" s="212" t="s">
        <v>458</v>
      </c>
      <c r="B555" s="673" t="s">
        <v>636</v>
      </c>
      <c r="C555" s="673"/>
      <c r="D555" s="673"/>
      <c r="E555" s="673"/>
      <c r="F555" s="673"/>
      <c r="G555" s="673"/>
      <c r="H555" s="673"/>
      <c r="I555" s="673"/>
      <c r="J555" s="673"/>
      <c r="K555" s="673"/>
      <c r="L555" s="674"/>
    </row>
    <row r="556" spans="1:12" ht="15" customHeight="1">
      <c r="A556" s="212"/>
      <c r="B556" s="673"/>
      <c r="C556" s="673"/>
      <c r="D556" s="673"/>
      <c r="E556" s="673"/>
      <c r="F556" s="673"/>
      <c r="G556" s="673"/>
      <c r="H556" s="673"/>
      <c r="I556" s="673"/>
      <c r="J556" s="673"/>
      <c r="K556" s="673"/>
      <c r="L556" s="674"/>
    </row>
    <row r="557" spans="1:12" ht="15" customHeight="1">
      <c r="A557" s="212"/>
      <c r="L557" s="248"/>
    </row>
    <row r="558" spans="1:12" ht="15" customHeight="1">
      <c r="A558" s="212" t="s">
        <v>466</v>
      </c>
      <c r="B558" s="673" t="s">
        <v>637</v>
      </c>
      <c r="C558" s="675"/>
      <c r="D558" s="675"/>
      <c r="E558" s="675"/>
      <c r="F558" s="675"/>
      <c r="G558" s="675"/>
      <c r="H558" s="675"/>
      <c r="I558" s="675"/>
      <c r="J558" s="675"/>
      <c r="K558" s="675"/>
      <c r="L558" s="676"/>
    </row>
    <row r="559" spans="1:12" ht="15" customHeight="1">
      <c r="A559" s="212"/>
      <c r="B559" s="675"/>
      <c r="C559" s="675"/>
      <c r="D559" s="675"/>
      <c r="E559" s="675"/>
      <c r="F559" s="675"/>
      <c r="G559" s="675"/>
      <c r="H559" s="675"/>
      <c r="I559" s="675"/>
      <c r="J559" s="675"/>
      <c r="K559" s="675"/>
      <c r="L559" s="676"/>
    </row>
    <row r="560" spans="1:12" ht="15" customHeight="1">
      <c r="A560" s="212"/>
      <c r="B560" s="675"/>
      <c r="C560" s="675"/>
      <c r="D560" s="675"/>
      <c r="E560" s="675"/>
      <c r="F560" s="675"/>
      <c r="G560" s="675"/>
      <c r="H560" s="675"/>
      <c r="I560" s="675"/>
      <c r="J560" s="675"/>
      <c r="K560" s="675"/>
      <c r="L560" s="676"/>
    </row>
    <row r="561" spans="1:12" ht="15" customHeight="1">
      <c r="A561" s="212"/>
      <c r="B561" s="675"/>
      <c r="C561" s="675"/>
      <c r="D561" s="675"/>
      <c r="E561" s="675"/>
      <c r="F561" s="675"/>
      <c r="G561" s="675"/>
      <c r="H561" s="675"/>
      <c r="I561" s="675"/>
      <c r="J561" s="675"/>
      <c r="K561" s="675"/>
      <c r="L561" s="676"/>
    </row>
    <row r="562" spans="1:12" ht="15" customHeight="1">
      <c r="A562" s="212"/>
      <c r="B562" s="675"/>
      <c r="C562" s="675"/>
      <c r="D562" s="675"/>
      <c r="E562" s="675"/>
      <c r="F562" s="675"/>
      <c r="G562" s="675"/>
      <c r="H562" s="675"/>
      <c r="I562" s="675"/>
      <c r="J562" s="675"/>
      <c r="K562" s="675"/>
      <c r="L562" s="676"/>
    </row>
    <row r="563" spans="1:12" ht="15" customHeight="1">
      <c r="A563" s="212"/>
      <c r="B563" s="239"/>
      <c r="C563" s="239"/>
      <c r="D563" s="239"/>
      <c r="E563" s="239"/>
      <c r="F563" s="239"/>
      <c r="G563" s="239"/>
      <c r="H563" s="239"/>
      <c r="I563" s="239"/>
      <c r="J563" s="239"/>
      <c r="K563" s="239"/>
      <c r="L563" s="240"/>
    </row>
    <row r="564" spans="1:12" ht="15" customHeight="1">
      <c r="A564" s="212" t="s">
        <v>468</v>
      </c>
      <c r="B564" s="60" t="s">
        <v>638</v>
      </c>
      <c r="C564" s="60"/>
      <c r="D564" s="60"/>
      <c r="E564" s="60"/>
      <c r="F564" s="60"/>
      <c r="G564" s="60"/>
      <c r="H564" s="60"/>
      <c r="I564" s="60"/>
      <c r="J564" s="60"/>
      <c r="K564" s="60"/>
      <c r="L564" s="217"/>
    </row>
    <row r="565" spans="1:12" ht="15" customHeight="1">
      <c r="A565" s="212"/>
      <c r="B565" s="304"/>
      <c r="C565" s="304"/>
      <c r="D565" s="304"/>
      <c r="E565" s="304"/>
      <c r="F565" s="304"/>
      <c r="G565" s="304"/>
      <c r="H565" s="304"/>
      <c r="I565" s="304"/>
      <c r="J565" s="304"/>
      <c r="K565" s="304"/>
      <c r="L565" s="305"/>
    </row>
    <row r="566" spans="1:12" ht="15" customHeight="1">
      <c r="A566" s="212"/>
      <c r="B566" s="304"/>
      <c r="C566" s="304"/>
      <c r="D566" s="304"/>
      <c r="E566" s="304"/>
      <c r="F566" s="304"/>
      <c r="G566" s="304"/>
      <c r="H566" s="304"/>
      <c r="I566" s="304"/>
      <c r="J566" s="304"/>
      <c r="K566" s="304"/>
      <c r="L566" s="305"/>
    </row>
    <row r="567" spans="1:12" ht="15" customHeight="1">
      <c r="A567" s="213"/>
      <c r="B567" s="308"/>
      <c r="C567" s="308"/>
      <c r="D567" s="308"/>
      <c r="E567" s="308"/>
      <c r="F567" s="308"/>
      <c r="G567" s="308"/>
      <c r="H567" s="308"/>
      <c r="I567" s="308"/>
      <c r="J567" s="308"/>
      <c r="K567" s="308"/>
      <c r="L567" s="309"/>
    </row>
    <row r="568" spans="1:12" ht="15" customHeight="1">
      <c r="A568" s="214"/>
      <c r="B568" s="101"/>
      <c r="C568" s="101"/>
      <c r="D568" s="102"/>
      <c r="E568" s="102"/>
      <c r="F568" s="102"/>
      <c r="G568" s="102"/>
      <c r="H568" s="102"/>
      <c r="I568" s="102"/>
      <c r="J568" s="102"/>
      <c r="K568" s="102"/>
      <c r="L568" s="103"/>
    </row>
    <row r="569" spans="1:12" ht="15" customHeight="1">
      <c r="A569" s="215" t="s">
        <v>639</v>
      </c>
      <c r="B569" s="27" t="s">
        <v>640</v>
      </c>
      <c r="L569" s="248"/>
    </row>
    <row r="570" spans="1:12" ht="15" customHeight="1">
      <c r="A570" s="212"/>
      <c r="L570" s="248"/>
    </row>
    <row r="571" spans="1:12" ht="15" customHeight="1">
      <c r="A571" s="212" t="s">
        <v>458</v>
      </c>
      <c r="B571" s="673" t="s">
        <v>641</v>
      </c>
      <c r="C571" s="673"/>
      <c r="D571" s="673"/>
      <c r="E571" s="673"/>
      <c r="F571" s="673"/>
      <c r="G571" s="673"/>
      <c r="H571" s="673"/>
      <c r="I571" s="673"/>
      <c r="J571" s="673"/>
      <c r="K571" s="673"/>
      <c r="L571" s="674"/>
    </row>
    <row r="572" spans="1:12" ht="15" customHeight="1">
      <c r="A572" s="212"/>
      <c r="B572" s="673"/>
      <c r="C572" s="673"/>
      <c r="D572" s="673"/>
      <c r="E572" s="673"/>
      <c r="F572" s="673"/>
      <c r="G572" s="673"/>
      <c r="H572" s="673"/>
      <c r="I572" s="673"/>
      <c r="J572" s="673"/>
      <c r="K572" s="673"/>
      <c r="L572" s="674"/>
    </row>
    <row r="573" spans="1:12" ht="15" customHeight="1">
      <c r="A573" s="212"/>
      <c r="B573" s="110"/>
      <c r="C573" s="110"/>
      <c r="D573" s="110"/>
      <c r="E573" s="110"/>
      <c r="F573" s="110"/>
      <c r="G573" s="110"/>
      <c r="H573" s="110"/>
      <c r="I573" s="110"/>
      <c r="J573" s="110"/>
      <c r="K573" s="110"/>
      <c r="L573" s="111"/>
    </row>
    <row r="574" spans="1:12" ht="15" customHeight="1">
      <c r="A574" s="212" t="s">
        <v>466</v>
      </c>
      <c r="B574" s="15" t="s">
        <v>1142</v>
      </c>
      <c r="L574" s="248"/>
    </row>
    <row r="575" spans="1:12" ht="15" customHeight="1">
      <c r="A575" s="212"/>
      <c r="B575" s="26" t="s">
        <v>548</v>
      </c>
      <c r="C575" s="673" t="s">
        <v>642</v>
      </c>
      <c r="D575" s="681"/>
      <c r="E575" s="681"/>
      <c r="F575" s="681"/>
      <c r="G575" s="681"/>
      <c r="H575" s="681"/>
      <c r="I575" s="681"/>
      <c r="J575" s="681"/>
      <c r="K575" s="681"/>
      <c r="L575" s="682"/>
    </row>
    <row r="576" spans="1:12" ht="15" customHeight="1">
      <c r="A576" s="212"/>
      <c r="C576" s="681"/>
      <c r="D576" s="681"/>
      <c r="E576" s="681"/>
      <c r="F576" s="681"/>
      <c r="G576" s="681"/>
      <c r="H576" s="681"/>
      <c r="I576" s="681"/>
      <c r="J576" s="681"/>
      <c r="K576" s="681"/>
      <c r="L576" s="682"/>
    </row>
    <row r="577" spans="1:12" ht="15" customHeight="1">
      <c r="A577" s="212"/>
      <c r="B577" s="26" t="s">
        <v>548</v>
      </c>
      <c r="C577" s="15" t="s">
        <v>643</v>
      </c>
      <c r="L577" s="248"/>
    </row>
    <row r="578" spans="1:12" ht="15" customHeight="1">
      <c r="A578" s="212"/>
      <c r="B578" s="26" t="s">
        <v>548</v>
      </c>
      <c r="C578" s="15" t="s">
        <v>644</v>
      </c>
      <c r="L578" s="248"/>
    </row>
    <row r="579" spans="1:12" ht="15" customHeight="1">
      <c r="A579" s="212"/>
      <c r="B579" s="26" t="s">
        <v>548</v>
      </c>
      <c r="C579" s="15" t="s">
        <v>645</v>
      </c>
      <c r="L579" s="248"/>
    </row>
    <row r="580" spans="1:12" ht="15" customHeight="1">
      <c r="A580" s="212"/>
      <c r="B580" s="26" t="s">
        <v>548</v>
      </c>
      <c r="C580" s="673" t="s">
        <v>646</v>
      </c>
      <c r="D580" s="673"/>
      <c r="E580" s="673"/>
      <c r="F580" s="673"/>
      <c r="G580" s="673"/>
      <c r="H580" s="673"/>
      <c r="I580" s="673"/>
      <c r="J580" s="673"/>
      <c r="K580" s="673"/>
      <c r="L580" s="674"/>
    </row>
    <row r="581" spans="1:12" ht="15" customHeight="1">
      <c r="A581" s="212"/>
      <c r="B581" s="26"/>
      <c r="C581" s="673"/>
      <c r="D581" s="673"/>
      <c r="E581" s="673"/>
      <c r="F581" s="673"/>
      <c r="G581" s="673"/>
      <c r="H581" s="673"/>
      <c r="I581" s="673"/>
      <c r="J581" s="673"/>
      <c r="K581" s="673"/>
      <c r="L581" s="674"/>
    </row>
    <row r="582" spans="1:12" ht="15" customHeight="1">
      <c r="A582" s="212"/>
      <c r="B582" s="26" t="s">
        <v>548</v>
      </c>
      <c r="C582" s="15" t="s">
        <v>647</v>
      </c>
      <c r="L582" s="248"/>
    </row>
    <row r="583" spans="1:12" ht="15" customHeight="1">
      <c r="A583" s="212"/>
      <c r="B583" s="26" t="s">
        <v>548</v>
      </c>
      <c r="C583" s="15" t="s">
        <v>648</v>
      </c>
      <c r="L583" s="248"/>
    </row>
    <row r="584" spans="1:12" ht="15" customHeight="1">
      <c r="A584" s="212"/>
      <c r="B584" s="26" t="s">
        <v>548</v>
      </c>
      <c r="C584" s="673" t="s">
        <v>649</v>
      </c>
      <c r="D584" s="673"/>
      <c r="E584" s="673"/>
      <c r="F584" s="673"/>
      <c r="G584" s="673"/>
      <c r="H584" s="673"/>
      <c r="I584" s="673"/>
      <c r="J584" s="673"/>
      <c r="K584" s="673"/>
      <c r="L584" s="674"/>
    </row>
    <row r="585" spans="1:12" ht="15" customHeight="1">
      <c r="A585" s="212"/>
      <c r="B585" s="26"/>
      <c r="C585" s="673"/>
      <c r="D585" s="673"/>
      <c r="E585" s="673"/>
      <c r="F585" s="673"/>
      <c r="G585" s="673"/>
      <c r="H585" s="673"/>
      <c r="I585" s="673"/>
      <c r="J585" s="673"/>
      <c r="K585" s="673"/>
      <c r="L585" s="674"/>
    </row>
    <row r="586" spans="1:12" ht="15" customHeight="1">
      <c r="A586" s="212"/>
      <c r="B586" s="26" t="s">
        <v>548</v>
      </c>
      <c r="C586" s="15" t="s">
        <v>650</v>
      </c>
      <c r="L586" s="248"/>
    </row>
    <row r="587" spans="1:12" ht="15" customHeight="1">
      <c r="A587" s="212"/>
      <c r="B587" s="26" t="s">
        <v>548</v>
      </c>
      <c r="C587" s="15" t="s">
        <v>651</v>
      </c>
      <c r="L587" s="248"/>
    </row>
    <row r="588" spans="1:12" ht="15" customHeight="1">
      <c r="A588" s="212"/>
      <c r="B588" s="26" t="s">
        <v>548</v>
      </c>
      <c r="C588" s="15" t="s">
        <v>652</v>
      </c>
      <c r="L588" s="248"/>
    </row>
    <row r="589" spans="1:12" ht="15" customHeight="1">
      <c r="A589" s="212"/>
      <c r="B589" s="26" t="s">
        <v>548</v>
      </c>
      <c r="C589" s="15" t="s">
        <v>653</v>
      </c>
      <c r="L589" s="248"/>
    </row>
    <row r="590" spans="1:12" ht="15" customHeight="1">
      <c r="A590" s="212"/>
      <c r="B590" s="26" t="s">
        <v>548</v>
      </c>
      <c r="C590" s="15" t="s">
        <v>654</v>
      </c>
      <c r="L590" s="248"/>
    </row>
    <row r="591" spans="1:12" ht="15" customHeight="1">
      <c r="A591" s="212"/>
      <c r="B591" s="243"/>
      <c r="C591" s="243" t="s">
        <v>655</v>
      </c>
      <c r="L591" s="248"/>
    </row>
    <row r="592" spans="1:12" ht="15" customHeight="1">
      <c r="A592" s="212"/>
      <c r="L592" s="248"/>
    </row>
    <row r="593" spans="1:12" ht="15" customHeight="1">
      <c r="A593" s="212" t="s">
        <v>468</v>
      </c>
      <c r="B593" s="673" t="s">
        <v>1143</v>
      </c>
      <c r="C593" s="675"/>
      <c r="D593" s="675"/>
      <c r="E593" s="675"/>
      <c r="F593" s="675"/>
      <c r="G593" s="675"/>
      <c r="H593" s="675"/>
      <c r="I593" s="675"/>
      <c r="J593" s="675"/>
      <c r="K593" s="675"/>
      <c r="L593" s="676"/>
    </row>
    <row r="594" spans="1:12" ht="15" customHeight="1">
      <c r="A594" s="212"/>
      <c r="B594" s="675"/>
      <c r="C594" s="675"/>
      <c r="D594" s="675"/>
      <c r="E594" s="675"/>
      <c r="F594" s="675"/>
      <c r="G594" s="675"/>
      <c r="H594" s="675"/>
      <c r="I594" s="675"/>
      <c r="J594" s="675"/>
      <c r="K594" s="675"/>
      <c r="L594" s="676"/>
    </row>
    <row r="595" spans="1:12" ht="15" customHeight="1">
      <c r="A595" s="212"/>
      <c r="B595" s="675"/>
      <c r="C595" s="675"/>
      <c r="D595" s="675"/>
      <c r="E595" s="675"/>
      <c r="F595" s="675"/>
      <c r="G595" s="675"/>
      <c r="H595" s="675"/>
      <c r="I595" s="675"/>
      <c r="J595" s="675"/>
      <c r="K595" s="675"/>
      <c r="L595" s="676"/>
    </row>
    <row r="596" spans="1:12" ht="15" customHeight="1">
      <c r="A596" s="212"/>
      <c r="B596" s="675"/>
      <c r="C596" s="675"/>
      <c r="D596" s="675"/>
      <c r="E596" s="675"/>
      <c r="F596" s="675"/>
      <c r="G596" s="675"/>
      <c r="H596" s="675"/>
      <c r="I596" s="675"/>
      <c r="J596" s="675"/>
      <c r="K596" s="675"/>
      <c r="L596" s="676"/>
    </row>
    <row r="597" spans="1:12" ht="15" customHeight="1">
      <c r="A597" s="212"/>
      <c r="D597" s="15"/>
      <c r="E597" s="15"/>
      <c r="F597" s="15"/>
      <c r="G597" s="15"/>
      <c r="H597" s="15"/>
      <c r="I597" s="15"/>
      <c r="J597" s="15"/>
      <c r="K597" s="15"/>
      <c r="L597" s="105"/>
    </row>
    <row r="598" spans="1:12" ht="15" customHeight="1">
      <c r="A598" s="212" t="s">
        <v>470</v>
      </c>
      <c r="B598" s="673" t="s">
        <v>656</v>
      </c>
      <c r="C598" s="673"/>
      <c r="D598" s="673"/>
      <c r="E598" s="673"/>
      <c r="F598" s="673"/>
      <c r="G598" s="673"/>
      <c r="H598" s="673"/>
      <c r="I598" s="673"/>
      <c r="J598" s="673"/>
      <c r="K598" s="673"/>
      <c r="L598" s="674"/>
    </row>
    <row r="599" spans="1:12" ht="15" customHeight="1">
      <c r="A599" s="212"/>
      <c r="B599" s="673"/>
      <c r="C599" s="673"/>
      <c r="D599" s="673"/>
      <c r="E599" s="673"/>
      <c r="F599" s="673"/>
      <c r="G599" s="673"/>
      <c r="H599" s="673"/>
      <c r="I599" s="673"/>
      <c r="J599" s="673"/>
      <c r="K599" s="673"/>
      <c r="L599" s="674"/>
    </row>
    <row r="600" spans="1:12" ht="15" customHeight="1">
      <c r="A600" s="212"/>
      <c r="B600" s="673"/>
      <c r="C600" s="673"/>
      <c r="D600" s="673"/>
      <c r="E600" s="673"/>
      <c r="F600" s="673"/>
      <c r="G600" s="673"/>
      <c r="H600" s="673"/>
      <c r="I600" s="673"/>
      <c r="J600" s="673"/>
      <c r="K600" s="673"/>
      <c r="L600" s="674"/>
    </row>
    <row r="601" spans="1:12" ht="15" customHeight="1">
      <c r="A601" s="212"/>
      <c r="B601" s="237"/>
      <c r="C601" s="237"/>
      <c r="D601" s="237"/>
      <c r="E601" s="237"/>
      <c r="F601" s="237"/>
      <c r="G601" s="237"/>
      <c r="H601" s="237"/>
      <c r="I601" s="237"/>
      <c r="J601" s="237"/>
      <c r="K601" s="237"/>
      <c r="L601" s="238"/>
    </row>
    <row r="602" spans="1:12" ht="15" customHeight="1">
      <c r="A602" s="212" t="s">
        <v>472</v>
      </c>
      <c r="B602" s="15" t="s">
        <v>657</v>
      </c>
      <c r="L602" s="248"/>
    </row>
    <row r="603" spans="1:12" ht="15" customHeight="1">
      <c r="A603" s="212"/>
      <c r="L603" s="248"/>
    </row>
    <row r="604" spans="1:12" ht="15" customHeight="1">
      <c r="A604" s="212" t="s">
        <v>473</v>
      </c>
      <c r="B604" s="673" t="s">
        <v>1696</v>
      </c>
      <c r="C604" s="673"/>
      <c r="D604" s="673"/>
      <c r="E604" s="673"/>
      <c r="F604" s="673"/>
      <c r="G604" s="673"/>
      <c r="H604" s="673"/>
      <c r="I604" s="673"/>
      <c r="J604" s="673"/>
      <c r="K604" s="673"/>
      <c r="L604" s="674"/>
    </row>
    <row r="605" spans="1:12" ht="15" customHeight="1">
      <c r="A605" s="212"/>
      <c r="B605" s="673"/>
      <c r="C605" s="673"/>
      <c r="D605" s="673"/>
      <c r="E605" s="673"/>
      <c r="F605" s="673"/>
      <c r="G605" s="673"/>
      <c r="H605" s="673"/>
      <c r="I605" s="673"/>
      <c r="J605" s="673"/>
      <c r="K605" s="673"/>
      <c r="L605" s="674"/>
    </row>
    <row r="606" spans="1:12" ht="15" customHeight="1">
      <c r="A606" s="212"/>
      <c r="B606" s="673"/>
      <c r="C606" s="673"/>
      <c r="D606" s="673"/>
      <c r="E606" s="673"/>
      <c r="F606" s="673"/>
      <c r="G606" s="673"/>
      <c r="H606" s="673"/>
      <c r="I606" s="673"/>
      <c r="J606" s="673"/>
      <c r="K606" s="673"/>
      <c r="L606" s="674"/>
    </row>
    <row r="607" spans="1:12" ht="15" customHeight="1">
      <c r="A607" s="212"/>
      <c r="L607" s="248"/>
    </row>
    <row r="608" spans="1:12" ht="15" customHeight="1">
      <c r="A608" s="212" t="s">
        <v>475</v>
      </c>
      <c r="B608" s="15" t="s">
        <v>1144</v>
      </c>
      <c r="L608" s="248"/>
    </row>
    <row r="609" spans="1:12" ht="15" customHeight="1">
      <c r="A609" s="212"/>
      <c r="L609" s="248"/>
    </row>
    <row r="610" spans="1:12" ht="15" customHeight="1">
      <c r="A610" s="212"/>
      <c r="L610" s="248"/>
    </row>
    <row r="611" spans="1:12" ht="15" customHeight="1">
      <c r="A611" s="212"/>
      <c r="L611" s="248"/>
    </row>
    <row r="612" spans="1:12" ht="15" customHeight="1">
      <c r="A612" s="212"/>
      <c r="L612" s="248"/>
    </row>
    <row r="613" spans="1:12" ht="15" customHeight="1">
      <c r="A613" s="212"/>
      <c r="L613" s="248"/>
    </row>
    <row r="614" spans="1:12" ht="15" customHeight="1">
      <c r="A614" s="213"/>
      <c r="B614" s="47"/>
      <c r="C614" s="47"/>
      <c r="D614" s="48"/>
      <c r="E614" s="48"/>
      <c r="F614" s="48"/>
      <c r="G614" s="48"/>
      <c r="H614" s="48"/>
      <c r="I614" s="48"/>
      <c r="J614" s="48"/>
      <c r="K614" s="48"/>
      <c r="L614" s="49"/>
    </row>
    <row r="615" spans="1:12" ht="15" customHeight="1">
      <c r="A615" s="214"/>
      <c r="B615" s="101"/>
      <c r="C615" s="101"/>
      <c r="D615" s="102"/>
      <c r="E615" s="102"/>
      <c r="F615" s="102"/>
      <c r="G615" s="102"/>
      <c r="H615" s="102"/>
      <c r="I615" s="102"/>
      <c r="J615" s="102"/>
      <c r="K615" s="102"/>
      <c r="L615" s="103"/>
    </row>
    <row r="616" spans="1:12" ht="15" customHeight="1">
      <c r="A616" s="215" t="s">
        <v>1362</v>
      </c>
      <c r="B616" s="27" t="s">
        <v>1363</v>
      </c>
      <c r="L616" s="248"/>
    </row>
    <row r="617" spans="1:12" ht="15" customHeight="1">
      <c r="A617" s="212"/>
      <c r="L617" s="248"/>
    </row>
    <row r="618" spans="1:12" ht="15" customHeight="1">
      <c r="A618" s="212" t="s">
        <v>458</v>
      </c>
      <c r="B618" s="15" t="s">
        <v>1558</v>
      </c>
      <c r="L618" s="248"/>
    </row>
    <row r="619" spans="1:12" ht="15" customHeight="1">
      <c r="A619" s="212"/>
      <c r="B619" s="15" t="s">
        <v>1364</v>
      </c>
      <c r="L619" s="248"/>
    </row>
    <row r="620" spans="1:12" ht="15" customHeight="1">
      <c r="A620" s="212"/>
      <c r="B620" s="15" t="s">
        <v>1365</v>
      </c>
      <c r="L620" s="248"/>
    </row>
    <row r="621" spans="1:12" ht="15" customHeight="1">
      <c r="A621" s="212"/>
      <c r="L621" s="248"/>
    </row>
    <row r="622" spans="1:12" ht="15" customHeight="1">
      <c r="A622" s="212" t="s">
        <v>466</v>
      </c>
      <c r="B622" s="15" t="s">
        <v>1366</v>
      </c>
      <c r="L622" s="248"/>
    </row>
    <row r="623" spans="1:12" ht="15" customHeight="1">
      <c r="A623" s="212"/>
      <c r="B623" s="15" t="s">
        <v>1367</v>
      </c>
      <c r="L623" s="248"/>
    </row>
    <row r="624" spans="1:12" ht="15" customHeight="1">
      <c r="A624" s="212"/>
      <c r="L624" s="248"/>
    </row>
    <row r="625" spans="1:12" ht="15" customHeight="1">
      <c r="A625" s="215" t="s">
        <v>658</v>
      </c>
      <c r="B625" s="27" t="s">
        <v>659</v>
      </c>
      <c r="L625" s="248"/>
    </row>
    <row r="626" spans="1:12" ht="15" customHeight="1">
      <c r="A626" s="212"/>
      <c r="L626" s="248"/>
    </row>
    <row r="627" spans="1:12" ht="15" customHeight="1">
      <c r="A627" s="212" t="s">
        <v>458</v>
      </c>
      <c r="B627" s="673" t="s">
        <v>546</v>
      </c>
      <c r="C627" s="673"/>
      <c r="D627" s="673"/>
      <c r="E627" s="673"/>
      <c r="F627" s="673"/>
      <c r="G627" s="673"/>
      <c r="H627" s="673"/>
      <c r="I627" s="673"/>
      <c r="J627" s="673"/>
      <c r="K627" s="673"/>
      <c r="L627" s="674"/>
    </row>
    <row r="628" spans="1:12" ht="15" customHeight="1">
      <c r="A628" s="212"/>
      <c r="B628" s="673"/>
      <c r="C628" s="673"/>
      <c r="D628" s="673"/>
      <c r="E628" s="673"/>
      <c r="F628" s="673"/>
      <c r="G628" s="673"/>
      <c r="H628" s="673"/>
      <c r="I628" s="673"/>
      <c r="J628" s="673"/>
      <c r="K628" s="673"/>
      <c r="L628" s="674"/>
    </row>
    <row r="629" spans="1:12" ht="15" customHeight="1">
      <c r="A629" s="212"/>
      <c r="L629" s="248"/>
    </row>
    <row r="630" spans="1:12" ht="15" customHeight="1">
      <c r="A630" s="212" t="s">
        <v>466</v>
      </c>
      <c r="B630" s="677" t="s">
        <v>1145</v>
      </c>
      <c r="C630" s="677"/>
      <c r="D630" s="677"/>
      <c r="E630" s="677"/>
      <c r="F630" s="677"/>
      <c r="G630" s="677"/>
      <c r="H630" s="677"/>
      <c r="I630" s="677"/>
      <c r="J630" s="677"/>
      <c r="K630" s="677"/>
      <c r="L630" s="678"/>
    </row>
    <row r="631" spans="1:12" ht="15" customHeight="1">
      <c r="A631" s="212"/>
      <c r="B631" s="677"/>
      <c r="C631" s="677"/>
      <c r="D631" s="677"/>
      <c r="E631" s="677"/>
      <c r="F631" s="677"/>
      <c r="G631" s="677"/>
      <c r="H631" s="677"/>
      <c r="I631" s="677"/>
      <c r="J631" s="677"/>
      <c r="K631" s="677"/>
      <c r="L631" s="678"/>
    </row>
    <row r="632" spans="1:12" ht="15" customHeight="1">
      <c r="A632" s="212"/>
      <c r="B632" s="677"/>
      <c r="C632" s="677"/>
      <c r="D632" s="677"/>
      <c r="E632" s="677"/>
      <c r="F632" s="677"/>
      <c r="G632" s="677"/>
      <c r="H632" s="677"/>
      <c r="I632" s="677"/>
      <c r="J632" s="677"/>
      <c r="K632" s="677"/>
      <c r="L632" s="678"/>
    </row>
    <row r="633" spans="1:12" ht="15" customHeight="1">
      <c r="A633" s="212"/>
      <c r="B633" s="677"/>
      <c r="C633" s="677"/>
      <c r="D633" s="677"/>
      <c r="E633" s="677"/>
      <c r="F633" s="677"/>
      <c r="G633" s="677"/>
      <c r="H633" s="677"/>
      <c r="I633" s="677"/>
      <c r="J633" s="677"/>
      <c r="K633" s="677"/>
      <c r="L633" s="678"/>
    </row>
    <row r="634" spans="1:12" ht="15" customHeight="1">
      <c r="A634" s="212"/>
      <c r="B634" s="677"/>
      <c r="C634" s="677"/>
      <c r="D634" s="677"/>
      <c r="E634" s="677"/>
      <c r="F634" s="677"/>
      <c r="G634" s="677"/>
      <c r="H634" s="677"/>
      <c r="I634" s="677"/>
      <c r="J634" s="677"/>
      <c r="K634" s="677"/>
      <c r="L634" s="678"/>
    </row>
    <row r="635" spans="1:12" ht="15" customHeight="1">
      <c r="A635" s="212"/>
      <c r="B635" s="677"/>
      <c r="C635" s="677"/>
      <c r="D635" s="677"/>
      <c r="E635" s="677"/>
      <c r="F635" s="677"/>
      <c r="G635" s="677"/>
      <c r="H635" s="677"/>
      <c r="I635" s="677"/>
      <c r="J635" s="677"/>
      <c r="K635" s="677"/>
      <c r="L635" s="678"/>
    </row>
    <row r="636" spans="1:12" ht="15" customHeight="1">
      <c r="A636" s="212"/>
      <c r="B636" s="677"/>
      <c r="C636" s="677"/>
      <c r="D636" s="677"/>
      <c r="E636" s="677"/>
      <c r="F636" s="677"/>
      <c r="G636" s="677"/>
      <c r="H636" s="677"/>
      <c r="I636" s="677"/>
      <c r="J636" s="677"/>
      <c r="K636" s="677"/>
      <c r="L636" s="678"/>
    </row>
    <row r="637" spans="1:12" ht="15" customHeight="1">
      <c r="A637" s="212"/>
      <c r="B637" s="677"/>
      <c r="C637" s="677"/>
      <c r="D637" s="677"/>
      <c r="E637" s="677"/>
      <c r="F637" s="677"/>
      <c r="G637" s="677"/>
      <c r="H637" s="677"/>
      <c r="I637" s="677"/>
      <c r="J637" s="677"/>
      <c r="K637" s="677"/>
      <c r="L637" s="678"/>
    </row>
    <row r="638" spans="1:12" ht="15" customHeight="1">
      <c r="A638" s="212"/>
      <c r="B638" s="677"/>
      <c r="C638" s="677"/>
      <c r="D638" s="677"/>
      <c r="E638" s="677"/>
      <c r="F638" s="677"/>
      <c r="G638" s="677"/>
      <c r="H638" s="677"/>
      <c r="I638" s="677"/>
      <c r="J638" s="677"/>
      <c r="K638" s="677"/>
      <c r="L638" s="678"/>
    </row>
    <row r="639" spans="1:12" ht="15" customHeight="1">
      <c r="A639" s="212"/>
      <c r="L639" s="248"/>
    </row>
    <row r="640" spans="1:12" ht="15" customHeight="1">
      <c r="A640" s="212" t="s">
        <v>468</v>
      </c>
      <c r="B640" s="673" t="s">
        <v>660</v>
      </c>
      <c r="C640" s="673"/>
      <c r="D640" s="673"/>
      <c r="E640" s="673"/>
      <c r="F640" s="673"/>
      <c r="G640" s="673"/>
      <c r="H640" s="673"/>
      <c r="I640" s="673"/>
      <c r="J640" s="673"/>
      <c r="K640" s="673"/>
      <c r="L640" s="674"/>
    </row>
    <row r="641" spans="1:12" ht="15" customHeight="1">
      <c r="A641" s="212"/>
      <c r="B641" s="673"/>
      <c r="C641" s="673"/>
      <c r="D641" s="673"/>
      <c r="E641" s="673"/>
      <c r="F641" s="673"/>
      <c r="G641" s="673"/>
      <c r="H641" s="673"/>
      <c r="I641" s="673"/>
      <c r="J641" s="673"/>
      <c r="K641" s="673"/>
      <c r="L641" s="674"/>
    </row>
    <row r="642" spans="1:12" ht="15" customHeight="1">
      <c r="A642" s="212"/>
      <c r="B642" s="673"/>
      <c r="C642" s="673"/>
      <c r="D642" s="673"/>
      <c r="E642" s="673"/>
      <c r="F642" s="673"/>
      <c r="G642" s="673"/>
      <c r="H642" s="673"/>
      <c r="I642" s="673"/>
      <c r="J642" s="673"/>
      <c r="K642" s="673"/>
      <c r="L642" s="674"/>
    </row>
    <row r="643" spans="1:12" ht="15" customHeight="1">
      <c r="A643" s="212"/>
      <c r="B643" s="226"/>
      <c r="C643" s="226"/>
      <c r="D643" s="226"/>
      <c r="E643" s="226"/>
      <c r="F643" s="226"/>
      <c r="G643" s="226"/>
      <c r="H643" s="226"/>
      <c r="I643" s="226"/>
      <c r="J643" s="226"/>
      <c r="K643" s="226"/>
      <c r="L643" s="227"/>
    </row>
    <row r="644" spans="1:12" ht="15" customHeight="1">
      <c r="A644" s="215" t="s">
        <v>661</v>
      </c>
      <c r="B644" s="27" t="s">
        <v>662</v>
      </c>
      <c r="L644" s="248"/>
    </row>
    <row r="645" spans="1:12" ht="15" customHeight="1">
      <c r="A645" s="212"/>
      <c r="L645" s="248"/>
    </row>
    <row r="646" spans="1:12" ht="15" customHeight="1">
      <c r="A646" s="212" t="s">
        <v>458</v>
      </c>
      <c r="B646" s="673" t="s">
        <v>1146</v>
      </c>
      <c r="C646" s="673"/>
      <c r="D646" s="673"/>
      <c r="E646" s="673"/>
      <c r="F646" s="673"/>
      <c r="G646" s="673"/>
      <c r="H646" s="673"/>
      <c r="I646" s="673"/>
      <c r="J646" s="673"/>
      <c r="K646" s="673"/>
      <c r="L646" s="674"/>
    </row>
    <row r="647" spans="1:12" ht="15" customHeight="1">
      <c r="A647" s="212"/>
      <c r="B647" s="673"/>
      <c r="C647" s="673"/>
      <c r="D647" s="673"/>
      <c r="E647" s="673"/>
      <c r="F647" s="673"/>
      <c r="G647" s="673"/>
      <c r="H647" s="673"/>
      <c r="I647" s="673"/>
      <c r="J647" s="673"/>
      <c r="K647" s="673"/>
      <c r="L647" s="674"/>
    </row>
    <row r="648" spans="1:12" ht="15" customHeight="1">
      <c r="A648" s="212"/>
      <c r="B648" s="673"/>
      <c r="C648" s="673"/>
      <c r="D648" s="673"/>
      <c r="E648" s="673"/>
      <c r="F648" s="673"/>
      <c r="G648" s="673"/>
      <c r="H648" s="673"/>
      <c r="I648" s="673"/>
      <c r="J648" s="673"/>
      <c r="K648" s="673"/>
      <c r="L648" s="674"/>
    </row>
    <row r="649" spans="1:12" ht="15" customHeight="1">
      <c r="A649" s="212"/>
      <c r="B649" s="673"/>
      <c r="C649" s="673"/>
      <c r="D649" s="673"/>
      <c r="E649" s="673"/>
      <c r="F649" s="673"/>
      <c r="G649" s="673"/>
      <c r="H649" s="673"/>
      <c r="I649" s="673"/>
      <c r="J649" s="673"/>
      <c r="K649" s="673"/>
      <c r="L649" s="674"/>
    </row>
    <row r="650" spans="1:12" ht="15" customHeight="1">
      <c r="A650" s="212"/>
      <c r="B650" s="237"/>
      <c r="C650" s="237"/>
      <c r="D650" s="237"/>
      <c r="E650" s="237"/>
      <c r="F650" s="237"/>
      <c r="G650" s="237"/>
      <c r="H650" s="237"/>
      <c r="I650" s="237"/>
      <c r="J650" s="237"/>
      <c r="K650" s="237"/>
      <c r="L650" s="238"/>
    </row>
    <row r="651" spans="1:12" ht="15" customHeight="1">
      <c r="A651" s="212" t="s">
        <v>466</v>
      </c>
      <c r="B651" s="673" t="s">
        <v>663</v>
      </c>
      <c r="C651" s="673"/>
      <c r="D651" s="673"/>
      <c r="E651" s="673"/>
      <c r="F651" s="673"/>
      <c r="G651" s="673"/>
      <c r="H651" s="673"/>
      <c r="I651" s="673"/>
      <c r="J651" s="673"/>
      <c r="K651" s="673"/>
      <c r="L651" s="674"/>
    </row>
    <row r="652" spans="1:12" ht="15" customHeight="1">
      <c r="A652" s="212"/>
      <c r="B652" s="673"/>
      <c r="C652" s="673"/>
      <c r="D652" s="673"/>
      <c r="E652" s="673"/>
      <c r="F652" s="673"/>
      <c r="G652" s="673"/>
      <c r="H652" s="673"/>
      <c r="I652" s="673"/>
      <c r="J652" s="673"/>
      <c r="K652" s="673"/>
      <c r="L652" s="674"/>
    </row>
    <row r="653" spans="1:12" ht="15" customHeight="1">
      <c r="A653" s="212"/>
      <c r="B653" s="226"/>
      <c r="C653" s="226"/>
      <c r="D653" s="226"/>
      <c r="E653" s="226"/>
      <c r="F653" s="226"/>
      <c r="G653" s="226"/>
      <c r="H653" s="226"/>
      <c r="I653" s="226"/>
      <c r="J653" s="226"/>
      <c r="K653" s="226"/>
      <c r="L653" s="227"/>
    </row>
    <row r="654" spans="1:12" ht="15" customHeight="1">
      <c r="A654" s="212" t="s">
        <v>468</v>
      </c>
      <c r="B654" s="15" t="s">
        <v>1368</v>
      </c>
      <c r="L654" s="248"/>
    </row>
    <row r="655" spans="1:12" ht="15" customHeight="1">
      <c r="A655" s="212"/>
      <c r="B655" s="226"/>
      <c r="C655" s="226"/>
      <c r="D655" s="226"/>
      <c r="E655" s="226"/>
      <c r="F655" s="226"/>
      <c r="G655" s="226"/>
      <c r="H655" s="226"/>
      <c r="I655" s="226"/>
      <c r="J655" s="226"/>
      <c r="K655" s="226"/>
      <c r="L655" s="227"/>
    </row>
    <row r="656" spans="1:12" ht="15" customHeight="1">
      <c r="A656" s="212"/>
      <c r="B656" s="226"/>
      <c r="C656" s="226"/>
      <c r="D656" s="226"/>
      <c r="E656" s="226"/>
      <c r="F656" s="226"/>
      <c r="G656" s="226"/>
      <c r="H656" s="226"/>
      <c r="I656" s="226"/>
      <c r="J656" s="226"/>
      <c r="K656" s="226"/>
      <c r="L656" s="227"/>
    </row>
    <row r="657" spans="1:12" ht="15" customHeight="1">
      <c r="A657" s="212"/>
      <c r="B657" s="226"/>
      <c r="C657" s="226"/>
      <c r="D657" s="226"/>
      <c r="E657" s="226"/>
      <c r="F657" s="226"/>
      <c r="G657" s="226"/>
      <c r="H657" s="226"/>
      <c r="I657" s="226"/>
      <c r="J657" s="226"/>
      <c r="K657" s="226"/>
      <c r="L657" s="227"/>
    </row>
    <row r="658" spans="1:12" ht="15" customHeight="1">
      <c r="A658" s="212"/>
      <c r="B658" s="226"/>
      <c r="C658" s="226"/>
      <c r="D658" s="226"/>
      <c r="E658" s="226"/>
      <c r="F658" s="226"/>
      <c r="G658" s="226"/>
      <c r="H658" s="226"/>
      <c r="I658" s="226"/>
      <c r="J658" s="226"/>
      <c r="K658" s="226"/>
      <c r="L658" s="227"/>
    </row>
    <row r="659" spans="1:12" ht="15" customHeight="1">
      <c r="A659" s="212"/>
      <c r="B659" s="226"/>
      <c r="C659" s="226"/>
      <c r="D659" s="226"/>
      <c r="E659" s="226"/>
      <c r="F659" s="226"/>
      <c r="G659" s="226"/>
      <c r="H659" s="226"/>
      <c r="I659" s="226"/>
      <c r="J659" s="226"/>
      <c r="K659" s="226"/>
      <c r="L659" s="227"/>
    </row>
    <row r="660" spans="1:12" ht="15" customHeight="1">
      <c r="A660" s="212"/>
      <c r="B660" s="226"/>
      <c r="C660" s="226"/>
      <c r="D660" s="226"/>
      <c r="E660" s="226"/>
      <c r="F660" s="226"/>
      <c r="G660" s="226"/>
      <c r="H660" s="226"/>
      <c r="I660" s="226"/>
      <c r="J660" s="226"/>
      <c r="K660" s="226"/>
      <c r="L660" s="227"/>
    </row>
    <row r="661" spans="1:12" ht="15" customHeight="1">
      <c r="A661" s="213"/>
      <c r="B661" s="175"/>
      <c r="C661" s="175"/>
      <c r="D661" s="175"/>
      <c r="E661" s="175"/>
      <c r="F661" s="175"/>
      <c r="G661" s="175"/>
      <c r="H661" s="175"/>
      <c r="I661" s="175"/>
      <c r="J661" s="175"/>
      <c r="K661" s="175"/>
      <c r="L661" s="176"/>
    </row>
    <row r="662" spans="1:12" ht="15" customHeight="1">
      <c r="A662" s="214"/>
      <c r="B662" s="173"/>
      <c r="C662" s="173"/>
      <c r="D662" s="173"/>
      <c r="E662" s="173"/>
      <c r="F662" s="173"/>
      <c r="G662" s="173"/>
      <c r="H662" s="173"/>
      <c r="I662" s="173"/>
      <c r="J662" s="173"/>
      <c r="K662" s="173"/>
      <c r="L662" s="174"/>
    </row>
    <row r="663" spans="1:12" ht="15" customHeight="1">
      <c r="A663" s="215" t="s">
        <v>664</v>
      </c>
      <c r="B663" s="27" t="s">
        <v>665</v>
      </c>
      <c r="L663" s="248"/>
    </row>
    <row r="664" spans="1:12" ht="15" customHeight="1">
      <c r="A664" s="212"/>
      <c r="L664" s="248"/>
    </row>
    <row r="665" spans="1:12" ht="15" customHeight="1">
      <c r="A665" s="212" t="s">
        <v>458</v>
      </c>
      <c r="B665" s="673" t="s">
        <v>1147</v>
      </c>
      <c r="C665" s="673"/>
      <c r="D665" s="673"/>
      <c r="E665" s="673"/>
      <c r="F665" s="673"/>
      <c r="G665" s="673"/>
      <c r="H665" s="673"/>
      <c r="I665" s="673"/>
      <c r="J665" s="673"/>
      <c r="K665" s="673"/>
      <c r="L665" s="674"/>
    </row>
    <row r="666" spans="1:12" ht="15" customHeight="1">
      <c r="A666" s="212"/>
      <c r="B666" s="673"/>
      <c r="C666" s="673"/>
      <c r="D666" s="673"/>
      <c r="E666" s="673"/>
      <c r="F666" s="673"/>
      <c r="G666" s="673"/>
      <c r="H666" s="673"/>
      <c r="I666" s="673"/>
      <c r="J666" s="673"/>
      <c r="K666" s="673"/>
      <c r="L666" s="674"/>
    </row>
    <row r="667" spans="1:12" ht="15" customHeight="1">
      <c r="A667" s="212"/>
      <c r="B667" s="673"/>
      <c r="C667" s="673"/>
      <c r="D667" s="673"/>
      <c r="E667" s="673"/>
      <c r="F667" s="673"/>
      <c r="G667" s="673"/>
      <c r="H667" s="673"/>
      <c r="I667" s="673"/>
      <c r="J667" s="673"/>
      <c r="K667" s="673"/>
      <c r="L667" s="674"/>
    </row>
    <row r="668" spans="1:12" ht="15" customHeight="1">
      <c r="A668" s="212"/>
      <c r="B668" s="673"/>
      <c r="C668" s="673"/>
      <c r="D668" s="673"/>
      <c r="E668" s="673"/>
      <c r="F668" s="673"/>
      <c r="G668" s="673"/>
      <c r="H668" s="673"/>
      <c r="I668" s="673"/>
      <c r="J668" s="673"/>
      <c r="K668" s="673"/>
      <c r="L668" s="674"/>
    </row>
    <row r="669" spans="1:12" ht="15" customHeight="1">
      <c r="A669" s="212"/>
      <c r="L669" s="248"/>
    </row>
    <row r="670" spans="1:12" ht="15" customHeight="1">
      <c r="A670" s="215" t="s">
        <v>666</v>
      </c>
      <c r="B670" s="27" t="s">
        <v>667</v>
      </c>
      <c r="L670" s="248"/>
    </row>
    <row r="671" spans="1:12" ht="15" customHeight="1">
      <c r="A671" s="212"/>
      <c r="L671" s="248"/>
    </row>
    <row r="672" spans="1:12" ht="15" customHeight="1">
      <c r="A672" s="212" t="s">
        <v>458</v>
      </c>
      <c r="B672" s="673" t="s">
        <v>668</v>
      </c>
      <c r="C672" s="675"/>
      <c r="D672" s="675"/>
      <c r="E672" s="675"/>
      <c r="F672" s="675"/>
      <c r="G672" s="675"/>
      <c r="H672" s="675"/>
      <c r="I672" s="675"/>
      <c r="J672" s="675"/>
      <c r="K672" s="675"/>
      <c r="L672" s="676"/>
    </row>
    <row r="673" spans="1:12" ht="15" customHeight="1">
      <c r="A673" s="212"/>
      <c r="B673" s="675"/>
      <c r="C673" s="675"/>
      <c r="D673" s="675"/>
      <c r="E673" s="675"/>
      <c r="F673" s="675"/>
      <c r="G673" s="675"/>
      <c r="H673" s="675"/>
      <c r="I673" s="675"/>
      <c r="J673" s="675"/>
      <c r="K673" s="675"/>
      <c r="L673" s="676"/>
    </row>
    <row r="674" spans="1:12" ht="15" customHeight="1">
      <c r="A674" s="212"/>
      <c r="B674" s="675"/>
      <c r="C674" s="675"/>
      <c r="D674" s="675"/>
      <c r="E674" s="675"/>
      <c r="F674" s="675"/>
      <c r="G674" s="675"/>
      <c r="H674" s="675"/>
      <c r="I674" s="675"/>
      <c r="J674" s="675"/>
      <c r="K674" s="675"/>
      <c r="L674" s="676"/>
    </row>
    <row r="675" spans="1:12" ht="15" customHeight="1">
      <c r="A675" s="212"/>
      <c r="B675" s="675"/>
      <c r="C675" s="675"/>
      <c r="D675" s="675"/>
      <c r="E675" s="675"/>
      <c r="F675" s="675"/>
      <c r="G675" s="675"/>
      <c r="H675" s="675"/>
      <c r="I675" s="675"/>
      <c r="J675" s="675"/>
      <c r="K675" s="675"/>
      <c r="L675" s="676"/>
    </row>
    <row r="676" spans="1:12" ht="15" customHeight="1">
      <c r="A676" s="212"/>
      <c r="B676" s="230"/>
      <c r="C676" s="230"/>
      <c r="D676" s="230"/>
      <c r="E676" s="230"/>
      <c r="F676" s="230"/>
      <c r="G676" s="230"/>
      <c r="H676" s="230"/>
      <c r="I676" s="230"/>
      <c r="J676" s="230"/>
      <c r="K676" s="230"/>
      <c r="L676" s="231"/>
    </row>
    <row r="677" spans="1:12" ht="15" customHeight="1">
      <c r="A677" s="212" t="s">
        <v>466</v>
      </c>
      <c r="B677" s="673" t="s">
        <v>669</v>
      </c>
      <c r="C677" s="673"/>
      <c r="D677" s="673"/>
      <c r="E677" s="673"/>
      <c r="F677" s="673"/>
      <c r="G677" s="673"/>
      <c r="H677" s="673"/>
      <c r="I677" s="673"/>
      <c r="J677" s="673"/>
      <c r="K677" s="673"/>
      <c r="L677" s="674"/>
    </row>
    <row r="678" spans="1:12" ht="15" customHeight="1">
      <c r="A678" s="212"/>
      <c r="B678" s="673"/>
      <c r="C678" s="673"/>
      <c r="D678" s="673"/>
      <c r="E678" s="673"/>
      <c r="F678" s="673"/>
      <c r="G678" s="673"/>
      <c r="H678" s="673"/>
      <c r="I678" s="673"/>
      <c r="J678" s="673"/>
      <c r="K678" s="673"/>
      <c r="L678" s="674"/>
    </row>
    <row r="679" spans="1:12" ht="15" customHeight="1">
      <c r="A679" s="212"/>
      <c r="B679" s="673"/>
      <c r="C679" s="673"/>
      <c r="D679" s="673"/>
      <c r="E679" s="673"/>
      <c r="F679" s="673"/>
      <c r="G679" s="673"/>
      <c r="H679" s="673"/>
      <c r="I679" s="673"/>
      <c r="J679" s="673"/>
      <c r="K679" s="673"/>
      <c r="L679" s="674"/>
    </row>
    <row r="680" spans="1:12" ht="15" customHeight="1">
      <c r="A680" s="212"/>
      <c r="B680" s="673"/>
      <c r="C680" s="673"/>
      <c r="D680" s="673"/>
      <c r="E680" s="673"/>
      <c r="F680" s="673"/>
      <c r="G680" s="673"/>
      <c r="H680" s="673"/>
      <c r="I680" s="673"/>
      <c r="J680" s="673"/>
      <c r="K680" s="673"/>
      <c r="L680" s="674"/>
    </row>
    <row r="681" spans="1:12" ht="15" customHeight="1">
      <c r="A681" s="212"/>
      <c r="B681" s="226"/>
      <c r="C681" s="226"/>
      <c r="D681" s="226"/>
      <c r="E681" s="226"/>
      <c r="F681" s="226"/>
      <c r="G681" s="226"/>
      <c r="H681" s="226"/>
      <c r="I681" s="226"/>
      <c r="J681" s="226"/>
      <c r="K681" s="226"/>
      <c r="L681" s="227"/>
    </row>
    <row r="682" spans="1:12" ht="15" customHeight="1">
      <c r="A682" s="212" t="s">
        <v>468</v>
      </c>
      <c r="B682" s="15" t="s">
        <v>1369</v>
      </c>
      <c r="L682" s="248"/>
    </row>
    <row r="683" spans="1:12" ht="15" customHeight="1">
      <c r="A683" s="212"/>
      <c r="B683" s="226"/>
      <c r="C683" s="226"/>
      <c r="D683" s="226"/>
      <c r="E683" s="226"/>
      <c r="F683" s="226"/>
      <c r="G683" s="226"/>
      <c r="H683" s="226"/>
      <c r="I683" s="226"/>
      <c r="J683" s="226"/>
      <c r="K683" s="226"/>
      <c r="L683" s="227"/>
    </row>
    <row r="684" spans="1:12" ht="15" customHeight="1">
      <c r="A684" s="215" t="s">
        <v>670</v>
      </c>
      <c r="B684" s="27" t="s">
        <v>671</v>
      </c>
      <c r="L684" s="248"/>
    </row>
    <row r="685" spans="1:12" ht="15" customHeight="1">
      <c r="A685" s="212"/>
      <c r="L685" s="248"/>
    </row>
    <row r="686" spans="1:12" ht="15" customHeight="1">
      <c r="A686" s="212" t="s">
        <v>458</v>
      </c>
      <c r="B686" s="673" t="s">
        <v>672</v>
      </c>
      <c r="C686" s="673"/>
      <c r="D686" s="673"/>
      <c r="E686" s="673"/>
      <c r="F686" s="673"/>
      <c r="G686" s="673"/>
      <c r="H686" s="673"/>
      <c r="I686" s="673"/>
      <c r="J686" s="673"/>
      <c r="K686" s="673"/>
      <c r="L686" s="674"/>
    </row>
    <row r="687" spans="1:12" ht="15" customHeight="1">
      <c r="A687" s="212"/>
      <c r="B687" s="673"/>
      <c r="C687" s="673"/>
      <c r="D687" s="673"/>
      <c r="E687" s="673"/>
      <c r="F687" s="673"/>
      <c r="G687" s="673"/>
      <c r="H687" s="673"/>
      <c r="I687" s="673"/>
      <c r="J687" s="673"/>
      <c r="K687" s="673"/>
      <c r="L687" s="674"/>
    </row>
    <row r="688" spans="1:12" ht="15" customHeight="1">
      <c r="A688" s="212"/>
      <c r="B688" s="673"/>
      <c r="C688" s="673"/>
      <c r="D688" s="673"/>
      <c r="E688" s="673"/>
      <c r="F688" s="673"/>
      <c r="G688" s="673"/>
      <c r="H688" s="673"/>
      <c r="I688" s="673"/>
      <c r="J688" s="673"/>
      <c r="K688" s="673"/>
      <c r="L688" s="674"/>
    </row>
    <row r="689" spans="1:12" ht="15" customHeight="1">
      <c r="A689" s="212"/>
      <c r="B689" s="673"/>
      <c r="C689" s="673"/>
      <c r="D689" s="673"/>
      <c r="E689" s="673"/>
      <c r="F689" s="673"/>
      <c r="G689" s="673"/>
      <c r="H689" s="673"/>
      <c r="I689" s="673"/>
      <c r="J689" s="673"/>
      <c r="K689" s="673"/>
      <c r="L689" s="674"/>
    </row>
    <row r="690" spans="1:12" ht="15" customHeight="1">
      <c r="A690" s="212"/>
      <c r="L690" s="248"/>
    </row>
    <row r="691" spans="1:12" ht="15" customHeight="1">
      <c r="A691" s="212" t="s">
        <v>466</v>
      </c>
      <c r="B691" s="673" t="s">
        <v>673</v>
      </c>
      <c r="C691" s="673"/>
      <c r="D691" s="673"/>
      <c r="E691" s="673"/>
      <c r="F691" s="673"/>
      <c r="G691" s="673"/>
      <c r="H691" s="673"/>
      <c r="I691" s="673"/>
      <c r="J691" s="673"/>
      <c r="K691" s="673"/>
      <c r="L691" s="674"/>
    </row>
    <row r="692" spans="1:12" ht="15" customHeight="1">
      <c r="A692" s="212"/>
      <c r="B692" s="673"/>
      <c r="C692" s="673"/>
      <c r="D692" s="673"/>
      <c r="E692" s="673"/>
      <c r="F692" s="673"/>
      <c r="G692" s="673"/>
      <c r="H692" s="673"/>
      <c r="I692" s="673"/>
      <c r="J692" s="673"/>
      <c r="K692" s="673"/>
      <c r="L692" s="674"/>
    </row>
    <row r="693" spans="1:12" ht="15" customHeight="1">
      <c r="A693" s="212"/>
      <c r="L693" s="248"/>
    </row>
    <row r="694" spans="1:12" ht="15" customHeight="1">
      <c r="A694" s="208" t="s">
        <v>674</v>
      </c>
      <c r="B694" s="27" t="s">
        <v>675</v>
      </c>
      <c r="L694" s="248"/>
    </row>
    <row r="695" spans="1:12" ht="15" customHeight="1">
      <c r="A695" s="209"/>
      <c r="L695" s="248"/>
    </row>
    <row r="696" spans="1:12" ht="15" customHeight="1">
      <c r="A696" s="209" t="s">
        <v>458</v>
      </c>
      <c r="B696" s="673" t="s">
        <v>676</v>
      </c>
      <c r="C696" s="679"/>
      <c r="D696" s="679"/>
      <c r="E696" s="679"/>
      <c r="F696" s="679"/>
      <c r="G696" s="679"/>
      <c r="H696" s="679"/>
      <c r="I696" s="679"/>
      <c r="J696" s="679"/>
      <c r="K696" s="679"/>
      <c r="L696" s="680"/>
    </row>
    <row r="697" spans="1:12" ht="15" customHeight="1">
      <c r="A697" s="209"/>
      <c r="B697" s="679"/>
      <c r="C697" s="679"/>
      <c r="D697" s="679"/>
      <c r="E697" s="679"/>
      <c r="F697" s="679"/>
      <c r="G697" s="679"/>
      <c r="H697" s="679"/>
      <c r="I697" s="679"/>
      <c r="J697" s="679"/>
      <c r="K697" s="679"/>
      <c r="L697" s="680"/>
    </row>
    <row r="698" spans="1:12" ht="15" customHeight="1">
      <c r="A698" s="209"/>
      <c r="B698" s="679"/>
      <c r="C698" s="679"/>
      <c r="D698" s="679"/>
      <c r="E698" s="679"/>
      <c r="F698" s="679"/>
      <c r="G698" s="679"/>
      <c r="H698" s="679"/>
      <c r="I698" s="679"/>
      <c r="J698" s="679"/>
      <c r="K698" s="679"/>
      <c r="L698" s="680"/>
    </row>
    <row r="699" spans="1:12" ht="15" customHeight="1">
      <c r="A699" s="209"/>
      <c r="B699" s="245"/>
      <c r="C699" s="245"/>
      <c r="D699" s="245"/>
      <c r="E699" s="245"/>
      <c r="F699" s="245"/>
      <c r="G699" s="245"/>
      <c r="H699" s="245"/>
      <c r="I699" s="245"/>
      <c r="J699" s="245"/>
      <c r="K699" s="245"/>
      <c r="L699" s="246"/>
    </row>
    <row r="700" spans="1:12" ht="15" customHeight="1">
      <c r="A700" s="209" t="s">
        <v>466</v>
      </c>
      <c r="B700" s="15" t="s">
        <v>561</v>
      </c>
      <c r="D700" s="15"/>
      <c r="E700" s="15"/>
      <c r="F700" s="15"/>
      <c r="G700" s="15"/>
      <c r="H700" s="15"/>
      <c r="I700" s="15"/>
      <c r="J700" s="15"/>
      <c r="K700" s="15"/>
      <c r="L700" s="105"/>
    </row>
    <row r="701" spans="1:12" ht="15" customHeight="1">
      <c r="A701" s="209"/>
      <c r="L701" s="248"/>
    </row>
    <row r="702" spans="1:12" ht="15" customHeight="1">
      <c r="A702" s="209"/>
      <c r="L702" s="248"/>
    </row>
    <row r="703" spans="1:12" ht="15" customHeight="1">
      <c r="A703" s="209"/>
      <c r="D703" s="265"/>
      <c r="E703" s="265"/>
      <c r="F703" s="265"/>
      <c r="G703" s="265"/>
      <c r="H703" s="265"/>
      <c r="I703" s="265"/>
      <c r="J703" s="265"/>
      <c r="K703" s="265"/>
      <c r="L703" s="266"/>
    </row>
    <row r="704" spans="1:12" ht="15" customHeight="1">
      <c r="A704" s="209"/>
      <c r="L704" s="248"/>
    </row>
    <row r="705" spans="1:12" ht="15" customHeight="1">
      <c r="A705" s="209"/>
      <c r="L705" s="248"/>
    </row>
    <row r="706" spans="1:12" ht="15" customHeight="1">
      <c r="A706" s="209"/>
      <c r="L706" s="248"/>
    </row>
    <row r="707" spans="1:12" ht="15" customHeight="1">
      <c r="A707" s="209"/>
      <c r="L707" s="248"/>
    </row>
    <row r="708" spans="1:12" ht="15" customHeight="1">
      <c r="A708" s="210"/>
      <c r="B708" s="47"/>
      <c r="C708" s="47"/>
      <c r="D708" s="48"/>
      <c r="E708" s="48"/>
      <c r="F708" s="48"/>
      <c r="G708" s="48"/>
      <c r="H708" s="48"/>
      <c r="I708" s="48"/>
      <c r="J708" s="48"/>
      <c r="K708" s="48"/>
      <c r="L708" s="49"/>
    </row>
    <row r="709" spans="1:12" ht="15" customHeight="1">
      <c r="A709" s="211"/>
      <c r="B709" s="101"/>
      <c r="C709" s="101"/>
      <c r="D709" s="102"/>
      <c r="E709" s="102"/>
      <c r="F709" s="102"/>
      <c r="G709" s="102"/>
      <c r="H709" s="102"/>
      <c r="I709" s="102"/>
      <c r="J709" s="102"/>
      <c r="K709" s="102"/>
      <c r="L709" s="103"/>
    </row>
    <row r="710" spans="1:12" ht="15" customHeight="1">
      <c r="A710" s="208" t="s">
        <v>677</v>
      </c>
      <c r="B710" s="27" t="s">
        <v>678</v>
      </c>
      <c r="C710" s="27"/>
      <c r="D710" s="224"/>
      <c r="E710" s="224"/>
      <c r="F710" s="224"/>
      <c r="G710" s="224"/>
      <c r="H710" s="224"/>
      <c r="I710" s="224"/>
      <c r="J710" s="224"/>
      <c r="K710" s="224"/>
      <c r="L710" s="225"/>
    </row>
    <row r="711" spans="1:12" ht="15" customHeight="1">
      <c r="A711" s="209"/>
      <c r="L711" s="248"/>
    </row>
    <row r="712" spans="1:12" ht="15" customHeight="1">
      <c r="A712" s="208" t="s">
        <v>679</v>
      </c>
      <c r="B712" s="51" t="s">
        <v>680</v>
      </c>
      <c r="L712" s="248"/>
    </row>
    <row r="713" spans="1:12" ht="15" customHeight="1">
      <c r="A713" s="209"/>
      <c r="L713" s="248"/>
    </row>
    <row r="714" spans="1:12" ht="15" customHeight="1">
      <c r="A714" s="209" t="s">
        <v>458</v>
      </c>
      <c r="B714" s="681" t="s">
        <v>681</v>
      </c>
      <c r="C714" s="681"/>
      <c r="D714" s="681"/>
      <c r="E714" s="681"/>
      <c r="F714" s="681"/>
      <c r="G714" s="681"/>
      <c r="H714" s="681"/>
      <c r="I714" s="681"/>
      <c r="J714" s="681"/>
      <c r="K714" s="681"/>
      <c r="L714" s="682"/>
    </row>
    <row r="715" spans="1:12" ht="15" customHeight="1">
      <c r="A715" s="209"/>
      <c r="B715" s="681"/>
      <c r="C715" s="681"/>
      <c r="D715" s="681"/>
      <c r="E715" s="681"/>
      <c r="F715" s="681"/>
      <c r="G715" s="681"/>
      <c r="H715" s="681"/>
      <c r="I715" s="681"/>
      <c r="J715" s="681"/>
      <c r="K715" s="681"/>
      <c r="L715" s="682"/>
    </row>
    <row r="716" spans="1:12" ht="15" customHeight="1">
      <c r="A716" s="209"/>
      <c r="B716" s="681"/>
      <c r="C716" s="681"/>
      <c r="D716" s="681"/>
      <c r="E716" s="681"/>
      <c r="F716" s="681"/>
      <c r="G716" s="681"/>
      <c r="H716" s="681"/>
      <c r="I716" s="681"/>
      <c r="J716" s="681"/>
      <c r="K716" s="681"/>
      <c r="L716" s="682"/>
    </row>
    <row r="717" spans="1:12" ht="15" customHeight="1">
      <c r="A717" s="209"/>
      <c r="B717" s="681"/>
      <c r="C717" s="681"/>
      <c r="D717" s="681"/>
      <c r="E717" s="681"/>
      <c r="F717" s="681"/>
      <c r="G717" s="681"/>
      <c r="H717" s="681"/>
      <c r="I717" s="681"/>
      <c r="J717" s="681"/>
      <c r="K717" s="681"/>
      <c r="L717" s="682"/>
    </row>
    <row r="718" spans="1:12" ht="15" customHeight="1">
      <c r="A718" s="209"/>
      <c r="L718" s="248"/>
    </row>
    <row r="719" spans="1:12" ht="15" customHeight="1">
      <c r="A719" s="209" t="s">
        <v>466</v>
      </c>
      <c r="B719" s="673" t="s">
        <v>682</v>
      </c>
      <c r="C719" s="673"/>
      <c r="D719" s="673"/>
      <c r="E719" s="673"/>
      <c r="F719" s="673"/>
      <c r="G719" s="673"/>
      <c r="H719" s="673"/>
      <c r="I719" s="673"/>
      <c r="J719" s="673"/>
      <c r="K719" s="673"/>
      <c r="L719" s="674"/>
    </row>
    <row r="720" spans="1:12" ht="15" customHeight="1">
      <c r="A720" s="209"/>
      <c r="B720" s="673"/>
      <c r="C720" s="673"/>
      <c r="D720" s="673"/>
      <c r="E720" s="673"/>
      <c r="F720" s="673"/>
      <c r="G720" s="673"/>
      <c r="H720" s="673"/>
      <c r="I720" s="673"/>
      <c r="J720" s="673"/>
      <c r="K720" s="673"/>
      <c r="L720" s="674"/>
    </row>
    <row r="721" spans="1:12" ht="15" customHeight="1">
      <c r="A721" s="209"/>
      <c r="L721" s="248"/>
    </row>
    <row r="722" spans="1:12" ht="15" customHeight="1">
      <c r="A722" s="208" t="s">
        <v>683</v>
      </c>
      <c r="B722" s="106" t="s">
        <v>684</v>
      </c>
      <c r="L722" s="248"/>
    </row>
    <row r="723" spans="1:12" ht="15" customHeight="1">
      <c r="A723" s="209"/>
      <c r="L723" s="248"/>
    </row>
    <row r="724" spans="1:12" ht="15" customHeight="1">
      <c r="A724" s="209" t="s">
        <v>458</v>
      </c>
      <c r="B724" s="681" t="s">
        <v>685</v>
      </c>
      <c r="C724" s="681"/>
      <c r="D724" s="681"/>
      <c r="E724" s="681"/>
      <c r="F724" s="681"/>
      <c r="G724" s="681"/>
      <c r="H724" s="681"/>
      <c r="I724" s="681"/>
      <c r="J724" s="681"/>
      <c r="K724" s="681"/>
      <c r="L724" s="682"/>
    </row>
    <row r="725" spans="1:12" ht="15" customHeight="1">
      <c r="A725" s="209"/>
      <c r="B725" s="681"/>
      <c r="C725" s="681"/>
      <c r="D725" s="681"/>
      <c r="E725" s="681"/>
      <c r="F725" s="681"/>
      <c r="G725" s="681"/>
      <c r="H725" s="681"/>
      <c r="I725" s="681"/>
      <c r="J725" s="681"/>
      <c r="K725" s="681"/>
      <c r="L725" s="682"/>
    </row>
    <row r="726" spans="1:12" ht="15" customHeight="1">
      <c r="A726" s="209"/>
      <c r="B726" s="681"/>
      <c r="C726" s="681"/>
      <c r="D726" s="681"/>
      <c r="E726" s="681"/>
      <c r="F726" s="681"/>
      <c r="G726" s="681"/>
      <c r="H726" s="681"/>
      <c r="I726" s="681"/>
      <c r="J726" s="681"/>
      <c r="K726" s="681"/>
      <c r="L726" s="682"/>
    </row>
    <row r="727" spans="1:12" ht="15" customHeight="1">
      <c r="A727" s="209"/>
      <c r="B727" s="681"/>
      <c r="C727" s="681"/>
      <c r="D727" s="681"/>
      <c r="E727" s="681"/>
      <c r="F727" s="681"/>
      <c r="G727" s="681"/>
      <c r="H727" s="681"/>
      <c r="I727" s="681"/>
      <c r="J727" s="681"/>
      <c r="K727" s="681"/>
      <c r="L727" s="682"/>
    </row>
    <row r="728" spans="1:12" ht="15" customHeight="1">
      <c r="A728" s="209"/>
      <c r="L728" s="248"/>
    </row>
    <row r="729" spans="1:12" ht="15" customHeight="1">
      <c r="A729" s="209" t="s">
        <v>466</v>
      </c>
      <c r="B729" s="683" t="s">
        <v>1148</v>
      </c>
      <c r="C729" s="683"/>
      <c r="D729" s="683"/>
      <c r="E729" s="683"/>
      <c r="F729" s="683"/>
      <c r="G729" s="683"/>
      <c r="H729" s="683"/>
      <c r="I729" s="683"/>
      <c r="J729" s="683"/>
      <c r="K729" s="683"/>
      <c r="L729" s="684"/>
    </row>
    <row r="730" spans="1:12" ht="15" customHeight="1">
      <c r="A730" s="209"/>
      <c r="B730" s="683"/>
      <c r="C730" s="683"/>
      <c r="D730" s="683"/>
      <c r="E730" s="683"/>
      <c r="F730" s="683"/>
      <c r="G730" s="683"/>
      <c r="H730" s="683"/>
      <c r="I730" s="683"/>
      <c r="J730" s="683"/>
      <c r="K730" s="683"/>
      <c r="L730" s="684"/>
    </row>
    <row r="731" spans="1:12" ht="15" customHeight="1">
      <c r="A731" s="209"/>
      <c r="L731" s="248"/>
    </row>
    <row r="732" spans="1:12" ht="15" customHeight="1">
      <c r="A732" s="215" t="s">
        <v>686</v>
      </c>
      <c r="B732" s="27" t="s">
        <v>687</v>
      </c>
      <c r="L732" s="248"/>
    </row>
    <row r="733" spans="1:12" ht="15" customHeight="1">
      <c r="A733" s="212"/>
      <c r="L733" s="248"/>
    </row>
    <row r="734" spans="1:12" ht="15" customHeight="1">
      <c r="A734" s="212" t="s">
        <v>458</v>
      </c>
      <c r="B734" s="673" t="s">
        <v>546</v>
      </c>
      <c r="C734" s="673"/>
      <c r="D734" s="673"/>
      <c r="E734" s="673"/>
      <c r="F734" s="673"/>
      <c r="G734" s="673"/>
      <c r="H734" s="673"/>
      <c r="I734" s="673"/>
      <c r="J734" s="673"/>
      <c r="K734" s="673"/>
      <c r="L734" s="674"/>
    </row>
    <row r="735" spans="1:12" ht="15" customHeight="1">
      <c r="A735" s="212"/>
      <c r="B735" s="673"/>
      <c r="C735" s="673"/>
      <c r="D735" s="673"/>
      <c r="E735" s="673"/>
      <c r="F735" s="673"/>
      <c r="G735" s="673"/>
      <c r="H735" s="673"/>
      <c r="I735" s="673"/>
      <c r="J735" s="673"/>
      <c r="K735" s="673"/>
      <c r="L735" s="674"/>
    </row>
    <row r="736" spans="1:12" ht="15" customHeight="1">
      <c r="A736" s="212"/>
      <c r="L736" s="248"/>
    </row>
    <row r="737" spans="1:12" ht="15" customHeight="1">
      <c r="A737" s="212" t="s">
        <v>466</v>
      </c>
      <c r="B737" s="673" t="s">
        <v>688</v>
      </c>
      <c r="C737" s="673"/>
      <c r="D737" s="673"/>
      <c r="E737" s="673"/>
      <c r="F737" s="673"/>
      <c r="G737" s="673"/>
      <c r="H737" s="673"/>
      <c r="I737" s="673"/>
      <c r="J737" s="673"/>
      <c r="K737" s="673"/>
      <c r="L737" s="674"/>
    </row>
    <row r="738" spans="1:12" ht="15" customHeight="1">
      <c r="A738" s="212"/>
      <c r="B738" s="673"/>
      <c r="C738" s="673"/>
      <c r="D738" s="673"/>
      <c r="E738" s="673"/>
      <c r="F738" s="673"/>
      <c r="G738" s="673"/>
      <c r="H738" s="673"/>
      <c r="I738" s="673"/>
      <c r="J738" s="673"/>
      <c r="K738" s="673"/>
      <c r="L738" s="674"/>
    </row>
    <row r="739" spans="1:12" ht="15" customHeight="1">
      <c r="A739" s="212"/>
      <c r="B739" s="673"/>
      <c r="C739" s="673"/>
      <c r="D739" s="673"/>
      <c r="E739" s="673"/>
      <c r="F739" s="673"/>
      <c r="G739" s="673"/>
      <c r="H739" s="673"/>
      <c r="I739" s="673"/>
      <c r="J739" s="673"/>
      <c r="K739" s="673"/>
      <c r="L739" s="674"/>
    </row>
    <row r="740" spans="1:12" ht="15" customHeight="1">
      <c r="A740" s="212"/>
      <c r="L740" s="248"/>
    </row>
    <row r="741" spans="1:12" ht="15" customHeight="1">
      <c r="A741" s="212" t="s">
        <v>468</v>
      </c>
      <c r="B741" s="673" t="s">
        <v>1697</v>
      </c>
      <c r="C741" s="673"/>
      <c r="D741" s="673"/>
      <c r="E741" s="673"/>
      <c r="F741" s="673"/>
      <c r="G741" s="673"/>
      <c r="H741" s="673"/>
      <c r="I741" s="673"/>
      <c r="J741" s="673"/>
      <c r="K741" s="673"/>
      <c r="L741" s="674"/>
    </row>
    <row r="742" spans="1:12" ht="15" customHeight="1">
      <c r="A742" s="212"/>
      <c r="B742" s="673"/>
      <c r="C742" s="673"/>
      <c r="D742" s="673"/>
      <c r="E742" s="673"/>
      <c r="F742" s="673"/>
      <c r="G742" s="673"/>
      <c r="H742" s="673"/>
      <c r="I742" s="673"/>
      <c r="J742" s="673"/>
      <c r="K742" s="673"/>
      <c r="L742" s="674"/>
    </row>
    <row r="743" spans="1:12" ht="15" customHeight="1">
      <c r="A743" s="212"/>
      <c r="B743" s="673"/>
      <c r="C743" s="673"/>
      <c r="D743" s="673"/>
      <c r="E743" s="673"/>
      <c r="F743" s="673"/>
      <c r="G743" s="673"/>
      <c r="H743" s="673"/>
      <c r="I743" s="673"/>
      <c r="J743" s="673"/>
      <c r="K743" s="673"/>
      <c r="L743" s="674"/>
    </row>
    <row r="744" spans="1:12" ht="15" customHeight="1">
      <c r="A744" s="212"/>
      <c r="B744" s="673"/>
      <c r="C744" s="673"/>
      <c r="D744" s="673"/>
      <c r="E744" s="673"/>
      <c r="F744" s="673"/>
      <c r="G744" s="673"/>
      <c r="H744" s="673"/>
      <c r="I744" s="673"/>
      <c r="J744" s="673"/>
      <c r="K744" s="673"/>
      <c r="L744" s="674"/>
    </row>
    <row r="745" spans="1:12" ht="15" customHeight="1">
      <c r="A745" s="212"/>
      <c r="L745" s="248"/>
    </row>
    <row r="746" spans="1:12" ht="15" customHeight="1">
      <c r="A746" s="212" t="s">
        <v>470</v>
      </c>
      <c r="B746" s="15" t="s">
        <v>689</v>
      </c>
      <c r="L746" s="248"/>
    </row>
    <row r="747" spans="1:12" ht="15" customHeight="1">
      <c r="A747" s="212"/>
      <c r="L747" s="248"/>
    </row>
    <row r="748" spans="1:12" ht="15" customHeight="1">
      <c r="A748" s="212" t="s">
        <v>472</v>
      </c>
      <c r="B748" s="15" t="s">
        <v>1324</v>
      </c>
      <c r="L748" s="248"/>
    </row>
    <row r="749" spans="1:12" ht="15" customHeight="1">
      <c r="A749" s="212"/>
      <c r="B749" s="15" t="s">
        <v>1325</v>
      </c>
      <c r="L749" s="248"/>
    </row>
    <row r="750" spans="1:12" ht="15" customHeight="1">
      <c r="A750" s="212"/>
      <c r="L750" s="248"/>
    </row>
    <row r="751" spans="1:12" ht="15" customHeight="1">
      <c r="A751" s="212"/>
      <c r="L751" s="248"/>
    </row>
    <row r="752" spans="1:12" ht="15" customHeight="1">
      <c r="A752" s="212"/>
      <c r="L752" s="248"/>
    </row>
    <row r="753" spans="1:12" ht="15" customHeight="1">
      <c r="A753" s="212"/>
      <c r="L753" s="248"/>
    </row>
    <row r="754" spans="1:12" ht="15" customHeight="1">
      <c r="A754" s="212"/>
      <c r="L754" s="248"/>
    </row>
    <row r="755" spans="1:12" ht="15" customHeight="1">
      <c r="A755" s="213"/>
      <c r="B755" s="47"/>
      <c r="C755" s="47"/>
      <c r="D755" s="48"/>
      <c r="E755" s="48"/>
      <c r="F755" s="48"/>
      <c r="G755" s="48"/>
      <c r="H755" s="48"/>
      <c r="I755" s="48"/>
      <c r="J755" s="48"/>
      <c r="K755" s="48"/>
      <c r="L755" s="49"/>
    </row>
    <row r="756" spans="1:12" ht="15" customHeight="1">
      <c r="A756" s="214"/>
      <c r="B756" s="101"/>
      <c r="C756" s="101"/>
      <c r="D756" s="102"/>
      <c r="E756" s="102"/>
      <c r="F756" s="102"/>
      <c r="G756" s="102"/>
      <c r="H756" s="102"/>
      <c r="I756" s="102"/>
      <c r="J756" s="102"/>
      <c r="K756" s="102"/>
      <c r="L756" s="103"/>
    </row>
    <row r="757" spans="1:12" ht="15" customHeight="1">
      <c r="A757" s="212" t="s">
        <v>473</v>
      </c>
      <c r="B757" s="15" t="s">
        <v>1326</v>
      </c>
      <c r="L757" s="248"/>
    </row>
    <row r="758" spans="1:12" ht="15" customHeight="1">
      <c r="A758" s="212"/>
      <c r="B758" s="15" t="s">
        <v>1327</v>
      </c>
      <c r="L758" s="248"/>
    </row>
    <row r="759" spans="1:12" ht="15" customHeight="1">
      <c r="A759" s="212"/>
      <c r="L759" s="248"/>
    </row>
    <row r="760" spans="1:12" ht="15" customHeight="1">
      <c r="A760" s="212"/>
      <c r="B760" s="15" t="s">
        <v>1328</v>
      </c>
      <c r="C760" s="15" t="s">
        <v>1329</v>
      </c>
      <c r="L760" s="248"/>
    </row>
    <row r="761" spans="1:12" ht="15" customHeight="1">
      <c r="A761" s="212"/>
      <c r="C761" s="15" t="s">
        <v>1330</v>
      </c>
      <c r="L761" s="248"/>
    </row>
    <row r="762" spans="1:12" ht="15" customHeight="1">
      <c r="A762" s="212"/>
      <c r="C762" s="15" t="s">
        <v>1331</v>
      </c>
      <c r="L762" s="248"/>
    </row>
    <row r="763" spans="1:12" ht="15" customHeight="1">
      <c r="A763" s="212"/>
      <c r="C763" s="15" t="s">
        <v>1332</v>
      </c>
      <c r="L763" s="248"/>
    </row>
    <row r="764" spans="1:12" ht="15" customHeight="1">
      <c r="A764" s="212"/>
      <c r="C764" s="15" t="s">
        <v>1333</v>
      </c>
      <c r="L764" s="248"/>
    </row>
    <row r="765" spans="1:12" ht="15" customHeight="1">
      <c r="A765" s="212"/>
      <c r="L765" s="248"/>
    </row>
    <row r="766" spans="1:12" ht="15" customHeight="1">
      <c r="A766" s="212"/>
      <c r="B766" s="15" t="s">
        <v>1334</v>
      </c>
      <c r="C766" s="15" t="s">
        <v>1335</v>
      </c>
      <c r="L766" s="248"/>
    </row>
    <row r="767" spans="1:12" ht="15" customHeight="1">
      <c r="A767" s="212"/>
      <c r="C767" s="15" t="s">
        <v>1336</v>
      </c>
      <c r="L767" s="248"/>
    </row>
    <row r="768" spans="1:12" ht="15" customHeight="1">
      <c r="A768" s="212"/>
      <c r="C768" s="15" t="s">
        <v>1337</v>
      </c>
      <c r="L768" s="248"/>
    </row>
    <row r="769" spans="1:12" ht="15" customHeight="1">
      <c r="A769" s="212"/>
      <c r="C769" s="15" t="s">
        <v>1338</v>
      </c>
      <c r="L769" s="248"/>
    </row>
    <row r="770" spans="1:12" ht="15" customHeight="1">
      <c r="A770" s="212"/>
      <c r="C770" s="15" t="s">
        <v>1339</v>
      </c>
      <c r="L770" s="248"/>
    </row>
    <row r="771" spans="1:12" ht="15" customHeight="1">
      <c r="A771" s="212"/>
      <c r="C771" s="15" t="s">
        <v>1340</v>
      </c>
      <c r="L771" s="248"/>
    </row>
    <row r="772" spans="1:12" ht="15" customHeight="1">
      <c r="A772" s="212"/>
      <c r="L772" s="248"/>
    </row>
    <row r="773" spans="1:12" ht="15" customHeight="1">
      <c r="A773" s="212"/>
      <c r="B773" s="15" t="s">
        <v>1341</v>
      </c>
      <c r="C773" s="15" t="s">
        <v>1342</v>
      </c>
      <c r="L773" s="248"/>
    </row>
    <row r="774" spans="1:12" ht="15" customHeight="1">
      <c r="A774" s="212"/>
      <c r="C774" s="15" t="s">
        <v>1343</v>
      </c>
      <c r="L774" s="248"/>
    </row>
    <row r="775" spans="1:12" ht="15" customHeight="1">
      <c r="A775" s="212"/>
      <c r="C775" s="15" t="s">
        <v>1344</v>
      </c>
      <c r="L775" s="248"/>
    </row>
    <row r="776" spans="1:12" ht="15" customHeight="1">
      <c r="A776" s="212"/>
      <c r="C776" s="15" t="s">
        <v>1345</v>
      </c>
      <c r="L776" s="248"/>
    </row>
    <row r="777" spans="1:12" ht="15" customHeight="1">
      <c r="A777" s="212"/>
      <c r="C777" s="15" t="s">
        <v>1346</v>
      </c>
      <c r="L777" s="248"/>
    </row>
    <row r="778" spans="1:12" ht="15" customHeight="1">
      <c r="A778" s="212"/>
      <c r="C778" s="15" t="s">
        <v>1333</v>
      </c>
      <c r="L778" s="248"/>
    </row>
    <row r="779" spans="1:12" ht="15" customHeight="1">
      <c r="A779" s="212"/>
      <c r="L779" s="248"/>
    </row>
    <row r="780" spans="1:12" ht="15" customHeight="1">
      <c r="A780" s="212"/>
      <c r="B780" s="15" t="s">
        <v>1347</v>
      </c>
      <c r="C780" s="15" t="s">
        <v>1348</v>
      </c>
      <c r="L780" s="248"/>
    </row>
    <row r="781" spans="1:12" ht="15" customHeight="1">
      <c r="A781" s="212"/>
      <c r="C781" s="15" t="s">
        <v>1349</v>
      </c>
      <c r="L781" s="248"/>
    </row>
    <row r="782" spans="1:12" ht="15" customHeight="1">
      <c r="A782" s="212"/>
      <c r="C782" s="15" t="s">
        <v>1350</v>
      </c>
      <c r="L782" s="248"/>
    </row>
    <row r="783" spans="1:12" ht="15" customHeight="1">
      <c r="A783" s="212"/>
      <c r="L783" s="248"/>
    </row>
    <row r="784" spans="1:12" ht="15" customHeight="1">
      <c r="A784" s="212" t="s">
        <v>475</v>
      </c>
      <c r="B784" s="15" t="s">
        <v>1351</v>
      </c>
      <c r="L784" s="248"/>
    </row>
    <row r="785" spans="1:12" ht="15" customHeight="1">
      <c r="A785" s="212"/>
      <c r="B785" s="15" t="s">
        <v>1352</v>
      </c>
      <c r="L785" s="248"/>
    </row>
    <row r="786" spans="1:12" ht="15" customHeight="1">
      <c r="A786" s="212"/>
      <c r="B786" s="15" t="s">
        <v>1353</v>
      </c>
      <c r="L786" s="248"/>
    </row>
    <row r="787" spans="1:12" ht="15" customHeight="1">
      <c r="A787" s="212"/>
      <c r="B787" s="15" t="s">
        <v>1354</v>
      </c>
      <c r="L787" s="248"/>
    </row>
    <row r="788" spans="1:12" ht="15" customHeight="1">
      <c r="A788" s="212"/>
      <c r="B788" s="15" t="s">
        <v>1355</v>
      </c>
      <c r="L788" s="248"/>
    </row>
    <row r="789" spans="1:12" ht="15" customHeight="1">
      <c r="A789" s="212"/>
      <c r="B789" s="15" t="s">
        <v>1356</v>
      </c>
      <c r="L789" s="248"/>
    </row>
    <row r="790" spans="1:12" ht="15" customHeight="1">
      <c r="A790" s="212"/>
      <c r="L790" s="248"/>
    </row>
    <row r="791" spans="1:12" ht="15" customHeight="1">
      <c r="A791" s="215" t="s">
        <v>690</v>
      </c>
      <c r="B791" s="27" t="s">
        <v>9</v>
      </c>
      <c r="C791" s="27"/>
      <c r="L791" s="248"/>
    </row>
    <row r="792" spans="1:12" ht="15" customHeight="1">
      <c r="A792" s="212"/>
      <c r="L792" s="248"/>
    </row>
    <row r="793" spans="1:12" ht="15" customHeight="1">
      <c r="A793" s="212" t="s">
        <v>458</v>
      </c>
      <c r="B793" s="673" t="s">
        <v>546</v>
      </c>
      <c r="C793" s="673"/>
      <c r="D793" s="673"/>
      <c r="E793" s="673"/>
      <c r="F793" s="673"/>
      <c r="G793" s="673"/>
      <c r="H793" s="673"/>
      <c r="I793" s="673"/>
      <c r="J793" s="673"/>
      <c r="K793" s="673"/>
      <c r="L793" s="674"/>
    </row>
    <row r="794" spans="1:12" ht="15" customHeight="1">
      <c r="A794" s="212"/>
      <c r="B794" s="673"/>
      <c r="C794" s="673"/>
      <c r="D794" s="673"/>
      <c r="E794" s="673"/>
      <c r="F794" s="673"/>
      <c r="G794" s="673"/>
      <c r="H794" s="673"/>
      <c r="I794" s="673"/>
      <c r="J794" s="673"/>
      <c r="K794" s="673"/>
      <c r="L794" s="674"/>
    </row>
    <row r="795" spans="1:12" ht="15" customHeight="1">
      <c r="A795" s="212"/>
      <c r="B795" s="226"/>
      <c r="C795" s="226"/>
      <c r="D795" s="226"/>
      <c r="E795" s="226"/>
      <c r="F795" s="226"/>
      <c r="G795" s="226"/>
      <c r="H795" s="226"/>
      <c r="I795" s="226"/>
      <c r="J795" s="226"/>
      <c r="K795" s="226"/>
      <c r="L795" s="227"/>
    </row>
    <row r="796" spans="1:12" ht="15" customHeight="1">
      <c r="A796" s="212"/>
      <c r="B796" s="226"/>
      <c r="C796" s="226"/>
      <c r="D796" s="226"/>
      <c r="E796" s="226"/>
      <c r="F796" s="226"/>
      <c r="G796" s="226"/>
      <c r="H796" s="226"/>
      <c r="I796" s="226"/>
      <c r="J796" s="226"/>
      <c r="K796" s="226"/>
      <c r="L796" s="227"/>
    </row>
    <row r="797" spans="1:12" ht="15" customHeight="1">
      <c r="A797" s="212"/>
      <c r="B797" s="226"/>
      <c r="C797" s="226"/>
      <c r="D797" s="226"/>
      <c r="E797" s="226"/>
      <c r="F797" s="226"/>
      <c r="G797" s="226"/>
      <c r="H797" s="226"/>
      <c r="I797" s="226"/>
      <c r="J797" s="226"/>
      <c r="K797" s="226"/>
      <c r="L797" s="227"/>
    </row>
    <row r="798" spans="1:12" ht="15" customHeight="1">
      <c r="A798" s="212"/>
      <c r="B798" s="226"/>
      <c r="C798" s="226"/>
      <c r="D798" s="226"/>
      <c r="E798" s="226"/>
      <c r="F798" s="226"/>
      <c r="G798" s="226"/>
      <c r="H798" s="226"/>
      <c r="I798" s="226"/>
      <c r="J798" s="226"/>
      <c r="K798" s="226"/>
      <c r="L798" s="227"/>
    </row>
    <row r="799" spans="1:12" ht="15" customHeight="1">
      <c r="A799" s="212"/>
      <c r="B799" s="226"/>
      <c r="C799" s="226"/>
      <c r="D799" s="226"/>
      <c r="E799" s="226"/>
      <c r="F799" s="226"/>
      <c r="G799" s="226"/>
      <c r="H799" s="226"/>
      <c r="I799" s="226"/>
      <c r="J799" s="226"/>
      <c r="K799" s="226"/>
      <c r="L799" s="227"/>
    </row>
    <row r="800" spans="1:12" ht="15" customHeight="1">
      <c r="A800" s="212"/>
      <c r="B800" s="226"/>
      <c r="C800" s="226"/>
      <c r="D800" s="226"/>
      <c r="E800" s="226"/>
      <c r="F800" s="226"/>
      <c r="G800" s="226"/>
      <c r="H800" s="226"/>
      <c r="I800" s="226"/>
      <c r="J800" s="226"/>
      <c r="K800" s="226"/>
      <c r="L800" s="227"/>
    </row>
    <row r="801" spans="1:12" ht="15" customHeight="1">
      <c r="A801" s="212"/>
      <c r="B801" s="226"/>
      <c r="C801" s="226"/>
      <c r="D801" s="226"/>
      <c r="E801" s="226"/>
      <c r="F801" s="226"/>
      <c r="G801" s="226"/>
      <c r="H801" s="226"/>
      <c r="I801" s="226"/>
      <c r="J801" s="226"/>
      <c r="K801" s="226"/>
      <c r="L801" s="227"/>
    </row>
    <row r="802" spans="1:12" ht="15" customHeight="1">
      <c r="A802" s="213"/>
      <c r="B802" s="175"/>
      <c r="C802" s="175"/>
      <c r="D802" s="175"/>
      <c r="E802" s="175"/>
      <c r="F802" s="175"/>
      <c r="G802" s="175"/>
      <c r="H802" s="175"/>
      <c r="I802" s="175"/>
      <c r="J802" s="175"/>
      <c r="K802" s="175"/>
      <c r="L802" s="176"/>
    </row>
    <row r="803" spans="1:12" ht="15" customHeight="1">
      <c r="A803" s="214"/>
      <c r="B803" s="101"/>
      <c r="C803" s="101"/>
      <c r="D803" s="102"/>
      <c r="E803" s="102"/>
      <c r="F803" s="102"/>
      <c r="G803" s="102"/>
      <c r="H803" s="102"/>
      <c r="I803" s="102"/>
      <c r="J803" s="102"/>
      <c r="K803" s="102"/>
      <c r="L803" s="103"/>
    </row>
    <row r="804" spans="1:12" ht="15" customHeight="1">
      <c r="A804" s="212" t="s">
        <v>466</v>
      </c>
      <c r="B804" s="673" t="s">
        <v>1621</v>
      </c>
      <c r="C804" s="673"/>
      <c r="D804" s="673"/>
      <c r="E804" s="673"/>
      <c r="F804" s="673"/>
      <c r="G804" s="673"/>
      <c r="H804" s="673"/>
      <c r="I804" s="673"/>
      <c r="J804" s="673"/>
      <c r="K804" s="673"/>
      <c r="L804" s="674"/>
    </row>
    <row r="805" spans="1:12" ht="15" customHeight="1">
      <c r="A805" s="212"/>
      <c r="B805" s="673"/>
      <c r="C805" s="673"/>
      <c r="D805" s="673"/>
      <c r="E805" s="673"/>
      <c r="F805" s="673"/>
      <c r="G805" s="673"/>
      <c r="H805" s="673"/>
      <c r="I805" s="673"/>
      <c r="J805" s="673"/>
      <c r="K805" s="673"/>
      <c r="L805" s="674"/>
    </row>
    <row r="806" spans="1:12" ht="15" customHeight="1">
      <c r="A806" s="212"/>
      <c r="B806" s="673"/>
      <c r="C806" s="673"/>
      <c r="D806" s="673"/>
      <c r="E806" s="673"/>
      <c r="F806" s="673"/>
      <c r="G806" s="673"/>
      <c r="H806" s="673"/>
      <c r="I806" s="673"/>
      <c r="J806" s="673"/>
      <c r="K806" s="673"/>
      <c r="L806" s="674"/>
    </row>
    <row r="807" spans="1:12" ht="15" customHeight="1">
      <c r="A807" s="212"/>
      <c r="B807" s="673"/>
      <c r="C807" s="673"/>
      <c r="D807" s="673"/>
      <c r="E807" s="673"/>
      <c r="F807" s="673"/>
      <c r="G807" s="673"/>
      <c r="H807" s="673"/>
      <c r="I807" s="673"/>
      <c r="J807" s="673"/>
      <c r="K807" s="673"/>
      <c r="L807" s="674"/>
    </row>
    <row r="808" spans="1:12" ht="15" customHeight="1">
      <c r="A808" s="212"/>
      <c r="B808" s="673"/>
      <c r="C808" s="673"/>
      <c r="D808" s="673"/>
      <c r="E808" s="673"/>
      <c r="F808" s="673"/>
      <c r="G808" s="673"/>
      <c r="H808" s="673"/>
      <c r="I808" s="673"/>
      <c r="J808" s="673"/>
      <c r="K808" s="673"/>
      <c r="L808" s="674"/>
    </row>
    <row r="809" spans="1:12" ht="15" customHeight="1">
      <c r="A809" s="212"/>
      <c r="B809" s="673"/>
      <c r="C809" s="673"/>
      <c r="D809" s="673"/>
      <c r="E809" s="673"/>
      <c r="F809" s="673"/>
      <c r="G809" s="673"/>
      <c r="H809" s="673"/>
      <c r="I809" s="673"/>
      <c r="J809" s="673"/>
      <c r="K809" s="673"/>
      <c r="L809" s="674"/>
    </row>
    <row r="810" spans="1:12" ht="15" customHeight="1">
      <c r="A810" s="212"/>
      <c r="B810" s="673"/>
      <c r="C810" s="673"/>
      <c r="D810" s="673"/>
      <c r="E810" s="673"/>
      <c r="F810" s="673"/>
      <c r="G810" s="673"/>
      <c r="H810" s="673"/>
      <c r="I810" s="673"/>
      <c r="J810" s="673"/>
      <c r="K810" s="673"/>
      <c r="L810" s="674"/>
    </row>
    <row r="811" spans="1:12" ht="15" customHeight="1">
      <c r="A811" s="212"/>
      <c r="B811" s="673"/>
      <c r="C811" s="673"/>
      <c r="D811" s="673"/>
      <c r="E811" s="673"/>
      <c r="F811" s="673"/>
      <c r="G811" s="673"/>
      <c r="H811" s="673"/>
      <c r="I811" s="673"/>
      <c r="J811" s="673"/>
      <c r="K811" s="673"/>
      <c r="L811" s="674"/>
    </row>
    <row r="812" spans="1:12" ht="15" customHeight="1">
      <c r="A812" s="212"/>
      <c r="L812" s="248"/>
    </row>
    <row r="813" spans="1:12" ht="15" customHeight="1">
      <c r="A813" s="212" t="s">
        <v>468</v>
      </c>
      <c r="B813" s="673" t="s">
        <v>691</v>
      </c>
      <c r="C813" s="673"/>
      <c r="D813" s="673"/>
      <c r="E813" s="673"/>
      <c r="F813" s="673"/>
      <c r="G813" s="673"/>
      <c r="H813" s="673"/>
      <c r="I813" s="673"/>
      <c r="J813" s="673"/>
      <c r="K813" s="673"/>
      <c r="L813" s="674"/>
    </row>
    <row r="814" spans="1:12" ht="15" customHeight="1">
      <c r="A814" s="212"/>
      <c r="B814" s="673"/>
      <c r="C814" s="673"/>
      <c r="D814" s="673"/>
      <c r="E814" s="673"/>
      <c r="F814" s="673"/>
      <c r="G814" s="673"/>
      <c r="H814" s="673"/>
      <c r="I814" s="673"/>
      <c r="J814" s="673"/>
      <c r="K814" s="673"/>
      <c r="L814" s="674"/>
    </row>
    <row r="815" spans="1:12" ht="15" customHeight="1">
      <c r="A815" s="212"/>
      <c r="B815" s="673"/>
      <c r="C815" s="673"/>
      <c r="D815" s="673"/>
      <c r="E815" s="673"/>
      <c r="F815" s="673"/>
      <c r="G815" s="673"/>
      <c r="H815" s="673"/>
      <c r="I815" s="673"/>
      <c r="J815" s="673"/>
      <c r="K815" s="673"/>
      <c r="L815" s="674"/>
    </row>
    <row r="816" spans="1:12" ht="15" customHeight="1">
      <c r="A816" s="212"/>
      <c r="L816" s="248"/>
    </row>
    <row r="817" spans="1:12" ht="15" customHeight="1">
      <c r="A817" s="212" t="s">
        <v>470</v>
      </c>
      <c r="B817" s="673" t="s">
        <v>692</v>
      </c>
      <c r="C817" s="673"/>
      <c r="D817" s="673"/>
      <c r="E817" s="673"/>
      <c r="F817" s="673"/>
      <c r="G817" s="673"/>
      <c r="H817" s="673"/>
      <c r="I817" s="673"/>
      <c r="J817" s="673"/>
      <c r="K817" s="673"/>
      <c r="L817" s="674"/>
    </row>
    <row r="818" spans="1:12" ht="15" customHeight="1">
      <c r="A818" s="212"/>
      <c r="B818" s="673"/>
      <c r="C818" s="673"/>
      <c r="D818" s="673"/>
      <c r="E818" s="673"/>
      <c r="F818" s="673"/>
      <c r="G818" s="673"/>
      <c r="H818" s="673"/>
      <c r="I818" s="673"/>
      <c r="J818" s="673"/>
      <c r="K818" s="673"/>
      <c r="L818" s="674"/>
    </row>
    <row r="819" spans="1:12" ht="15" customHeight="1">
      <c r="A819" s="212"/>
      <c r="B819" s="673"/>
      <c r="C819" s="673"/>
      <c r="D819" s="673"/>
      <c r="E819" s="673"/>
      <c r="F819" s="673"/>
      <c r="G819" s="673"/>
      <c r="H819" s="673"/>
      <c r="I819" s="673"/>
      <c r="J819" s="673"/>
      <c r="K819" s="673"/>
      <c r="L819" s="674"/>
    </row>
    <row r="820" spans="1:12" ht="15" customHeight="1">
      <c r="A820" s="212"/>
      <c r="B820" s="673"/>
      <c r="C820" s="673"/>
      <c r="D820" s="673"/>
      <c r="E820" s="673"/>
      <c r="F820" s="673"/>
      <c r="G820" s="673"/>
      <c r="H820" s="673"/>
      <c r="I820" s="673"/>
      <c r="J820" s="673"/>
      <c r="K820" s="673"/>
      <c r="L820" s="674"/>
    </row>
    <row r="821" spans="1:12" ht="15" customHeight="1">
      <c r="A821" s="212"/>
      <c r="B821" s="673"/>
      <c r="C821" s="673"/>
      <c r="D821" s="673"/>
      <c r="E821" s="673"/>
      <c r="F821" s="673"/>
      <c r="G821" s="673"/>
      <c r="H821" s="673"/>
      <c r="I821" s="673"/>
      <c r="J821" s="673"/>
      <c r="K821" s="673"/>
      <c r="L821" s="674"/>
    </row>
    <row r="822" spans="1:12" ht="15" customHeight="1">
      <c r="A822" s="212"/>
      <c r="B822" s="673"/>
      <c r="C822" s="673"/>
      <c r="D822" s="673"/>
      <c r="E822" s="673"/>
      <c r="F822" s="673"/>
      <c r="G822" s="673"/>
      <c r="H822" s="673"/>
      <c r="I822" s="673"/>
      <c r="J822" s="673"/>
      <c r="K822" s="673"/>
      <c r="L822" s="674"/>
    </row>
    <row r="823" spans="1:12" ht="15" customHeight="1">
      <c r="A823" s="212"/>
      <c r="L823" s="248"/>
    </row>
    <row r="824" spans="1:12" ht="15" customHeight="1">
      <c r="A824" s="212" t="s">
        <v>472</v>
      </c>
      <c r="B824" s="673" t="s">
        <v>1622</v>
      </c>
      <c r="C824" s="673"/>
      <c r="D824" s="673"/>
      <c r="E824" s="673"/>
      <c r="F824" s="673"/>
      <c r="G824" s="673"/>
      <c r="H824" s="673"/>
      <c r="I824" s="673"/>
      <c r="J824" s="673"/>
      <c r="K824" s="673"/>
      <c r="L824" s="674"/>
    </row>
    <row r="825" spans="1:12" ht="15" customHeight="1">
      <c r="A825" s="212"/>
      <c r="B825" s="673"/>
      <c r="C825" s="673"/>
      <c r="D825" s="673"/>
      <c r="E825" s="673"/>
      <c r="F825" s="673"/>
      <c r="G825" s="673"/>
      <c r="H825" s="673"/>
      <c r="I825" s="673"/>
      <c r="J825" s="673"/>
      <c r="K825" s="673"/>
      <c r="L825" s="674"/>
    </row>
    <row r="826" spans="1:12" ht="15" customHeight="1">
      <c r="A826" s="212"/>
      <c r="B826" s="673"/>
      <c r="C826" s="673"/>
      <c r="D826" s="673"/>
      <c r="E826" s="673"/>
      <c r="F826" s="673"/>
      <c r="G826" s="673"/>
      <c r="H826" s="673"/>
      <c r="I826" s="673"/>
      <c r="J826" s="673"/>
      <c r="K826" s="673"/>
      <c r="L826" s="674"/>
    </row>
    <row r="827" spans="1:12" ht="15" customHeight="1">
      <c r="A827" s="212"/>
      <c r="B827" s="673"/>
      <c r="C827" s="673"/>
      <c r="D827" s="673"/>
      <c r="E827" s="673"/>
      <c r="F827" s="673"/>
      <c r="G827" s="673"/>
      <c r="H827" s="673"/>
      <c r="I827" s="673"/>
      <c r="J827" s="673"/>
      <c r="K827" s="673"/>
      <c r="L827" s="674"/>
    </row>
    <row r="828" spans="1:12" ht="15" customHeight="1">
      <c r="A828" s="212"/>
      <c r="B828" s="673"/>
      <c r="C828" s="673"/>
      <c r="D828" s="673"/>
      <c r="E828" s="673"/>
      <c r="F828" s="673"/>
      <c r="G828" s="673"/>
      <c r="H828" s="673"/>
      <c r="I828" s="673"/>
      <c r="J828" s="673"/>
      <c r="K828" s="673"/>
      <c r="L828" s="674"/>
    </row>
    <row r="829" spans="1:12" ht="15" customHeight="1">
      <c r="A829" s="212"/>
      <c r="B829" s="673"/>
      <c r="C829" s="673"/>
      <c r="D829" s="673"/>
      <c r="E829" s="673"/>
      <c r="F829" s="673"/>
      <c r="G829" s="673"/>
      <c r="H829" s="673"/>
      <c r="I829" s="673"/>
      <c r="J829" s="673"/>
      <c r="K829" s="673"/>
      <c r="L829" s="674"/>
    </row>
    <row r="830" spans="1:12" ht="15" customHeight="1">
      <c r="A830" s="212"/>
      <c r="B830" s="673"/>
      <c r="C830" s="673"/>
      <c r="D830" s="673"/>
      <c r="E830" s="673"/>
      <c r="F830" s="673"/>
      <c r="G830" s="673"/>
      <c r="H830" s="673"/>
      <c r="I830" s="673"/>
      <c r="J830" s="673"/>
      <c r="K830" s="673"/>
      <c r="L830" s="674"/>
    </row>
    <row r="831" spans="1:12" ht="30.75" customHeight="1">
      <c r="A831" s="212"/>
      <c r="B831" s="673"/>
      <c r="C831" s="673"/>
      <c r="D831" s="673"/>
      <c r="E831" s="673"/>
      <c r="F831" s="673"/>
      <c r="G831" s="673"/>
      <c r="H831" s="673"/>
      <c r="I831" s="673"/>
      <c r="J831" s="673"/>
      <c r="K831" s="673"/>
      <c r="L831" s="674"/>
    </row>
    <row r="832" spans="1:12" ht="15" customHeight="1">
      <c r="A832" s="212"/>
      <c r="B832" s="226"/>
      <c r="C832" s="226"/>
      <c r="D832" s="226"/>
      <c r="E832" s="226"/>
      <c r="F832" s="226"/>
      <c r="G832" s="226"/>
      <c r="H832" s="226"/>
      <c r="I832" s="226"/>
      <c r="J832" s="226"/>
      <c r="K832" s="226"/>
      <c r="L832" s="227"/>
    </row>
    <row r="833" spans="1:12" ht="15" customHeight="1">
      <c r="A833" s="212" t="s">
        <v>473</v>
      </c>
      <c r="B833" s="673" t="s">
        <v>693</v>
      </c>
      <c r="C833" s="673"/>
      <c r="D833" s="673"/>
      <c r="E833" s="673"/>
      <c r="F833" s="673"/>
      <c r="G833" s="673"/>
      <c r="H833" s="673"/>
      <c r="I833" s="673"/>
      <c r="J833" s="673"/>
      <c r="K833" s="673"/>
      <c r="L833" s="674"/>
    </row>
    <row r="834" spans="1:12" ht="15" customHeight="1">
      <c r="A834" s="212"/>
      <c r="B834" s="673"/>
      <c r="C834" s="673"/>
      <c r="D834" s="673"/>
      <c r="E834" s="673"/>
      <c r="F834" s="673"/>
      <c r="G834" s="673"/>
      <c r="H834" s="673"/>
      <c r="I834" s="673"/>
      <c r="J834" s="673"/>
      <c r="K834" s="673"/>
      <c r="L834" s="674"/>
    </row>
    <row r="835" spans="1:12" ht="15" customHeight="1">
      <c r="A835" s="212"/>
      <c r="B835" s="673"/>
      <c r="C835" s="673"/>
      <c r="D835" s="673"/>
      <c r="E835" s="673"/>
      <c r="F835" s="673"/>
      <c r="G835" s="673"/>
      <c r="H835" s="673"/>
      <c r="I835" s="673"/>
      <c r="J835" s="673"/>
      <c r="K835" s="673"/>
      <c r="L835" s="674"/>
    </row>
    <row r="836" spans="1:12" ht="15" customHeight="1">
      <c r="A836" s="212"/>
      <c r="L836" s="248"/>
    </row>
    <row r="837" spans="1:12" ht="15" customHeight="1">
      <c r="A837" s="212" t="s">
        <v>475</v>
      </c>
      <c r="B837" s="673" t="s">
        <v>694</v>
      </c>
      <c r="C837" s="673"/>
      <c r="D837" s="673"/>
      <c r="E837" s="673"/>
      <c r="F837" s="673"/>
      <c r="G837" s="673"/>
      <c r="H837" s="673"/>
      <c r="I837" s="673"/>
      <c r="J837" s="673"/>
      <c r="K837" s="673"/>
      <c r="L837" s="674"/>
    </row>
    <row r="838" spans="1:12" ht="15" customHeight="1">
      <c r="A838" s="212"/>
      <c r="B838" s="673"/>
      <c r="C838" s="673"/>
      <c r="D838" s="673"/>
      <c r="E838" s="673"/>
      <c r="F838" s="673"/>
      <c r="G838" s="673"/>
      <c r="H838" s="673"/>
      <c r="I838" s="673"/>
      <c r="J838" s="673"/>
      <c r="K838" s="673"/>
      <c r="L838" s="674"/>
    </row>
    <row r="839" spans="1:12" ht="15" customHeight="1">
      <c r="A839" s="212"/>
      <c r="B839" s="673"/>
      <c r="C839" s="673"/>
      <c r="D839" s="673"/>
      <c r="E839" s="673"/>
      <c r="F839" s="673"/>
      <c r="G839" s="673"/>
      <c r="H839" s="673"/>
      <c r="I839" s="673"/>
      <c r="J839" s="673"/>
      <c r="K839" s="673"/>
      <c r="L839" s="674"/>
    </row>
    <row r="840" spans="1:12" ht="15" customHeight="1">
      <c r="A840" s="212"/>
      <c r="L840" s="248"/>
    </row>
    <row r="841" spans="1:12" ht="24" customHeight="1">
      <c r="A841" s="212" t="s">
        <v>489</v>
      </c>
      <c r="B841" s="677" t="s">
        <v>1623</v>
      </c>
      <c r="C841" s="677"/>
      <c r="D841" s="677"/>
      <c r="E841" s="677"/>
      <c r="F841" s="677"/>
      <c r="G841" s="677"/>
      <c r="H841" s="677"/>
      <c r="I841" s="677"/>
      <c r="J841" s="677"/>
      <c r="K841" s="677"/>
      <c r="L841" s="678"/>
    </row>
    <row r="842" spans="1:12" ht="24" customHeight="1">
      <c r="A842" s="212"/>
      <c r="B842" s="677"/>
      <c r="C842" s="677"/>
      <c r="D842" s="677"/>
      <c r="E842" s="677"/>
      <c r="F842" s="677"/>
      <c r="G842" s="677"/>
      <c r="H842" s="677"/>
      <c r="I842" s="677"/>
      <c r="J842" s="677"/>
      <c r="K842" s="677"/>
      <c r="L842" s="678"/>
    </row>
    <row r="843" spans="1:12" ht="24" customHeight="1">
      <c r="A843" s="212"/>
      <c r="B843" s="677"/>
      <c r="C843" s="677"/>
      <c r="D843" s="677"/>
      <c r="E843" s="677"/>
      <c r="F843" s="677"/>
      <c r="G843" s="677"/>
      <c r="H843" s="677"/>
      <c r="I843" s="677"/>
      <c r="J843" s="677"/>
      <c r="K843" s="677"/>
      <c r="L843" s="678"/>
    </row>
    <row r="844" spans="1:12" ht="15" customHeight="1">
      <c r="A844" s="212"/>
      <c r="L844" s="248"/>
    </row>
    <row r="845" spans="1:12" ht="15" customHeight="1">
      <c r="A845" s="212"/>
      <c r="L845" s="248"/>
    </row>
    <row r="846" spans="1:12" ht="15" customHeight="1">
      <c r="A846" s="213"/>
      <c r="B846" s="47"/>
      <c r="C846" s="47"/>
      <c r="D846" s="48"/>
      <c r="E846" s="48"/>
      <c r="F846" s="48"/>
      <c r="G846" s="48"/>
      <c r="H846" s="48"/>
      <c r="I846" s="48"/>
      <c r="J846" s="48"/>
      <c r="K846" s="48"/>
      <c r="L846" s="49"/>
    </row>
    <row r="847" spans="1:12" ht="15" customHeight="1">
      <c r="A847" s="214"/>
      <c r="B847" s="101"/>
      <c r="C847" s="101"/>
      <c r="D847" s="102"/>
      <c r="E847" s="102"/>
      <c r="F847" s="102"/>
      <c r="G847" s="102"/>
      <c r="H847" s="102"/>
      <c r="I847" s="102"/>
      <c r="J847" s="102"/>
      <c r="K847" s="102"/>
      <c r="L847" s="103"/>
    </row>
    <row r="848" spans="1:12" ht="28.5" customHeight="1">
      <c r="A848" s="212" t="s">
        <v>493</v>
      </c>
      <c r="B848" s="677" t="s">
        <v>1624</v>
      </c>
      <c r="C848" s="677"/>
      <c r="D848" s="677"/>
      <c r="E848" s="677"/>
      <c r="F848" s="677"/>
      <c r="G848" s="677"/>
      <c r="H848" s="677"/>
      <c r="I848" s="677"/>
      <c r="J848" s="677"/>
      <c r="K848" s="677"/>
      <c r="L848" s="678"/>
    </row>
    <row r="849" spans="1:12" ht="28.5" customHeight="1">
      <c r="A849" s="212"/>
      <c r="B849" s="677"/>
      <c r="C849" s="677"/>
      <c r="D849" s="677"/>
      <c r="E849" s="677"/>
      <c r="F849" s="677"/>
      <c r="G849" s="677"/>
      <c r="H849" s="677"/>
      <c r="I849" s="677"/>
      <c r="J849" s="677"/>
      <c r="K849" s="677"/>
      <c r="L849" s="678"/>
    </row>
    <row r="850" spans="1:12" ht="28.5" customHeight="1">
      <c r="A850" s="212"/>
      <c r="B850" s="677"/>
      <c r="C850" s="677"/>
      <c r="D850" s="677"/>
      <c r="E850" s="677"/>
      <c r="F850" s="677"/>
      <c r="G850" s="677"/>
      <c r="H850" s="677"/>
      <c r="I850" s="677"/>
      <c r="J850" s="677"/>
      <c r="K850" s="677"/>
      <c r="L850" s="678"/>
    </row>
    <row r="851" spans="1:12" ht="15" customHeight="1">
      <c r="A851" s="212"/>
      <c r="L851" s="248"/>
    </row>
    <row r="852" spans="1:12" ht="15" customHeight="1">
      <c r="A852" s="215" t="s">
        <v>695</v>
      </c>
      <c r="B852" s="27" t="s">
        <v>696</v>
      </c>
      <c r="L852" s="248"/>
    </row>
    <row r="853" spans="1:12" ht="15" customHeight="1">
      <c r="A853" s="212"/>
      <c r="L853" s="248"/>
    </row>
    <row r="854" spans="1:12" ht="15" customHeight="1">
      <c r="A854" s="212" t="s">
        <v>458</v>
      </c>
      <c r="B854" s="673" t="s">
        <v>546</v>
      </c>
      <c r="C854" s="673"/>
      <c r="D854" s="673"/>
      <c r="E854" s="673"/>
      <c r="F854" s="673"/>
      <c r="G854" s="673"/>
      <c r="H854" s="673"/>
      <c r="I854" s="673"/>
      <c r="J854" s="673"/>
      <c r="K854" s="673"/>
      <c r="L854" s="674"/>
    </row>
    <row r="855" spans="1:12" ht="15" customHeight="1">
      <c r="A855" s="212"/>
      <c r="B855" s="673"/>
      <c r="C855" s="673"/>
      <c r="D855" s="673"/>
      <c r="E855" s="673"/>
      <c r="F855" s="673"/>
      <c r="G855" s="673"/>
      <c r="H855" s="673"/>
      <c r="I855" s="673"/>
      <c r="J855" s="673"/>
      <c r="K855" s="673"/>
      <c r="L855" s="674"/>
    </row>
    <row r="856" spans="1:12" ht="15" customHeight="1">
      <c r="A856" s="212"/>
      <c r="L856" s="248"/>
    </row>
    <row r="857" spans="1:12" ht="15" customHeight="1">
      <c r="A857" s="212" t="s">
        <v>466</v>
      </c>
      <c r="B857" s="673" t="s">
        <v>697</v>
      </c>
      <c r="C857" s="673"/>
      <c r="D857" s="673"/>
      <c r="E857" s="673"/>
      <c r="F857" s="673"/>
      <c r="G857" s="673"/>
      <c r="H857" s="673"/>
      <c r="I857" s="673"/>
      <c r="J857" s="673"/>
      <c r="K857" s="673"/>
      <c r="L857" s="674"/>
    </row>
    <row r="858" spans="1:12" ht="15" customHeight="1">
      <c r="A858" s="212"/>
      <c r="B858" s="673"/>
      <c r="C858" s="673"/>
      <c r="D858" s="673"/>
      <c r="E858" s="673"/>
      <c r="F858" s="673"/>
      <c r="G858" s="673"/>
      <c r="H858" s="673"/>
      <c r="I858" s="673"/>
      <c r="J858" s="673"/>
      <c r="K858" s="673"/>
      <c r="L858" s="674"/>
    </row>
    <row r="859" spans="1:12" ht="15" customHeight="1">
      <c r="A859" s="212"/>
      <c r="B859" s="673"/>
      <c r="C859" s="673"/>
      <c r="D859" s="673"/>
      <c r="E859" s="673"/>
      <c r="F859" s="673"/>
      <c r="G859" s="673"/>
      <c r="H859" s="673"/>
      <c r="I859" s="673"/>
      <c r="J859" s="673"/>
      <c r="K859" s="673"/>
      <c r="L859" s="674"/>
    </row>
    <row r="860" spans="1:12" ht="15" customHeight="1">
      <c r="A860" s="212"/>
      <c r="L860" s="248"/>
    </row>
    <row r="861" spans="1:12" ht="15" customHeight="1">
      <c r="A861" s="212" t="s">
        <v>468</v>
      </c>
      <c r="B861" s="673" t="s">
        <v>698</v>
      </c>
      <c r="C861" s="675"/>
      <c r="D861" s="675"/>
      <c r="E861" s="675"/>
      <c r="F861" s="675"/>
      <c r="G861" s="675"/>
      <c r="H861" s="675"/>
      <c r="I861" s="675"/>
      <c r="J861" s="675"/>
      <c r="K861" s="675"/>
      <c r="L861" s="676"/>
    </row>
    <row r="862" spans="1:12" ht="15" customHeight="1">
      <c r="A862" s="212"/>
      <c r="B862" s="675"/>
      <c r="C862" s="675"/>
      <c r="D862" s="675"/>
      <c r="E862" s="675"/>
      <c r="F862" s="675"/>
      <c r="G862" s="675"/>
      <c r="H862" s="675"/>
      <c r="I862" s="675"/>
      <c r="J862" s="675"/>
      <c r="K862" s="675"/>
      <c r="L862" s="676"/>
    </row>
    <row r="863" spans="1:12" ht="15" customHeight="1">
      <c r="A863" s="212"/>
      <c r="B863" s="675"/>
      <c r="C863" s="675"/>
      <c r="D863" s="675"/>
      <c r="E863" s="675"/>
      <c r="F863" s="675"/>
      <c r="G863" s="675"/>
      <c r="H863" s="675"/>
      <c r="I863" s="675"/>
      <c r="J863" s="675"/>
      <c r="K863" s="675"/>
      <c r="L863" s="676"/>
    </row>
    <row r="864" spans="1:12" ht="15" customHeight="1">
      <c r="A864" s="212"/>
      <c r="L864" s="248"/>
    </row>
    <row r="865" spans="1:12" ht="15" customHeight="1">
      <c r="A865" s="212" t="s">
        <v>470</v>
      </c>
      <c r="B865" s="15" t="s">
        <v>699</v>
      </c>
      <c r="L865" s="248"/>
    </row>
    <row r="866" spans="1:12" ht="15" customHeight="1">
      <c r="A866" s="212"/>
      <c r="L866" s="248"/>
    </row>
    <row r="867" spans="1:12" ht="15" customHeight="1">
      <c r="A867" s="212" t="s">
        <v>472</v>
      </c>
      <c r="B867" s="673" t="s">
        <v>700</v>
      </c>
      <c r="C867" s="673"/>
      <c r="D867" s="673"/>
      <c r="E867" s="673"/>
      <c r="F867" s="673"/>
      <c r="G867" s="673"/>
      <c r="H867" s="673"/>
      <c r="I867" s="673"/>
      <c r="J867" s="673"/>
      <c r="K867" s="673"/>
      <c r="L867" s="674"/>
    </row>
    <row r="868" spans="1:12" ht="15" customHeight="1">
      <c r="A868" s="212"/>
      <c r="B868" s="673"/>
      <c r="C868" s="673"/>
      <c r="D868" s="673"/>
      <c r="E868" s="673"/>
      <c r="F868" s="673"/>
      <c r="G868" s="673"/>
      <c r="H868" s="673"/>
      <c r="I868" s="673"/>
      <c r="J868" s="673"/>
      <c r="K868" s="673"/>
      <c r="L868" s="674"/>
    </row>
    <row r="869" spans="1:12" ht="15" customHeight="1">
      <c r="A869" s="212"/>
      <c r="B869" s="226"/>
      <c r="C869" s="226"/>
      <c r="D869" s="226"/>
      <c r="E869" s="226"/>
      <c r="F869" s="226"/>
      <c r="G869" s="226"/>
      <c r="H869" s="226"/>
      <c r="I869" s="226"/>
      <c r="J869" s="226"/>
      <c r="K869" s="226"/>
      <c r="L869" s="227"/>
    </row>
    <row r="870" spans="1:12" ht="15" customHeight="1">
      <c r="A870" s="212"/>
      <c r="B870" s="226"/>
      <c r="C870" s="226"/>
      <c r="D870" s="226"/>
      <c r="E870" s="226"/>
      <c r="F870" s="226"/>
      <c r="G870" s="226"/>
      <c r="H870" s="226"/>
      <c r="I870" s="226"/>
      <c r="J870" s="226"/>
      <c r="K870" s="226"/>
      <c r="L870" s="227"/>
    </row>
    <row r="871" spans="1:12" ht="15" customHeight="1">
      <c r="A871" s="212"/>
      <c r="B871" s="226"/>
      <c r="C871" s="226"/>
      <c r="D871" s="226"/>
      <c r="E871" s="226"/>
      <c r="F871" s="226"/>
      <c r="G871" s="226"/>
      <c r="H871" s="226"/>
      <c r="I871" s="226"/>
      <c r="J871" s="226"/>
      <c r="K871" s="226"/>
      <c r="L871" s="227"/>
    </row>
    <row r="872" spans="1:12" ht="15" customHeight="1">
      <c r="A872" s="212"/>
      <c r="B872" s="226"/>
      <c r="C872" s="226"/>
      <c r="D872" s="226"/>
      <c r="E872" s="226"/>
      <c r="F872" s="226"/>
      <c r="G872" s="226"/>
      <c r="H872" s="226"/>
      <c r="I872" s="226"/>
      <c r="J872" s="226"/>
      <c r="K872" s="226"/>
      <c r="L872" s="227"/>
    </row>
    <row r="873" spans="1:12" ht="15" customHeight="1">
      <c r="A873" s="212"/>
      <c r="B873" s="226"/>
      <c r="C873" s="226"/>
      <c r="D873" s="226"/>
      <c r="E873" s="226"/>
      <c r="F873" s="226"/>
      <c r="G873" s="226"/>
      <c r="H873" s="226"/>
      <c r="I873" s="226"/>
      <c r="J873" s="226"/>
      <c r="K873" s="226"/>
      <c r="L873" s="227"/>
    </row>
    <row r="874" spans="1:12" ht="15" customHeight="1">
      <c r="A874" s="212"/>
      <c r="B874" s="226"/>
      <c r="C874" s="226"/>
      <c r="D874" s="226"/>
      <c r="E874" s="226"/>
      <c r="F874" s="226"/>
      <c r="G874" s="226"/>
      <c r="H874" s="226"/>
      <c r="I874" s="226"/>
      <c r="J874" s="226"/>
      <c r="K874" s="226"/>
      <c r="L874" s="227"/>
    </row>
    <row r="875" spans="1:12" ht="15" customHeight="1">
      <c r="A875" s="212"/>
      <c r="B875" s="226"/>
      <c r="C875" s="226"/>
      <c r="D875" s="226"/>
      <c r="E875" s="226"/>
      <c r="F875" s="226"/>
      <c r="G875" s="226"/>
      <c r="H875" s="226"/>
      <c r="I875" s="226"/>
      <c r="J875" s="226"/>
      <c r="K875" s="226"/>
      <c r="L875" s="227"/>
    </row>
    <row r="876" spans="1:12" ht="15" customHeight="1">
      <c r="A876" s="212"/>
      <c r="B876" s="226"/>
      <c r="C876" s="226"/>
      <c r="D876" s="226"/>
      <c r="E876" s="226"/>
      <c r="F876" s="226"/>
      <c r="G876" s="226"/>
      <c r="H876" s="226"/>
      <c r="I876" s="226"/>
      <c r="J876" s="226"/>
      <c r="K876" s="226"/>
      <c r="L876" s="227"/>
    </row>
    <row r="877" spans="1:12" ht="15" customHeight="1">
      <c r="A877" s="212"/>
      <c r="B877" s="226"/>
      <c r="C877" s="226"/>
      <c r="D877" s="226"/>
      <c r="E877" s="226"/>
      <c r="F877" s="226"/>
      <c r="G877" s="226"/>
      <c r="H877" s="226"/>
      <c r="I877" s="226"/>
      <c r="J877" s="226"/>
      <c r="K877" s="226"/>
      <c r="L877" s="227"/>
    </row>
    <row r="878" spans="1:12" ht="15" customHeight="1">
      <c r="A878" s="212"/>
      <c r="B878" s="226"/>
      <c r="C878" s="226"/>
      <c r="D878" s="226"/>
      <c r="E878" s="226"/>
      <c r="F878" s="226"/>
      <c r="G878" s="226"/>
      <c r="H878" s="226"/>
      <c r="I878" s="226"/>
      <c r="J878" s="226"/>
      <c r="K878" s="226"/>
      <c r="L878" s="227"/>
    </row>
    <row r="879" spans="1:12" ht="15" customHeight="1">
      <c r="A879" s="212"/>
      <c r="B879" s="226"/>
      <c r="C879" s="226"/>
      <c r="D879" s="226"/>
      <c r="E879" s="226"/>
      <c r="F879" s="226"/>
      <c r="G879" s="226"/>
      <c r="H879" s="226"/>
      <c r="I879" s="226"/>
      <c r="J879" s="226"/>
      <c r="K879" s="226"/>
      <c r="L879" s="227"/>
    </row>
    <row r="880" spans="1:12" ht="15" customHeight="1">
      <c r="A880" s="212"/>
      <c r="B880" s="226"/>
      <c r="C880" s="226"/>
      <c r="D880" s="226"/>
      <c r="E880" s="226"/>
      <c r="F880" s="226"/>
      <c r="G880" s="226"/>
      <c r="H880" s="226"/>
      <c r="I880" s="226"/>
      <c r="J880" s="226"/>
      <c r="K880" s="226"/>
      <c r="L880" s="227"/>
    </row>
    <row r="881" spans="1:12" ht="15" customHeight="1">
      <c r="A881" s="212"/>
      <c r="B881" s="226"/>
      <c r="C881" s="226"/>
      <c r="D881" s="226"/>
      <c r="E881" s="226"/>
      <c r="F881" s="226"/>
      <c r="G881" s="226"/>
      <c r="H881" s="226"/>
      <c r="I881" s="226"/>
      <c r="J881" s="226"/>
      <c r="K881" s="226"/>
      <c r="L881" s="227"/>
    </row>
    <row r="882" spans="1:12" ht="15" customHeight="1">
      <c r="A882" s="212"/>
      <c r="B882" s="226"/>
      <c r="C882" s="226"/>
      <c r="D882" s="226"/>
      <c r="E882" s="226"/>
      <c r="F882" s="226"/>
      <c r="G882" s="226"/>
      <c r="H882" s="226"/>
      <c r="I882" s="226"/>
      <c r="J882" s="226"/>
      <c r="K882" s="226"/>
      <c r="L882" s="227"/>
    </row>
    <row r="883" spans="1:12" ht="15" customHeight="1">
      <c r="A883" s="212"/>
      <c r="B883" s="226"/>
      <c r="C883" s="226"/>
      <c r="D883" s="226"/>
      <c r="E883" s="226"/>
      <c r="F883" s="226"/>
      <c r="G883" s="226"/>
      <c r="H883" s="226"/>
      <c r="I883" s="226"/>
      <c r="J883" s="226"/>
      <c r="K883" s="226"/>
      <c r="L883" s="227"/>
    </row>
    <row r="884" spans="1:12" ht="15" customHeight="1">
      <c r="A884" s="212"/>
      <c r="B884" s="226"/>
      <c r="C884" s="226"/>
      <c r="D884" s="226"/>
      <c r="E884" s="226"/>
      <c r="F884" s="226"/>
      <c r="G884" s="226"/>
      <c r="H884" s="226"/>
      <c r="I884" s="226"/>
      <c r="J884" s="226"/>
      <c r="K884" s="226"/>
      <c r="L884" s="227"/>
    </row>
    <row r="885" spans="1:12" ht="15" customHeight="1">
      <c r="A885" s="212"/>
      <c r="B885" s="226"/>
      <c r="C885" s="226"/>
      <c r="D885" s="226"/>
      <c r="E885" s="226"/>
      <c r="F885" s="226"/>
      <c r="G885" s="226"/>
      <c r="H885" s="226"/>
      <c r="I885" s="226"/>
      <c r="J885" s="226"/>
      <c r="K885" s="226"/>
      <c r="L885" s="227"/>
    </row>
    <row r="886" spans="1:12" ht="15" customHeight="1">
      <c r="A886" s="212"/>
      <c r="B886" s="226"/>
      <c r="C886" s="226"/>
      <c r="D886" s="226"/>
      <c r="E886" s="226"/>
      <c r="F886" s="226"/>
      <c r="G886" s="226"/>
      <c r="H886" s="226"/>
      <c r="I886" s="226"/>
      <c r="J886" s="226"/>
      <c r="K886" s="226"/>
      <c r="L886" s="227"/>
    </row>
    <row r="887" spans="1:12" ht="15" customHeight="1">
      <c r="A887" s="212"/>
      <c r="B887" s="226"/>
      <c r="C887" s="226"/>
      <c r="D887" s="226"/>
      <c r="E887" s="226"/>
      <c r="F887" s="226"/>
      <c r="G887" s="226"/>
      <c r="H887" s="226"/>
      <c r="I887" s="226"/>
      <c r="J887" s="226"/>
      <c r="K887" s="226"/>
      <c r="L887" s="227"/>
    </row>
    <row r="888" spans="1:12" ht="15" customHeight="1">
      <c r="A888" s="212"/>
      <c r="B888" s="226"/>
      <c r="C888" s="226"/>
      <c r="D888" s="226"/>
      <c r="E888" s="226"/>
      <c r="F888" s="226"/>
      <c r="G888" s="226"/>
      <c r="H888" s="226"/>
      <c r="I888" s="226"/>
      <c r="J888" s="226"/>
      <c r="K888" s="226"/>
      <c r="L888" s="227"/>
    </row>
    <row r="889" spans="1:12" ht="15" customHeight="1">
      <c r="A889" s="212"/>
      <c r="B889" s="226"/>
      <c r="C889" s="226"/>
      <c r="D889" s="226"/>
      <c r="E889" s="226"/>
      <c r="F889" s="226"/>
      <c r="G889" s="226"/>
      <c r="H889" s="226"/>
      <c r="I889" s="226"/>
      <c r="J889" s="226"/>
      <c r="K889" s="226"/>
      <c r="L889" s="227"/>
    </row>
    <row r="890" spans="1:12" ht="15" customHeight="1">
      <c r="A890" s="212"/>
      <c r="B890" s="226"/>
      <c r="C890" s="226"/>
      <c r="D890" s="226"/>
      <c r="E890" s="226"/>
      <c r="F890" s="226"/>
      <c r="G890" s="226"/>
      <c r="H890" s="226"/>
      <c r="I890" s="226"/>
      <c r="J890" s="226"/>
      <c r="K890" s="226"/>
      <c r="L890" s="227"/>
    </row>
    <row r="891" spans="1:12" ht="15" customHeight="1">
      <c r="A891" s="213"/>
      <c r="B891" s="175"/>
      <c r="C891" s="175"/>
      <c r="D891" s="175"/>
      <c r="E891" s="175"/>
      <c r="F891" s="175"/>
      <c r="G891" s="175"/>
      <c r="H891" s="175"/>
      <c r="I891" s="175"/>
      <c r="J891" s="175"/>
      <c r="K891" s="175"/>
      <c r="L891" s="176"/>
    </row>
    <row r="893" spans="1:12" ht="15" customHeight="1">
      <c r="A893" s="112"/>
      <c r="B893" s="113"/>
      <c r="C893" s="113"/>
      <c r="D893" s="113"/>
      <c r="E893" s="113"/>
      <c r="F893" s="113"/>
      <c r="G893" s="113"/>
      <c r="H893" s="113"/>
      <c r="I893" s="113"/>
      <c r="J893" s="113"/>
      <c r="K893" s="113"/>
      <c r="L893" s="113"/>
    </row>
  </sheetData>
  <sheetProtection algorithmName="SHA-512" hashValue="gdP7o5xOEW+U1rJkQcwWe8rZ+bSjfRQ4kkJQfPobQHxQM8m0Opj1fCg1uhafHBjjCobBx5CgjsH3aYP+jmaeLg==" saltValue="2PF7F0nnnHIsKr8j/aKFBw==" spinCount="100000" sheet="1" objects="1" scenarios="1"/>
  <mergeCells count="138">
    <mergeCell ref="C60:L61"/>
    <mergeCell ref="C65:L66"/>
    <mergeCell ref="B75:L78"/>
    <mergeCell ref="B80:L81"/>
    <mergeCell ref="B83:L84"/>
    <mergeCell ref="B86:L87"/>
    <mergeCell ref="B19:L22"/>
    <mergeCell ref="B24:L28"/>
    <mergeCell ref="B30:L36"/>
    <mergeCell ref="B38:L45"/>
    <mergeCell ref="B53:L56"/>
    <mergeCell ref="B58:L59"/>
    <mergeCell ref="B130:L134"/>
    <mergeCell ref="B138:L139"/>
    <mergeCell ref="B145:L149"/>
    <mergeCell ref="B153:L159"/>
    <mergeCell ref="B161:L165"/>
    <mergeCell ref="B167:L173"/>
    <mergeCell ref="B89:L90"/>
    <mergeCell ref="B92:L95"/>
    <mergeCell ref="B102:L104"/>
    <mergeCell ref="B106:L112"/>
    <mergeCell ref="B120:L122"/>
    <mergeCell ref="B126:L128"/>
    <mergeCell ref="B114:L114"/>
    <mergeCell ref="B116:L116"/>
    <mergeCell ref="B217:L220"/>
    <mergeCell ref="B224:L226"/>
    <mergeCell ref="B228:L230"/>
    <mergeCell ref="B232:L234"/>
    <mergeCell ref="B236:L237"/>
    <mergeCell ref="B241:L242"/>
    <mergeCell ref="B175:L180"/>
    <mergeCell ref="B182:L183"/>
    <mergeCell ref="B185:L190"/>
    <mergeCell ref="B196:L201"/>
    <mergeCell ref="B205:L211"/>
    <mergeCell ref="B213:L215"/>
    <mergeCell ref="B270:L271"/>
    <mergeCell ref="B273:L274"/>
    <mergeCell ref="C279:L280"/>
    <mergeCell ref="C283:L284"/>
    <mergeCell ref="B288:L290"/>
    <mergeCell ref="B292:L293"/>
    <mergeCell ref="B246:L248"/>
    <mergeCell ref="B252:L253"/>
    <mergeCell ref="B255:L256"/>
    <mergeCell ref="B260:L261"/>
    <mergeCell ref="B263:L265"/>
    <mergeCell ref="B267:L268"/>
    <mergeCell ref="B339:L340"/>
    <mergeCell ref="B342:L342"/>
    <mergeCell ref="B344:L344"/>
    <mergeCell ref="C346:L347"/>
    <mergeCell ref="C349:L350"/>
    <mergeCell ref="C358:L359"/>
    <mergeCell ref="B295:L296"/>
    <mergeCell ref="B298:L301"/>
    <mergeCell ref="B309:L316"/>
    <mergeCell ref="B322:L324"/>
    <mergeCell ref="B330:L332"/>
    <mergeCell ref="B334:L337"/>
    <mergeCell ref="B305:L305"/>
    <mergeCell ref="B410:L412"/>
    <mergeCell ref="C415:L419"/>
    <mergeCell ref="C421:L423"/>
    <mergeCell ref="C428:L431"/>
    <mergeCell ref="C434:L439"/>
    <mergeCell ref="B443:L445"/>
    <mergeCell ref="C360:L362"/>
    <mergeCell ref="C364:L372"/>
    <mergeCell ref="C373:L374"/>
    <mergeCell ref="B387:L388"/>
    <mergeCell ref="C392:L398"/>
    <mergeCell ref="C400:L407"/>
    <mergeCell ref="B495:L496"/>
    <mergeCell ref="C499:L500"/>
    <mergeCell ref="C501:L503"/>
    <mergeCell ref="C504:L504"/>
    <mergeCell ref="C505:L505"/>
    <mergeCell ref="C506:L506"/>
    <mergeCell ref="B447:L449"/>
    <mergeCell ref="B451:L456"/>
    <mergeCell ref="B460:L460"/>
    <mergeCell ref="B462:L464"/>
    <mergeCell ref="B477:L480"/>
    <mergeCell ref="B486:L491"/>
    <mergeCell ref="B534:L537"/>
    <mergeCell ref="B539:L540"/>
    <mergeCell ref="B542:L544"/>
    <mergeCell ref="B546:L548"/>
    <mergeCell ref="B550:L551"/>
    <mergeCell ref="B555:L556"/>
    <mergeCell ref="C507:L508"/>
    <mergeCell ref="C509:L509"/>
    <mergeCell ref="C510:L511"/>
    <mergeCell ref="B513:L515"/>
    <mergeCell ref="B522:L528"/>
    <mergeCell ref="B530:L532"/>
    <mergeCell ref="B598:L600"/>
    <mergeCell ref="B604:L606"/>
    <mergeCell ref="B627:L628"/>
    <mergeCell ref="B630:L638"/>
    <mergeCell ref="B640:L642"/>
    <mergeCell ref="B646:L649"/>
    <mergeCell ref="B558:L562"/>
    <mergeCell ref="B571:L572"/>
    <mergeCell ref="C575:L576"/>
    <mergeCell ref="C580:L581"/>
    <mergeCell ref="C584:L585"/>
    <mergeCell ref="B593:L596"/>
    <mergeCell ref="B696:L698"/>
    <mergeCell ref="B714:L717"/>
    <mergeCell ref="B719:L720"/>
    <mergeCell ref="B724:L727"/>
    <mergeCell ref="B729:L730"/>
    <mergeCell ref="B734:L735"/>
    <mergeCell ref="B651:L652"/>
    <mergeCell ref="B665:L668"/>
    <mergeCell ref="B672:L675"/>
    <mergeCell ref="B677:L680"/>
    <mergeCell ref="B686:L689"/>
    <mergeCell ref="B691:L692"/>
    <mergeCell ref="B867:L868"/>
    <mergeCell ref="B824:L831"/>
    <mergeCell ref="B833:L835"/>
    <mergeCell ref="B837:L839"/>
    <mergeCell ref="B854:L855"/>
    <mergeCell ref="B857:L859"/>
    <mergeCell ref="B861:L863"/>
    <mergeCell ref="B737:L739"/>
    <mergeCell ref="B741:L744"/>
    <mergeCell ref="B793:L794"/>
    <mergeCell ref="B804:L811"/>
    <mergeCell ref="B813:L815"/>
    <mergeCell ref="B817:L822"/>
    <mergeCell ref="B841:L843"/>
    <mergeCell ref="B848:L850"/>
  </mergeCells>
  <printOptions horizontalCentered="1"/>
  <pageMargins left="0.25" right="0.25" top="0.5" bottom="0.75" header="0.5" footer="0.25"/>
  <pageSetup paperSize="9" orientation="portrait" useFirstPageNumber="1" r:id="rId1"/>
  <headerFooter>
    <oddFooter>&amp;L&amp;8Document (V-4)&amp;C&amp;8P/&amp;P&amp;R&amp;8Preambles</oddFooter>
  </headerFooter>
  <ignoredErrors>
    <ignoredError sqref="A791 A569 A663:A684 A644 A625 A852 A8 A553:A56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26"/>
  <sheetViews>
    <sheetView showGridLines="0" showZeros="0" view="pageBreakPreview" topLeftCell="A1090" zoomScale="80" zoomScaleNormal="100" zoomScaleSheetLayoutView="80" workbookViewId="0">
      <selection activeCell="B1121" sqref="B1121"/>
    </sheetView>
  </sheetViews>
  <sheetFormatPr defaultRowHeight="15" customHeight="1"/>
  <cols>
    <col min="1" max="1" width="16.42578125" style="411" customWidth="1"/>
    <col min="2" max="2" width="43.85546875" style="284" customWidth="1"/>
    <col min="3" max="3" width="6.7109375" style="285" customWidth="1"/>
    <col min="4" max="4" width="9.28515625" style="318" customWidth="1"/>
    <col min="5" max="5" width="11.140625" style="412" customWidth="1"/>
    <col min="6" max="6" width="15.5703125" style="413" customWidth="1"/>
    <col min="7" max="16384" width="9.140625" style="284"/>
  </cols>
  <sheetData>
    <row r="1" spans="1:6" s="314" customFormat="1" ht="15" customHeight="1">
      <c r="A1" s="310" t="s">
        <v>1129</v>
      </c>
      <c r="B1" s="311"/>
      <c r="C1" s="311"/>
      <c r="D1" s="312"/>
      <c r="E1" s="311"/>
      <c r="F1" s="313"/>
    </row>
    <row r="2" spans="1:6" s="321" customFormat="1" ht="15" customHeight="1">
      <c r="A2" s="315" t="s">
        <v>1698</v>
      </c>
      <c r="B2" s="316"/>
      <c r="C2" s="317"/>
      <c r="D2" s="318"/>
      <c r="E2" s="319"/>
      <c r="F2" s="320" t="s">
        <v>267</v>
      </c>
    </row>
    <row r="3" spans="1:6" s="321" customFormat="1" ht="15" customHeight="1">
      <c r="A3" s="322" t="s">
        <v>1701</v>
      </c>
      <c r="B3" s="323"/>
      <c r="C3" s="324"/>
      <c r="D3" s="325"/>
      <c r="E3" s="326"/>
      <c r="F3" s="327" t="s">
        <v>97</v>
      </c>
    </row>
    <row r="4" spans="1:6" s="321" customFormat="1" ht="16.5" customHeight="1">
      <c r="A4" s="328"/>
      <c r="B4" s="329"/>
      <c r="C4" s="330"/>
      <c r="D4" s="331"/>
      <c r="E4" s="332"/>
      <c r="F4" s="333"/>
    </row>
    <row r="5" spans="1:6" s="335" customFormat="1" ht="15" customHeight="1">
      <c r="A5" s="710" t="s">
        <v>2</v>
      </c>
      <c r="B5" s="710" t="s">
        <v>3</v>
      </c>
      <c r="C5" s="712" t="s">
        <v>4</v>
      </c>
      <c r="D5" s="714" t="s">
        <v>5</v>
      </c>
      <c r="E5" s="334" t="s">
        <v>6</v>
      </c>
      <c r="F5" s="334" t="s">
        <v>11</v>
      </c>
    </row>
    <row r="6" spans="1:6" s="335" customFormat="1" ht="15" customHeight="1">
      <c r="A6" s="711"/>
      <c r="B6" s="711"/>
      <c r="C6" s="713"/>
      <c r="D6" s="715"/>
      <c r="E6" s="336" t="s">
        <v>98</v>
      </c>
      <c r="F6" s="336" t="s">
        <v>98</v>
      </c>
    </row>
    <row r="7" spans="1:6" s="335" customFormat="1" ht="15" customHeight="1">
      <c r="A7" s="337"/>
      <c r="B7" s="338"/>
      <c r="C7" s="339"/>
      <c r="D7" s="340"/>
      <c r="E7" s="341"/>
      <c r="F7" s="342"/>
    </row>
    <row r="8" spans="1:6" s="335" customFormat="1" ht="15" customHeight="1">
      <c r="A8" s="337"/>
      <c r="B8" s="343" t="s">
        <v>14</v>
      </c>
      <c r="C8" s="339"/>
      <c r="D8" s="340"/>
      <c r="E8" s="341"/>
      <c r="F8" s="342"/>
    </row>
    <row r="9" spans="1:6" ht="15" customHeight="1">
      <c r="A9" s="344"/>
      <c r="B9" s="162"/>
      <c r="C9" s="345"/>
      <c r="D9" s="346"/>
      <c r="E9" s="345"/>
      <c r="F9" s="347"/>
    </row>
    <row r="10" spans="1:6" ht="15" customHeight="1">
      <c r="A10" s="348" t="s">
        <v>702</v>
      </c>
      <c r="B10" s="349" t="s">
        <v>701</v>
      </c>
      <c r="C10" s="345"/>
      <c r="D10" s="346"/>
      <c r="E10" s="345"/>
      <c r="F10" s="347"/>
    </row>
    <row r="11" spans="1:6" ht="15" customHeight="1">
      <c r="A11" s="344"/>
      <c r="B11" s="350"/>
      <c r="C11" s="345"/>
      <c r="D11" s="346"/>
      <c r="E11" s="345"/>
      <c r="F11" s="347"/>
    </row>
    <row r="12" spans="1:6" ht="28.5">
      <c r="A12" s="344" t="s">
        <v>806</v>
      </c>
      <c r="B12" s="351" t="s">
        <v>815</v>
      </c>
      <c r="C12" s="345"/>
      <c r="D12" s="346"/>
      <c r="E12" s="345"/>
      <c r="F12" s="347"/>
    </row>
    <row r="13" spans="1:6" ht="15" customHeight="1">
      <c r="A13" s="344"/>
      <c r="B13" s="350"/>
      <c r="C13" s="345"/>
      <c r="D13" s="346"/>
      <c r="E13" s="345"/>
      <c r="F13" s="347"/>
    </row>
    <row r="14" spans="1:6" s="353" customFormat="1" ht="114">
      <c r="A14" s="130"/>
      <c r="B14" s="161" t="s">
        <v>1068</v>
      </c>
      <c r="C14" s="168"/>
      <c r="D14" s="346"/>
      <c r="E14" s="352"/>
      <c r="F14" s="220"/>
    </row>
    <row r="15" spans="1:6" s="353" customFormat="1" ht="15" customHeight="1">
      <c r="A15" s="130"/>
      <c r="B15" s="354"/>
      <c r="C15" s="168"/>
      <c r="D15" s="346"/>
      <c r="E15" s="352"/>
      <c r="F15" s="220"/>
    </row>
    <row r="16" spans="1:6" s="353" customFormat="1" ht="28.5">
      <c r="A16" s="344" t="s">
        <v>810</v>
      </c>
      <c r="B16" s="161" t="s">
        <v>364</v>
      </c>
      <c r="C16" s="168"/>
      <c r="D16" s="346"/>
      <c r="E16" s="352"/>
      <c r="F16" s="220"/>
    </row>
    <row r="17" spans="1:6" ht="15" customHeight="1">
      <c r="A17" s="344"/>
      <c r="B17" s="350"/>
      <c r="C17" s="345"/>
      <c r="D17" s="346"/>
      <c r="E17" s="345"/>
      <c r="F17" s="347"/>
    </row>
    <row r="18" spans="1:6" s="353" customFormat="1" ht="28.5">
      <c r="A18" s="344" t="s">
        <v>918</v>
      </c>
      <c r="B18" s="170" t="s">
        <v>365</v>
      </c>
      <c r="C18" s="168" t="s">
        <v>442</v>
      </c>
      <c r="D18" s="346">
        <v>1708</v>
      </c>
      <c r="E18" s="276"/>
      <c r="F18" s="219">
        <f>D18*E18</f>
        <v>0</v>
      </c>
    </row>
    <row r="19" spans="1:6" ht="15" customHeight="1">
      <c r="A19" s="130"/>
      <c r="B19" s="356"/>
      <c r="C19" s="345"/>
      <c r="D19" s="346"/>
      <c r="E19" s="355"/>
      <c r="F19" s="219"/>
    </row>
    <row r="20" spans="1:6" s="353" customFormat="1" ht="14.25">
      <c r="A20" s="344" t="s">
        <v>1304</v>
      </c>
      <c r="B20" s="170" t="s">
        <v>1303</v>
      </c>
      <c r="C20" s="168" t="s">
        <v>442</v>
      </c>
      <c r="D20" s="346">
        <v>53</v>
      </c>
      <c r="E20" s="276"/>
      <c r="F20" s="219">
        <f>D20*E20</f>
        <v>0</v>
      </c>
    </row>
    <row r="21" spans="1:6" ht="15" customHeight="1">
      <c r="A21" s="130"/>
      <c r="B21" s="356"/>
      <c r="C21" s="345"/>
      <c r="D21" s="346"/>
      <c r="E21" s="355"/>
      <c r="F21" s="219"/>
    </row>
    <row r="22" spans="1:6" ht="15" customHeight="1">
      <c r="A22" s="344" t="s">
        <v>915</v>
      </c>
      <c r="B22" s="161" t="s">
        <v>367</v>
      </c>
      <c r="C22" s="345"/>
      <c r="D22" s="346"/>
      <c r="E22" s="355"/>
      <c r="F22" s="219"/>
    </row>
    <row r="23" spans="1:6" ht="15" customHeight="1">
      <c r="A23" s="344"/>
      <c r="B23" s="161"/>
      <c r="C23" s="345"/>
      <c r="D23" s="346"/>
      <c r="E23" s="355"/>
      <c r="F23" s="219"/>
    </row>
    <row r="24" spans="1:6" ht="15" customHeight="1">
      <c r="A24" s="344" t="s">
        <v>919</v>
      </c>
      <c r="B24" s="170" t="s">
        <v>805</v>
      </c>
      <c r="C24" s="345" t="s">
        <v>442</v>
      </c>
      <c r="D24" s="346">
        <v>40</v>
      </c>
      <c r="E24" s="276"/>
      <c r="F24" s="219">
        <f>D24*E24</f>
        <v>0</v>
      </c>
    </row>
    <row r="25" spans="1:6" ht="15" customHeight="1">
      <c r="A25" s="344"/>
      <c r="B25" s="170"/>
      <c r="C25" s="345"/>
      <c r="D25" s="346"/>
      <c r="E25" s="355"/>
      <c r="F25" s="219"/>
    </row>
    <row r="26" spans="1:6" ht="15" customHeight="1">
      <c r="A26" s="344" t="s">
        <v>1025</v>
      </c>
      <c r="B26" s="170" t="s">
        <v>366</v>
      </c>
      <c r="C26" s="345" t="s">
        <v>442</v>
      </c>
      <c r="D26" s="346">
        <v>15</v>
      </c>
      <c r="E26" s="276"/>
      <c r="F26" s="219">
        <f>D26*E26</f>
        <v>0</v>
      </c>
    </row>
    <row r="27" spans="1:6" ht="15" customHeight="1">
      <c r="A27" s="344"/>
      <c r="B27" s="170"/>
      <c r="C27" s="345"/>
      <c r="D27" s="346"/>
      <c r="E27" s="355"/>
      <c r="F27" s="219"/>
    </row>
    <row r="28" spans="1:6" ht="15" customHeight="1">
      <c r="A28" s="344" t="s">
        <v>1026</v>
      </c>
      <c r="B28" s="170" t="s">
        <v>146</v>
      </c>
      <c r="C28" s="345" t="s">
        <v>442</v>
      </c>
      <c r="D28" s="346">
        <v>10</v>
      </c>
      <c r="E28" s="276"/>
      <c r="F28" s="219">
        <f>D28*E28</f>
        <v>0</v>
      </c>
    </row>
    <row r="29" spans="1:6" ht="15" customHeight="1">
      <c r="A29" s="344"/>
      <c r="B29" s="170"/>
      <c r="C29" s="345"/>
      <c r="D29" s="346"/>
      <c r="E29" s="355"/>
      <c r="F29" s="219"/>
    </row>
    <row r="30" spans="1:6" ht="15" customHeight="1">
      <c r="A30" s="344" t="s">
        <v>1027</v>
      </c>
      <c r="B30" s="170" t="s">
        <v>106</v>
      </c>
      <c r="C30" s="345" t="s">
        <v>442</v>
      </c>
      <c r="D30" s="346">
        <v>8</v>
      </c>
      <c r="E30" s="276"/>
      <c r="F30" s="219">
        <f>D30*E30</f>
        <v>0</v>
      </c>
    </row>
    <row r="31" spans="1:6" ht="15" customHeight="1">
      <c r="A31" s="344"/>
      <c r="B31" s="170"/>
      <c r="C31" s="345"/>
      <c r="D31" s="346"/>
      <c r="E31" s="355"/>
      <c r="F31" s="219"/>
    </row>
    <row r="32" spans="1:6" ht="15" customHeight="1">
      <c r="A32" s="344" t="s">
        <v>1028</v>
      </c>
      <c r="B32" s="170" t="s">
        <v>107</v>
      </c>
      <c r="C32" s="345" t="s">
        <v>442</v>
      </c>
      <c r="D32" s="346">
        <v>5</v>
      </c>
      <c r="E32" s="276"/>
      <c r="F32" s="219">
        <f>D32*E32</f>
        <v>0</v>
      </c>
    </row>
    <row r="33" spans="1:6" ht="15" customHeight="1">
      <c r="A33" s="344"/>
      <c r="B33" s="170"/>
      <c r="C33" s="345"/>
      <c r="D33" s="346"/>
      <c r="E33" s="345"/>
      <c r="F33" s="347"/>
    </row>
    <row r="34" spans="1:6" ht="15" customHeight="1">
      <c r="A34" s="344"/>
      <c r="B34" s="170"/>
      <c r="C34" s="345"/>
      <c r="D34" s="346"/>
      <c r="E34" s="345"/>
      <c r="F34" s="347"/>
    </row>
    <row r="35" spans="1:6" ht="15" customHeight="1">
      <c r="A35" s="344"/>
      <c r="B35" s="170"/>
      <c r="C35" s="345"/>
      <c r="D35" s="346"/>
      <c r="E35" s="345"/>
      <c r="F35" s="347"/>
    </row>
    <row r="36" spans="1:6" ht="15" customHeight="1">
      <c r="A36" s="344"/>
      <c r="B36" s="170"/>
      <c r="C36" s="345"/>
      <c r="D36" s="346"/>
      <c r="E36" s="345"/>
      <c r="F36" s="347"/>
    </row>
    <row r="37" spans="1:6" ht="15" customHeight="1">
      <c r="A37" s="344"/>
      <c r="B37" s="170"/>
      <c r="C37" s="345"/>
      <c r="D37" s="346"/>
      <c r="E37" s="345"/>
      <c r="F37" s="347"/>
    </row>
    <row r="38" spans="1:6" ht="15" customHeight="1">
      <c r="A38" s="344"/>
      <c r="B38" s="170"/>
      <c r="C38" s="345"/>
      <c r="D38" s="346"/>
      <c r="E38" s="345"/>
      <c r="F38" s="347"/>
    </row>
    <row r="39" spans="1:6" ht="15" customHeight="1">
      <c r="A39" s="344"/>
      <c r="B39" s="161"/>
      <c r="C39" s="345"/>
      <c r="D39" s="346"/>
      <c r="E39" s="345"/>
      <c r="F39" s="347"/>
    </row>
    <row r="40" spans="1:6" ht="15" customHeight="1">
      <c r="A40" s="344"/>
      <c r="B40" s="170"/>
      <c r="C40" s="345"/>
      <c r="D40" s="346"/>
      <c r="E40" s="345"/>
      <c r="F40" s="347"/>
    </row>
    <row r="41" spans="1:6" ht="15" customHeight="1">
      <c r="A41" s="130"/>
      <c r="B41" s="354"/>
      <c r="C41" s="168"/>
      <c r="D41" s="357"/>
      <c r="E41" s="168"/>
      <c r="F41" s="220"/>
    </row>
    <row r="42" spans="1:6" ht="30" customHeight="1">
      <c r="A42" s="358"/>
      <c r="B42" s="359" t="s">
        <v>264</v>
      </c>
      <c r="C42" s="360"/>
      <c r="D42" s="361"/>
      <c r="E42" s="362" t="s">
        <v>248</v>
      </c>
      <c r="F42" s="363">
        <f>SUM(F9:F35)</f>
        <v>0</v>
      </c>
    </row>
    <row r="43" spans="1:6" ht="15" customHeight="1">
      <c r="A43" s="130"/>
      <c r="B43" s="354"/>
      <c r="C43" s="168"/>
      <c r="D43" s="357"/>
      <c r="E43" s="168"/>
      <c r="F43" s="220"/>
    </row>
    <row r="44" spans="1:6" s="335" customFormat="1" ht="30">
      <c r="A44" s="337"/>
      <c r="B44" s="364" t="s">
        <v>271</v>
      </c>
      <c r="C44" s="339"/>
      <c r="D44" s="340"/>
      <c r="E44" s="341"/>
      <c r="F44" s="342"/>
    </row>
    <row r="45" spans="1:6" ht="15" customHeight="1">
      <c r="A45" s="344"/>
      <c r="B45" s="170"/>
      <c r="C45" s="345"/>
      <c r="D45" s="346"/>
      <c r="E45" s="345"/>
      <c r="F45" s="347"/>
    </row>
    <row r="46" spans="1:6" ht="114">
      <c r="A46" s="344"/>
      <c r="B46" s="161" t="s">
        <v>1067</v>
      </c>
      <c r="C46" s="345"/>
      <c r="D46" s="346"/>
      <c r="E46" s="345"/>
      <c r="F46" s="347"/>
    </row>
    <row r="47" spans="1:6" ht="15" customHeight="1">
      <c r="A47" s="130"/>
      <c r="B47" s="170"/>
      <c r="C47" s="345"/>
      <c r="D47" s="346"/>
      <c r="E47" s="345"/>
      <c r="F47" s="347"/>
    </row>
    <row r="48" spans="1:6" s="353" customFormat="1" ht="28.5">
      <c r="A48" s="344" t="s">
        <v>916</v>
      </c>
      <c r="B48" s="161" t="s">
        <v>1069</v>
      </c>
      <c r="C48" s="168"/>
      <c r="D48" s="346"/>
      <c r="E48" s="352"/>
      <c r="F48" s="220"/>
    </row>
    <row r="49" spans="1:6" ht="15" customHeight="1">
      <c r="A49" s="344"/>
      <c r="B49" s="350"/>
      <c r="C49" s="345"/>
      <c r="D49" s="346"/>
      <c r="E49" s="345"/>
      <c r="F49" s="347"/>
    </row>
    <row r="50" spans="1:6" ht="28.5">
      <c r="A50" s="344" t="s">
        <v>1022</v>
      </c>
      <c r="B50" s="170" t="s">
        <v>1072</v>
      </c>
      <c r="C50" s="345" t="s">
        <v>440</v>
      </c>
      <c r="D50" s="346">
        <v>39686</v>
      </c>
      <c r="E50" s="278"/>
      <c r="F50" s="219">
        <f>D50*E50</f>
        <v>0</v>
      </c>
    </row>
    <row r="51" spans="1:6" ht="15" customHeight="1">
      <c r="A51" s="344"/>
      <c r="B51" s="162"/>
      <c r="C51" s="345"/>
      <c r="D51" s="346"/>
      <c r="E51" s="365"/>
      <c r="F51" s="366"/>
    </row>
    <row r="52" spans="1:6" ht="15" customHeight="1">
      <c r="A52" s="344" t="s">
        <v>917</v>
      </c>
      <c r="B52" s="161" t="s">
        <v>373</v>
      </c>
      <c r="C52" s="345"/>
      <c r="D52" s="346"/>
      <c r="E52" s="365"/>
      <c r="F52" s="366"/>
    </row>
    <row r="53" spans="1:6" ht="15" customHeight="1">
      <c r="A53" s="344"/>
      <c r="B53" s="161"/>
      <c r="C53" s="345"/>
      <c r="D53" s="346"/>
      <c r="E53" s="365"/>
      <c r="F53" s="366"/>
    </row>
    <row r="54" spans="1:6" ht="15" customHeight="1">
      <c r="A54" s="344" t="s">
        <v>1023</v>
      </c>
      <c r="B54" s="170" t="s">
        <v>123</v>
      </c>
      <c r="C54" s="345" t="s">
        <v>440</v>
      </c>
      <c r="D54" s="346">
        <v>9470</v>
      </c>
      <c r="E54" s="278"/>
      <c r="F54" s="219">
        <f>D54*E54</f>
        <v>0</v>
      </c>
    </row>
    <row r="55" spans="1:6" ht="15" customHeight="1">
      <c r="A55" s="344"/>
      <c r="B55" s="170"/>
      <c r="C55" s="345"/>
      <c r="D55" s="346"/>
      <c r="E55" s="365"/>
      <c r="F55" s="366"/>
    </row>
    <row r="56" spans="1:6" ht="15" customHeight="1">
      <c r="A56" s="344" t="s">
        <v>1024</v>
      </c>
      <c r="B56" s="170" t="s">
        <v>124</v>
      </c>
      <c r="C56" s="345" t="s">
        <v>440</v>
      </c>
      <c r="D56" s="346">
        <v>510</v>
      </c>
      <c r="E56" s="278"/>
      <c r="F56" s="219">
        <f>D56*E56</f>
        <v>0</v>
      </c>
    </row>
    <row r="57" spans="1:6" ht="15" customHeight="1">
      <c r="A57" s="344"/>
      <c r="B57" s="170"/>
      <c r="C57" s="345"/>
      <c r="D57" s="346"/>
      <c r="E57" s="365"/>
      <c r="F57" s="366"/>
    </row>
    <row r="58" spans="1:6" ht="15" customHeight="1">
      <c r="A58" s="344" t="s">
        <v>1030</v>
      </c>
      <c r="B58" s="170" t="s">
        <v>125</v>
      </c>
      <c r="C58" s="345" t="s">
        <v>440</v>
      </c>
      <c r="D58" s="346">
        <v>270</v>
      </c>
      <c r="E58" s="278"/>
      <c r="F58" s="219">
        <f>D58*E58</f>
        <v>0</v>
      </c>
    </row>
    <row r="59" spans="1:6" ht="15" customHeight="1">
      <c r="A59" s="344"/>
      <c r="B59" s="170"/>
      <c r="C59" s="345"/>
      <c r="D59" s="346"/>
      <c r="E59" s="365"/>
      <c r="F59" s="366"/>
    </row>
    <row r="60" spans="1:6" ht="15" customHeight="1">
      <c r="A60" s="344" t="s">
        <v>1031</v>
      </c>
      <c r="B60" s="170" t="s">
        <v>126</v>
      </c>
      <c r="C60" s="345" t="s">
        <v>440</v>
      </c>
      <c r="D60" s="346">
        <v>735</v>
      </c>
      <c r="E60" s="278"/>
      <c r="F60" s="219">
        <f>D60*E60</f>
        <v>0</v>
      </c>
    </row>
    <row r="61" spans="1:6" ht="15" customHeight="1">
      <c r="A61" s="344"/>
      <c r="B61" s="170"/>
      <c r="C61" s="345"/>
      <c r="D61" s="346"/>
      <c r="E61" s="365"/>
      <c r="F61" s="366"/>
    </row>
    <row r="62" spans="1:6" ht="15" customHeight="1">
      <c r="A62" s="344" t="s">
        <v>1032</v>
      </c>
      <c r="B62" s="170" t="s">
        <v>127</v>
      </c>
      <c r="C62" s="345" t="s">
        <v>440</v>
      </c>
      <c r="D62" s="346">
        <v>115</v>
      </c>
      <c r="E62" s="278"/>
      <c r="F62" s="219">
        <f>D62*E62</f>
        <v>0</v>
      </c>
    </row>
    <row r="63" spans="1:6" ht="15" customHeight="1">
      <c r="A63" s="344"/>
      <c r="B63" s="170"/>
      <c r="C63" s="345"/>
      <c r="D63" s="346"/>
      <c r="E63" s="365"/>
      <c r="F63" s="366"/>
    </row>
    <row r="64" spans="1:6" ht="15" customHeight="1">
      <c r="A64" s="344" t="s">
        <v>1279</v>
      </c>
      <c r="B64" s="170" t="s">
        <v>167</v>
      </c>
      <c r="C64" s="345" t="s">
        <v>440</v>
      </c>
      <c r="D64" s="346">
        <v>140</v>
      </c>
      <c r="E64" s="278"/>
      <c r="F64" s="219">
        <f>D64*E64</f>
        <v>0</v>
      </c>
    </row>
    <row r="65" spans="1:6" ht="15" customHeight="1">
      <c r="A65" s="344"/>
      <c r="B65" s="162"/>
      <c r="C65" s="345"/>
      <c r="D65" s="346"/>
      <c r="E65" s="345"/>
      <c r="F65" s="347"/>
    </row>
    <row r="66" spans="1:6" ht="15" customHeight="1">
      <c r="A66" s="344"/>
      <c r="B66" s="162"/>
      <c r="C66" s="345"/>
      <c r="D66" s="346"/>
      <c r="E66" s="345"/>
      <c r="F66" s="347"/>
    </row>
    <row r="67" spans="1:6" ht="15" customHeight="1">
      <c r="A67" s="344"/>
      <c r="B67" s="162"/>
      <c r="C67" s="345"/>
      <c r="D67" s="346"/>
      <c r="E67" s="345"/>
      <c r="F67" s="347"/>
    </row>
    <row r="68" spans="1:6" ht="15" customHeight="1">
      <c r="A68" s="344"/>
      <c r="B68" s="162"/>
      <c r="C68" s="345"/>
      <c r="D68" s="346"/>
      <c r="E68" s="345"/>
      <c r="F68" s="347"/>
    </row>
    <row r="69" spans="1:6" ht="15" customHeight="1">
      <c r="A69" s="344"/>
      <c r="B69" s="162"/>
      <c r="C69" s="345"/>
      <c r="D69" s="346"/>
      <c r="E69" s="345"/>
      <c r="F69" s="347"/>
    </row>
    <row r="70" spans="1:6" ht="15" customHeight="1">
      <c r="A70" s="344"/>
      <c r="B70" s="162"/>
      <c r="C70" s="345"/>
      <c r="D70" s="346"/>
      <c r="E70" s="345"/>
      <c r="F70" s="347"/>
    </row>
    <row r="71" spans="1:6" ht="15" customHeight="1">
      <c r="A71" s="344"/>
      <c r="B71" s="162"/>
      <c r="C71" s="345"/>
      <c r="D71" s="346"/>
      <c r="E71" s="345"/>
      <c r="F71" s="347"/>
    </row>
    <row r="72" spans="1:6" ht="15" customHeight="1">
      <c r="A72" s="344"/>
      <c r="B72" s="162"/>
      <c r="C72" s="345"/>
      <c r="D72" s="346"/>
      <c r="E72" s="345"/>
      <c r="F72" s="347"/>
    </row>
    <row r="73" spans="1:6" ht="15" customHeight="1">
      <c r="A73" s="344"/>
      <c r="B73" s="162"/>
      <c r="C73" s="345"/>
      <c r="D73" s="346"/>
      <c r="E73" s="345"/>
      <c r="F73" s="347"/>
    </row>
    <row r="74" spans="1:6" ht="15" customHeight="1">
      <c r="A74" s="344"/>
      <c r="B74" s="162"/>
      <c r="C74" s="345"/>
      <c r="D74" s="346"/>
      <c r="E74" s="345"/>
      <c r="F74" s="347"/>
    </row>
    <row r="75" spans="1:6" ht="15" customHeight="1">
      <c r="A75" s="344"/>
      <c r="B75" s="162"/>
      <c r="C75" s="345"/>
      <c r="D75" s="346"/>
      <c r="E75" s="345"/>
      <c r="F75" s="347"/>
    </row>
    <row r="76" spans="1:6" ht="15" customHeight="1">
      <c r="A76" s="344"/>
      <c r="B76" s="162"/>
      <c r="C76" s="345"/>
      <c r="D76" s="346"/>
      <c r="E76" s="345"/>
      <c r="F76" s="347"/>
    </row>
    <row r="77" spans="1:6" ht="15" customHeight="1">
      <c r="A77" s="344"/>
      <c r="B77" s="162"/>
      <c r="C77" s="345"/>
      <c r="D77" s="346"/>
      <c r="E77" s="345"/>
      <c r="F77" s="347"/>
    </row>
    <row r="78" spans="1:6" ht="30" customHeight="1">
      <c r="A78" s="358"/>
      <c r="B78" s="359" t="s">
        <v>266</v>
      </c>
      <c r="C78" s="360"/>
      <c r="D78" s="361"/>
      <c r="E78" s="362" t="s">
        <v>248</v>
      </c>
      <c r="F78" s="363">
        <f>SUM(F46:F67)</f>
        <v>0</v>
      </c>
    </row>
    <row r="79" spans="1:6" ht="15" customHeight="1">
      <c r="A79" s="130"/>
      <c r="B79" s="367"/>
      <c r="C79" s="368"/>
      <c r="D79" s="369"/>
      <c r="E79" s="370"/>
      <c r="F79" s="220"/>
    </row>
    <row r="80" spans="1:6" ht="15" customHeight="1">
      <c r="A80" s="130"/>
      <c r="B80" s="371" t="s">
        <v>271</v>
      </c>
      <c r="C80" s="317"/>
      <c r="D80" s="372"/>
      <c r="E80" s="370"/>
      <c r="F80" s="220"/>
    </row>
    <row r="81" spans="1:6" s="353" customFormat="1" ht="14.25">
      <c r="A81" s="344"/>
      <c r="B81" s="373"/>
      <c r="C81" s="317"/>
      <c r="D81" s="374"/>
      <c r="E81" s="375"/>
      <c r="F81" s="220"/>
    </row>
    <row r="82" spans="1:6" s="353" customFormat="1" ht="14.25">
      <c r="A82" s="344"/>
      <c r="B82" s="376" t="s">
        <v>268</v>
      </c>
      <c r="C82" s="317"/>
      <c r="D82" s="374"/>
      <c r="E82" s="375"/>
      <c r="F82" s="220"/>
    </row>
    <row r="83" spans="1:6" s="353" customFormat="1" ht="14.25">
      <c r="A83" s="344"/>
      <c r="B83" s="373"/>
      <c r="C83" s="317"/>
      <c r="D83" s="374"/>
      <c r="E83" s="375"/>
      <c r="F83" s="219"/>
    </row>
    <row r="84" spans="1:6" s="353" customFormat="1" ht="14.25">
      <c r="A84" s="344"/>
      <c r="B84" s="377" t="s">
        <v>369</v>
      </c>
      <c r="C84" s="317"/>
      <c r="D84" s="374"/>
      <c r="E84" s="375"/>
      <c r="F84" s="219">
        <f>+F42</f>
        <v>0</v>
      </c>
    </row>
    <row r="85" spans="1:6" s="353" customFormat="1" ht="14.25">
      <c r="A85" s="344"/>
      <c r="B85" s="373"/>
      <c r="C85" s="317"/>
      <c r="D85" s="374"/>
      <c r="E85" s="375"/>
      <c r="F85" s="219"/>
    </row>
    <row r="86" spans="1:6" s="353" customFormat="1" ht="14.25">
      <c r="A86" s="344"/>
      <c r="B86" s="377" t="s">
        <v>370</v>
      </c>
      <c r="C86" s="317"/>
      <c r="D86" s="374"/>
      <c r="E86" s="375"/>
      <c r="F86" s="219">
        <f>+F78</f>
        <v>0</v>
      </c>
    </row>
    <row r="87" spans="1:6" s="353" customFormat="1" ht="14.25">
      <c r="A87" s="344"/>
      <c r="B87" s="373"/>
      <c r="C87" s="317"/>
      <c r="D87" s="374"/>
      <c r="E87" s="375"/>
      <c r="F87" s="220"/>
    </row>
    <row r="88" spans="1:6" s="353" customFormat="1" ht="14.25">
      <c r="A88" s="344"/>
      <c r="B88" s="377"/>
      <c r="C88" s="317"/>
      <c r="D88" s="374"/>
      <c r="E88" s="375"/>
      <c r="F88" s="220"/>
    </row>
    <row r="89" spans="1:6" s="353" customFormat="1" ht="14.25">
      <c r="A89" s="344"/>
      <c r="B89" s="373"/>
      <c r="C89" s="317"/>
      <c r="D89" s="374"/>
      <c r="E89" s="375"/>
      <c r="F89" s="220"/>
    </row>
    <row r="90" spans="1:6" s="353" customFormat="1" ht="14.25">
      <c r="A90" s="344"/>
      <c r="B90" s="377"/>
      <c r="C90" s="317"/>
      <c r="D90" s="374"/>
      <c r="E90" s="375"/>
      <c r="F90" s="220"/>
    </row>
    <row r="91" spans="1:6" s="353" customFormat="1" ht="14.25">
      <c r="A91" s="344"/>
      <c r="B91" s="373"/>
      <c r="C91" s="317"/>
      <c r="D91" s="374"/>
      <c r="E91" s="375"/>
      <c r="F91" s="220"/>
    </row>
    <row r="92" spans="1:6" s="353" customFormat="1" ht="14.25">
      <c r="A92" s="344"/>
      <c r="B92" s="377"/>
      <c r="C92" s="317"/>
      <c r="D92" s="374"/>
      <c r="E92" s="375"/>
      <c r="F92" s="220"/>
    </row>
    <row r="93" spans="1:6" s="353" customFormat="1" ht="14.25">
      <c r="A93" s="344"/>
      <c r="B93" s="373"/>
      <c r="C93" s="317"/>
      <c r="D93" s="374"/>
      <c r="E93" s="375"/>
      <c r="F93" s="220"/>
    </row>
    <row r="94" spans="1:6" s="353" customFormat="1" ht="14.25">
      <c r="A94" s="344"/>
      <c r="B94" s="373"/>
      <c r="C94" s="317"/>
      <c r="D94" s="374"/>
      <c r="E94" s="375"/>
      <c r="F94" s="220"/>
    </row>
    <row r="95" spans="1:6" s="353" customFormat="1" ht="14.25">
      <c r="A95" s="344"/>
      <c r="B95" s="373"/>
      <c r="C95" s="317"/>
      <c r="D95" s="374"/>
      <c r="E95" s="375"/>
      <c r="F95" s="220"/>
    </row>
    <row r="96" spans="1:6" s="353" customFormat="1" ht="14.25">
      <c r="A96" s="344"/>
      <c r="B96" s="373"/>
      <c r="C96" s="317"/>
      <c r="D96" s="374"/>
      <c r="E96" s="375"/>
      <c r="F96" s="220"/>
    </row>
    <row r="97" spans="1:6" s="353" customFormat="1" ht="14.25">
      <c r="A97" s="344"/>
      <c r="B97" s="373"/>
      <c r="C97" s="317"/>
      <c r="D97" s="374"/>
      <c r="E97" s="375"/>
      <c r="F97" s="220"/>
    </row>
    <row r="98" spans="1:6" s="353" customFormat="1" ht="14.25">
      <c r="A98" s="344"/>
      <c r="B98" s="373"/>
      <c r="C98" s="317"/>
      <c r="D98" s="374"/>
      <c r="E98" s="375"/>
      <c r="F98" s="220"/>
    </row>
    <row r="99" spans="1:6" s="353" customFormat="1" ht="14.25">
      <c r="A99" s="344"/>
      <c r="B99" s="373"/>
      <c r="C99" s="317"/>
      <c r="D99" s="374"/>
      <c r="E99" s="375"/>
      <c r="F99" s="220"/>
    </row>
    <row r="100" spans="1:6" s="353" customFormat="1" ht="14.25">
      <c r="A100" s="344"/>
      <c r="B100" s="373"/>
      <c r="C100" s="317"/>
      <c r="D100" s="374"/>
      <c r="E100" s="375"/>
      <c r="F100" s="220"/>
    </row>
    <row r="101" spans="1:6" s="353" customFormat="1" ht="14.25">
      <c r="A101" s="344"/>
      <c r="B101" s="373"/>
      <c r="C101" s="317"/>
      <c r="D101" s="374"/>
      <c r="E101" s="375"/>
      <c r="F101" s="220"/>
    </row>
    <row r="102" spans="1:6" s="353" customFormat="1" ht="14.25">
      <c r="A102" s="344"/>
      <c r="B102" s="373"/>
      <c r="C102" s="317"/>
      <c r="D102" s="374"/>
      <c r="E102" s="375"/>
      <c r="F102" s="220"/>
    </row>
    <row r="103" spans="1:6" s="353" customFormat="1" ht="14.25">
      <c r="A103" s="344"/>
      <c r="B103" s="373"/>
      <c r="C103" s="317"/>
      <c r="D103" s="374"/>
      <c r="E103" s="375"/>
      <c r="F103" s="220"/>
    </row>
    <row r="104" spans="1:6" s="353" customFormat="1" ht="14.25">
      <c r="A104" s="344"/>
      <c r="B104" s="373"/>
      <c r="C104" s="317"/>
      <c r="D104" s="374"/>
      <c r="E104" s="375"/>
      <c r="F104" s="220"/>
    </row>
    <row r="105" spans="1:6" s="353" customFormat="1" ht="14.25">
      <c r="A105" s="344"/>
      <c r="B105" s="373"/>
      <c r="C105" s="317"/>
      <c r="D105" s="374"/>
      <c r="E105" s="375"/>
      <c r="F105" s="220"/>
    </row>
    <row r="106" spans="1:6" s="353" customFormat="1" ht="14.25">
      <c r="A106" s="344"/>
      <c r="B106" s="373"/>
      <c r="C106" s="317"/>
      <c r="D106" s="374"/>
      <c r="E106" s="375"/>
      <c r="F106" s="220"/>
    </row>
    <row r="107" spans="1:6" s="353" customFormat="1" ht="14.25">
      <c r="A107" s="344"/>
      <c r="B107" s="373"/>
      <c r="C107" s="317"/>
      <c r="D107" s="374"/>
      <c r="E107" s="375"/>
      <c r="F107" s="220"/>
    </row>
    <row r="108" spans="1:6" s="353" customFormat="1" ht="14.25">
      <c r="A108" s="344"/>
      <c r="B108" s="373"/>
      <c r="C108" s="317"/>
      <c r="D108" s="374"/>
      <c r="E108" s="375"/>
      <c r="F108" s="220"/>
    </row>
    <row r="109" spans="1:6" s="353" customFormat="1" ht="14.25">
      <c r="A109" s="344"/>
      <c r="B109" s="373"/>
      <c r="C109" s="317"/>
      <c r="D109" s="374"/>
      <c r="E109" s="375"/>
      <c r="F109" s="220"/>
    </row>
    <row r="110" spans="1:6" s="353" customFormat="1" ht="14.25">
      <c r="A110" s="344"/>
      <c r="B110" s="373"/>
      <c r="C110" s="317"/>
      <c r="D110" s="374"/>
      <c r="E110" s="375"/>
      <c r="F110" s="220"/>
    </row>
    <row r="111" spans="1:6" s="353" customFormat="1" ht="14.25">
      <c r="A111" s="344"/>
      <c r="B111" s="373"/>
      <c r="C111" s="317"/>
      <c r="D111" s="374"/>
      <c r="E111" s="375"/>
      <c r="F111" s="220"/>
    </row>
    <row r="112" spans="1:6" s="353" customFormat="1" ht="14.25">
      <c r="A112" s="344"/>
      <c r="B112" s="373"/>
      <c r="C112" s="317"/>
      <c r="D112" s="374"/>
      <c r="E112" s="375"/>
      <c r="F112" s="220"/>
    </row>
    <row r="113" spans="1:6" s="353" customFormat="1" ht="14.25">
      <c r="A113" s="344"/>
      <c r="B113" s="373"/>
      <c r="C113" s="317"/>
      <c r="D113" s="374"/>
      <c r="E113" s="375"/>
      <c r="F113" s="220"/>
    </row>
    <row r="114" spans="1:6" s="353" customFormat="1" ht="14.25">
      <c r="A114" s="344"/>
      <c r="B114" s="373"/>
      <c r="C114" s="317"/>
      <c r="D114" s="374"/>
      <c r="E114" s="375"/>
      <c r="F114" s="220"/>
    </row>
    <row r="115" spans="1:6" s="353" customFormat="1" ht="14.25">
      <c r="A115" s="344"/>
      <c r="B115" s="373"/>
      <c r="C115" s="317"/>
      <c r="D115" s="374"/>
      <c r="E115" s="375"/>
      <c r="F115" s="220"/>
    </row>
    <row r="116" spans="1:6" s="353" customFormat="1" ht="14.25">
      <c r="A116" s="344"/>
      <c r="B116" s="373"/>
      <c r="C116" s="317"/>
      <c r="D116" s="374"/>
      <c r="E116" s="375"/>
      <c r="F116" s="220"/>
    </row>
    <row r="117" spans="1:6" s="353" customFormat="1" ht="14.25">
      <c r="A117" s="344"/>
      <c r="B117" s="373"/>
      <c r="C117" s="317"/>
      <c r="D117" s="374"/>
      <c r="E117" s="375"/>
      <c r="F117" s="220"/>
    </row>
    <row r="118" spans="1:6" s="353" customFormat="1" ht="14.25">
      <c r="A118" s="344"/>
      <c r="B118" s="373"/>
      <c r="C118" s="317"/>
      <c r="D118" s="374"/>
      <c r="E118" s="375"/>
      <c r="F118" s="220"/>
    </row>
    <row r="119" spans="1:6" s="353" customFormat="1" ht="14.25">
      <c r="A119" s="344"/>
      <c r="B119" s="373"/>
      <c r="C119" s="317"/>
      <c r="D119" s="374"/>
      <c r="E119" s="375"/>
      <c r="F119" s="220"/>
    </row>
    <row r="120" spans="1:6" s="353" customFormat="1" ht="14.25">
      <c r="A120" s="344"/>
      <c r="B120" s="373"/>
      <c r="C120" s="317"/>
      <c r="D120" s="374"/>
      <c r="E120" s="375"/>
      <c r="F120" s="220"/>
    </row>
    <row r="121" spans="1:6" s="353" customFormat="1" ht="14.25">
      <c r="A121" s="344"/>
      <c r="B121" s="373"/>
      <c r="C121" s="317"/>
      <c r="D121" s="374"/>
      <c r="E121" s="375"/>
      <c r="F121" s="220"/>
    </row>
    <row r="122" spans="1:6" s="353" customFormat="1" ht="14.25">
      <c r="A122" s="344"/>
      <c r="B122" s="373"/>
      <c r="C122" s="317"/>
      <c r="D122" s="374"/>
      <c r="E122" s="375"/>
      <c r="F122" s="220"/>
    </row>
    <row r="123" spans="1:6" s="353" customFormat="1" ht="14.25">
      <c r="A123" s="344"/>
      <c r="B123" s="373"/>
      <c r="C123" s="317"/>
      <c r="D123" s="374"/>
      <c r="E123" s="375"/>
      <c r="F123" s="220"/>
    </row>
    <row r="124" spans="1:6" s="353" customFormat="1" ht="14.25">
      <c r="A124" s="344"/>
      <c r="B124" s="373"/>
      <c r="C124" s="324"/>
      <c r="D124" s="378"/>
      <c r="E124" s="375"/>
      <c r="F124" s="220"/>
    </row>
    <row r="125" spans="1:6" ht="30" customHeight="1">
      <c r="A125" s="358"/>
      <c r="B125" s="359" t="s">
        <v>266</v>
      </c>
      <c r="C125" s="360"/>
      <c r="D125" s="361"/>
      <c r="E125" s="362" t="s">
        <v>248</v>
      </c>
      <c r="F125" s="363">
        <f>SUM(F81:F102)</f>
        <v>0</v>
      </c>
    </row>
    <row r="126" spans="1:6" ht="15" customHeight="1">
      <c r="A126" s="344"/>
      <c r="B126" s="162"/>
      <c r="C126" s="345"/>
      <c r="D126" s="346"/>
      <c r="E126" s="345"/>
      <c r="F126" s="347"/>
    </row>
    <row r="127" spans="1:6" ht="15" customHeight="1">
      <c r="A127" s="344"/>
      <c r="B127" s="343" t="s">
        <v>100</v>
      </c>
      <c r="C127" s="345"/>
      <c r="D127" s="346"/>
      <c r="E127" s="345"/>
      <c r="F127" s="347"/>
    </row>
    <row r="128" spans="1:6" ht="15" customHeight="1">
      <c r="A128" s="344"/>
      <c r="B128" s="162"/>
      <c r="C128" s="345"/>
      <c r="D128" s="346"/>
      <c r="E128" s="345"/>
      <c r="F128" s="347"/>
    </row>
    <row r="129" spans="1:6" ht="15" customHeight="1">
      <c r="A129" s="348" t="s">
        <v>813</v>
      </c>
      <c r="B129" s="379" t="s">
        <v>814</v>
      </c>
      <c r="C129" s="345"/>
      <c r="D129" s="380"/>
      <c r="E129" s="345"/>
      <c r="F129" s="347"/>
    </row>
    <row r="130" spans="1:6" ht="15" customHeight="1">
      <c r="A130" s="344"/>
      <c r="B130" s="162"/>
      <c r="C130" s="345"/>
      <c r="D130" s="380"/>
      <c r="E130" s="345"/>
      <c r="F130" s="347"/>
    </row>
    <row r="131" spans="1:6" ht="28.5">
      <c r="A131" s="130" t="s">
        <v>816</v>
      </c>
      <c r="B131" s="351" t="s">
        <v>101</v>
      </c>
      <c r="C131" s="345"/>
      <c r="D131" s="380"/>
      <c r="E131" s="345"/>
      <c r="F131" s="347"/>
    </row>
    <row r="132" spans="1:6" ht="15" customHeight="1">
      <c r="A132" s="344"/>
      <c r="B132" s="350"/>
      <c r="C132" s="345"/>
      <c r="D132" s="380"/>
      <c r="E132" s="345"/>
      <c r="F132" s="347"/>
    </row>
    <row r="133" spans="1:6" ht="114">
      <c r="A133" s="130" t="s">
        <v>818</v>
      </c>
      <c r="B133" s="350" t="s">
        <v>1080</v>
      </c>
      <c r="C133" s="345" t="s">
        <v>434</v>
      </c>
      <c r="D133" s="380">
        <v>744</v>
      </c>
      <c r="E133" s="278"/>
      <c r="F133" s="219">
        <f>D133*E133</f>
        <v>0</v>
      </c>
    </row>
    <row r="134" spans="1:6" ht="15" customHeight="1">
      <c r="A134" s="344"/>
      <c r="B134" s="350"/>
      <c r="C134" s="345"/>
      <c r="D134" s="380"/>
      <c r="E134" s="345"/>
      <c r="F134" s="347"/>
    </row>
    <row r="135" spans="1:6" ht="28.5">
      <c r="A135" s="130" t="s">
        <v>817</v>
      </c>
      <c r="B135" s="161" t="s">
        <v>1116</v>
      </c>
      <c r="C135" s="168"/>
      <c r="D135" s="357"/>
      <c r="E135" s="168"/>
      <c r="F135" s="220"/>
    </row>
    <row r="136" spans="1:6" ht="15" customHeight="1">
      <c r="A136" s="130"/>
      <c r="B136" s="170"/>
      <c r="C136" s="168"/>
      <c r="D136" s="357"/>
      <c r="E136" s="168"/>
      <c r="F136" s="220"/>
    </row>
    <row r="137" spans="1:6" ht="71.25">
      <c r="A137" s="130" t="s">
        <v>819</v>
      </c>
      <c r="B137" s="350" t="s">
        <v>1117</v>
      </c>
      <c r="C137" s="345" t="s">
        <v>434</v>
      </c>
      <c r="D137" s="380">
        <v>20</v>
      </c>
      <c r="E137" s="278"/>
      <c r="F137" s="219">
        <f>D137*E137</f>
        <v>0</v>
      </c>
    </row>
    <row r="138" spans="1:6" ht="15" customHeight="1">
      <c r="A138" s="130"/>
      <c r="B138" s="354"/>
      <c r="C138" s="168"/>
      <c r="D138" s="357"/>
      <c r="E138" s="168"/>
      <c r="F138" s="220"/>
    </row>
    <row r="139" spans="1:6" ht="15" customHeight="1">
      <c r="A139" s="130"/>
      <c r="B139" s="354"/>
      <c r="C139" s="168"/>
      <c r="D139" s="357"/>
      <c r="E139" s="168"/>
      <c r="F139" s="220"/>
    </row>
    <row r="140" spans="1:6" ht="15" customHeight="1">
      <c r="A140" s="130"/>
      <c r="B140" s="354"/>
      <c r="C140" s="168"/>
      <c r="D140" s="357"/>
      <c r="E140" s="168"/>
      <c r="F140" s="220"/>
    </row>
    <row r="141" spans="1:6" ht="15" customHeight="1">
      <c r="A141" s="130"/>
      <c r="B141" s="354"/>
      <c r="C141" s="168"/>
      <c r="D141" s="357"/>
      <c r="E141" s="168"/>
      <c r="F141" s="220"/>
    </row>
    <row r="142" spans="1:6" ht="15" customHeight="1">
      <c r="A142" s="130"/>
      <c r="B142" s="354"/>
      <c r="C142" s="168"/>
      <c r="D142" s="357"/>
      <c r="E142" s="168"/>
      <c r="F142" s="220"/>
    </row>
    <row r="143" spans="1:6" ht="15" customHeight="1">
      <c r="A143" s="130"/>
      <c r="B143" s="354"/>
      <c r="C143" s="168"/>
      <c r="D143" s="357"/>
      <c r="E143" s="168"/>
      <c r="F143" s="220"/>
    </row>
    <row r="144" spans="1:6" ht="15" customHeight="1">
      <c r="A144" s="130"/>
      <c r="B144" s="354"/>
      <c r="C144" s="168"/>
      <c r="D144" s="357"/>
      <c r="E144" s="168"/>
      <c r="F144" s="220"/>
    </row>
    <row r="145" spans="1:6" ht="15" customHeight="1">
      <c r="A145" s="130"/>
      <c r="B145" s="354"/>
      <c r="C145" s="168"/>
      <c r="D145" s="357"/>
      <c r="E145" s="168"/>
      <c r="F145" s="220"/>
    </row>
    <row r="146" spans="1:6" ht="15" customHeight="1">
      <c r="A146" s="130"/>
      <c r="B146" s="354"/>
      <c r="C146" s="168"/>
      <c r="D146" s="357"/>
      <c r="E146" s="168"/>
      <c r="F146" s="220"/>
    </row>
    <row r="147" spans="1:6" ht="15" customHeight="1">
      <c r="A147" s="130"/>
      <c r="B147" s="354"/>
      <c r="C147" s="168"/>
      <c r="D147" s="357"/>
      <c r="E147" s="168"/>
      <c r="F147" s="220"/>
    </row>
    <row r="148" spans="1:6" ht="15" customHeight="1">
      <c r="A148" s="130"/>
      <c r="B148" s="354"/>
      <c r="C148" s="168"/>
      <c r="D148" s="357"/>
      <c r="E148" s="168"/>
      <c r="F148" s="220"/>
    </row>
    <row r="149" spans="1:6" ht="15" customHeight="1">
      <c r="A149" s="130"/>
      <c r="B149" s="354"/>
      <c r="C149" s="168"/>
      <c r="D149" s="357"/>
      <c r="E149" s="168"/>
      <c r="F149" s="220"/>
    </row>
    <row r="150" spans="1:6" ht="15" customHeight="1">
      <c r="A150" s="130"/>
      <c r="B150" s="354"/>
      <c r="C150" s="168"/>
      <c r="D150" s="357"/>
      <c r="E150" s="168"/>
      <c r="F150" s="220"/>
    </row>
    <row r="151" spans="1:6" ht="15" customHeight="1">
      <c r="A151" s="130"/>
      <c r="B151" s="354"/>
      <c r="C151" s="168"/>
      <c r="D151" s="357"/>
      <c r="E151" s="168"/>
      <c r="F151" s="220"/>
    </row>
    <row r="152" spans="1:6" ht="15" customHeight="1">
      <c r="A152" s="130"/>
      <c r="B152" s="354"/>
      <c r="C152" s="168"/>
      <c r="D152" s="357"/>
      <c r="E152" s="168"/>
      <c r="F152" s="220"/>
    </row>
    <row r="153" spans="1:6" ht="15" customHeight="1">
      <c r="A153" s="130"/>
      <c r="B153" s="354"/>
      <c r="C153" s="168"/>
      <c r="D153" s="357"/>
      <c r="E153" s="168"/>
      <c r="F153" s="220"/>
    </row>
    <row r="154" spans="1:6" ht="15" customHeight="1">
      <c r="A154" s="130"/>
      <c r="B154" s="354"/>
      <c r="C154" s="168"/>
      <c r="D154" s="357"/>
      <c r="E154" s="168"/>
      <c r="F154" s="220"/>
    </row>
    <row r="155" spans="1:6" ht="15" customHeight="1">
      <c r="A155" s="130"/>
      <c r="C155" s="168"/>
      <c r="D155" s="357"/>
      <c r="E155" s="168"/>
      <c r="F155" s="220"/>
    </row>
    <row r="156" spans="1:6" ht="15" customHeight="1">
      <c r="A156" s="130"/>
      <c r="B156" s="354"/>
      <c r="C156" s="168"/>
      <c r="D156" s="357"/>
      <c r="E156" s="168"/>
      <c r="F156" s="220"/>
    </row>
    <row r="157" spans="1:6" ht="15" customHeight="1">
      <c r="A157" s="130"/>
      <c r="B157" s="354"/>
      <c r="C157" s="168"/>
      <c r="D157" s="357"/>
      <c r="E157" s="168"/>
      <c r="F157" s="220"/>
    </row>
    <row r="158" spans="1:6" ht="30" customHeight="1">
      <c r="A158" s="358"/>
      <c r="B158" s="359" t="s">
        <v>266</v>
      </c>
      <c r="C158" s="360"/>
      <c r="D158" s="361"/>
      <c r="E158" s="362" t="s">
        <v>248</v>
      </c>
      <c r="F158" s="363">
        <f>SUM(F133:F141)</f>
        <v>0</v>
      </c>
    </row>
    <row r="159" spans="1:6" ht="15" customHeight="1">
      <c r="A159" s="130"/>
      <c r="B159" s="354"/>
      <c r="C159" s="168"/>
      <c r="D159" s="357"/>
      <c r="E159" s="168"/>
      <c r="F159" s="220"/>
    </row>
    <row r="160" spans="1:6" ht="15" customHeight="1">
      <c r="A160" s="130"/>
      <c r="B160" s="343" t="s">
        <v>102</v>
      </c>
      <c r="C160" s="168"/>
      <c r="D160" s="357"/>
      <c r="E160" s="168"/>
      <c r="F160" s="220"/>
    </row>
    <row r="161" spans="1:6" ht="15" customHeight="1">
      <c r="A161" s="130"/>
      <c r="B161" s="354"/>
      <c r="C161" s="168"/>
      <c r="D161" s="357"/>
      <c r="E161" s="168"/>
      <c r="F161" s="220"/>
    </row>
    <row r="162" spans="1:6" ht="15" customHeight="1">
      <c r="A162" s="381" t="s">
        <v>765</v>
      </c>
      <c r="B162" s="379" t="s">
        <v>764</v>
      </c>
      <c r="C162" s="345"/>
      <c r="D162" s="382"/>
      <c r="E162" s="345"/>
      <c r="F162" s="347"/>
    </row>
    <row r="163" spans="1:6" ht="15" customHeight="1">
      <c r="A163" s="383"/>
      <c r="B163" s="162"/>
      <c r="C163" s="384"/>
      <c r="D163" s="184"/>
      <c r="E163" s="168"/>
      <c r="F163" s="220"/>
    </row>
    <row r="164" spans="1:6" ht="228">
      <c r="A164" s="385" t="s">
        <v>820</v>
      </c>
      <c r="B164" s="351" t="s">
        <v>103</v>
      </c>
      <c r="C164" s="345"/>
      <c r="D164" s="382"/>
      <c r="E164" s="345"/>
      <c r="F164" s="347"/>
    </row>
    <row r="165" spans="1:6" ht="14.25">
      <c r="A165" s="385"/>
      <c r="B165" s="351"/>
      <c r="C165" s="345"/>
      <c r="D165" s="382"/>
      <c r="E165" s="345"/>
      <c r="F165" s="347"/>
    </row>
    <row r="166" spans="1:6" ht="14.25">
      <c r="A166" s="385" t="s">
        <v>821</v>
      </c>
      <c r="B166" s="351" t="s">
        <v>105</v>
      </c>
      <c r="C166" s="345"/>
      <c r="D166" s="382"/>
      <c r="E166" s="345"/>
      <c r="F166" s="347"/>
    </row>
    <row r="167" spans="1:6" ht="16.5" customHeight="1">
      <c r="A167" s="385"/>
      <c r="B167" s="162"/>
      <c r="C167" s="345"/>
      <c r="D167" s="382"/>
      <c r="E167" s="345"/>
      <c r="F167" s="347"/>
    </row>
    <row r="168" spans="1:6" ht="15" customHeight="1">
      <c r="A168" s="385" t="s">
        <v>847</v>
      </c>
      <c r="B168" s="162" t="s">
        <v>146</v>
      </c>
      <c r="C168" s="168" t="s">
        <v>440</v>
      </c>
      <c r="D168" s="184">
        <f>26543+31</f>
        <v>26574</v>
      </c>
      <c r="E168" s="278"/>
      <c r="F168" s="219">
        <f>D168*E168</f>
        <v>0</v>
      </c>
    </row>
    <row r="169" spans="1:6" ht="15" customHeight="1">
      <c r="A169" s="385"/>
      <c r="B169" s="162"/>
      <c r="C169" s="384"/>
      <c r="D169" s="184"/>
      <c r="E169" s="365"/>
      <c r="F169" s="219"/>
    </row>
    <row r="170" spans="1:6" ht="15" customHeight="1">
      <c r="A170" s="385" t="s">
        <v>1093</v>
      </c>
      <c r="B170" s="162" t="s">
        <v>106</v>
      </c>
      <c r="C170" s="168" t="s">
        <v>440</v>
      </c>
      <c r="D170" s="184">
        <f>15891+115</f>
        <v>16006</v>
      </c>
      <c r="E170" s="278"/>
      <c r="F170" s="219">
        <f>D170*E170</f>
        <v>0</v>
      </c>
    </row>
    <row r="171" spans="1:6" ht="15" customHeight="1">
      <c r="A171" s="385"/>
      <c r="B171" s="162"/>
      <c r="C171" s="168"/>
      <c r="D171" s="184"/>
      <c r="E171" s="365"/>
      <c r="F171" s="219"/>
    </row>
    <row r="172" spans="1:6" ht="15" customHeight="1">
      <c r="A172" s="385" t="s">
        <v>1094</v>
      </c>
      <c r="B172" s="162" t="s">
        <v>107</v>
      </c>
      <c r="C172" s="168" t="s">
        <v>440</v>
      </c>
      <c r="D172" s="184">
        <f>6656+22</f>
        <v>6678</v>
      </c>
      <c r="E172" s="278"/>
      <c r="F172" s="219">
        <f>D172*E172</f>
        <v>0</v>
      </c>
    </row>
    <row r="173" spans="1:6" ht="15" customHeight="1">
      <c r="A173" s="385"/>
      <c r="B173" s="162"/>
      <c r="C173" s="384"/>
      <c r="D173" s="184"/>
      <c r="E173" s="365"/>
      <c r="F173" s="219"/>
    </row>
    <row r="174" spans="1:6" ht="15" customHeight="1">
      <c r="A174" s="385" t="s">
        <v>1095</v>
      </c>
      <c r="B174" s="162" t="s">
        <v>108</v>
      </c>
      <c r="C174" s="168" t="s">
        <v>440</v>
      </c>
      <c r="D174" s="184">
        <f>3988+84</f>
        <v>4072</v>
      </c>
      <c r="E174" s="278"/>
      <c r="F174" s="219">
        <f>D174*E174</f>
        <v>0</v>
      </c>
    </row>
    <row r="175" spans="1:6" ht="15" customHeight="1">
      <c r="A175" s="385"/>
      <c r="B175" s="162"/>
      <c r="C175" s="168"/>
      <c r="D175" s="184"/>
      <c r="E175" s="365"/>
      <c r="F175" s="219"/>
    </row>
    <row r="176" spans="1:6" ht="15" customHeight="1">
      <c r="A176" s="385" t="s">
        <v>1096</v>
      </c>
      <c r="B176" s="162" t="s">
        <v>109</v>
      </c>
      <c r="C176" s="168" t="s">
        <v>440</v>
      </c>
      <c r="D176" s="184">
        <v>2265</v>
      </c>
      <c r="E176" s="278"/>
      <c r="F176" s="219">
        <f>D176*E176</f>
        <v>0</v>
      </c>
    </row>
    <row r="177" spans="1:6" ht="15" customHeight="1">
      <c r="A177" s="385"/>
      <c r="B177" s="162"/>
      <c r="C177" s="168"/>
      <c r="D177" s="184"/>
      <c r="E177" s="365"/>
      <c r="F177" s="219"/>
    </row>
    <row r="178" spans="1:6" ht="15" customHeight="1">
      <c r="A178" s="385" t="s">
        <v>1097</v>
      </c>
      <c r="B178" s="162" t="s">
        <v>110</v>
      </c>
      <c r="C178" s="168" t="s">
        <v>440</v>
      </c>
      <c r="D178" s="184">
        <f>635+42+42</f>
        <v>719</v>
      </c>
      <c r="E178" s="278"/>
      <c r="F178" s="219">
        <f>D178*E178</f>
        <v>0</v>
      </c>
    </row>
    <row r="179" spans="1:6" ht="15" customHeight="1">
      <c r="A179" s="385"/>
      <c r="B179" s="162"/>
      <c r="C179" s="168"/>
      <c r="D179" s="184"/>
      <c r="E179" s="365"/>
      <c r="F179" s="219"/>
    </row>
    <row r="180" spans="1:6" ht="15" customHeight="1">
      <c r="A180" s="385" t="s">
        <v>1098</v>
      </c>
      <c r="B180" s="162" t="s">
        <v>111</v>
      </c>
      <c r="C180" s="168" t="s">
        <v>440</v>
      </c>
      <c r="D180" s="184">
        <f>459-95</f>
        <v>364</v>
      </c>
      <c r="E180" s="278"/>
      <c r="F180" s="219">
        <f>D180*E180</f>
        <v>0</v>
      </c>
    </row>
    <row r="181" spans="1:6" ht="15" customHeight="1">
      <c r="A181" s="385"/>
      <c r="B181" s="162"/>
      <c r="C181" s="168"/>
      <c r="D181" s="184"/>
      <c r="E181" s="365"/>
      <c r="F181" s="219"/>
    </row>
    <row r="182" spans="1:6" ht="15" customHeight="1">
      <c r="A182" s="385" t="s">
        <v>1099</v>
      </c>
      <c r="B182" s="162" t="s">
        <v>112</v>
      </c>
      <c r="C182" s="168" t="s">
        <v>440</v>
      </c>
      <c r="D182" s="184">
        <f>142-51</f>
        <v>91</v>
      </c>
      <c r="E182" s="278"/>
      <c r="F182" s="219">
        <f>D182*E182</f>
        <v>0</v>
      </c>
    </row>
    <row r="183" spans="1:6" ht="15" customHeight="1">
      <c r="A183" s="385"/>
      <c r="B183" s="354"/>
      <c r="C183" s="168"/>
      <c r="D183" s="357"/>
      <c r="E183" s="365"/>
      <c r="F183" s="219"/>
    </row>
    <row r="184" spans="1:6" ht="15" customHeight="1">
      <c r="A184" s="385" t="s">
        <v>1100</v>
      </c>
      <c r="B184" s="162" t="s">
        <v>115</v>
      </c>
      <c r="C184" s="168" t="s">
        <v>440</v>
      </c>
      <c r="D184" s="184">
        <f>92+27-91</f>
        <v>28</v>
      </c>
      <c r="E184" s="278"/>
      <c r="F184" s="219">
        <f>D184*E184</f>
        <v>0</v>
      </c>
    </row>
    <row r="185" spans="1:6" ht="15" customHeight="1">
      <c r="A185" s="385"/>
      <c r="B185" s="162"/>
      <c r="C185" s="168"/>
      <c r="D185" s="184"/>
      <c r="E185" s="386"/>
      <c r="F185" s="220"/>
    </row>
    <row r="186" spans="1:6" ht="15" customHeight="1">
      <c r="A186" s="385"/>
      <c r="B186" s="162"/>
      <c r="C186" s="168"/>
      <c r="D186" s="184"/>
      <c r="E186" s="386"/>
      <c r="F186" s="220"/>
    </row>
    <row r="187" spans="1:6" ht="15" customHeight="1">
      <c r="A187" s="130"/>
      <c r="B187" s="354"/>
      <c r="C187" s="168"/>
      <c r="D187" s="357"/>
      <c r="E187" s="168"/>
      <c r="F187" s="220"/>
    </row>
    <row r="188" spans="1:6" ht="15" customHeight="1">
      <c r="A188" s="130"/>
      <c r="B188" s="354"/>
      <c r="C188" s="168"/>
      <c r="D188" s="357"/>
      <c r="E188" s="168"/>
      <c r="F188" s="220"/>
    </row>
    <row r="189" spans="1:6" ht="30" customHeight="1">
      <c r="A189" s="358"/>
      <c r="B189" s="359" t="s">
        <v>264</v>
      </c>
      <c r="C189" s="360"/>
      <c r="D189" s="361"/>
      <c r="E189" s="362" t="s">
        <v>248</v>
      </c>
      <c r="F189" s="363">
        <f>SUM(F164:F184)</f>
        <v>0</v>
      </c>
    </row>
    <row r="190" spans="1:6" ht="15" customHeight="1">
      <c r="A190" s="130"/>
      <c r="B190" s="354"/>
      <c r="C190" s="168"/>
      <c r="D190" s="357"/>
      <c r="E190" s="168"/>
      <c r="F190" s="220"/>
    </row>
    <row r="191" spans="1:6" ht="15" customHeight="1">
      <c r="A191" s="130"/>
      <c r="B191" s="343" t="s">
        <v>265</v>
      </c>
      <c r="C191" s="168"/>
      <c r="D191" s="357"/>
      <c r="E191" s="168"/>
      <c r="F191" s="220"/>
    </row>
    <row r="192" spans="1:6" ht="15" customHeight="1">
      <c r="A192" s="130"/>
      <c r="B192" s="354"/>
      <c r="C192" s="168"/>
      <c r="D192" s="357"/>
      <c r="E192" s="168"/>
      <c r="F192" s="220"/>
    </row>
    <row r="193" spans="1:6" ht="15" customHeight="1">
      <c r="A193" s="385" t="s">
        <v>822</v>
      </c>
      <c r="B193" s="351" t="s">
        <v>113</v>
      </c>
      <c r="C193" s="168"/>
      <c r="D193" s="184"/>
      <c r="E193" s="386"/>
      <c r="F193" s="220"/>
    </row>
    <row r="194" spans="1:6" ht="15" customHeight="1">
      <c r="A194" s="383"/>
      <c r="B194" s="162"/>
      <c r="C194" s="384"/>
      <c r="D194" s="184"/>
      <c r="E194" s="168"/>
      <c r="F194" s="220"/>
    </row>
    <row r="195" spans="1:6" ht="15" customHeight="1">
      <c r="A195" s="385" t="s">
        <v>848</v>
      </c>
      <c r="B195" s="162" t="s">
        <v>146</v>
      </c>
      <c r="C195" s="168" t="s">
        <v>440</v>
      </c>
      <c r="D195" s="184">
        <v>74</v>
      </c>
      <c r="E195" s="278"/>
      <c r="F195" s="219">
        <f>D195*E195</f>
        <v>0</v>
      </c>
    </row>
    <row r="196" spans="1:6" ht="15" customHeight="1">
      <c r="A196" s="383"/>
      <c r="B196" s="162"/>
      <c r="C196" s="384"/>
      <c r="D196" s="184"/>
      <c r="E196" s="365"/>
      <c r="F196" s="219"/>
    </row>
    <row r="197" spans="1:6" ht="15" customHeight="1">
      <c r="A197" s="385" t="s">
        <v>849</v>
      </c>
      <c r="B197" s="162" t="s">
        <v>106</v>
      </c>
      <c r="C197" s="168" t="s">
        <v>440</v>
      </c>
      <c r="D197" s="184">
        <v>106</v>
      </c>
      <c r="E197" s="278"/>
      <c r="F197" s="219">
        <f>D197*E197</f>
        <v>0</v>
      </c>
    </row>
    <row r="198" spans="1:6" ht="15" customHeight="1">
      <c r="A198" s="383"/>
      <c r="B198" s="162"/>
      <c r="C198" s="384"/>
      <c r="D198" s="184"/>
      <c r="E198" s="365"/>
      <c r="F198" s="219"/>
    </row>
    <row r="199" spans="1:6" ht="15" customHeight="1">
      <c r="A199" s="385" t="s">
        <v>850</v>
      </c>
      <c r="B199" s="162" t="s">
        <v>107</v>
      </c>
      <c r="C199" s="168" t="s">
        <v>440</v>
      </c>
      <c r="D199" s="184">
        <v>338</v>
      </c>
      <c r="E199" s="278"/>
      <c r="F199" s="219">
        <f>D199*E199</f>
        <v>0</v>
      </c>
    </row>
    <row r="200" spans="1:6" ht="15" customHeight="1">
      <c r="A200" s="383"/>
      <c r="B200" s="162"/>
      <c r="C200" s="168"/>
      <c r="D200" s="184"/>
      <c r="E200" s="365"/>
      <c r="F200" s="219"/>
    </row>
    <row r="201" spans="1:6" ht="15" customHeight="1">
      <c r="A201" s="385" t="s">
        <v>851</v>
      </c>
      <c r="B201" s="162" t="s">
        <v>108</v>
      </c>
      <c r="C201" s="168" t="s">
        <v>440</v>
      </c>
      <c r="D201" s="184">
        <v>1109</v>
      </c>
      <c r="E201" s="278"/>
      <c r="F201" s="219">
        <f>D201*E201</f>
        <v>0</v>
      </c>
    </row>
    <row r="202" spans="1:6" s="387" customFormat="1" ht="15" customHeight="1">
      <c r="A202" s="383"/>
      <c r="B202" s="162"/>
      <c r="C202" s="168"/>
      <c r="D202" s="184"/>
      <c r="E202" s="365"/>
      <c r="F202" s="219"/>
    </row>
    <row r="203" spans="1:6" s="387" customFormat="1" ht="15" customHeight="1">
      <c r="A203" s="385" t="s">
        <v>852</v>
      </c>
      <c r="B203" s="162" t="s">
        <v>109</v>
      </c>
      <c r="C203" s="168" t="s">
        <v>440</v>
      </c>
      <c r="D203" s="184">
        <v>220</v>
      </c>
      <c r="E203" s="278"/>
      <c r="F203" s="219">
        <f>D203*E203</f>
        <v>0</v>
      </c>
    </row>
    <row r="204" spans="1:6" ht="15" customHeight="1">
      <c r="A204" s="383"/>
      <c r="B204" s="162"/>
      <c r="C204" s="168"/>
      <c r="D204" s="184"/>
      <c r="E204" s="365"/>
      <c r="F204" s="219"/>
    </row>
    <row r="205" spans="1:6" ht="15" customHeight="1">
      <c r="A205" s="385" t="s">
        <v>1284</v>
      </c>
      <c r="B205" s="162" t="s">
        <v>110</v>
      </c>
      <c r="C205" s="168" t="s">
        <v>440</v>
      </c>
      <c r="D205" s="184">
        <v>44</v>
      </c>
      <c r="E205" s="278"/>
      <c r="F205" s="219">
        <f>D205*E205</f>
        <v>0</v>
      </c>
    </row>
    <row r="206" spans="1:6" ht="15" customHeight="1">
      <c r="A206" s="383"/>
      <c r="B206" s="162"/>
      <c r="C206" s="168"/>
      <c r="D206" s="184"/>
      <c r="E206" s="365"/>
      <c r="F206" s="219"/>
    </row>
    <row r="207" spans="1:6" ht="15" customHeight="1">
      <c r="A207" s="385" t="s">
        <v>1285</v>
      </c>
      <c r="B207" s="162" t="s">
        <v>111</v>
      </c>
      <c r="C207" s="168" t="s">
        <v>440</v>
      </c>
      <c r="D207" s="184">
        <v>73</v>
      </c>
      <c r="E207" s="278"/>
      <c r="F207" s="219">
        <f>D207*E207</f>
        <v>0</v>
      </c>
    </row>
    <row r="208" spans="1:6" ht="15" customHeight="1">
      <c r="A208" s="383"/>
      <c r="B208" s="162"/>
      <c r="C208" s="168"/>
      <c r="D208" s="184"/>
      <c r="E208" s="365"/>
      <c r="F208" s="219"/>
    </row>
    <row r="209" spans="1:6" ht="15" customHeight="1">
      <c r="A209" s="385" t="s">
        <v>1286</v>
      </c>
      <c r="B209" s="162" t="s">
        <v>112</v>
      </c>
      <c r="C209" s="168" t="s">
        <v>440</v>
      </c>
      <c r="D209" s="184">
        <v>50</v>
      </c>
      <c r="E209" s="278"/>
      <c r="F209" s="219">
        <f>D209*E209</f>
        <v>0</v>
      </c>
    </row>
    <row r="210" spans="1:6" ht="15" customHeight="1">
      <c r="A210" s="385"/>
      <c r="B210" s="162"/>
      <c r="C210" s="168"/>
      <c r="D210" s="184"/>
      <c r="E210" s="386"/>
      <c r="F210" s="220"/>
    </row>
    <row r="211" spans="1:6" ht="15" customHeight="1">
      <c r="A211" s="385" t="s">
        <v>823</v>
      </c>
      <c r="B211" s="351" t="s">
        <v>114</v>
      </c>
      <c r="C211" s="384"/>
      <c r="D211" s="184"/>
      <c r="E211" s="168"/>
      <c r="F211" s="220"/>
    </row>
    <row r="212" spans="1:6" ht="15" customHeight="1">
      <c r="A212" s="383"/>
      <c r="B212" s="162"/>
      <c r="C212" s="168"/>
      <c r="D212" s="184"/>
      <c r="E212" s="386"/>
      <c r="F212" s="220"/>
    </row>
    <row r="213" spans="1:6" ht="15" customHeight="1">
      <c r="A213" s="385" t="s">
        <v>853</v>
      </c>
      <c r="B213" s="162" t="s">
        <v>146</v>
      </c>
      <c r="C213" s="168" t="s">
        <v>440</v>
      </c>
      <c r="D213" s="184">
        <v>89</v>
      </c>
      <c r="E213" s="278"/>
      <c r="F213" s="219">
        <f>D213*E213</f>
        <v>0</v>
      </c>
    </row>
    <row r="214" spans="1:6" ht="15" customHeight="1">
      <c r="A214" s="383"/>
      <c r="B214" s="162"/>
      <c r="C214" s="168"/>
      <c r="D214" s="184"/>
      <c r="E214" s="365"/>
      <c r="F214" s="219"/>
    </row>
    <row r="215" spans="1:6" ht="15" customHeight="1">
      <c r="A215" s="385" t="s">
        <v>854</v>
      </c>
      <c r="B215" s="162" t="s">
        <v>106</v>
      </c>
      <c r="C215" s="168" t="s">
        <v>440</v>
      </c>
      <c r="D215" s="184">
        <v>194</v>
      </c>
      <c r="E215" s="278"/>
      <c r="F215" s="219">
        <f>D215*E215</f>
        <v>0</v>
      </c>
    </row>
    <row r="216" spans="1:6" ht="15" customHeight="1">
      <c r="A216" s="383"/>
      <c r="B216" s="162"/>
      <c r="C216" s="168"/>
      <c r="D216" s="184"/>
      <c r="E216" s="365"/>
      <c r="F216" s="219"/>
    </row>
    <row r="217" spans="1:6" ht="15" customHeight="1">
      <c r="A217" s="385" t="s">
        <v>855</v>
      </c>
      <c r="B217" s="162" t="s">
        <v>107</v>
      </c>
      <c r="C217" s="168" t="s">
        <v>440</v>
      </c>
      <c r="D217" s="184">
        <f>378-20</f>
        <v>358</v>
      </c>
      <c r="E217" s="278"/>
      <c r="F217" s="219">
        <f>D217*E217</f>
        <v>0</v>
      </c>
    </row>
    <row r="218" spans="1:6" ht="15" customHeight="1">
      <c r="A218" s="383"/>
      <c r="B218" s="162"/>
      <c r="C218" s="168"/>
      <c r="D218" s="184"/>
      <c r="E218" s="365"/>
      <c r="F218" s="219"/>
    </row>
    <row r="219" spans="1:6" ht="15" customHeight="1">
      <c r="A219" s="385" t="s">
        <v>856</v>
      </c>
      <c r="B219" s="162" t="s">
        <v>108</v>
      </c>
      <c r="C219" s="168" t="s">
        <v>440</v>
      </c>
      <c r="D219" s="184">
        <v>245</v>
      </c>
      <c r="E219" s="278"/>
      <c r="F219" s="219">
        <f>D219*E219</f>
        <v>0</v>
      </c>
    </row>
    <row r="220" spans="1:6" ht="15" customHeight="1">
      <c r="A220" s="383"/>
      <c r="B220" s="162"/>
      <c r="C220" s="168"/>
      <c r="D220" s="184"/>
      <c r="E220" s="365"/>
      <c r="F220" s="219"/>
    </row>
    <row r="221" spans="1:6" ht="15" customHeight="1">
      <c r="A221" s="385" t="s">
        <v>857</v>
      </c>
      <c r="B221" s="162" t="s">
        <v>109</v>
      </c>
      <c r="C221" s="168" t="s">
        <v>440</v>
      </c>
      <c r="D221" s="184">
        <v>545</v>
      </c>
      <c r="E221" s="278"/>
      <c r="F221" s="219">
        <f>D221*E221</f>
        <v>0</v>
      </c>
    </row>
    <row r="222" spans="1:6" ht="15" customHeight="1">
      <c r="A222" s="383"/>
      <c r="B222" s="162"/>
      <c r="C222" s="168"/>
      <c r="D222" s="184"/>
      <c r="E222" s="365"/>
      <c r="F222" s="219"/>
    </row>
    <row r="223" spans="1:6" ht="15" customHeight="1">
      <c r="A223" s="385" t="s">
        <v>1101</v>
      </c>
      <c r="B223" s="162" t="s">
        <v>110</v>
      </c>
      <c r="C223" s="168" t="s">
        <v>440</v>
      </c>
      <c r="D223" s="184">
        <f>214-15+20</f>
        <v>219</v>
      </c>
      <c r="E223" s="278"/>
      <c r="F223" s="219">
        <f>D223*E223</f>
        <v>0</v>
      </c>
    </row>
    <row r="224" spans="1:6" ht="15" customHeight="1">
      <c r="A224" s="383"/>
      <c r="B224" s="162"/>
      <c r="C224" s="168"/>
      <c r="D224" s="184"/>
      <c r="E224" s="365"/>
      <c r="F224" s="219"/>
    </row>
    <row r="225" spans="1:6" ht="15" customHeight="1">
      <c r="A225" s="385" t="s">
        <v>1102</v>
      </c>
      <c r="B225" s="162" t="s">
        <v>111</v>
      </c>
      <c r="C225" s="168" t="s">
        <v>440</v>
      </c>
      <c r="D225" s="184">
        <v>158</v>
      </c>
      <c r="E225" s="278"/>
      <c r="F225" s="219">
        <f>D225*E225</f>
        <v>0</v>
      </c>
    </row>
    <row r="226" spans="1:6" ht="15" customHeight="1">
      <c r="A226" s="383"/>
      <c r="B226" s="162"/>
      <c r="C226" s="168"/>
      <c r="D226" s="184"/>
      <c r="E226" s="365"/>
      <c r="F226" s="219"/>
    </row>
    <row r="227" spans="1:6" ht="15" customHeight="1">
      <c r="A227" s="385" t="s">
        <v>1103</v>
      </c>
      <c r="B227" s="162" t="s">
        <v>112</v>
      </c>
      <c r="C227" s="168" t="s">
        <v>440</v>
      </c>
      <c r="D227" s="184">
        <v>217</v>
      </c>
      <c r="E227" s="278"/>
      <c r="F227" s="219">
        <f>D227*E227</f>
        <v>0</v>
      </c>
    </row>
    <row r="228" spans="1:6" ht="15" customHeight="1">
      <c r="A228" s="385"/>
      <c r="B228" s="162"/>
      <c r="C228" s="168"/>
      <c r="D228" s="184"/>
      <c r="E228" s="386"/>
      <c r="F228" s="220"/>
    </row>
    <row r="229" spans="1:6" ht="15" customHeight="1">
      <c r="A229" s="385"/>
      <c r="B229" s="162"/>
      <c r="C229" s="168"/>
      <c r="D229" s="184"/>
      <c r="E229" s="386"/>
      <c r="F229" s="220"/>
    </row>
    <row r="230" spans="1:6" ht="15" customHeight="1">
      <c r="A230" s="385"/>
      <c r="B230" s="162"/>
      <c r="C230" s="168"/>
      <c r="D230" s="184"/>
      <c r="E230" s="386"/>
      <c r="F230" s="220"/>
    </row>
    <row r="231" spans="1:6" ht="15" customHeight="1">
      <c r="A231" s="385"/>
      <c r="B231" s="162"/>
      <c r="C231" s="168"/>
      <c r="D231" s="184"/>
      <c r="E231" s="386"/>
      <c r="F231" s="220"/>
    </row>
    <row r="232" spans="1:6" ht="15" customHeight="1">
      <c r="A232" s="385"/>
      <c r="B232" s="162"/>
      <c r="C232" s="168"/>
      <c r="D232" s="184"/>
      <c r="E232" s="386"/>
      <c r="F232" s="220"/>
    </row>
    <row r="233" spans="1:6" ht="15" customHeight="1">
      <c r="A233" s="385"/>
      <c r="B233" s="162"/>
      <c r="C233" s="168"/>
      <c r="D233" s="184"/>
      <c r="E233" s="386"/>
      <c r="F233" s="220"/>
    </row>
    <row r="234" spans="1:6" ht="30" customHeight="1">
      <c r="A234" s="358"/>
      <c r="B234" s="359" t="s">
        <v>264</v>
      </c>
      <c r="C234" s="360"/>
      <c r="D234" s="361"/>
      <c r="E234" s="362" t="s">
        <v>248</v>
      </c>
      <c r="F234" s="363">
        <f>SUM(F194:F229)</f>
        <v>0</v>
      </c>
    </row>
    <row r="235" spans="1:6" ht="15" customHeight="1">
      <c r="A235" s="130"/>
      <c r="B235" s="354"/>
      <c r="C235" s="168"/>
      <c r="D235" s="357"/>
      <c r="E235" s="168"/>
      <c r="F235" s="220"/>
    </row>
    <row r="236" spans="1:6" ht="15" customHeight="1">
      <c r="A236" s="130"/>
      <c r="B236" s="343" t="s">
        <v>265</v>
      </c>
      <c r="C236" s="168"/>
      <c r="D236" s="357"/>
      <c r="E236" s="168"/>
      <c r="F236" s="220"/>
    </row>
    <row r="237" spans="1:6" ht="15" customHeight="1">
      <c r="A237" s="385"/>
      <c r="B237" s="162"/>
      <c r="C237" s="168"/>
      <c r="D237" s="184"/>
      <c r="E237" s="386"/>
      <c r="F237" s="220"/>
    </row>
    <row r="238" spans="1:6" ht="15" customHeight="1">
      <c r="A238" s="385" t="s">
        <v>824</v>
      </c>
      <c r="B238" s="351" t="s">
        <v>116</v>
      </c>
      <c r="C238" s="384"/>
      <c r="D238" s="184"/>
      <c r="E238" s="168"/>
      <c r="F238" s="220"/>
    </row>
    <row r="239" spans="1:6" ht="15" customHeight="1">
      <c r="A239" s="383"/>
      <c r="B239" s="162"/>
      <c r="C239" s="168"/>
      <c r="D239" s="184"/>
      <c r="E239" s="168"/>
      <c r="F239" s="220"/>
    </row>
    <row r="240" spans="1:6" ht="15" customHeight="1">
      <c r="A240" s="385" t="s">
        <v>858</v>
      </c>
      <c r="B240" s="162" t="s">
        <v>146</v>
      </c>
      <c r="C240" s="168" t="s">
        <v>440</v>
      </c>
      <c r="D240" s="184">
        <v>211</v>
      </c>
      <c r="E240" s="278"/>
      <c r="F240" s="219">
        <f>D240*E240</f>
        <v>0</v>
      </c>
    </row>
    <row r="241" spans="1:6" ht="15" customHeight="1">
      <c r="A241" s="383"/>
      <c r="B241" s="162"/>
      <c r="C241" s="168"/>
      <c r="D241" s="184"/>
      <c r="E241" s="365"/>
      <c r="F241" s="219"/>
    </row>
    <row r="242" spans="1:6" ht="15" customHeight="1">
      <c r="A242" s="385" t="s">
        <v>859</v>
      </c>
      <c r="B242" s="162" t="s">
        <v>106</v>
      </c>
      <c r="C242" s="168" t="s">
        <v>440</v>
      </c>
      <c r="D242" s="184">
        <v>35</v>
      </c>
      <c r="E242" s="278"/>
      <c r="F242" s="219">
        <f>D242*E242</f>
        <v>0</v>
      </c>
    </row>
    <row r="243" spans="1:6" ht="15" customHeight="1">
      <c r="A243" s="383"/>
      <c r="B243" s="162"/>
      <c r="C243" s="168"/>
      <c r="D243" s="184"/>
      <c r="E243" s="365"/>
      <c r="F243" s="219"/>
    </row>
    <row r="244" spans="1:6" ht="15" customHeight="1">
      <c r="A244" s="385" t="s">
        <v>860</v>
      </c>
      <c r="B244" s="162" t="s">
        <v>107</v>
      </c>
      <c r="C244" s="168" t="s">
        <v>440</v>
      </c>
      <c r="D244" s="184">
        <v>281</v>
      </c>
      <c r="E244" s="278"/>
      <c r="F244" s="219">
        <f>D244*E244</f>
        <v>0</v>
      </c>
    </row>
    <row r="245" spans="1:6" ht="15" customHeight="1">
      <c r="A245" s="383"/>
      <c r="B245" s="162"/>
      <c r="C245" s="168"/>
      <c r="D245" s="184"/>
      <c r="E245" s="365"/>
      <c r="F245" s="219"/>
    </row>
    <row r="246" spans="1:6" ht="15" customHeight="1">
      <c r="A246" s="385" t="s">
        <v>861</v>
      </c>
      <c r="B246" s="162" t="s">
        <v>108</v>
      </c>
      <c r="C246" s="168" t="s">
        <v>440</v>
      </c>
      <c r="D246" s="184">
        <v>431</v>
      </c>
      <c r="E246" s="278"/>
      <c r="F246" s="219">
        <f>D246*E246</f>
        <v>0</v>
      </c>
    </row>
    <row r="247" spans="1:6" ht="15" customHeight="1">
      <c r="A247" s="383"/>
      <c r="B247" s="162"/>
      <c r="C247" s="168"/>
      <c r="D247" s="184"/>
      <c r="E247" s="365"/>
      <c r="F247" s="219"/>
    </row>
    <row r="248" spans="1:6" ht="15" customHeight="1">
      <c r="A248" s="385" t="s">
        <v>862</v>
      </c>
      <c r="B248" s="162" t="s">
        <v>109</v>
      </c>
      <c r="C248" s="168" t="s">
        <v>440</v>
      </c>
      <c r="D248" s="184">
        <v>400</v>
      </c>
      <c r="E248" s="278"/>
      <c r="F248" s="219">
        <f>D248*E248</f>
        <v>0</v>
      </c>
    </row>
    <row r="249" spans="1:6" ht="15" customHeight="1">
      <c r="A249" s="383"/>
      <c r="B249" s="162"/>
      <c r="C249" s="168"/>
      <c r="D249" s="184"/>
      <c r="E249" s="365"/>
      <c r="F249" s="219"/>
    </row>
    <row r="250" spans="1:6" ht="15" customHeight="1">
      <c r="A250" s="385" t="s">
        <v>863</v>
      </c>
      <c r="B250" s="162" t="s">
        <v>110</v>
      </c>
      <c r="C250" s="168" t="s">
        <v>440</v>
      </c>
      <c r="D250" s="184">
        <v>873</v>
      </c>
      <c r="E250" s="278"/>
      <c r="F250" s="219">
        <f>D250*E250</f>
        <v>0</v>
      </c>
    </row>
    <row r="251" spans="1:6" ht="15" customHeight="1">
      <c r="A251" s="385"/>
      <c r="B251" s="162"/>
      <c r="C251" s="168"/>
      <c r="D251" s="184"/>
      <c r="E251" s="365"/>
      <c r="F251" s="219"/>
    </row>
    <row r="252" spans="1:6" ht="15" customHeight="1">
      <c r="A252" s="385" t="s">
        <v>1287</v>
      </c>
      <c r="B252" s="162" t="s">
        <v>111</v>
      </c>
      <c r="C252" s="168" t="s">
        <v>440</v>
      </c>
      <c r="D252" s="184">
        <v>296</v>
      </c>
      <c r="E252" s="278"/>
      <c r="F252" s="219">
        <f>D252*E252</f>
        <v>0</v>
      </c>
    </row>
    <row r="253" spans="1:6" ht="15" customHeight="1">
      <c r="A253" s="385"/>
      <c r="B253" s="162"/>
      <c r="C253" s="168"/>
      <c r="D253" s="184"/>
      <c r="E253" s="365"/>
      <c r="F253" s="219"/>
    </row>
    <row r="254" spans="1:6" ht="15" customHeight="1">
      <c r="A254" s="385" t="s">
        <v>1288</v>
      </c>
      <c r="B254" s="162" t="s">
        <v>112</v>
      </c>
      <c r="C254" s="168" t="s">
        <v>440</v>
      </c>
      <c r="D254" s="184">
        <v>152</v>
      </c>
      <c r="E254" s="278"/>
      <c r="F254" s="219">
        <f>D254*E254</f>
        <v>0</v>
      </c>
    </row>
    <row r="255" spans="1:6" ht="15" customHeight="1">
      <c r="A255" s="385"/>
      <c r="B255" s="162"/>
      <c r="C255" s="168"/>
      <c r="D255" s="184"/>
      <c r="E255" s="365"/>
      <c r="F255" s="219"/>
    </row>
    <row r="256" spans="1:6" ht="15" customHeight="1">
      <c r="A256" s="385" t="s">
        <v>1289</v>
      </c>
      <c r="B256" s="162" t="s">
        <v>115</v>
      </c>
      <c r="C256" s="168" t="s">
        <v>440</v>
      </c>
      <c r="D256" s="184">
        <v>61</v>
      </c>
      <c r="E256" s="278"/>
      <c r="F256" s="219">
        <f>D256*E256</f>
        <v>0</v>
      </c>
    </row>
    <row r="257" spans="1:6" ht="15" customHeight="1">
      <c r="A257" s="385"/>
      <c r="B257" s="162"/>
      <c r="C257" s="168"/>
      <c r="D257" s="184"/>
      <c r="E257" s="386"/>
      <c r="F257" s="220"/>
    </row>
    <row r="258" spans="1:6" ht="15" customHeight="1">
      <c r="A258" s="385" t="s">
        <v>825</v>
      </c>
      <c r="B258" s="167" t="s">
        <v>117</v>
      </c>
      <c r="C258" s="384"/>
      <c r="D258" s="184"/>
      <c r="E258" s="168"/>
      <c r="F258" s="220"/>
    </row>
    <row r="259" spans="1:6" ht="15" customHeight="1">
      <c r="A259" s="385"/>
      <c r="B259" s="167"/>
      <c r="C259" s="384"/>
      <c r="D259" s="184"/>
      <c r="E259" s="168"/>
      <c r="F259" s="220"/>
    </row>
    <row r="260" spans="1:6" ht="15" customHeight="1">
      <c r="A260" s="385" t="s">
        <v>864</v>
      </c>
      <c r="B260" s="162" t="s">
        <v>146</v>
      </c>
      <c r="C260" s="168" t="s">
        <v>440</v>
      </c>
      <c r="D260" s="184">
        <v>22</v>
      </c>
      <c r="E260" s="278"/>
      <c r="F260" s="219">
        <f>D260*E260</f>
        <v>0</v>
      </c>
    </row>
    <row r="261" spans="1:6" ht="15" customHeight="1">
      <c r="A261" s="385"/>
      <c r="B261" s="162"/>
      <c r="C261" s="168"/>
      <c r="D261" s="184"/>
      <c r="E261" s="365"/>
      <c r="F261" s="219"/>
    </row>
    <row r="262" spans="1:6" ht="15" customHeight="1">
      <c r="A262" s="385" t="s">
        <v>865</v>
      </c>
      <c r="B262" s="162" t="s">
        <v>106</v>
      </c>
      <c r="C262" s="168" t="s">
        <v>440</v>
      </c>
      <c r="D262" s="184">
        <v>126</v>
      </c>
      <c r="E262" s="278"/>
      <c r="F262" s="219">
        <f>D262*E262</f>
        <v>0</v>
      </c>
    </row>
    <row r="263" spans="1:6" ht="15" customHeight="1">
      <c r="A263" s="385"/>
      <c r="B263" s="162"/>
      <c r="C263" s="168"/>
      <c r="D263" s="184"/>
      <c r="E263" s="365"/>
      <c r="F263" s="219"/>
    </row>
    <row r="264" spans="1:6" ht="15" customHeight="1">
      <c r="A264" s="385" t="s">
        <v>866</v>
      </c>
      <c r="B264" s="162" t="s">
        <v>107</v>
      </c>
      <c r="C264" s="168" t="s">
        <v>440</v>
      </c>
      <c r="D264" s="184">
        <v>328</v>
      </c>
      <c r="E264" s="278"/>
      <c r="F264" s="219">
        <f>D264*E264</f>
        <v>0</v>
      </c>
    </row>
    <row r="265" spans="1:6" ht="15" customHeight="1">
      <c r="A265" s="385"/>
      <c r="B265" s="162"/>
      <c r="C265" s="168"/>
      <c r="D265" s="184"/>
      <c r="E265" s="365"/>
      <c r="F265" s="219"/>
    </row>
    <row r="266" spans="1:6" ht="15" customHeight="1">
      <c r="A266" s="385" t="s">
        <v>1290</v>
      </c>
      <c r="B266" s="162" t="s">
        <v>108</v>
      </c>
      <c r="C266" s="168" t="s">
        <v>440</v>
      </c>
      <c r="D266" s="184">
        <v>193</v>
      </c>
      <c r="E266" s="278"/>
      <c r="F266" s="219">
        <f>D266*E266</f>
        <v>0</v>
      </c>
    </row>
    <row r="267" spans="1:6" ht="15" customHeight="1">
      <c r="A267" s="385"/>
      <c r="B267" s="162"/>
      <c r="C267" s="168"/>
      <c r="D267" s="184"/>
      <c r="E267" s="365"/>
      <c r="F267" s="219"/>
    </row>
    <row r="268" spans="1:6" ht="15" customHeight="1">
      <c r="A268" s="385" t="s">
        <v>1291</v>
      </c>
      <c r="B268" s="162" t="s">
        <v>109</v>
      </c>
      <c r="C268" s="168" t="s">
        <v>440</v>
      </c>
      <c r="D268" s="184">
        <v>37</v>
      </c>
      <c r="E268" s="278"/>
      <c r="F268" s="219">
        <f>D268*E268</f>
        <v>0</v>
      </c>
    </row>
    <row r="269" spans="1:6" ht="15" customHeight="1">
      <c r="A269" s="385"/>
      <c r="B269" s="162"/>
      <c r="C269" s="168"/>
      <c r="D269" s="184"/>
      <c r="E269" s="365"/>
      <c r="F269" s="219"/>
    </row>
    <row r="270" spans="1:6" ht="15" customHeight="1">
      <c r="A270" s="385" t="s">
        <v>1292</v>
      </c>
      <c r="B270" s="162" t="s">
        <v>110</v>
      </c>
      <c r="C270" s="168" t="s">
        <v>440</v>
      </c>
      <c r="D270" s="184">
        <v>43</v>
      </c>
      <c r="E270" s="278"/>
      <c r="F270" s="219">
        <f>D270*E270</f>
        <v>0</v>
      </c>
    </row>
    <row r="271" spans="1:6" ht="15" customHeight="1">
      <c r="A271" s="385"/>
      <c r="B271" s="162"/>
      <c r="C271" s="168"/>
      <c r="D271" s="184"/>
      <c r="E271" s="386"/>
      <c r="F271" s="220"/>
    </row>
    <row r="272" spans="1:6" s="387" customFormat="1" ht="15" customHeight="1">
      <c r="A272" s="385" t="s">
        <v>826</v>
      </c>
      <c r="B272" s="167" t="s">
        <v>118</v>
      </c>
      <c r="C272" s="384"/>
      <c r="D272" s="184"/>
      <c r="E272" s="168"/>
      <c r="F272" s="220"/>
    </row>
    <row r="273" spans="1:6" s="387" customFormat="1" ht="15" customHeight="1">
      <c r="A273" s="385"/>
      <c r="B273" s="167"/>
      <c r="C273" s="384"/>
      <c r="D273" s="184"/>
      <c r="E273" s="168"/>
      <c r="F273" s="220"/>
    </row>
    <row r="274" spans="1:6" ht="15" customHeight="1">
      <c r="A274" s="385" t="s">
        <v>867</v>
      </c>
      <c r="B274" s="162" t="s">
        <v>109</v>
      </c>
      <c r="C274" s="168" t="s">
        <v>440</v>
      </c>
      <c r="D274" s="184">
        <v>382</v>
      </c>
      <c r="E274" s="278"/>
      <c r="F274" s="219">
        <f>D274*E274</f>
        <v>0</v>
      </c>
    </row>
    <row r="275" spans="1:6" ht="15" customHeight="1">
      <c r="A275" s="385"/>
      <c r="B275" s="162"/>
      <c r="C275" s="168"/>
      <c r="D275" s="184"/>
      <c r="E275" s="365"/>
      <c r="F275" s="219"/>
    </row>
    <row r="276" spans="1:6" ht="15" customHeight="1">
      <c r="A276" s="385" t="s">
        <v>868</v>
      </c>
      <c r="B276" s="162" t="s">
        <v>110</v>
      </c>
      <c r="C276" s="168" t="s">
        <v>440</v>
      </c>
      <c r="D276" s="184">
        <v>327</v>
      </c>
      <c r="E276" s="278"/>
      <c r="F276" s="219">
        <f>D276*E276</f>
        <v>0</v>
      </c>
    </row>
    <row r="277" spans="1:6" ht="15" customHeight="1">
      <c r="A277" s="385"/>
      <c r="B277" s="162"/>
      <c r="C277" s="168"/>
      <c r="D277" s="184"/>
      <c r="E277" s="365"/>
      <c r="F277" s="219"/>
    </row>
    <row r="278" spans="1:6" ht="14.25">
      <c r="A278" s="385"/>
      <c r="B278" s="162"/>
      <c r="C278" s="168"/>
      <c r="D278" s="184"/>
      <c r="E278" s="386"/>
      <c r="F278" s="220"/>
    </row>
    <row r="279" spans="1:6" ht="30" customHeight="1">
      <c r="A279" s="358"/>
      <c r="B279" s="359" t="s">
        <v>264</v>
      </c>
      <c r="C279" s="360"/>
      <c r="D279" s="361"/>
      <c r="E279" s="362" t="s">
        <v>248</v>
      </c>
      <c r="F279" s="363">
        <f>SUM(F239:F276)</f>
        <v>0</v>
      </c>
    </row>
    <row r="280" spans="1:6" ht="15" customHeight="1">
      <c r="A280" s="130"/>
      <c r="B280" s="354"/>
      <c r="C280" s="168"/>
      <c r="D280" s="357"/>
      <c r="E280" s="168"/>
      <c r="F280" s="220"/>
    </row>
    <row r="281" spans="1:6" ht="15" customHeight="1">
      <c r="A281" s="130"/>
      <c r="B281" s="343" t="s">
        <v>265</v>
      </c>
      <c r="C281" s="168"/>
      <c r="D281" s="357"/>
      <c r="E281" s="168"/>
      <c r="F281" s="220"/>
    </row>
    <row r="282" spans="1:6" ht="15" customHeight="1">
      <c r="A282" s="385"/>
      <c r="B282" s="162"/>
      <c r="C282" s="168"/>
      <c r="D282" s="184"/>
      <c r="E282" s="386"/>
      <c r="F282" s="220"/>
    </row>
    <row r="283" spans="1:6" ht="15" customHeight="1">
      <c r="A283" s="385" t="s">
        <v>869</v>
      </c>
      <c r="B283" s="162" t="s">
        <v>111</v>
      </c>
      <c r="C283" s="168" t="s">
        <v>440</v>
      </c>
      <c r="D283" s="184">
        <v>231</v>
      </c>
      <c r="E283" s="278"/>
      <c r="F283" s="219">
        <f>D283*E283</f>
        <v>0</v>
      </c>
    </row>
    <row r="284" spans="1:6" ht="15" customHeight="1">
      <c r="A284" s="385"/>
      <c r="B284" s="162"/>
      <c r="C284" s="168"/>
      <c r="D284" s="184"/>
      <c r="E284" s="365"/>
      <c r="F284" s="219"/>
    </row>
    <row r="285" spans="1:6" ht="15" customHeight="1">
      <c r="A285" s="385" t="s">
        <v>1104</v>
      </c>
      <c r="B285" s="162" t="s">
        <v>112</v>
      </c>
      <c r="C285" s="168" t="s">
        <v>440</v>
      </c>
      <c r="D285" s="184">
        <v>216</v>
      </c>
      <c r="E285" s="278"/>
      <c r="F285" s="219">
        <f>D285*E285</f>
        <v>0</v>
      </c>
    </row>
    <row r="286" spans="1:6" ht="15" customHeight="1">
      <c r="A286" s="385"/>
      <c r="B286" s="162"/>
      <c r="C286" s="168"/>
      <c r="D286" s="184"/>
      <c r="E286" s="365"/>
      <c r="F286" s="219"/>
    </row>
    <row r="287" spans="1:6" ht="15" customHeight="1">
      <c r="A287" s="385" t="s">
        <v>1105</v>
      </c>
      <c r="B287" s="162" t="s">
        <v>115</v>
      </c>
      <c r="C287" s="168" t="s">
        <v>440</v>
      </c>
      <c r="D287" s="184">
        <v>60</v>
      </c>
      <c r="E287" s="278"/>
      <c r="F287" s="219">
        <f>D287*E287</f>
        <v>0</v>
      </c>
    </row>
    <row r="288" spans="1:6" ht="15" customHeight="1">
      <c r="A288" s="385"/>
      <c r="B288" s="162"/>
      <c r="C288" s="168"/>
      <c r="D288" s="184"/>
      <c r="E288" s="386"/>
      <c r="F288" s="220"/>
    </row>
    <row r="289" spans="1:6" s="353" customFormat="1" ht="15" customHeight="1">
      <c r="A289" s="385" t="s">
        <v>827</v>
      </c>
      <c r="B289" s="167" t="s">
        <v>119</v>
      </c>
      <c r="C289" s="384"/>
      <c r="D289" s="184"/>
      <c r="E289" s="168"/>
      <c r="F289" s="220"/>
    </row>
    <row r="290" spans="1:6" s="353" customFormat="1" ht="15" customHeight="1">
      <c r="A290" s="383"/>
      <c r="B290" s="162"/>
      <c r="C290" s="168"/>
      <c r="D290" s="184"/>
      <c r="E290" s="168"/>
      <c r="F290" s="220"/>
    </row>
    <row r="291" spans="1:6" s="353" customFormat="1" ht="15" customHeight="1">
      <c r="A291" s="385" t="s">
        <v>870</v>
      </c>
      <c r="B291" s="162" t="s">
        <v>108</v>
      </c>
      <c r="C291" s="168" t="s">
        <v>440</v>
      </c>
      <c r="D291" s="184">
        <v>8</v>
      </c>
      <c r="E291" s="278"/>
      <c r="F291" s="219">
        <f>D291*E291</f>
        <v>0</v>
      </c>
    </row>
    <row r="292" spans="1:6" s="353" customFormat="1" ht="15" customHeight="1">
      <c r="A292" s="383"/>
      <c r="B292" s="162"/>
      <c r="C292" s="168"/>
      <c r="D292" s="184"/>
      <c r="E292" s="365"/>
      <c r="F292" s="219"/>
    </row>
    <row r="293" spans="1:6" s="353" customFormat="1" ht="15" customHeight="1">
      <c r="A293" s="385" t="s">
        <v>871</v>
      </c>
      <c r="B293" s="162" t="s">
        <v>109</v>
      </c>
      <c r="C293" s="168" t="s">
        <v>440</v>
      </c>
      <c r="D293" s="184">
        <f>84-84+34</f>
        <v>34</v>
      </c>
      <c r="E293" s="278"/>
      <c r="F293" s="219">
        <f>D293*E293</f>
        <v>0</v>
      </c>
    </row>
    <row r="294" spans="1:6" s="353" customFormat="1" ht="15" customHeight="1">
      <c r="A294" s="383"/>
      <c r="B294" s="162"/>
      <c r="C294" s="168"/>
      <c r="D294" s="184"/>
      <c r="E294" s="365"/>
      <c r="F294" s="219"/>
    </row>
    <row r="295" spans="1:6" s="353" customFormat="1" ht="15" customHeight="1">
      <c r="A295" s="385" t="s">
        <v>1293</v>
      </c>
      <c r="B295" s="162" t="s">
        <v>110</v>
      </c>
      <c r="C295" s="168" t="s">
        <v>440</v>
      </c>
      <c r="D295" s="184">
        <f>155-112+100</f>
        <v>143</v>
      </c>
      <c r="E295" s="278"/>
      <c r="F295" s="219">
        <f>D295*E295</f>
        <v>0</v>
      </c>
    </row>
    <row r="296" spans="1:6" s="353" customFormat="1" ht="15" customHeight="1">
      <c r="A296" s="383"/>
      <c r="B296" s="162"/>
      <c r="C296" s="168"/>
      <c r="D296" s="184"/>
      <c r="E296" s="365"/>
      <c r="F296" s="219"/>
    </row>
    <row r="297" spans="1:6" s="353" customFormat="1" ht="15" customHeight="1">
      <c r="A297" s="385" t="s">
        <v>1294</v>
      </c>
      <c r="B297" s="162" t="s">
        <v>111</v>
      </c>
      <c r="C297" s="168" t="s">
        <v>440</v>
      </c>
      <c r="D297" s="184">
        <f>310-90-260+253</f>
        <v>213</v>
      </c>
      <c r="E297" s="278"/>
      <c r="F297" s="219">
        <f>D297*E297</f>
        <v>0</v>
      </c>
    </row>
    <row r="298" spans="1:6" ht="15" customHeight="1">
      <c r="A298" s="130"/>
      <c r="B298" s="167"/>
      <c r="C298" s="384"/>
      <c r="D298" s="184"/>
      <c r="E298" s="168"/>
      <c r="F298" s="220"/>
    </row>
    <row r="299" spans="1:6" ht="15" customHeight="1">
      <c r="A299" s="385" t="s">
        <v>1619</v>
      </c>
      <c r="B299" s="162" t="s">
        <v>112</v>
      </c>
      <c r="C299" s="168" t="s">
        <v>440</v>
      </c>
      <c r="D299" s="184">
        <v>60</v>
      </c>
      <c r="E299" s="278"/>
      <c r="F299" s="219">
        <f>D299*E299</f>
        <v>0</v>
      </c>
    </row>
    <row r="300" spans="1:6" ht="15" customHeight="1">
      <c r="A300" s="130"/>
      <c r="B300" s="167"/>
      <c r="C300" s="384"/>
      <c r="D300" s="184"/>
      <c r="E300" s="168"/>
      <c r="F300" s="220"/>
    </row>
    <row r="301" spans="1:6" ht="15" customHeight="1">
      <c r="A301" s="385" t="s">
        <v>828</v>
      </c>
      <c r="B301" s="167" t="s">
        <v>164</v>
      </c>
      <c r="C301" s="168"/>
      <c r="D301" s="184"/>
      <c r="E301" s="168"/>
      <c r="F301" s="220"/>
    </row>
    <row r="302" spans="1:6" ht="15" customHeight="1">
      <c r="A302" s="130"/>
      <c r="B302" s="167"/>
      <c r="C302" s="168"/>
      <c r="D302" s="184"/>
      <c r="E302" s="168"/>
      <c r="F302" s="220"/>
    </row>
    <row r="303" spans="1:6" ht="15" customHeight="1">
      <c r="A303" s="385" t="s">
        <v>872</v>
      </c>
      <c r="B303" s="162" t="s">
        <v>108</v>
      </c>
      <c r="C303" s="168" t="s">
        <v>440</v>
      </c>
      <c r="D303" s="184">
        <v>58</v>
      </c>
      <c r="E303" s="278"/>
      <c r="F303" s="219">
        <f>D303*E303</f>
        <v>0</v>
      </c>
    </row>
    <row r="304" spans="1:6" ht="15" customHeight="1">
      <c r="A304" s="130"/>
      <c r="B304" s="162"/>
      <c r="C304" s="168"/>
      <c r="D304" s="184"/>
      <c r="E304" s="365"/>
      <c r="F304" s="219"/>
    </row>
    <row r="305" spans="1:6" ht="15" customHeight="1">
      <c r="A305" s="385" t="s">
        <v>873</v>
      </c>
      <c r="B305" s="162" t="s">
        <v>109</v>
      </c>
      <c r="C305" s="168" t="s">
        <v>440</v>
      </c>
      <c r="D305" s="184">
        <v>68</v>
      </c>
      <c r="E305" s="278"/>
      <c r="F305" s="219">
        <f>D305*E305</f>
        <v>0</v>
      </c>
    </row>
    <row r="306" spans="1:6" ht="15" customHeight="1">
      <c r="A306" s="130"/>
      <c r="B306" s="167"/>
      <c r="C306" s="168"/>
      <c r="D306" s="184"/>
      <c r="E306" s="168"/>
      <c r="F306" s="220"/>
    </row>
    <row r="307" spans="1:6" ht="15" customHeight="1">
      <c r="A307" s="385" t="s">
        <v>933</v>
      </c>
      <c r="B307" s="167" t="s">
        <v>165</v>
      </c>
      <c r="C307" s="384"/>
      <c r="D307" s="184"/>
      <c r="E307" s="168"/>
      <c r="F307" s="220"/>
    </row>
    <row r="308" spans="1:6" ht="15" customHeight="1">
      <c r="A308" s="130"/>
      <c r="B308" s="162"/>
      <c r="C308" s="168"/>
      <c r="D308" s="184"/>
      <c r="E308" s="168"/>
      <c r="F308" s="220"/>
    </row>
    <row r="309" spans="1:6" ht="15" customHeight="1">
      <c r="A309" s="385" t="s">
        <v>1295</v>
      </c>
      <c r="B309" s="162" t="s">
        <v>108</v>
      </c>
      <c r="C309" s="168" t="s">
        <v>440</v>
      </c>
      <c r="D309" s="184">
        <v>100</v>
      </c>
      <c r="E309" s="278"/>
      <c r="F309" s="219">
        <f>D309*E309</f>
        <v>0</v>
      </c>
    </row>
    <row r="310" spans="1:6" ht="15" customHeight="1">
      <c r="A310" s="130"/>
      <c r="B310" s="162"/>
      <c r="C310" s="168"/>
      <c r="D310" s="184"/>
      <c r="E310" s="365"/>
      <c r="F310" s="219"/>
    </row>
    <row r="311" spans="1:6" ht="15" customHeight="1">
      <c r="A311" s="385" t="s">
        <v>1570</v>
      </c>
      <c r="B311" s="162" t="s">
        <v>1671</v>
      </c>
      <c r="C311" s="168" t="s">
        <v>440</v>
      </c>
      <c r="D311" s="184">
        <v>102</v>
      </c>
      <c r="E311" s="278"/>
      <c r="F311" s="219">
        <f>D311*E311</f>
        <v>0</v>
      </c>
    </row>
    <row r="312" spans="1:6" ht="15" customHeight="1">
      <c r="A312" s="130"/>
      <c r="B312" s="162"/>
      <c r="C312" s="168"/>
      <c r="D312" s="184"/>
      <c r="E312" s="365"/>
      <c r="F312" s="219"/>
    </row>
    <row r="313" spans="1:6" ht="15" customHeight="1">
      <c r="A313" s="385" t="s">
        <v>1571</v>
      </c>
      <c r="B313" s="162" t="s">
        <v>110</v>
      </c>
      <c r="C313" s="168" t="s">
        <v>440</v>
      </c>
      <c r="D313" s="184">
        <f>197+120</f>
        <v>317</v>
      </c>
      <c r="E313" s="278"/>
      <c r="F313" s="219">
        <f>D313*E313</f>
        <v>0</v>
      </c>
    </row>
    <row r="314" spans="1:6" ht="15" customHeight="1">
      <c r="A314" s="130"/>
      <c r="B314" s="162"/>
      <c r="C314" s="168"/>
      <c r="D314" s="184"/>
      <c r="E314" s="365"/>
      <c r="F314" s="219"/>
    </row>
    <row r="315" spans="1:6" ht="15" customHeight="1">
      <c r="A315" s="385" t="s">
        <v>1572</v>
      </c>
      <c r="B315" s="162" t="s">
        <v>111</v>
      </c>
      <c r="C315" s="168" t="s">
        <v>440</v>
      </c>
      <c r="D315" s="184">
        <f>205+207-85</f>
        <v>327</v>
      </c>
      <c r="E315" s="278"/>
      <c r="F315" s="219">
        <f>D315*E315</f>
        <v>0</v>
      </c>
    </row>
    <row r="316" spans="1:6" ht="15" customHeight="1">
      <c r="A316" s="130"/>
      <c r="B316" s="162"/>
      <c r="C316" s="168"/>
      <c r="D316" s="184"/>
      <c r="E316" s="365"/>
      <c r="F316" s="219"/>
    </row>
    <row r="317" spans="1:6" ht="15" customHeight="1">
      <c r="A317" s="385" t="s">
        <v>1672</v>
      </c>
      <c r="B317" s="162" t="s">
        <v>112</v>
      </c>
      <c r="C317" s="168" t="s">
        <v>440</v>
      </c>
      <c r="D317" s="184">
        <f>185+328-100</f>
        <v>413</v>
      </c>
      <c r="E317" s="278"/>
      <c r="F317" s="219">
        <f>D317*E317</f>
        <v>0</v>
      </c>
    </row>
    <row r="318" spans="1:6" ht="15" customHeight="1">
      <c r="A318" s="130"/>
      <c r="B318" s="167"/>
      <c r="C318" s="168"/>
      <c r="D318" s="184"/>
      <c r="E318" s="365"/>
      <c r="F318" s="219"/>
    </row>
    <row r="319" spans="1:6" ht="15" customHeight="1">
      <c r="A319" s="385" t="s">
        <v>1673</v>
      </c>
      <c r="B319" s="162" t="s">
        <v>115</v>
      </c>
      <c r="C319" s="168" t="s">
        <v>440</v>
      </c>
      <c r="D319" s="184">
        <f>44+183-1</f>
        <v>226</v>
      </c>
      <c r="E319" s="278"/>
      <c r="F319" s="219">
        <f>D319*E319</f>
        <v>0</v>
      </c>
    </row>
    <row r="320" spans="1:6" ht="15" customHeight="1">
      <c r="A320" s="385"/>
      <c r="B320" s="162"/>
      <c r="C320" s="168"/>
      <c r="D320" s="184"/>
      <c r="E320" s="365"/>
      <c r="F320" s="219"/>
    </row>
    <row r="321" spans="1:6" ht="15" customHeight="1">
      <c r="A321" s="385"/>
      <c r="B321" s="162"/>
      <c r="C321" s="168"/>
      <c r="D321" s="184"/>
      <c r="E321" s="168"/>
      <c r="F321" s="220"/>
    </row>
    <row r="322" spans="1:6" ht="15" customHeight="1">
      <c r="A322" s="385"/>
      <c r="B322" s="162"/>
      <c r="C322" s="168"/>
      <c r="D322" s="184"/>
      <c r="E322" s="168"/>
      <c r="F322" s="220"/>
    </row>
    <row r="323" spans="1:6" ht="15" customHeight="1">
      <c r="A323" s="130"/>
      <c r="B323" s="167"/>
      <c r="C323" s="384"/>
      <c r="D323" s="184"/>
      <c r="E323" s="168"/>
      <c r="F323" s="220"/>
    </row>
    <row r="324" spans="1:6" ht="30" customHeight="1">
      <c r="A324" s="358"/>
      <c r="B324" s="359" t="s">
        <v>264</v>
      </c>
      <c r="C324" s="360"/>
      <c r="D324" s="361"/>
      <c r="E324" s="362" t="s">
        <v>248</v>
      </c>
      <c r="F324" s="363">
        <f>SUM(F282:F320)</f>
        <v>0</v>
      </c>
    </row>
    <row r="325" spans="1:6" ht="15" customHeight="1">
      <c r="A325" s="130"/>
      <c r="B325" s="354"/>
      <c r="C325" s="168"/>
      <c r="D325" s="357"/>
      <c r="E325" s="168"/>
      <c r="F325" s="220"/>
    </row>
    <row r="326" spans="1:6" ht="15" customHeight="1">
      <c r="A326" s="130"/>
      <c r="B326" s="343" t="s">
        <v>265</v>
      </c>
      <c r="C326" s="168"/>
      <c r="D326" s="357"/>
      <c r="E326" s="168"/>
      <c r="F326" s="220"/>
    </row>
    <row r="327" spans="1:6" ht="15" customHeight="1">
      <c r="A327" s="130"/>
      <c r="B327" s="167"/>
      <c r="C327" s="384"/>
      <c r="D327" s="184"/>
      <c r="E327" s="168"/>
      <c r="F327" s="220"/>
    </row>
    <row r="328" spans="1:6" ht="28.5">
      <c r="A328" s="130"/>
      <c r="B328" s="161" t="s">
        <v>1090</v>
      </c>
      <c r="C328" s="384"/>
      <c r="D328" s="184"/>
      <c r="E328" s="168"/>
      <c r="F328" s="220"/>
    </row>
    <row r="329" spans="1:6" ht="15" customHeight="1">
      <c r="A329" s="130"/>
      <c r="B329" s="167"/>
      <c r="C329" s="384"/>
      <c r="D329" s="184"/>
      <c r="E329" s="168"/>
      <c r="F329" s="220"/>
    </row>
    <row r="330" spans="1:6" ht="199.5">
      <c r="A330" s="385" t="s">
        <v>829</v>
      </c>
      <c r="B330" s="351" t="s">
        <v>1091</v>
      </c>
      <c r="C330" s="345"/>
      <c r="D330" s="382"/>
      <c r="E330" s="345"/>
      <c r="F330" s="347"/>
    </row>
    <row r="331" spans="1:6" ht="14.25">
      <c r="A331" s="385"/>
      <c r="B331" s="351"/>
      <c r="C331" s="345"/>
      <c r="D331" s="382"/>
      <c r="E331" s="345"/>
      <c r="F331" s="347"/>
    </row>
    <row r="332" spans="1:6" ht="16.5" customHeight="1">
      <c r="A332" s="385" t="s">
        <v>830</v>
      </c>
      <c r="B332" s="351" t="s">
        <v>104</v>
      </c>
      <c r="C332" s="345"/>
      <c r="D332" s="382"/>
      <c r="E332" s="345"/>
      <c r="F332" s="347"/>
    </row>
    <row r="333" spans="1:6" ht="16.5" customHeight="1">
      <c r="A333" s="385"/>
      <c r="B333" s="350"/>
      <c r="C333" s="345"/>
      <c r="D333" s="382"/>
      <c r="E333" s="345"/>
      <c r="F333" s="347"/>
    </row>
    <row r="334" spans="1:6" s="353" customFormat="1" ht="15" customHeight="1">
      <c r="A334" s="385" t="s">
        <v>831</v>
      </c>
      <c r="B334" s="162" t="s">
        <v>1092</v>
      </c>
      <c r="C334" s="168" t="s">
        <v>440</v>
      </c>
      <c r="D334" s="184">
        <v>16184</v>
      </c>
      <c r="E334" s="278"/>
      <c r="F334" s="219">
        <f>D334*E334</f>
        <v>0</v>
      </c>
    </row>
    <row r="335" spans="1:6" ht="16.5" customHeight="1">
      <c r="A335" s="385"/>
      <c r="B335" s="350"/>
      <c r="C335" s="345"/>
      <c r="D335" s="382"/>
      <c r="E335" s="345"/>
      <c r="F335" s="347"/>
    </row>
    <row r="336" spans="1:6" ht="28.5">
      <c r="A336" s="385" t="s">
        <v>838</v>
      </c>
      <c r="B336" s="161" t="s">
        <v>1057</v>
      </c>
      <c r="C336" s="384"/>
      <c r="D336" s="184"/>
      <c r="E336" s="168"/>
      <c r="F336" s="220"/>
    </row>
    <row r="337" spans="1:6" ht="15" customHeight="1">
      <c r="A337" s="130"/>
      <c r="B337" s="167"/>
      <c r="C337" s="384"/>
      <c r="D337" s="184"/>
      <c r="E337" s="168"/>
      <c r="F337" s="220"/>
    </row>
    <row r="338" spans="1:6" ht="99.75">
      <c r="A338" s="385" t="s">
        <v>839</v>
      </c>
      <c r="B338" s="161" t="s">
        <v>1066</v>
      </c>
      <c r="C338" s="384"/>
      <c r="D338" s="184"/>
      <c r="E338" s="168"/>
      <c r="F338" s="220"/>
    </row>
    <row r="339" spans="1:6" ht="15" customHeight="1">
      <c r="A339" s="130"/>
      <c r="B339" s="162"/>
      <c r="C339" s="345"/>
      <c r="D339" s="184"/>
      <c r="E339" s="168"/>
      <c r="F339" s="220"/>
    </row>
    <row r="340" spans="1:6" ht="14.25">
      <c r="A340" s="385" t="s">
        <v>840</v>
      </c>
      <c r="B340" s="170" t="s">
        <v>1081</v>
      </c>
      <c r="C340" s="345" t="s">
        <v>434</v>
      </c>
      <c r="D340" s="184">
        <v>15</v>
      </c>
      <c r="E340" s="278"/>
      <c r="F340" s="219">
        <f>D340*E340</f>
        <v>0</v>
      </c>
    </row>
    <row r="341" spans="1:6" ht="15" customHeight="1">
      <c r="A341" s="130"/>
      <c r="B341" s="162"/>
      <c r="C341" s="345"/>
      <c r="D341" s="184"/>
      <c r="E341" s="365"/>
      <c r="F341" s="219"/>
    </row>
    <row r="342" spans="1:6" ht="14.25">
      <c r="A342" s="385" t="s">
        <v>841</v>
      </c>
      <c r="B342" s="170" t="s">
        <v>1082</v>
      </c>
      <c r="C342" s="345" t="s">
        <v>434</v>
      </c>
      <c r="D342" s="184">
        <v>15</v>
      </c>
      <c r="E342" s="278"/>
      <c r="F342" s="219">
        <f>D342*E342</f>
        <v>0</v>
      </c>
    </row>
    <row r="343" spans="1:6" ht="15" customHeight="1">
      <c r="A343" s="130"/>
      <c r="B343" s="162"/>
      <c r="C343" s="345"/>
      <c r="D343" s="184"/>
      <c r="E343" s="365"/>
      <c r="F343" s="219"/>
    </row>
    <row r="344" spans="1:6" ht="15" customHeight="1">
      <c r="A344" s="385" t="s">
        <v>842</v>
      </c>
      <c r="B344" s="170" t="s">
        <v>1083</v>
      </c>
      <c r="C344" s="345" t="s">
        <v>434</v>
      </c>
      <c r="D344" s="184">
        <v>10</v>
      </c>
      <c r="E344" s="278"/>
      <c r="F344" s="219">
        <f>D344*E344</f>
        <v>0</v>
      </c>
    </row>
    <row r="345" spans="1:6" ht="15" customHeight="1">
      <c r="A345" s="130"/>
      <c r="B345" s="167"/>
      <c r="C345" s="345"/>
      <c r="D345" s="184"/>
      <c r="E345" s="168"/>
      <c r="F345" s="220"/>
    </row>
    <row r="346" spans="1:6" ht="15" customHeight="1">
      <c r="A346" s="130"/>
      <c r="B346" s="167"/>
      <c r="C346" s="345"/>
      <c r="D346" s="184"/>
      <c r="E346" s="168"/>
      <c r="F346" s="220"/>
    </row>
    <row r="347" spans="1:6" ht="15" customHeight="1">
      <c r="A347" s="130"/>
      <c r="B347" s="162"/>
      <c r="C347" s="168"/>
      <c r="D347" s="184"/>
      <c r="E347" s="388"/>
      <c r="F347" s="220"/>
    </row>
    <row r="348" spans="1:6" ht="15" customHeight="1">
      <c r="A348" s="130"/>
      <c r="B348" s="162"/>
      <c r="C348" s="345"/>
      <c r="D348" s="184"/>
      <c r="E348" s="386"/>
      <c r="F348" s="220"/>
    </row>
    <row r="349" spans="1:6" ht="30" customHeight="1">
      <c r="A349" s="358"/>
      <c r="B349" s="359" t="s">
        <v>264</v>
      </c>
      <c r="C349" s="360"/>
      <c r="D349" s="361"/>
      <c r="E349" s="362" t="s">
        <v>248</v>
      </c>
      <c r="F349" s="363">
        <f>SUM(F328:F347)</f>
        <v>0</v>
      </c>
    </row>
    <row r="350" spans="1:6" ht="15" customHeight="1">
      <c r="A350" s="130"/>
      <c r="B350" s="354"/>
      <c r="C350" s="168"/>
      <c r="D350" s="357"/>
      <c r="E350" s="168"/>
      <c r="F350" s="220"/>
    </row>
    <row r="351" spans="1:6" ht="15" customHeight="1">
      <c r="A351" s="130"/>
      <c r="B351" s="343" t="s">
        <v>265</v>
      </c>
      <c r="C351" s="168"/>
      <c r="D351" s="357"/>
      <c r="E351" s="168"/>
      <c r="F351" s="220"/>
    </row>
    <row r="352" spans="1:6" ht="15" customHeight="1">
      <c r="A352" s="130"/>
      <c r="B352" s="167"/>
      <c r="C352" s="384"/>
      <c r="D352" s="184"/>
      <c r="E352" s="168"/>
      <c r="F352" s="220"/>
    </row>
    <row r="353" spans="1:6" ht="15" customHeight="1">
      <c r="A353" s="385" t="s">
        <v>1018</v>
      </c>
      <c r="B353" s="182" t="s">
        <v>120</v>
      </c>
      <c r="C353" s="345"/>
      <c r="D353" s="184"/>
      <c r="E353" s="388"/>
      <c r="F353" s="220"/>
    </row>
    <row r="354" spans="1:6" ht="15" customHeight="1">
      <c r="A354" s="130"/>
      <c r="B354" s="162"/>
      <c r="C354" s="168"/>
      <c r="D354" s="184"/>
      <c r="E354" s="388"/>
      <c r="F354" s="220"/>
    </row>
    <row r="355" spans="1:6" ht="71.25">
      <c r="A355" s="385" t="s">
        <v>1021</v>
      </c>
      <c r="B355" s="161" t="s">
        <v>121</v>
      </c>
      <c r="C355" s="384"/>
      <c r="D355" s="184"/>
      <c r="E355" s="168"/>
      <c r="F355" s="220"/>
    </row>
    <row r="356" spans="1:6" ht="15" customHeight="1">
      <c r="A356" s="130"/>
      <c r="B356" s="170"/>
      <c r="C356" s="384"/>
      <c r="D356" s="184"/>
      <c r="E356" s="168"/>
      <c r="F356" s="220"/>
    </row>
    <row r="357" spans="1:6" ht="15" customHeight="1">
      <c r="A357" s="385" t="s">
        <v>1058</v>
      </c>
      <c r="B357" s="162" t="s">
        <v>122</v>
      </c>
      <c r="C357" s="345" t="s">
        <v>440</v>
      </c>
      <c r="D357" s="184">
        <v>16184</v>
      </c>
      <c r="E357" s="278"/>
      <c r="F357" s="219">
        <f>D357*E357</f>
        <v>0</v>
      </c>
    </row>
    <row r="358" spans="1:6" ht="15" customHeight="1">
      <c r="A358" s="130"/>
      <c r="B358" s="170"/>
      <c r="C358" s="384"/>
      <c r="D358" s="184"/>
      <c r="E358" s="365"/>
      <c r="F358" s="219"/>
    </row>
    <row r="359" spans="1:6" ht="15" customHeight="1">
      <c r="A359" s="385" t="s">
        <v>1059</v>
      </c>
      <c r="B359" s="162" t="s">
        <v>123</v>
      </c>
      <c r="C359" s="345" t="s">
        <v>440</v>
      </c>
      <c r="D359" s="184">
        <v>56797</v>
      </c>
      <c r="E359" s="278"/>
      <c r="F359" s="219">
        <f>D359*E359</f>
        <v>0</v>
      </c>
    </row>
    <row r="360" spans="1:6" ht="15" customHeight="1">
      <c r="A360" s="130"/>
      <c r="B360" s="162"/>
      <c r="C360" s="168"/>
      <c r="D360" s="184"/>
      <c r="E360" s="365"/>
      <c r="F360" s="219"/>
    </row>
    <row r="361" spans="1:6" ht="15" customHeight="1">
      <c r="A361" s="385" t="s">
        <v>1060</v>
      </c>
      <c r="B361" s="162" t="s">
        <v>124</v>
      </c>
      <c r="C361" s="345" t="s">
        <v>440</v>
      </c>
      <c r="D361" s="184">
        <v>2014</v>
      </c>
      <c r="E361" s="278"/>
      <c r="F361" s="219">
        <f>D361*E361</f>
        <v>0</v>
      </c>
    </row>
    <row r="362" spans="1:6" ht="15" customHeight="1">
      <c r="A362" s="130"/>
      <c r="B362" s="167"/>
      <c r="C362" s="384"/>
      <c r="D362" s="184"/>
      <c r="E362" s="365"/>
      <c r="F362" s="219"/>
    </row>
    <row r="363" spans="1:6" ht="15" customHeight="1">
      <c r="A363" s="385" t="s">
        <v>1061</v>
      </c>
      <c r="B363" s="162" t="s">
        <v>125</v>
      </c>
      <c r="C363" s="345" t="s">
        <v>440</v>
      </c>
      <c r="D363" s="184">
        <v>2025</v>
      </c>
      <c r="E363" s="278"/>
      <c r="F363" s="219">
        <f>D363*E363</f>
        <v>0</v>
      </c>
    </row>
    <row r="364" spans="1:6" ht="15" customHeight="1">
      <c r="A364" s="130"/>
      <c r="B364" s="162"/>
      <c r="C364" s="345"/>
      <c r="D364" s="184"/>
      <c r="E364" s="365"/>
      <c r="F364" s="219"/>
    </row>
    <row r="365" spans="1:6" ht="15" customHeight="1">
      <c r="A365" s="385" t="s">
        <v>1062</v>
      </c>
      <c r="B365" s="162" t="s">
        <v>126</v>
      </c>
      <c r="C365" s="345" t="s">
        <v>440</v>
      </c>
      <c r="D365" s="184">
        <v>2740</v>
      </c>
      <c r="E365" s="278"/>
      <c r="F365" s="219">
        <f>D365*E365</f>
        <v>0</v>
      </c>
    </row>
    <row r="366" spans="1:6" ht="15" customHeight="1">
      <c r="A366" s="130"/>
      <c r="B366" s="162"/>
      <c r="C366" s="345"/>
      <c r="D366" s="184"/>
      <c r="E366" s="365"/>
      <c r="F366" s="219"/>
    </row>
    <row r="367" spans="1:6" ht="15" customHeight="1">
      <c r="A367" s="385" t="s">
        <v>1063</v>
      </c>
      <c r="B367" s="162" t="s">
        <v>127</v>
      </c>
      <c r="C367" s="345" t="s">
        <v>440</v>
      </c>
      <c r="D367" s="184">
        <v>749</v>
      </c>
      <c r="E367" s="278"/>
      <c r="F367" s="219">
        <f>D367*E367</f>
        <v>0</v>
      </c>
    </row>
    <row r="368" spans="1:6" ht="15" customHeight="1">
      <c r="A368" s="130"/>
      <c r="B368" s="162"/>
      <c r="C368" s="168"/>
      <c r="D368" s="184"/>
      <c r="E368" s="365"/>
      <c r="F368" s="219"/>
    </row>
    <row r="369" spans="1:6" ht="15" customHeight="1">
      <c r="A369" s="385" t="s">
        <v>1064</v>
      </c>
      <c r="B369" s="162" t="s">
        <v>128</v>
      </c>
      <c r="C369" s="345" t="s">
        <v>440</v>
      </c>
      <c r="D369" s="184">
        <v>1216</v>
      </c>
      <c r="E369" s="278"/>
      <c r="F369" s="219">
        <f>D369*E369</f>
        <v>0</v>
      </c>
    </row>
    <row r="370" spans="1:6" ht="15" customHeight="1">
      <c r="A370" s="130"/>
      <c r="B370" s="162"/>
      <c r="C370" s="168"/>
      <c r="D370" s="184"/>
      <c r="E370" s="365"/>
      <c r="F370" s="219"/>
    </row>
    <row r="371" spans="1:6" ht="15" customHeight="1">
      <c r="A371" s="385" t="s">
        <v>1065</v>
      </c>
      <c r="B371" s="162" t="s">
        <v>129</v>
      </c>
      <c r="C371" s="345" t="s">
        <v>440</v>
      </c>
      <c r="D371" s="184">
        <v>458</v>
      </c>
      <c r="E371" s="278"/>
      <c r="F371" s="219">
        <f>D371*E371</f>
        <v>0</v>
      </c>
    </row>
    <row r="372" spans="1:6" ht="15" customHeight="1">
      <c r="A372" s="130"/>
      <c r="B372" s="162"/>
      <c r="C372" s="168"/>
      <c r="D372" s="184"/>
      <c r="E372" s="365"/>
      <c r="F372" s="219"/>
    </row>
    <row r="373" spans="1:6" ht="15" customHeight="1">
      <c r="A373" s="385" t="s">
        <v>1296</v>
      </c>
      <c r="B373" s="162" t="s">
        <v>169</v>
      </c>
      <c r="C373" s="345" t="s">
        <v>440</v>
      </c>
      <c r="D373" s="184">
        <v>126</v>
      </c>
      <c r="E373" s="278"/>
      <c r="F373" s="219">
        <f>D373*E373</f>
        <v>0</v>
      </c>
    </row>
    <row r="374" spans="1:6" ht="15" customHeight="1">
      <c r="A374" s="130"/>
      <c r="B374" s="162"/>
      <c r="C374" s="168"/>
      <c r="D374" s="184"/>
      <c r="E374" s="388"/>
      <c r="F374" s="220"/>
    </row>
    <row r="375" spans="1:6" ht="15" customHeight="1">
      <c r="A375" s="385" t="s">
        <v>1297</v>
      </c>
      <c r="B375" s="162" t="s">
        <v>170</v>
      </c>
      <c r="C375" s="345" t="s">
        <v>440</v>
      </c>
      <c r="D375" s="184">
        <v>1485</v>
      </c>
      <c r="E375" s="278"/>
      <c r="F375" s="219">
        <f>D375*E375</f>
        <v>0</v>
      </c>
    </row>
    <row r="376" spans="1:6" ht="15" customHeight="1">
      <c r="A376" s="130"/>
      <c r="B376" s="162"/>
      <c r="C376" s="168"/>
      <c r="D376" s="184"/>
      <c r="E376" s="388"/>
      <c r="F376" s="220"/>
    </row>
    <row r="377" spans="1:6" ht="15" customHeight="1">
      <c r="A377" s="130"/>
      <c r="B377" s="162"/>
      <c r="C377" s="168"/>
      <c r="D377" s="184"/>
      <c r="E377" s="388"/>
      <c r="F377" s="220"/>
    </row>
    <row r="378" spans="1:6" ht="15" customHeight="1">
      <c r="A378" s="130"/>
      <c r="B378" s="162"/>
      <c r="C378" s="168"/>
      <c r="D378" s="184"/>
      <c r="E378" s="388"/>
      <c r="F378" s="220"/>
    </row>
    <row r="379" spans="1:6" ht="15" customHeight="1">
      <c r="A379" s="130"/>
      <c r="B379" s="162"/>
      <c r="C379" s="168"/>
      <c r="D379" s="184"/>
      <c r="E379" s="388"/>
      <c r="F379" s="220"/>
    </row>
    <row r="380" spans="1:6" ht="15" customHeight="1">
      <c r="A380" s="130"/>
      <c r="B380" s="162"/>
      <c r="C380" s="168"/>
      <c r="D380" s="184"/>
      <c r="E380" s="388"/>
      <c r="F380" s="220"/>
    </row>
    <row r="381" spans="1:6" ht="15" customHeight="1">
      <c r="A381" s="130"/>
      <c r="B381" s="162"/>
      <c r="C381" s="168"/>
      <c r="D381" s="184"/>
      <c r="E381" s="388"/>
      <c r="F381" s="220"/>
    </row>
    <row r="382" spans="1:6" ht="15" customHeight="1">
      <c r="A382" s="130"/>
      <c r="B382" s="162"/>
      <c r="C382" s="168"/>
      <c r="D382" s="184"/>
      <c r="E382" s="388"/>
      <c r="F382" s="220"/>
    </row>
    <row r="383" spans="1:6" ht="15" customHeight="1">
      <c r="A383" s="130"/>
      <c r="B383" s="162"/>
      <c r="C383" s="168"/>
      <c r="D383" s="184"/>
      <c r="E383" s="388"/>
      <c r="F383" s="220"/>
    </row>
    <row r="384" spans="1:6" ht="15" customHeight="1">
      <c r="A384" s="130"/>
      <c r="B384" s="162"/>
      <c r="C384" s="168"/>
      <c r="D384" s="184"/>
      <c r="E384" s="388"/>
      <c r="F384" s="220"/>
    </row>
    <row r="385" spans="1:6" ht="15" customHeight="1">
      <c r="A385" s="130"/>
      <c r="B385" s="162"/>
      <c r="C385" s="168"/>
      <c r="D385" s="184"/>
      <c r="E385" s="388"/>
      <c r="F385" s="220"/>
    </row>
    <row r="386" spans="1:6" ht="15" customHeight="1">
      <c r="A386" s="130"/>
      <c r="B386" s="162"/>
      <c r="C386" s="168"/>
      <c r="D386" s="184"/>
      <c r="E386" s="388"/>
      <c r="F386" s="220"/>
    </row>
    <row r="387" spans="1:6" ht="15" customHeight="1">
      <c r="A387" s="130"/>
      <c r="B387" s="162"/>
      <c r="C387" s="168"/>
      <c r="D387" s="184"/>
      <c r="E387" s="388"/>
      <c r="F387" s="220"/>
    </row>
    <row r="388" spans="1:6" ht="15" customHeight="1">
      <c r="A388" s="130"/>
      <c r="B388" s="162"/>
      <c r="C388" s="168"/>
      <c r="D388" s="184"/>
      <c r="E388" s="388"/>
      <c r="F388" s="220"/>
    </row>
    <row r="389" spans="1:6" ht="15" customHeight="1">
      <c r="A389" s="130"/>
      <c r="B389" s="162"/>
      <c r="C389" s="168"/>
      <c r="D389" s="184"/>
      <c r="E389" s="388"/>
      <c r="F389" s="220"/>
    </row>
    <row r="390" spans="1:6" ht="30" customHeight="1">
      <c r="A390" s="358"/>
      <c r="B390" s="359" t="s">
        <v>264</v>
      </c>
      <c r="C390" s="360"/>
      <c r="D390" s="361"/>
      <c r="E390" s="362" t="s">
        <v>248</v>
      </c>
      <c r="F390" s="363">
        <f>SUM(F353:F378)</f>
        <v>0</v>
      </c>
    </row>
    <row r="391" spans="1:6" ht="15" customHeight="1">
      <c r="A391" s="130"/>
      <c r="B391" s="354"/>
      <c r="C391" s="168"/>
      <c r="D391" s="357"/>
      <c r="E391" s="168"/>
      <c r="F391" s="220"/>
    </row>
    <row r="392" spans="1:6" ht="15" customHeight="1">
      <c r="A392" s="130"/>
      <c r="B392" s="343" t="s">
        <v>265</v>
      </c>
      <c r="C392" s="168"/>
      <c r="D392" s="357"/>
      <c r="E392" s="168"/>
      <c r="F392" s="220"/>
    </row>
    <row r="393" spans="1:6" ht="15" customHeight="1">
      <c r="A393" s="130"/>
      <c r="B393" s="162"/>
      <c r="C393" s="168"/>
      <c r="D393" s="184"/>
      <c r="E393" s="388"/>
      <c r="F393" s="220"/>
    </row>
    <row r="394" spans="1:6" ht="15" customHeight="1">
      <c r="A394" s="385" t="s">
        <v>1019</v>
      </c>
      <c r="B394" s="182" t="s">
        <v>130</v>
      </c>
      <c r="C394" s="168"/>
      <c r="D394" s="184"/>
      <c r="E394" s="388"/>
      <c r="F394" s="220"/>
    </row>
    <row r="395" spans="1:6" ht="15" customHeight="1">
      <c r="A395" s="130"/>
      <c r="B395" s="162"/>
      <c r="C395" s="168"/>
      <c r="D395" s="184"/>
      <c r="E395" s="388"/>
      <c r="F395" s="220"/>
    </row>
    <row r="396" spans="1:6" ht="71.25">
      <c r="A396" s="385" t="s">
        <v>1020</v>
      </c>
      <c r="B396" s="161" t="s">
        <v>131</v>
      </c>
      <c r="C396" s="384"/>
      <c r="D396" s="184"/>
      <c r="E396" s="168"/>
      <c r="F396" s="220"/>
    </row>
    <row r="397" spans="1:6" ht="15" customHeight="1">
      <c r="A397" s="130"/>
      <c r="B397" s="170"/>
      <c r="C397" s="384"/>
      <c r="D397" s="184"/>
      <c r="E397" s="168"/>
      <c r="F397" s="220"/>
    </row>
    <row r="398" spans="1:6" ht="15" customHeight="1">
      <c r="A398" s="385" t="s">
        <v>1106</v>
      </c>
      <c r="B398" s="162" t="s">
        <v>122</v>
      </c>
      <c r="C398" s="345" t="s">
        <v>440</v>
      </c>
      <c r="D398" s="184">
        <v>16184</v>
      </c>
      <c r="E398" s="278"/>
      <c r="F398" s="219">
        <f>D398*E398</f>
        <v>0</v>
      </c>
    </row>
    <row r="399" spans="1:6" ht="15" customHeight="1">
      <c r="A399" s="130"/>
      <c r="B399" s="170"/>
      <c r="C399" s="384"/>
      <c r="D399" s="184"/>
      <c r="E399" s="365"/>
      <c r="F399" s="219"/>
    </row>
    <row r="400" spans="1:6" ht="15" customHeight="1">
      <c r="A400" s="385" t="s">
        <v>1107</v>
      </c>
      <c r="B400" s="162" t="s">
        <v>123</v>
      </c>
      <c r="C400" s="345" t="s">
        <v>440</v>
      </c>
      <c r="D400" s="184">
        <v>56797</v>
      </c>
      <c r="E400" s="278"/>
      <c r="F400" s="219">
        <f>D400*E400</f>
        <v>0</v>
      </c>
    </row>
    <row r="401" spans="1:6" ht="15" customHeight="1">
      <c r="A401" s="130"/>
      <c r="B401" s="162"/>
      <c r="C401" s="168"/>
      <c r="D401" s="184"/>
      <c r="E401" s="365"/>
      <c r="F401" s="219"/>
    </row>
    <row r="402" spans="1:6" ht="15" customHeight="1">
      <c r="A402" s="385" t="s">
        <v>1108</v>
      </c>
      <c r="B402" s="162" t="s">
        <v>124</v>
      </c>
      <c r="C402" s="345" t="s">
        <v>440</v>
      </c>
      <c r="D402" s="184">
        <v>2014</v>
      </c>
      <c r="E402" s="278"/>
      <c r="F402" s="219">
        <f>D402*E402</f>
        <v>0</v>
      </c>
    </row>
    <row r="403" spans="1:6" ht="15" customHeight="1">
      <c r="A403" s="130"/>
      <c r="B403" s="167"/>
      <c r="C403" s="384"/>
      <c r="D403" s="184"/>
      <c r="E403" s="365"/>
      <c r="F403" s="219"/>
    </row>
    <row r="404" spans="1:6" ht="15" customHeight="1">
      <c r="A404" s="385" t="s">
        <v>1109</v>
      </c>
      <c r="B404" s="162" t="s">
        <v>125</v>
      </c>
      <c r="C404" s="345" t="s">
        <v>440</v>
      </c>
      <c r="D404" s="184">
        <v>2025</v>
      </c>
      <c r="E404" s="278"/>
      <c r="F404" s="219">
        <f>D404*E404</f>
        <v>0</v>
      </c>
    </row>
    <row r="405" spans="1:6" ht="15" customHeight="1">
      <c r="A405" s="130"/>
      <c r="B405" s="167"/>
      <c r="C405" s="384"/>
      <c r="D405" s="184"/>
      <c r="E405" s="365"/>
      <c r="F405" s="219"/>
    </row>
    <row r="406" spans="1:6" ht="15" customHeight="1">
      <c r="A406" s="385" t="s">
        <v>1110</v>
      </c>
      <c r="B406" s="162" t="s">
        <v>126</v>
      </c>
      <c r="C406" s="345" t="s">
        <v>440</v>
      </c>
      <c r="D406" s="184">
        <v>2740</v>
      </c>
      <c r="E406" s="278"/>
      <c r="F406" s="219">
        <f>D406*E406</f>
        <v>0</v>
      </c>
    </row>
    <row r="407" spans="1:6" ht="15" customHeight="1">
      <c r="A407" s="130"/>
      <c r="B407" s="162"/>
      <c r="C407" s="345"/>
      <c r="D407" s="184"/>
      <c r="E407" s="365"/>
      <c r="F407" s="219"/>
    </row>
    <row r="408" spans="1:6" ht="15" customHeight="1">
      <c r="A408" s="385" t="s">
        <v>1111</v>
      </c>
      <c r="B408" s="162" t="s">
        <v>127</v>
      </c>
      <c r="C408" s="345" t="s">
        <v>440</v>
      </c>
      <c r="D408" s="184">
        <v>749</v>
      </c>
      <c r="E408" s="278"/>
      <c r="F408" s="219">
        <f>D408*E408</f>
        <v>0</v>
      </c>
    </row>
    <row r="409" spans="1:6" ht="15" customHeight="1">
      <c r="A409" s="130"/>
      <c r="B409" s="162"/>
      <c r="C409" s="345"/>
      <c r="D409" s="184"/>
      <c r="E409" s="365"/>
      <c r="F409" s="219"/>
    </row>
    <row r="410" spans="1:6" ht="15" customHeight="1">
      <c r="A410" s="385" t="s">
        <v>1112</v>
      </c>
      <c r="B410" s="162" t="s">
        <v>128</v>
      </c>
      <c r="C410" s="345" t="s">
        <v>440</v>
      </c>
      <c r="D410" s="184">
        <v>1216</v>
      </c>
      <c r="E410" s="278"/>
      <c r="F410" s="219">
        <f>D410*E410</f>
        <v>0</v>
      </c>
    </row>
    <row r="411" spans="1:6" ht="15" customHeight="1">
      <c r="A411" s="130"/>
      <c r="B411" s="162"/>
      <c r="C411" s="168"/>
      <c r="D411" s="184"/>
      <c r="E411" s="365"/>
      <c r="F411" s="219"/>
    </row>
    <row r="412" spans="1:6" ht="15" customHeight="1">
      <c r="A412" s="385" t="s">
        <v>1113</v>
      </c>
      <c r="B412" s="162" t="s">
        <v>129</v>
      </c>
      <c r="C412" s="345" t="s">
        <v>440</v>
      </c>
      <c r="D412" s="184">
        <v>458</v>
      </c>
      <c r="E412" s="278"/>
      <c r="F412" s="219">
        <f>D412*E412</f>
        <v>0</v>
      </c>
    </row>
    <row r="413" spans="1:6" ht="15" customHeight="1">
      <c r="A413" s="130"/>
      <c r="B413" s="162"/>
      <c r="C413" s="168"/>
      <c r="D413" s="184"/>
      <c r="E413" s="365"/>
      <c r="F413" s="219"/>
    </row>
    <row r="414" spans="1:6" s="353" customFormat="1" ht="15" customHeight="1">
      <c r="A414" s="385" t="s">
        <v>1298</v>
      </c>
      <c r="B414" s="162" t="s">
        <v>169</v>
      </c>
      <c r="C414" s="345" t="s">
        <v>440</v>
      </c>
      <c r="D414" s="184">
        <v>126</v>
      </c>
      <c r="E414" s="278"/>
      <c r="F414" s="219">
        <f>D414*E414</f>
        <v>0</v>
      </c>
    </row>
    <row r="415" spans="1:6" s="353" customFormat="1" ht="15" customHeight="1">
      <c r="A415" s="130"/>
      <c r="B415" s="162"/>
      <c r="C415" s="168"/>
      <c r="D415" s="184"/>
      <c r="E415" s="388"/>
      <c r="F415" s="220"/>
    </row>
    <row r="416" spans="1:6" s="353" customFormat="1" ht="14.25">
      <c r="A416" s="385" t="s">
        <v>1299</v>
      </c>
      <c r="B416" s="162" t="s">
        <v>170</v>
      </c>
      <c r="C416" s="345" t="s">
        <v>440</v>
      </c>
      <c r="D416" s="184">
        <v>1485</v>
      </c>
      <c r="E416" s="278"/>
      <c r="F416" s="219">
        <f>D416*E416</f>
        <v>0</v>
      </c>
    </row>
    <row r="417" spans="1:6" s="353" customFormat="1" ht="14.25">
      <c r="A417" s="344"/>
      <c r="B417" s="389"/>
      <c r="C417" s="168"/>
      <c r="D417" s="380"/>
      <c r="E417" s="388"/>
      <c r="F417" s="220"/>
    </row>
    <row r="418" spans="1:6" s="353" customFormat="1" ht="14.25">
      <c r="A418" s="344"/>
      <c r="B418" s="389"/>
      <c r="C418" s="168"/>
      <c r="D418" s="380"/>
      <c r="E418" s="388"/>
      <c r="F418" s="220"/>
    </row>
    <row r="419" spans="1:6" s="353" customFormat="1" ht="14.25">
      <c r="A419" s="344"/>
      <c r="B419" s="389"/>
      <c r="C419" s="168"/>
      <c r="D419" s="380"/>
      <c r="E419" s="388"/>
      <c r="F419" s="220"/>
    </row>
    <row r="420" spans="1:6" s="353" customFormat="1" ht="14.25">
      <c r="A420" s="344"/>
      <c r="B420" s="389"/>
      <c r="C420" s="168"/>
      <c r="D420" s="380"/>
      <c r="E420" s="388"/>
      <c r="F420" s="220"/>
    </row>
    <row r="421" spans="1:6" s="353" customFormat="1" ht="14.25">
      <c r="A421" s="344"/>
      <c r="B421" s="389"/>
      <c r="C421" s="168"/>
      <c r="D421" s="380"/>
      <c r="E421" s="388"/>
      <c r="F421" s="220"/>
    </row>
    <row r="422" spans="1:6" s="353" customFormat="1" ht="14.25">
      <c r="A422" s="344"/>
      <c r="B422" s="389"/>
      <c r="C422" s="168"/>
      <c r="D422" s="380"/>
      <c r="E422" s="388"/>
      <c r="F422" s="220"/>
    </row>
    <row r="423" spans="1:6" s="353" customFormat="1" ht="14.25">
      <c r="A423" s="344"/>
      <c r="B423" s="389"/>
      <c r="C423" s="168"/>
      <c r="D423" s="380"/>
      <c r="E423" s="388"/>
      <c r="F423" s="220"/>
    </row>
    <row r="424" spans="1:6" s="353" customFormat="1" ht="14.25">
      <c r="A424" s="344"/>
      <c r="B424" s="389"/>
      <c r="C424" s="168"/>
      <c r="D424" s="380"/>
      <c r="E424" s="388"/>
      <c r="F424" s="220"/>
    </row>
    <row r="425" spans="1:6" s="353" customFormat="1" ht="14.25">
      <c r="A425" s="344"/>
      <c r="B425" s="389"/>
      <c r="C425" s="168"/>
      <c r="D425" s="380"/>
      <c r="E425" s="388"/>
      <c r="F425" s="220"/>
    </row>
    <row r="426" spans="1:6" s="353" customFormat="1" ht="14.25">
      <c r="A426" s="344"/>
      <c r="B426" s="389"/>
      <c r="C426" s="168"/>
      <c r="D426" s="380"/>
      <c r="E426" s="388"/>
      <c r="F426" s="220"/>
    </row>
    <row r="427" spans="1:6" s="353" customFormat="1" ht="14.25">
      <c r="A427" s="344"/>
      <c r="B427" s="389"/>
      <c r="C427" s="168"/>
      <c r="D427" s="380"/>
      <c r="E427" s="388"/>
      <c r="F427" s="220"/>
    </row>
    <row r="428" spans="1:6" s="353" customFormat="1" ht="14.25">
      <c r="A428" s="344"/>
      <c r="B428" s="389"/>
      <c r="C428" s="168"/>
      <c r="D428" s="380"/>
      <c r="E428" s="388"/>
      <c r="F428" s="220"/>
    </row>
    <row r="429" spans="1:6" s="353" customFormat="1" ht="14.25">
      <c r="A429" s="344"/>
      <c r="B429" s="389"/>
      <c r="C429" s="168"/>
      <c r="D429" s="380"/>
      <c r="E429" s="388"/>
      <c r="F429" s="220"/>
    </row>
    <row r="430" spans="1:6" s="353" customFormat="1" ht="14.25">
      <c r="A430" s="344"/>
      <c r="B430" s="389"/>
      <c r="C430" s="168"/>
      <c r="D430" s="380"/>
      <c r="E430" s="388"/>
      <c r="F430" s="220"/>
    </row>
    <row r="431" spans="1:6" s="353" customFormat="1" ht="14.25">
      <c r="A431" s="344"/>
      <c r="B431" s="389"/>
      <c r="C431" s="168"/>
      <c r="D431" s="380"/>
      <c r="E431" s="388"/>
      <c r="F431" s="220"/>
    </row>
    <row r="432" spans="1:6" ht="30" customHeight="1">
      <c r="A432" s="358"/>
      <c r="B432" s="359" t="s">
        <v>264</v>
      </c>
      <c r="C432" s="360"/>
      <c r="D432" s="361"/>
      <c r="E432" s="362" t="s">
        <v>248</v>
      </c>
      <c r="F432" s="363">
        <f>SUM(F394:F423)</f>
        <v>0</v>
      </c>
    </row>
    <row r="433" spans="1:6" ht="15" customHeight="1">
      <c r="A433" s="130"/>
      <c r="B433" s="367"/>
      <c r="C433" s="368"/>
      <c r="D433" s="369"/>
      <c r="E433" s="370"/>
      <c r="F433" s="220"/>
    </row>
    <row r="434" spans="1:6" ht="15" customHeight="1">
      <c r="A434" s="130"/>
      <c r="B434" s="371" t="s">
        <v>265</v>
      </c>
      <c r="C434" s="317"/>
      <c r="D434" s="372"/>
      <c r="E434" s="370"/>
      <c r="F434" s="220"/>
    </row>
    <row r="435" spans="1:6" s="353" customFormat="1" ht="14.25">
      <c r="A435" s="344"/>
      <c r="B435" s="373"/>
      <c r="C435" s="317"/>
      <c r="D435" s="374"/>
      <c r="E435" s="375"/>
      <c r="F435" s="220"/>
    </row>
    <row r="436" spans="1:6" s="353" customFormat="1" ht="14.25">
      <c r="A436" s="344"/>
      <c r="B436" s="376" t="s">
        <v>268</v>
      </c>
      <c r="C436" s="317"/>
      <c r="D436" s="374"/>
      <c r="E436" s="375"/>
      <c r="F436" s="220"/>
    </row>
    <row r="437" spans="1:6" s="353" customFormat="1" ht="14.25">
      <c r="A437" s="344"/>
      <c r="B437" s="373"/>
      <c r="C437" s="317"/>
      <c r="D437" s="374"/>
      <c r="E437" s="375"/>
      <c r="F437" s="220"/>
    </row>
    <row r="438" spans="1:6" s="353" customFormat="1" ht="14.25">
      <c r="A438" s="344"/>
      <c r="B438" s="377" t="s">
        <v>292</v>
      </c>
      <c r="C438" s="317"/>
      <c r="D438" s="374"/>
      <c r="E438" s="375"/>
      <c r="F438" s="219">
        <f>F189</f>
        <v>0</v>
      </c>
    </row>
    <row r="439" spans="1:6" s="353" customFormat="1" ht="14.25">
      <c r="A439" s="344"/>
      <c r="B439" s="373"/>
      <c r="C439" s="317"/>
      <c r="D439" s="374"/>
      <c r="E439" s="375"/>
      <c r="F439" s="219"/>
    </row>
    <row r="440" spans="1:6" s="353" customFormat="1" ht="14.25">
      <c r="A440" s="344"/>
      <c r="B440" s="377" t="s">
        <v>293</v>
      </c>
      <c r="C440" s="317"/>
      <c r="D440" s="374"/>
      <c r="E440" s="375"/>
      <c r="F440" s="219">
        <f>F234</f>
        <v>0</v>
      </c>
    </row>
    <row r="441" spans="1:6" s="353" customFormat="1" ht="14.25">
      <c r="A441" s="344"/>
      <c r="B441" s="373"/>
      <c r="C441" s="317"/>
      <c r="D441" s="374"/>
      <c r="E441" s="375"/>
      <c r="F441" s="219"/>
    </row>
    <row r="442" spans="1:6" s="353" customFormat="1" ht="14.25">
      <c r="A442" s="344"/>
      <c r="B442" s="377" t="s">
        <v>294</v>
      </c>
      <c r="C442" s="317"/>
      <c r="D442" s="374"/>
      <c r="E442" s="375"/>
      <c r="F442" s="219">
        <f>F279</f>
        <v>0</v>
      </c>
    </row>
    <row r="443" spans="1:6" s="353" customFormat="1" ht="14.25">
      <c r="A443" s="344"/>
      <c r="B443" s="373"/>
      <c r="C443" s="317"/>
      <c r="D443" s="374"/>
      <c r="E443" s="375"/>
      <c r="F443" s="219"/>
    </row>
    <row r="444" spans="1:6" s="353" customFormat="1" ht="14.25">
      <c r="A444" s="344"/>
      <c r="B444" s="377" t="s">
        <v>371</v>
      </c>
      <c r="C444" s="317"/>
      <c r="D444" s="374"/>
      <c r="E444" s="375"/>
      <c r="F444" s="219">
        <f>F324</f>
        <v>0</v>
      </c>
    </row>
    <row r="445" spans="1:6" s="353" customFormat="1" ht="14.25">
      <c r="A445" s="344"/>
      <c r="B445" s="373"/>
      <c r="C445" s="317"/>
      <c r="D445" s="374"/>
      <c r="E445" s="375"/>
      <c r="F445" s="219"/>
    </row>
    <row r="446" spans="1:6" s="353" customFormat="1" ht="14.25">
      <c r="A446" s="344"/>
      <c r="B446" s="377" t="s">
        <v>295</v>
      </c>
      <c r="C446" s="317"/>
      <c r="D446" s="374"/>
      <c r="E446" s="375"/>
      <c r="F446" s="219">
        <f>F349</f>
        <v>0</v>
      </c>
    </row>
    <row r="447" spans="1:6" s="353" customFormat="1" ht="14.25">
      <c r="A447" s="344"/>
      <c r="B447" s="373"/>
      <c r="C447" s="317"/>
      <c r="D447" s="374"/>
      <c r="E447" s="375"/>
      <c r="F447" s="219"/>
    </row>
    <row r="448" spans="1:6" s="353" customFormat="1" ht="14.25">
      <c r="A448" s="344"/>
      <c r="B448" s="377" t="s">
        <v>1124</v>
      </c>
      <c r="C448" s="317"/>
      <c r="D448" s="374"/>
      <c r="E448" s="375"/>
      <c r="F448" s="219">
        <f>F390</f>
        <v>0</v>
      </c>
    </row>
    <row r="449" spans="1:6" s="353" customFormat="1" ht="14.25">
      <c r="A449" s="344"/>
      <c r="B449" s="373"/>
      <c r="C449" s="317"/>
      <c r="D449" s="374"/>
      <c r="E449" s="375"/>
      <c r="F449" s="219"/>
    </row>
    <row r="450" spans="1:6" s="353" customFormat="1" ht="14.25">
      <c r="A450" s="344"/>
      <c r="B450" s="377" t="s">
        <v>1305</v>
      </c>
      <c r="C450" s="317"/>
      <c r="D450" s="374"/>
      <c r="E450" s="375"/>
      <c r="F450" s="219">
        <f>F432</f>
        <v>0</v>
      </c>
    </row>
    <row r="451" spans="1:6" s="353" customFormat="1" ht="14.25">
      <c r="A451" s="344"/>
      <c r="B451" s="373"/>
      <c r="C451" s="317"/>
      <c r="D451" s="374"/>
      <c r="E451" s="375"/>
      <c r="F451" s="220"/>
    </row>
    <row r="452" spans="1:6" s="353" customFormat="1" ht="14.25">
      <c r="A452" s="344"/>
      <c r="B452" s="377"/>
      <c r="C452" s="317"/>
      <c r="D452" s="374"/>
      <c r="E452" s="375"/>
      <c r="F452" s="220"/>
    </row>
    <row r="453" spans="1:6" s="353" customFormat="1" ht="14.25">
      <c r="A453" s="344"/>
      <c r="B453" s="373"/>
      <c r="C453" s="317"/>
      <c r="D453" s="374"/>
      <c r="E453" s="375"/>
      <c r="F453" s="220"/>
    </row>
    <row r="454" spans="1:6" s="353" customFormat="1" ht="14.25">
      <c r="A454" s="344"/>
      <c r="B454" s="373"/>
      <c r="C454" s="317"/>
      <c r="D454" s="374"/>
      <c r="E454" s="375"/>
      <c r="F454" s="220"/>
    </row>
    <row r="455" spans="1:6" s="353" customFormat="1" ht="14.25">
      <c r="A455" s="344"/>
      <c r="B455" s="373"/>
      <c r="C455" s="317"/>
      <c r="D455" s="374"/>
      <c r="E455" s="375"/>
      <c r="F455" s="220"/>
    </row>
    <row r="456" spans="1:6" s="353" customFormat="1" ht="14.25">
      <c r="A456" s="344"/>
      <c r="B456" s="373"/>
      <c r="C456" s="317"/>
      <c r="D456" s="374"/>
      <c r="E456" s="375"/>
      <c r="F456" s="220"/>
    </row>
    <row r="457" spans="1:6" s="353" customFormat="1" ht="14.25">
      <c r="A457" s="344"/>
      <c r="B457" s="373"/>
      <c r="C457" s="317"/>
      <c r="D457" s="374"/>
      <c r="E457" s="375"/>
      <c r="F457" s="220"/>
    </row>
    <row r="458" spans="1:6" s="353" customFormat="1" ht="14.25">
      <c r="A458" s="344"/>
      <c r="B458" s="373"/>
      <c r="C458" s="317"/>
      <c r="D458" s="374"/>
      <c r="E458" s="375"/>
      <c r="F458" s="220"/>
    </row>
    <row r="459" spans="1:6" s="353" customFormat="1" ht="14.25">
      <c r="A459" s="344"/>
      <c r="B459" s="373"/>
      <c r="C459" s="317"/>
      <c r="D459" s="374"/>
      <c r="E459" s="375"/>
      <c r="F459" s="220"/>
    </row>
    <row r="460" spans="1:6" s="353" customFormat="1" ht="14.25">
      <c r="A460" s="344"/>
      <c r="B460" s="373"/>
      <c r="C460" s="317"/>
      <c r="D460" s="374"/>
      <c r="E460" s="375"/>
      <c r="F460" s="220"/>
    </row>
    <row r="461" spans="1:6" s="353" customFormat="1" ht="14.25">
      <c r="A461" s="344"/>
      <c r="B461" s="373"/>
      <c r="C461" s="317"/>
      <c r="D461" s="374"/>
      <c r="E461" s="375"/>
      <c r="F461" s="220"/>
    </row>
    <row r="462" spans="1:6" s="353" customFormat="1" ht="14.25">
      <c r="A462" s="344"/>
      <c r="B462" s="373"/>
      <c r="C462" s="317"/>
      <c r="D462" s="374"/>
      <c r="E462" s="375"/>
      <c r="F462" s="220"/>
    </row>
    <row r="463" spans="1:6" s="353" customFormat="1" ht="14.25">
      <c r="A463" s="344"/>
      <c r="B463" s="373"/>
      <c r="C463" s="317"/>
      <c r="D463" s="374"/>
      <c r="E463" s="375"/>
      <c r="F463" s="220"/>
    </row>
    <row r="464" spans="1:6" s="353" customFormat="1" ht="14.25">
      <c r="A464" s="344"/>
      <c r="B464" s="373"/>
      <c r="C464" s="317"/>
      <c r="D464" s="374"/>
      <c r="E464" s="375"/>
      <c r="F464" s="220"/>
    </row>
    <row r="465" spans="1:6" s="353" customFormat="1" ht="14.25">
      <c r="A465" s="344"/>
      <c r="B465" s="373"/>
      <c r="C465" s="317"/>
      <c r="D465" s="374"/>
      <c r="E465" s="375"/>
      <c r="F465" s="220"/>
    </row>
    <row r="466" spans="1:6" s="353" customFormat="1" ht="14.25">
      <c r="A466" s="344"/>
      <c r="B466" s="373"/>
      <c r="C466" s="317"/>
      <c r="D466" s="374"/>
      <c r="E466" s="375"/>
      <c r="F466" s="220"/>
    </row>
    <row r="467" spans="1:6" s="353" customFormat="1" ht="14.25">
      <c r="A467" s="344"/>
      <c r="B467" s="373"/>
      <c r="C467" s="317"/>
      <c r="D467" s="374"/>
      <c r="E467" s="375"/>
      <c r="F467" s="220"/>
    </row>
    <row r="468" spans="1:6" s="353" customFormat="1" ht="14.25">
      <c r="A468" s="344"/>
      <c r="B468" s="373"/>
      <c r="C468" s="317"/>
      <c r="D468" s="374"/>
      <c r="E468" s="375"/>
      <c r="F468" s="220"/>
    </row>
    <row r="469" spans="1:6" s="353" customFormat="1" ht="14.25">
      <c r="A469" s="344"/>
      <c r="B469" s="373"/>
      <c r="C469" s="317"/>
      <c r="D469" s="374"/>
      <c r="E469" s="375"/>
      <c r="F469" s="220"/>
    </row>
    <row r="470" spans="1:6" s="353" customFormat="1" ht="14.25">
      <c r="A470" s="344"/>
      <c r="B470" s="373"/>
      <c r="C470" s="317"/>
      <c r="D470" s="374"/>
      <c r="E470" s="375"/>
      <c r="F470" s="220"/>
    </row>
    <row r="471" spans="1:6" s="353" customFormat="1" ht="14.25">
      <c r="A471" s="344"/>
      <c r="B471" s="373"/>
      <c r="C471" s="317"/>
      <c r="D471" s="374"/>
      <c r="E471" s="375"/>
      <c r="F471" s="220"/>
    </row>
    <row r="472" spans="1:6" s="353" customFormat="1" ht="14.25">
      <c r="A472" s="344"/>
      <c r="B472" s="373"/>
      <c r="C472" s="317"/>
      <c r="D472" s="374"/>
      <c r="E472" s="375"/>
      <c r="F472" s="220"/>
    </row>
    <row r="473" spans="1:6" s="353" customFormat="1" ht="14.25">
      <c r="A473" s="344"/>
      <c r="B473" s="373"/>
      <c r="C473" s="317"/>
      <c r="D473" s="374"/>
      <c r="E473" s="375"/>
      <c r="F473" s="220"/>
    </row>
    <row r="474" spans="1:6" s="353" customFormat="1" ht="14.25">
      <c r="A474" s="344"/>
      <c r="B474" s="373"/>
      <c r="C474" s="317"/>
      <c r="D474" s="374"/>
      <c r="E474" s="375"/>
      <c r="F474" s="220"/>
    </row>
    <row r="475" spans="1:6" s="353" customFormat="1" ht="14.25">
      <c r="A475" s="344"/>
      <c r="B475" s="373"/>
      <c r="C475" s="317"/>
      <c r="D475" s="374"/>
      <c r="E475" s="375"/>
      <c r="F475" s="220"/>
    </row>
    <row r="476" spans="1:6" s="353" customFormat="1" ht="14.25">
      <c r="A476" s="344"/>
      <c r="B476" s="373"/>
      <c r="C476" s="317"/>
      <c r="D476" s="374"/>
      <c r="E476" s="375"/>
      <c r="F476" s="220"/>
    </row>
    <row r="477" spans="1:6" s="353" customFormat="1" ht="14.25">
      <c r="A477" s="344"/>
      <c r="B477" s="373"/>
      <c r="C477" s="317"/>
      <c r="D477" s="374"/>
      <c r="E477" s="375"/>
      <c r="F477" s="220"/>
    </row>
    <row r="478" spans="1:6" s="353" customFormat="1" ht="14.25">
      <c r="A478" s="344"/>
      <c r="B478" s="373"/>
      <c r="C478" s="324"/>
      <c r="D478" s="378"/>
      <c r="E478" s="375"/>
      <c r="F478" s="220"/>
    </row>
    <row r="479" spans="1:6" ht="30" customHeight="1">
      <c r="A479" s="358"/>
      <c r="B479" s="359" t="s">
        <v>266</v>
      </c>
      <c r="C479" s="360"/>
      <c r="D479" s="361"/>
      <c r="E479" s="362" t="s">
        <v>248</v>
      </c>
      <c r="F479" s="363">
        <f>SUM(F434:F470)</f>
        <v>0</v>
      </c>
    </row>
    <row r="480" spans="1:6" s="353" customFormat="1" ht="14.25">
      <c r="A480" s="344"/>
      <c r="B480" s="389"/>
      <c r="C480" s="168"/>
      <c r="D480" s="380"/>
      <c r="E480" s="388"/>
      <c r="F480" s="220"/>
    </row>
    <row r="481" spans="1:6" ht="15" customHeight="1">
      <c r="A481" s="385"/>
      <c r="B481" s="343" t="s">
        <v>132</v>
      </c>
      <c r="C481" s="384"/>
      <c r="D481" s="184"/>
      <c r="E481" s="168"/>
      <c r="F481" s="220"/>
    </row>
    <row r="482" spans="1:6" ht="9.9499999999999993" customHeight="1">
      <c r="A482" s="385"/>
      <c r="B482" s="167"/>
      <c r="C482" s="384"/>
      <c r="D482" s="184"/>
      <c r="E482" s="168"/>
      <c r="F482" s="220"/>
    </row>
    <row r="483" spans="1:6" ht="15" customHeight="1">
      <c r="A483" s="348" t="s">
        <v>874</v>
      </c>
      <c r="B483" s="379" t="s">
        <v>875</v>
      </c>
      <c r="C483" s="345"/>
      <c r="D483" s="346"/>
      <c r="E483" s="345"/>
      <c r="F483" s="347"/>
    </row>
    <row r="484" spans="1:6" ht="15" customHeight="1">
      <c r="A484" s="344"/>
      <c r="B484" s="390"/>
      <c r="C484" s="345"/>
      <c r="D484" s="346"/>
      <c r="E484" s="345"/>
      <c r="F484" s="347"/>
    </row>
    <row r="485" spans="1:6" ht="15" customHeight="1">
      <c r="A485" s="344" t="s">
        <v>876</v>
      </c>
      <c r="B485" s="167" t="s">
        <v>133</v>
      </c>
      <c r="C485" s="345"/>
      <c r="D485" s="346"/>
      <c r="E485" s="345"/>
      <c r="F485" s="347"/>
    </row>
    <row r="486" spans="1:6" ht="15" customHeight="1">
      <c r="A486" s="344"/>
      <c r="B486" s="162"/>
      <c r="C486" s="345"/>
      <c r="D486" s="346"/>
      <c r="E486" s="345"/>
      <c r="F486" s="347"/>
    </row>
    <row r="487" spans="1:6" ht="99.75">
      <c r="A487" s="344" t="s">
        <v>877</v>
      </c>
      <c r="B487" s="161" t="s">
        <v>134</v>
      </c>
      <c r="C487" s="345"/>
      <c r="D487" s="346"/>
      <c r="E487" s="345"/>
      <c r="F487" s="347"/>
    </row>
    <row r="488" spans="1:6" ht="15" customHeight="1">
      <c r="A488" s="344"/>
      <c r="B488" s="162"/>
      <c r="C488" s="345"/>
      <c r="D488" s="346"/>
      <c r="E488" s="345"/>
      <c r="F488" s="347"/>
    </row>
    <row r="489" spans="1:6" ht="15" customHeight="1">
      <c r="A489" s="344" t="s">
        <v>878</v>
      </c>
      <c r="B489" s="162" t="s">
        <v>135</v>
      </c>
      <c r="C489" s="345" t="s">
        <v>136</v>
      </c>
      <c r="D489" s="346"/>
      <c r="E489" s="275"/>
      <c r="F489" s="219">
        <f>+E489</f>
        <v>0</v>
      </c>
    </row>
    <row r="490" spans="1:6" ht="15" customHeight="1">
      <c r="A490" s="344"/>
      <c r="B490" s="162"/>
      <c r="C490" s="345"/>
      <c r="D490" s="346"/>
      <c r="E490" s="345"/>
      <c r="F490" s="366"/>
    </row>
    <row r="491" spans="1:6" ht="15" customHeight="1">
      <c r="A491" s="344" t="s">
        <v>879</v>
      </c>
      <c r="B491" s="162" t="s">
        <v>137</v>
      </c>
      <c r="C491" s="345" t="s">
        <v>136</v>
      </c>
      <c r="D491" s="346"/>
      <c r="E491" s="275"/>
      <c r="F491" s="219">
        <f>+E491</f>
        <v>0</v>
      </c>
    </row>
    <row r="492" spans="1:6" ht="15" customHeight="1">
      <c r="A492" s="344"/>
      <c r="B492" s="162"/>
      <c r="C492" s="345"/>
      <c r="D492" s="346"/>
      <c r="E492" s="345"/>
      <c r="F492" s="347"/>
    </row>
    <row r="493" spans="1:6" ht="15" customHeight="1">
      <c r="A493" s="344" t="s">
        <v>880</v>
      </c>
      <c r="B493" s="161" t="s">
        <v>138</v>
      </c>
      <c r="C493" s="168"/>
      <c r="D493" s="184"/>
      <c r="E493" s="388"/>
      <c r="F493" s="220"/>
    </row>
    <row r="494" spans="1:6" ht="15" customHeight="1">
      <c r="A494" s="130"/>
      <c r="B494" s="162"/>
      <c r="C494" s="168"/>
      <c r="D494" s="184"/>
      <c r="E494" s="388"/>
      <c r="F494" s="220"/>
    </row>
    <row r="495" spans="1:6" ht="117.75" customHeight="1">
      <c r="A495" s="344"/>
      <c r="B495" s="391" t="s">
        <v>1670</v>
      </c>
      <c r="C495" s="168"/>
      <c r="D495" s="184"/>
      <c r="E495" s="388"/>
      <c r="F495" s="220"/>
    </row>
    <row r="496" spans="1:6" ht="15" customHeight="1">
      <c r="A496" s="130"/>
      <c r="B496" s="162"/>
      <c r="C496" s="168"/>
      <c r="D496" s="184"/>
      <c r="E496" s="388"/>
      <c r="F496" s="220"/>
    </row>
    <row r="497" spans="1:6" ht="15" customHeight="1">
      <c r="A497" s="392" t="s">
        <v>881</v>
      </c>
      <c r="B497" s="167" t="s">
        <v>126</v>
      </c>
      <c r="C497" s="345"/>
      <c r="D497" s="346"/>
      <c r="E497" s="345"/>
      <c r="F497" s="347"/>
    </row>
    <row r="498" spans="1:6" ht="15" customHeight="1">
      <c r="A498" s="344"/>
      <c r="B498" s="350"/>
      <c r="C498" s="345"/>
      <c r="D498" s="346"/>
      <c r="E498" s="345"/>
      <c r="F498" s="347"/>
    </row>
    <row r="499" spans="1:6" ht="15" customHeight="1">
      <c r="A499" s="392" t="s">
        <v>888</v>
      </c>
      <c r="B499" s="162" t="s">
        <v>147</v>
      </c>
      <c r="C499" s="345" t="s">
        <v>440</v>
      </c>
      <c r="D499" s="346">
        <v>67</v>
      </c>
      <c r="E499" s="278"/>
      <c r="F499" s="219">
        <f>D499*E499</f>
        <v>0</v>
      </c>
    </row>
    <row r="500" spans="1:6" ht="15" customHeight="1">
      <c r="A500" s="344"/>
      <c r="B500" s="162"/>
      <c r="C500" s="345"/>
      <c r="D500" s="346"/>
      <c r="E500" s="345"/>
      <c r="F500" s="347"/>
    </row>
    <row r="501" spans="1:6" ht="15" customHeight="1">
      <c r="A501" s="344"/>
      <c r="B501" s="162"/>
      <c r="C501" s="345"/>
      <c r="D501" s="346"/>
      <c r="E501" s="365"/>
      <c r="F501" s="219"/>
    </row>
    <row r="502" spans="1:6" ht="15" customHeight="1">
      <c r="A502" s="344"/>
      <c r="B502" s="350"/>
      <c r="C502" s="345"/>
      <c r="D502" s="346"/>
      <c r="E502" s="365"/>
      <c r="F502" s="366"/>
    </row>
    <row r="503" spans="1:6" ht="15" customHeight="1">
      <c r="A503" s="344"/>
      <c r="B503" s="162"/>
      <c r="C503" s="345"/>
      <c r="D503" s="346"/>
      <c r="E503" s="365"/>
      <c r="F503" s="219"/>
    </row>
    <row r="504" spans="1:6" ht="15" customHeight="1">
      <c r="A504" s="344"/>
      <c r="B504" s="350"/>
      <c r="C504" s="345"/>
      <c r="D504" s="346"/>
      <c r="E504" s="365"/>
      <c r="F504" s="366"/>
    </row>
    <row r="505" spans="1:6" ht="15" customHeight="1">
      <c r="A505" s="344"/>
      <c r="B505" s="350"/>
      <c r="C505" s="345"/>
      <c r="D505" s="346"/>
      <c r="E505" s="365"/>
      <c r="F505" s="366"/>
    </row>
    <row r="506" spans="1:6" ht="15" customHeight="1">
      <c r="A506" s="344"/>
      <c r="B506" s="350"/>
      <c r="C506" s="345"/>
      <c r="D506" s="346"/>
      <c r="E506" s="365"/>
      <c r="F506" s="366"/>
    </row>
    <row r="507" spans="1:6" ht="15" customHeight="1">
      <c r="A507" s="344"/>
      <c r="B507" s="350"/>
      <c r="C507" s="345"/>
      <c r="D507" s="346"/>
      <c r="E507" s="365"/>
      <c r="F507" s="366"/>
    </row>
    <row r="508" spans="1:6" ht="15" customHeight="1">
      <c r="A508" s="344"/>
      <c r="B508" s="350"/>
      <c r="C508" s="345"/>
      <c r="D508" s="346"/>
      <c r="E508" s="345"/>
      <c r="F508" s="347"/>
    </row>
    <row r="509" spans="1:6" ht="15" customHeight="1">
      <c r="A509" s="344"/>
      <c r="B509" s="350"/>
      <c r="C509" s="345"/>
      <c r="D509" s="346"/>
      <c r="E509" s="345"/>
      <c r="F509" s="347"/>
    </row>
    <row r="510" spans="1:6" ht="15" customHeight="1">
      <c r="A510" s="344"/>
      <c r="B510" s="162"/>
      <c r="C510" s="345"/>
      <c r="D510" s="346"/>
      <c r="E510" s="345"/>
      <c r="F510" s="347"/>
    </row>
    <row r="511" spans="1:6" ht="15" customHeight="1">
      <c r="A511" s="344"/>
      <c r="B511" s="350"/>
      <c r="C511" s="345"/>
      <c r="D511" s="346"/>
      <c r="E511" s="345"/>
      <c r="F511" s="347"/>
    </row>
    <row r="512" spans="1:6" ht="30" customHeight="1">
      <c r="A512" s="358"/>
      <c r="B512" s="359" t="s">
        <v>264</v>
      </c>
      <c r="C512" s="360"/>
      <c r="D512" s="361"/>
      <c r="E512" s="362" t="s">
        <v>248</v>
      </c>
      <c r="F512" s="363">
        <f>SUM(F482:F508)</f>
        <v>0</v>
      </c>
    </row>
    <row r="513" spans="1:6" ht="15" customHeight="1">
      <c r="A513" s="130"/>
      <c r="B513" s="354"/>
      <c r="C513" s="168"/>
      <c r="D513" s="357"/>
      <c r="E513" s="168"/>
      <c r="F513" s="220"/>
    </row>
    <row r="514" spans="1:6" ht="15" customHeight="1">
      <c r="A514" s="130"/>
      <c r="B514" s="343" t="s">
        <v>269</v>
      </c>
      <c r="C514" s="168"/>
      <c r="D514" s="357"/>
      <c r="E514" s="168"/>
      <c r="F514" s="220"/>
    </row>
    <row r="515" spans="1:6" ht="15" customHeight="1">
      <c r="A515" s="344"/>
      <c r="B515" s="350"/>
      <c r="C515" s="345"/>
      <c r="D515" s="346"/>
      <c r="E515" s="345"/>
      <c r="F515" s="347"/>
    </row>
    <row r="516" spans="1:6" ht="15" customHeight="1">
      <c r="A516" s="392" t="s">
        <v>882</v>
      </c>
      <c r="B516" s="167" t="s">
        <v>128</v>
      </c>
      <c r="C516" s="345"/>
      <c r="D516" s="346"/>
      <c r="E516" s="345"/>
      <c r="F516" s="347"/>
    </row>
    <row r="517" spans="1:6" ht="15" customHeight="1">
      <c r="A517" s="130"/>
      <c r="B517" s="162"/>
      <c r="C517" s="168"/>
      <c r="D517" s="184"/>
      <c r="E517" s="388"/>
      <c r="F517" s="220"/>
    </row>
    <row r="518" spans="1:6" ht="15" customHeight="1">
      <c r="A518" s="392" t="s">
        <v>887</v>
      </c>
      <c r="B518" s="162" t="s">
        <v>278</v>
      </c>
      <c r="C518" s="345" t="s">
        <v>440</v>
      </c>
      <c r="D518" s="346">
        <v>20</v>
      </c>
      <c r="E518" s="278"/>
      <c r="F518" s="219">
        <f>D518*E518</f>
        <v>0</v>
      </c>
    </row>
    <row r="519" spans="1:6" ht="15" customHeight="1">
      <c r="A519" s="130"/>
      <c r="B519" s="162"/>
      <c r="C519" s="168"/>
      <c r="D519" s="184"/>
      <c r="E519" s="365"/>
      <c r="F519" s="219"/>
    </row>
    <row r="520" spans="1:6" ht="15" customHeight="1">
      <c r="A520" s="392" t="s">
        <v>1674</v>
      </c>
      <c r="B520" s="162" t="s">
        <v>279</v>
      </c>
      <c r="C520" s="345" t="s">
        <v>440</v>
      </c>
      <c r="D520" s="346">
        <v>10</v>
      </c>
      <c r="E520" s="278"/>
      <c r="F520" s="219">
        <f>D520*E520</f>
        <v>0</v>
      </c>
    </row>
    <row r="521" spans="1:6" ht="15" customHeight="1">
      <c r="A521" s="130"/>
      <c r="B521" s="162"/>
      <c r="C521" s="345"/>
      <c r="D521" s="346"/>
      <c r="E521" s="365"/>
      <c r="F521" s="219"/>
    </row>
    <row r="522" spans="1:6" ht="15" customHeight="1">
      <c r="A522" s="392" t="s">
        <v>1675</v>
      </c>
      <c r="B522" s="162" t="s">
        <v>1280</v>
      </c>
      <c r="C522" s="345" t="s">
        <v>440</v>
      </c>
      <c r="D522" s="346">
        <f>27</f>
        <v>27</v>
      </c>
      <c r="E522" s="278"/>
      <c r="F522" s="219">
        <f>D522*E522</f>
        <v>0</v>
      </c>
    </row>
    <row r="523" spans="1:6" ht="15" customHeight="1">
      <c r="A523" s="130"/>
      <c r="B523" s="162"/>
      <c r="C523" s="168"/>
      <c r="D523" s="184"/>
      <c r="E523" s="388"/>
      <c r="F523" s="220"/>
    </row>
    <row r="524" spans="1:6" ht="15" customHeight="1">
      <c r="A524" s="392" t="s">
        <v>883</v>
      </c>
      <c r="B524" s="167" t="s">
        <v>170</v>
      </c>
      <c r="C524" s="168"/>
      <c r="D524" s="184"/>
      <c r="E524" s="388"/>
      <c r="F524" s="220"/>
    </row>
    <row r="525" spans="1:6" ht="15" customHeight="1">
      <c r="A525" s="130"/>
      <c r="B525" s="162"/>
      <c r="C525" s="168"/>
      <c r="D525" s="184"/>
      <c r="E525" s="388"/>
      <c r="F525" s="220"/>
    </row>
    <row r="526" spans="1:6" ht="15" customHeight="1">
      <c r="A526" s="392" t="s">
        <v>884</v>
      </c>
      <c r="B526" s="162" t="s">
        <v>147</v>
      </c>
      <c r="C526" s="345" t="s">
        <v>440</v>
      </c>
      <c r="D526" s="346">
        <f>62-50</f>
        <v>12</v>
      </c>
      <c r="E526" s="278"/>
      <c r="F526" s="219">
        <f>D526*E526</f>
        <v>0</v>
      </c>
    </row>
    <row r="527" spans="1:6" ht="15" customHeight="1">
      <c r="A527" s="130"/>
      <c r="B527" s="350"/>
      <c r="C527" s="345"/>
      <c r="D527" s="346"/>
      <c r="E527" s="365"/>
      <c r="F527" s="219"/>
    </row>
    <row r="528" spans="1:6" ht="15" customHeight="1">
      <c r="A528" s="392" t="s">
        <v>885</v>
      </c>
      <c r="B528" s="162" t="s">
        <v>276</v>
      </c>
      <c r="C528" s="345" t="s">
        <v>440</v>
      </c>
      <c r="D528" s="346">
        <f>30+33-48</f>
        <v>15</v>
      </c>
      <c r="E528" s="278"/>
      <c r="F528" s="219">
        <f>D528*E528</f>
        <v>0</v>
      </c>
    </row>
    <row r="529" spans="1:6" ht="15" customHeight="1">
      <c r="A529" s="130"/>
      <c r="B529" s="162"/>
      <c r="C529" s="168"/>
      <c r="D529" s="184"/>
      <c r="E529" s="365"/>
      <c r="F529" s="219"/>
    </row>
    <row r="530" spans="1:6" ht="15" customHeight="1">
      <c r="A530" s="392" t="s">
        <v>886</v>
      </c>
      <c r="B530" s="162" t="s">
        <v>278</v>
      </c>
      <c r="C530" s="345" t="s">
        <v>440</v>
      </c>
      <c r="D530" s="346">
        <f>44-38</f>
        <v>6</v>
      </c>
      <c r="E530" s="278"/>
      <c r="F530" s="219">
        <f>D530*E530</f>
        <v>0</v>
      </c>
    </row>
    <row r="531" spans="1:6" ht="15" customHeight="1">
      <c r="A531" s="130"/>
      <c r="B531" s="162"/>
      <c r="C531" s="168"/>
      <c r="D531" s="184"/>
      <c r="E531" s="365"/>
      <c r="F531" s="219"/>
    </row>
    <row r="532" spans="1:6" ht="15" customHeight="1">
      <c r="A532" s="392" t="s">
        <v>1676</v>
      </c>
      <c r="B532" s="162" t="s">
        <v>277</v>
      </c>
      <c r="C532" s="345" t="s">
        <v>440</v>
      </c>
      <c r="D532" s="346">
        <v>32</v>
      </c>
      <c r="E532" s="278"/>
      <c r="F532" s="219">
        <f>D532*E532</f>
        <v>0</v>
      </c>
    </row>
    <row r="533" spans="1:6" ht="15" customHeight="1">
      <c r="A533" s="130"/>
      <c r="B533" s="162"/>
      <c r="C533" s="168"/>
      <c r="D533" s="184"/>
      <c r="E533" s="388"/>
      <c r="F533" s="220"/>
    </row>
    <row r="534" spans="1:6" ht="15" customHeight="1">
      <c r="A534" s="344" t="s">
        <v>1319</v>
      </c>
      <c r="B534" s="167" t="s">
        <v>1323</v>
      </c>
      <c r="C534" s="345"/>
      <c r="D534" s="346"/>
      <c r="E534" s="345"/>
      <c r="F534" s="347"/>
    </row>
    <row r="535" spans="1:6" ht="15" customHeight="1">
      <c r="A535" s="344"/>
      <c r="B535" s="162"/>
      <c r="C535" s="345"/>
      <c r="D535" s="346"/>
      <c r="E535" s="345"/>
      <c r="F535" s="347"/>
    </row>
    <row r="536" spans="1:6" ht="126" customHeight="1">
      <c r="A536" s="344"/>
      <c r="B536" s="391" t="s">
        <v>1561</v>
      </c>
      <c r="C536" s="345"/>
      <c r="D536" s="346"/>
      <c r="E536" s="345"/>
      <c r="F536" s="347"/>
    </row>
    <row r="537" spans="1:6" ht="15" customHeight="1">
      <c r="A537" s="344"/>
      <c r="B537" s="162"/>
      <c r="C537" s="345"/>
      <c r="D537" s="346"/>
      <c r="E537" s="345"/>
      <c r="F537" s="347"/>
    </row>
    <row r="538" spans="1:6" ht="42.75">
      <c r="A538" s="344" t="s">
        <v>1320</v>
      </c>
      <c r="B538" s="161" t="s">
        <v>1322</v>
      </c>
      <c r="C538" s="168"/>
      <c r="D538" s="184"/>
      <c r="E538" s="388"/>
      <c r="F538" s="220"/>
    </row>
    <row r="539" spans="1:6" ht="15" customHeight="1">
      <c r="A539" s="130"/>
      <c r="B539" s="162"/>
      <c r="C539" s="168"/>
      <c r="D539" s="184"/>
      <c r="E539" s="388"/>
      <c r="F539" s="220"/>
    </row>
    <row r="540" spans="1:6" ht="15" customHeight="1">
      <c r="A540" s="344" t="s">
        <v>1321</v>
      </c>
      <c r="B540" s="162" t="s">
        <v>112</v>
      </c>
      <c r="C540" s="168" t="s">
        <v>440</v>
      </c>
      <c r="D540" s="184">
        <v>98</v>
      </c>
      <c r="E540" s="279"/>
      <c r="F540" s="219">
        <f>D540*E540</f>
        <v>0</v>
      </c>
    </row>
    <row r="541" spans="1:6" ht="15" customHeight="1">
      <c r="A541" s="344"/>
      <c r="B541" s="162"/>
      <c r="C541" s="168"/>
      <c r="D541" s="184"/>
      <c r="E541" s="388"/>
      <c r="F541" s="219"/>
    </row>
    <row r="542" spans="1:6" ht="15" customHeight="1">
      <c r="A542" s="344"/>
      <c r="B542" s="162"/>
      <c r="C542" s="168"/>
      <c r="D542" s="184"/>
      <c r="E542" s="388"/>
      <c r="F542" s="219"/>
    </row>
    <row r="543" spans="1:6" ht="15" customHeight="1">
      <c r="A543" s="344"/>
      <c r="B543" s="162"/>
      <c r="C543" s="168"/>
      <c r="D543" s="184"/>
      <c r="E543" s="388"/>
      <c r="F543" s="219"/>
    </row>
    <row r="544" spans="1:6" ht="15" customHeight="1">
      <c r="A544" s="344"/>
      <c r="B544" s="162"/>
      <c r="C544" s="168"/>
      <c r="D544" s="184"/>
      <c r="E544" s="388"/>
      <c r="F544" s="219"/>
    </row>
    <row r="545" spans="1:6" ht="15" customHeight="1">
      <c r="A545" s="344"/>
      <c r="B545" s="162"/>
      <c r="C545" s="168"/>
      <c r="D545" s="184"/>
      <c r="E545" s="388"/>
      <c r="F545" s="219"/>
    </row>
    <row r="546" spans="1:6" ht="15" customHeight="1">
      <c r="A546" s="130"/>
      <c r="B546" s="162"/>
      <c r="C546" s="168"/>
      <c r="D546" s="184"/>
      <c r="E546" s="388"/>
      <c r="F546" s="220"/>
    </row>
    <row r="547" spans="1:6" ht="15" customHeight="1">
      <c r="A547" s="130"/>
      <c r="B547" s="162"/>
      <c r="C547" s="168"/>
      <c r="D547" s="184"/>
      <c r="E547" s="388"/>
      <c r="F547" s="220"/>
    </row>
    <row r="548" spans="1:6" ht="30" customHeight="1">
      <c r="A548" s="358"/>
      <c r="B548" s="359" t="s">
        <v>264</v>
      </c>
      <c r="C548" s="360"/>
      <c r="D548" s="361"/>
      <c r="E548" s="362" t="s">
        <v>248</v>
      </c>
      <c r="F548" s="363">
        <f>SUM(F514:F546)</f>
        <v>0</v>
      </c>
    </row>
    <row r="549" spans="1:6" ht="15" customHeight="1">
      <c r="A549" s="130"/>
      <c r="B549" s="354"/>
      <c r="C549" s="168"/>
      <c r="D549" s="357"/>
      <c r="E549" s="168"/>
      <c r="F549" s="220"/>
    </row>
    <row r="550" spans="1:6" ht="15" customHeight="1">
      <c r="A550" s="130"/>
      <c r="B550" s="343" t="s">
        <v>269</v>
      </c>
      <c r="C550" s="168"/>
      <c r="D550" s="357"/>
      <c r="E550" s="168"/>
      <c r="F550" s="220"/>
    </row>
    <row r="551" spans="1:6" ht="15" customHeight="1">
      <c r="A551" s="130"/>
      <c r="B551" s="162"/>
      <c r="C551" s="168"/>
      <c r="D551" s="184"/>
      <c r="E551" s="388"/>
      <c r="F551" s="220"/>
    </row>
    <row r="552" spans="1:6" ht="15" customHeight="1">
      <c r="A552" s="393" t="s">
        <v>889</v>
      </c>
      <c r="B552" s="379" t="s">
        <v>890</v>
      </c>
      <c r="C552" s="168"/>
      <c r="D552" s="184"/>
      <c r="E552" s="352"/>
      <c r="F552" s="220"/>
    </row>
    <row r="553" spans="1:6" ht="15" customHeight="1">
      <c r="A553" s="344"/>
      <c r="B553" s="162"/>
      <c r="C553" s="345"/>
      <c r="D553" s="382"/>
      <c r="E553" s="345"/>
      <c r="F553" s="347"/>
    </row>
    <row r="554" spans="1:6" ht="99.75">
      <c r="A554" s="130" t="s">
        <v>891</v>
      </c>
      <c r="B554" s="161" t="s">
        <v>230</v>
      </c>
      <c r="C554" s="345"/>
      <c r="D554" s="382"/>
      <c r="E554" s="345"/>
      <c r="F554" s="347"/>
    </row>
    <row r="555" spans="1:6" ht="15" customHeight="1">
      <c r="A555" s="344"/>
      <c r="B555" s="162"/>
      <c r="C555" s="345"/>
      <c r="D555" s="382"/>
      <c r="E555" s="345"/>
      <c r="F555" s="347"/>
    </row>
    <row r="556" spans="1:6" ht="15" customHeight="1">
      <c r="A556" s="130" t="s">
        <v>892</v>
      </c>
      <c r="B556" s="162" t="s">
        <v>139</v>
      </c>
      <c r="C556" s="345" t="s">
        <v>442</v>
      </c>
      <c r="D556" s="382">
        <v>1</v>
      </c>
      <c r="E556" s="280"/>
      <c r="F556" s="219">
        <f>D556*E556</f>
        <v>0</v>
      </c>
    </row>
    <row r="557" spans="1:6" ht="15" customHeight="1">
      <c r="A557" s="344"/>
      <c r="B557" s="162"/>
      <c r="C557" s="345"/>
      <c r="D557" s="382"/>
      <c r="E557" s="394"/>
      <c r="F557" s="366"/>
    </row>
    <row r="558" spans="1:6" ht="15" customHeight="1">
      <c r="A558" s="130" t="s">
        <v>893</v>
      </c>
      <c r="B558" s="162" t="s">
        <v>140</v>
      </c>
      <c r="C558" s="345" t="s">
        <v>442</v>
      </c>
      <c r="D558" s="382">
        <v>1</v>
      </c>
      <c r="E558" s="280"/>
      <c r="F558" s="219">
        <f>D558*E558</f>
        <v>0</v>
      </c>
    </row>
    <row r="559" spans="1:6" ht="15" customHeight="1">
      <c r="A559" s="344"/>
      <c r="B559" s="162"/>
      <c r="C559" s="345"/>
      <c r="D559" s="382"/>
      <c r="E559" s="394"/>
      <c r="F559" s="366"/>
    </row>
    <row r="560" spans="1:6" ht="15" customHeight="1">
      <c r="A560" s="130" t="s">
        <v>894</v>
      </c>
      <c r="B560" s="162" t="s">
        <v>1301</v>
      </c>
      <c r="C560" s="345" t="s">
        <v>442</v>
      </c>
      <c r="D560" s="382">
        <v>1</v>
      </c>
      <c r="E560" s="280"/>
      <c r="F560" s="219">
        <f>D560*E560</f>
        <v>0</v>
      </c>
    </row>
    <row r="561" spans="1:6" ht="15" customHeight="1">
      <c r="A561" s="130"/>
      <c r="B561" s="162"/>
      <c r="C561" s="345"/>
      <c r="D561" s="382"/>
      <c r="E561" s="345"/>
      <c r="F561" s="347"/>
    </row>
    <row r="562" spans="1:6" ht="30">
      <c r="A562" s="348" t="s">
        <v>1384</v>
      </c>
      <c r="B562" s="349" t="s">
        <v>895</v>
      </c>
      <c r="C562" s="345"/>
      <c r="D562" s="382"/>
      <c r="E562" s="345"/>
      <c r="F562" s="347"/>
    </row>
    <row r="563" spans="1:6" ht="14.1" customHeight="1">
      <c r="A563" s="344"/>
      <c r="B563" s="162"/>
      <c r="C563" s="345"/>
      <c r="D563" s="382"/>
      <c r="E563" s="345"/>
      <c r="F563" s="347"/>
    </row>
    <row r="564" spans="1:6" ht="128.25">
      <c r="A564" s="344" t="s">
        <v>1385</v>
      </c>
      <c r="B564" s="161" t="s">
        <v>1118</v>
      </c>
      <c r="C564" s="384"/>
      <c r="D564" s="184"/>
      <c r="E564" s="168"/>
      <c r="F564" s="220"/>
    </row>
    <row r="565" spans="1:6" ht="14.1" customHeight="1">
      <c r="A565" s="130"/>
      <c r="B565" s="170"/>
      <c r="C565" s="384"/>
      <c r="D565" s="184"/>
      <c r="E565" s="168"/>
      <c r="F565" s="220"/>
    </row>
    <row r="566" spans="1:6" ht="28.5">
      <c r="A566" s="344"/>
      <c r="B566" s="161" t="s">
        <v>1033</v>
      </c>
      <c r="C566" s="384"/>
      <c r="D566" s="184"/>
      <c r="E566" s="168"/>
      <c r="F566" s="220"/>
    </row>
    <row r="567" spans="1:6" ht="14.1" customHeight="1">
      <c r="A567" s="130"/>
      <c r="B567" s="170"/>
      <c r="C567" s="384"/>
      <c r="D567" s="184"/>
      <c r="E567" s="168"/>
      <c r="F567" s="220"/>
    </row>
    <row r="568" spans="1:6" ht="15" customHeight="1">
      <c r="A568" s="392" t="s">
        <v>1386</v>
      </c>
      <c r="B568" s="161" t="s">
        <v>122</v>
      </c>
      <c r="C568" s="384"/>
      <c r="D568" s="184"/>
      <c r="E568" s="168"/>
      <c r="F568" s="220"/>
    </row>
    <row r="569" spans="1:6" ht="14.1" customHeight="1">
      <c r="A569" s="130"/>
      <c r="B569" s="170"/>
      <c r="C569" s="384"/>
      <c r="D569" s="184"/>
      <c r="E569" s="168"/>
      <c r="F569" s="220"/>
    </row>
    <row r="570" spans="1:6" ht="14.25">
      <c r="A570" s="392" t="s">
        <v>1387</v>
      </c>
      <c r="B570" s="170" t="s">
        <v>896</v>
      </c>
      <c r="C570" s="345" t="s">
        <v>440</v>
      </c>
      <c r="D570" s="184">
        <v>16184</v>
      </c>
      <c r="E570" s="277"/>
      <c r="F570" s="220">
        <f>D570*E570</f>
        <v>0</v>
      </c>
    </row>
    <row r="571" spans="1:6" ht="14.25">
      <c r="A571" s="344"/>
      <c r="B571" s="170"/>
      <c r="C571" s="345"/>
      <c r="D571" s="184"/>
      <c r="E571" s="168"/>
      <c r="F571" s="220"/>
    </row>
    <row r="572" spans="1:6" ht="30" customHeight="1">
      <c r="A572" s="344"/>
      <c r="B572" s="161" t="s">
        <v>141</v>
      </c>
      <c r="C572" s="384"/>
      <c r="D572" s="184"/>
      <c r="E572" s="168"/>
      <c r="F572" s="220"/>
    </row>
    <row r="573" spans="1:6" ht="14.1" customHeight="1">
      <c r="A573" s="130"/>
      <c r="B573" s="161"/>
      <c r="C573" s="384"/>
      <c r="D573" s="184"/>
      <c r="E573" s="168"/>
      <c r="F573" s="220"/>
    </row>
    <row r="574" spans="1:6" ht="14.25">
      <c r="A574" s="344" t="s">
        <v>1386</v>
      </c>
      <c r="B574" s="161" t="s">
        <v>123</v>
      </c>
      <c r="C574" s="384"/>
      <c r="D574" s="184"/>
      <c r="E574" s="168"/>
      <c r="F574" s="220"/>
    </row>
    <row r="575" spans="1:6" ht="14.1" customHeight="1">
      <c r="A575" s="130"/>
      <c r="B575" s="161"/>
      <c r="C575" s="384"/>
      <c r="D575" s="184"/>
      <c r="E575" s="168"/>
      <c r="F575" s="220"/>
    </row>
    <row r="576" spans="1:6" ht="14.25">
      <c r="A576" s="344" t="s">
        <v>1387</v>
      </c>
      <c r="B576" s="170" t="s">
        <v>896</v>
      </c>
      <c r="C576" s="345" t="s">
        <v>440</v>
      </c>
      <c r="D576" s="184">
        <f>26543+31</f>
        <v>26574</v>
      </c>
      <c r="E576" s="278"/>
      <c r="F576" s="219">
        <f>D576*E576</f>
        <v>0</v>
      </c>
    </row>
    <row r="577" spans="1:6" ht="14.1" customHeight="1">
      <c r="A577" s="344"/>
      <c r="B577" s="162"/>
      <c r="C577" s="384"/>
      <c r="D577" s="184"/>
      <c r="E577" s="365"/>
      <c r="F577" s="219"/>
    </row>
    <row r="578" spans="1:6" ht="30" customHeight="1">
      <c r="A578" s="358"/>
      <c r="B578" s="359" t="s">
        <v>264</v>
      </c>
      <c r="C578" s="360"/>
      <c r="D578" s="361"/>
      <c r="E578" s="362" t="s">
        <v>248</v>
      </c>
      <c r="F578" s="363">
        <f>SUM(F551:F576)</f>
        <v>0</v>
      </c>
    </row>
    <row r="579" spans="1:6" ht="15" customHeight="1">
      <c r="A579" s="130"/>
      <c r="B579" s="354"/>
      <c r="C579" s="168"/>
      <c r="D579" s="357"/>
      <c r="E579" s="168"/>
      <c r="F579" s="220"/>
    </row>
    <row r="580" spans="1:6" ht="15" customHeight="1">
      <c r="A580" s="130"/>
      <c r="B580" s="343" t="s">
        <v>269</v>
      </c>
      <c r="C580" s="168"/>
      <c r="D580" s="357"/>
      <c r="E580" s="168"/>
      <c r="F580" s="220"/>
    </row>
    <row r="581" spans="1:6" ht="15" customHeight="1">
      <c r="A581" s="130"/>
      <c r="B581" s="162"/>
      <c r="C581" s="168"/>
      <c r="D581" s="184"/>
      <c r="E581" s="388"/>
      <c r="F581" s="220"/>
    </row>
    <row r="582" spans="1:6" ht="15" customHeight="1">
      <c r="A582" s="344" t="s">
        <v>1388</v>
      </c>
      <c r="B582" s="162" t="s">
        <v>897</v>
      </c>
      <c r="C582" s="345" t="s">
        <v>440</v>
      </c>
      <c r="D582" s="184">
        <f>15891+115</f>
        <v>16006</v>
      </c>
      <c r="E582" s="278"/>
      <c r="F582" s="219">
        <f>D582*E582</f>
        <v>0</v>
      </c>
    </row>
    <row r="583" spans="1:6" ht="14.1" customHeight="1">
      <c r="A583" s="344"/>
      <c r="B583" s="162"/>
      <c r="C583" s="168"/>
      <c r="D583" s="184"/>
      <c r="E583" s="365"/>
      <c r="F583" s="219"/>
    </row>
    <row r="584" spans="1:6" ht="15" customHeight="1">
      <c r="A584" s="344" t="s">
        <v>1389</v>
      </c>
      <c r="B584" s="162" t="s">
        <v>898</v>
      </c>
      <c r="C584" s="345" t="s">
        <v>440</v>
      </c>
      <c r="D584" s="184">
        <f>6656+22</f>
        <v>6678</v>
      </c>
      <c r="E584" s="278"/>
      <c r="F584" s="219">
        <f>D584*E584</f>
        <v>0</v>
      </c>
    </row>
    <row r="585" spans="1:6" ht="14.1" customHeight="1">
      <c r="A585" s="344"/>
      <c r="B585" s="162"/>
      <c r="C585" s="384"/>
      <c r="D585" s="184"/>
      <c r="E585" s="365"/>
      <c r="F585" s="219"/>
    </row>
    <row r="586" spans="1:6" ht="15" customHeight="1">
      <c r="A586" s="344" t="s">
        <v>1390</v>
      </c>
      <c r="B586" s="162" t="s">
        <v>354</v>
      </c>
      <c r="C586" s="345" t="s">
        <v>440</v>
      </c>
      <c r="D586" s="184">
        <f>3988+84</f>
        <v>4072</v>
      </c>
      <c r="E586" s="278"/>
      <c r="F586" s="219">
        <f>D586*E586</f>
        <v>0</v>
      </c>
    </row>
    <row r="587" spans="1:6" ht="14.1" customHeight="1">
      <c r="A587" s="130"/>
      <c r="B587" s="162"/>
      <c r="C587" s="168"/>
      <c r="D587" s="184"/>
      <c r="E587" s="386"/>
      <c r="F587" s="220"/>
    </row>
    <row r="588" spans="1:6" ht="15" customHeight="1">
      <c r="A588" s="344" t="s">
        <v>1391</v>
      </c>
      <c r="B588" s="162" t="s">
        <v>355</v>
      </c>
      <c r="C588" s="345" t="s">
        <v>440</v>
      </c>
      <c r="D588" s="184">
        <v>2265</v>
      </c>
      <c r="E588" s="278"/>
      <c r="F588" s="219">
        <f>D588*E588</f>
        <v>0</v>
      </c>
    </row>
    <row r="589" spans="1:6" ht="14.1" customHeight="1">
      <c r="A589" s="344"/>
      <c r="B589" s="162"/>
      <c r="C589" s="345"/>
      <c r="D589" s="184"/>
      <c r="E589" s="365"/>
      <c r="F589" s="219"/>
    </row>
    <row r="590" spans="1:6" ht="15" customHeight="1">
      <c r="A590" s="344" t="s">
        <v>1392</v>
      </c>
      <c r="B590" s="162" t="s">
        <v>356</v>
      </c>
      <c r="C590" s="345" t="s">
        <v>440</v>
      </c>
      <c r="D590" s="184">
        <f>635+42+42</f>
        <v>719</v>
      </c>
      <c r="E590" s="278"/>
      <c r="F590" s="219">
        <f>D590*E590</f>
        <v>0</v>
      </c>
    </row>
    <row r="591" spans="1:6" ht="14.1" customHeight="1">
      <c r="A591" s="344"/>
      <c r="B591" s="162"/>
      <c r="C591" s="345"/>
      <c r="D591" s="184"/>
      <c r="E591" s="365"/>
      <c r="F591" s="219"/>
    </row>
    <row r="592" spans="1:6" ht="15" customHeight="1">
      <c r="A592" s="344" t="s">
        <v>1393</v>
      </c>
      <c r="B592" s="162" t="s">
        <v>357</v>
      </c>
      <c r="C592" s="345" t="s">
        <v>440</v>
      </c>
      <c r="D592" s="184">
        <f>459-95</f>
        <v>364</v>
      </c>
      <c r="E592" s="278"/>
      <c r="F592" s="219">
        <f>D592*E592</f>
        <v>0</v>
      </c>
    </row>
    <row r="593" spans="1:6" ht="14.1" customHeight="1">
      <c r="A593" s="344"/>
      <c r="B593" s="162"/>
      <c r="C593" s="345"/>
      <c r="D593" s="184"/>
      <c r="E593" s="365"/>
      <c r="F593" s="219"/>
    </row>
    <row r="594" spans="1:6" ht="15" customHeight="1">
      <c r="A594" s="344" t="s">
        <v>1394</v>
      </c>
      <c r="B594" s="162" t="s">
        <v>359</v>
      </c>
      <c r="C594" s="345" t="s">
        <v>440</v>
      </c>
      <c r="D594" s="184">
        <f>142-51</f>
        <v>91</v>
      </c>
      <c r="E594" s="278"/>
      <c r="F594" s="219">
        <f>D594*E594</f>
        <v>0</v>
      </c>
    </row>
    <row r="595" spans="1:6" ht="14.1" customHeight="1">
      <c r="A595" s="344"/>
      <c r="B595" s="162"/>
      <c r="C595" s="384"/>
      <c r="D595" s="357"/>
      <c r="E595" s="365"/>
      <c r="F595" s="219"/>
    </row>
    <row r="596" spans="1:6" ht="15" customHeight="1">
      <c r="A596" s="344" t="s">
        <v>1395</v>
      </c>
      <c r="B596" s="162" t="s">
        <v>360</v>
      </c>
      <c r="C596" s="345" t="s">
        <v>440</v>
      </c>
      <c r="D596" s="184">
        <f>92+27-91</f>
        <v>28</v>
      </c>
      <c r="E596" s="278"/>
      <c r="F596" s="219">
        <f>D596*E596</f>
        <v>0</v>
      </c>
    </row>
    <row r="597" spans="1:6" ht="15" customHeight="1">
      <c r="A597" s="130"/>
      <c r="B597" s="162"/>
      <c r="C597" s="384"/>
      <c r="D597" s="184"/>
      <c r="E597" s="168"/>
      <c r="F597" s="220"/>
    </row>
    <row r="598" spans="1:6" ht="15" customHeight="1">
      <c r="A598" s="344" t="s">
        <v>1396</v>
      </c>
      <c r="B598" s="161" t="s">
        <v>124</v>
      </c>
      <c r="C598" s="384"/>
      <c r="D598" s="184"/>
      <c r="E598" s="168"/>
      <c r="F598" s="220"/>
    </row>
    <row r="599" spans="1:6" ht="15" customHeight="1">
      <c r="A599" s="130"/>
      <c r="B599" s="162"/>
      <c r="C599" s="384"/>
      <c r="D599" s="184"/>
      <c r="E599" s="168"/>
      <c r="F599" s="220"/>
    </row>
    <row r="600" spans="1:6" ht="14.25">
      <c r="A600" s="344" t="s">
        <v>1397</v>
      </c>
      <c r="B600" s="162" t="s">
        <v>146</v>
      </c>
      <c r="C600" s="168" t="s">
        <v>440</v>
      </c>
      <c r="D600" s="184">
        <v>74</v>
      </c>
      <c r="E600" s="278"/>
      <c r="F600" s="219">
        <f>D600*E600</f>
        <v>0</v>
      </c>
    </row>
    <row r="601" spans="1:6" ht="15" customHeight="1">
      <c r="A601" s="130"/>
      <c r="B601" s="162"/>
      <c r="C601" s="384"/>
      <c r="D601" s="184"/>
      <c r="E601" s="365"/>
      <c r="F601" s="219"/>
    </row>
    <row r="602" spans="1:6" ht="15" customHeight="1">
      <c r="A602" s="344" t="s">
        <v>1398</v>
      </c>
      <c r="B602" s="162" t="s">
        <v>106</v>
      </c>
      <c r="C602" s="168" t="s">
        <v>440</v>
      </c>
      <c r="D602" s="184">
        <v>106</v>
      </c>
      <c r="E602" s="278"/>
      <c r="F602" s="219">
        <f>D602*E602</f>
        <v>0</v>
      </c>
    </row>
    <row r="603" spans="1:6" ht="15" customHeight="1">
      <c r="A603" s="130"/>
      <c r="B603" s="162"/>
      <c r="C603" s="384"/>
      <c r="D603" s="184"/>
      <c r="E603" s="365"/>
      <c r="F603" s="219"/>
    </row>
    <row r="604" spans="1:6" ht="15" customHeight="1">
      <c r="A604" s="344" t="s">
        <v>1399</v>
      </c>
      <c r="B604" s="162" t="s">
        <v>107</v>
      </c>
      <c r="C604" s="168" t="s">
        <v>440</v>
      </c>
      <c r="D604" s="184">
        <v>338</v>
      </c>
      <c r="E604" s="278"/>
      <c r="F604" s="219">
        <f>D604*E604</f>
        <v>0</v>
      </c>
    </row>
    <row r="605" spans="1:6" ht="15" customHeight="1">
      <c r="A605" s="130"/>
      <c r="B605" s="162"/>
      <c r="C605" s="168"/>
      <c r="D605" s="184"/>
      <c r="E605" s="365"/>
      <c r="F605" s="219"/>
    </row>
    <row r="606" spans="1:6" ht="15" customHeight="1">
      <c r="A606" s="344" t="s">
        <v>1400</v>
      </c>
      <c r="B606" s="162" t="s">
        <v>108</v>
      </c>
      <c r="C606" s="168" t="s">
        <v>440</v>
      </c>
      <c r="D606" s="184">
        <v>1109</v>
      </c>
      <c r="E606" s="278"/>
      <c r="F606" s="219">
        <f>D606*E606</f>
        <v>0</v>
      </c>
    </row>
    <row r="607" spans="1:6" ht="15" customHeight="1">
      <c r="A607" s="130"/>
      <c r="B607" s="162"/>
      <c r="C607" s="168"/>
      <c r="D607" s="184"/>
      <c r="E607" s="365"/>
      <c r="F607" s="219"/>
    </row>
    <row r="608" spans="1:6" ht="15" customHeight="1">
      <c r="A608" s="344" t="s">
        <v>1401</v>
      </c>
      <c r="B608" s="162" t="s">
        <v>109</v>
      </c>
      <c r="C608" s="168" t="s">
        <v>440</v>
      </c>
      <c r="D608" s="184">
        <v>220</v>
      </c>
      <c r="E608" s="278"/>
      <c r="F608" s="219">
        <f>D608*E608</f>
        <v>0</v>
      </c>
    </row>
    <row r="609" spans="1:6" ht="15" customHeight="1">
      <c r="A609" s="130"/>
      <c r="B609" s="162"/>
      <c r="C609" s="168"/>
      <c r="D609" s="184"/>
      <c r="E609" s="365"/>
      <c r="F609" s="219"/>
    </row>
    <row r="610" spans="1:6" ht="15" customHeight="1">
      <c r="A610" s="344" t="s">
        <v>1402</v>
      </c>
      <c r="B610" s="162" t="s">
        <v>110</v>
      </c>
      <c r="C610" s="168" t="s">
        <v>440</v>
      </c>
      <c r="D610" s="184">
        <v>44</v>
      </c>
      <c r="E610" s="278"/>
      <c r="F610" s="219">
        <f>D610*E610</f>
        <v>0</v>
      </c>
    </row>
    <row r="611" spans="1:6" ht="15" customHeight="1">
      <c r="A611" s="130"/>
      <c r="B611" s="162"/>
      <c r="C611" s="168"/>
      <c r="D611" s="184"/>
      <c r="E611" s="365"/>
      <c r="F611" s="219"/>
    </row>
    <row r="612" spans="1:6" ht="14.25">
      <c r="A612" s="344" t="s">
        <v>1403</v>
      </c>
      <c r="B612" s="162" t="s">
        <v>111</v>
      </c>
      <c r="C612" s="168" t="s">
        <v>440</v>
      </c>
      <c r="D612" s="184">
        <v>73</v>
      </c>
      <c r="E612" s="278"/>
      <c r="F612" s="219">
        <f>D612*E612</f>
        <v>0</v>
      </c>
    </row>
    <row r="613" spans="1:6" ht="15" customHeight="1">
      <c r="A613" s="130"/>
      <c r="B613" s="162"/>
      <c r="C613" s="168"/>
      <c r="D613" s="184"/>
      <c r="E613" s="365"/>
      <c r="F613" s="219"/>
    </row>
    <row r="614" spans="1:6" ht="15" customHeight="1">
      <c r="A614" s="344" t="s">
        <v>1404</v>
      </c>
      <c r="B614" s="162" t="s">
        <v>112</v>
      </c>
      <c r="C614" s="168" t="s">
        <v>440</v>
      </c>
      <c r="D614" s="184">
        <v>50</v>
      </c>
      <c r="E614" s="278"/>
      <c r="F614" s="219">
        <f>D614*E614</f>
        <v>0</v>
      </c>
    </row>
    <row r="615" spans="1:6" ht="15" customHeight="1">
      <c r="A615" s="130"/>
      <c r="B615" s="167"/>
      <c r="C615" s="384"/>
      <c r="D615" s="184"/>
      <c r="E615" s="168"/>
      <c r="F615" s="220"/>
    </row>
    <row r="616" spans="1:6" ht="15" customHeight="1">
      <c r="A616" s="344" t="s">
        <v>1405</v>
      </c>
      <c r="B616" s="161" t="s">
        <v>125</v>
      </c>
      <c r="C616" s="384"/>
      <c r="D616" s="184"/>
      <c r="E616" s="386"/>
      <c r="F616" s="220"/>
    </row>
    <row r="617" spans="1:6" ht="15" customHeight="1">
      <c r="A617" s="130"/>
      <c r="B617" s="167"/>
      <c r="C617" s="384"/>
      <c r="D617" s="184"/>
      <c r="E617" s="168"/>
      <c r="F617" s="220"/>
    </row>
    <row r="618" spans="1:6" ht="15" customHeight="1">
      <c r="A618" s="344" t="s">
        <v>1406</v>
      </c>
      <c r="B618" s="162" t="s">
        <v>146</v>
      </c>
      <c r="C618" s="168" t="s">
        <v>440</v>
      </c>
      <c r="D618" s="184">
        <v>89</v>
      </c>
      <c r="E618" s="278"/>
      <c r="F618" s="219">
        <f>D618*E618</f>
        <v>0</v>
      </c>
    </row>
    <row r="619" spans="1:6" ht="15" customHeight="1">
      <c r="A619" s="130"/>
      <c r="B619" s="162"/>
      <c r="C619" s="168"/>
      <c r="D619" s="184"/>
      <c r="E619" s="365"/>
      <c r="F619" s="219"/>
    </row>
    <row r="620" spans="1:6" ht="15" customHeight="1">
      <c r="A620" s="344" t="s">
        <v>1407</v>
      </c>
      <c r="B620" s="162" t="s">
        <v>106</v>
      </c>
      <c r="C620" s="168" t="s">
        <v>440</v>
      </c>
      <c r="D620" s="184">
        <v>194</v>
      </c>
      <c r="E620" s="278"/>
      <c r="F620" s="219">
        <f>D620*E620</f>
        <v>0</v>
      </c>
    </row>
    <row r="621" spans="1:6" ht="15" customHeight="1">
      <c r="A621" s="130"/>
      <c r="B621" s="162"/>
      <c r="C621" s="168"/>
      <c r="D621" s="184"/>
      <c r="E621" s="365"/>
      <c r="F621" s="219"/>
    </row>
    <row r="622" spans="1:6" ht="15" customHeight="1">
      <c r="A622" s="344" t="s">
        <v>1408</v>
      </c>
      <c r="B622" s="162" t="s">
        <v>107</v>
      </c>
      <c r="C622" s="168" t="s">
        <v>440</v>
      </c>
      <c r="D622" s="184">
        <f>378-20</f>
        <v>358</v>
      </c>
      <c r="E622" s="278"/>
      <c r="F622" s="219">
        <f>D622*E622</f>
        <v>0</v>
      </c>
    </row>
    <row r="623" spans="1:6" ht="15" customHeight="1">
      <c r="A623" s="130"/>
      <c r="B623" s="162"/>
      <c r="C623" s="168"/>
      <c r="D623" s="184"/>
      <c r="E623" s="365"/>
      <c r="F623" s="219"/>
    </row>
    <row r="624" spans="1:6" ht="30" customHeight="1">
      <c r="A624" s="358"/>
      <c r="B624" s="359" t="s">
        <v>264</v>
      </c>
      <c r="C624" s="360"/>
      <c r="D624" s="361"/>
      <c r="E624" s="362" t="s">
        <v>248</v>
      </c>
      <c r="F624" s="363">
        <f>SUM(F580:F622)</f>
        <v>0</v>
      </c>
    </row>
    <row r="625" spans="1:6" ht="15" customHeight="1">
      <c r="A625" s="130"/>
      <c r="B625" s="354"/>
      <c r="C625" s="168"/>
      <c r="D625" s="357"/>
      <c r="E625" s="168"/>
      <c r="F625" s="220"/>
    </row>
    <row r="626" spans="1:6" ht="15" customHeight="1">
      <c r="A626" s="130"/>
      <c r="B626" s="343" t="s">
        <v>269</v>
      </c>
      <c r="C626" s="168"/>
      <c r="D626" s="357"/>
      <c r="E626" s="168"/>
      <c r="F626" s="220"/>
    </row>
    <row r="627" spans="1:6" ht="15" customHeight="1">
      <c r="A627" s="130"/>
      <c r="B627" s="162"/>
      <c r="C627" s="168"/>
      <c r="D627" s="184"/>
      <c r="E627" s="388"/>
      <c r="F627" s="220"/>
    </row>
    <row r="628" spans="1:6" ht="15" customHeight="1">
      <c r="A628" s="344" t="s">
        <v>1409</v>
      </c>
      <c r="B628" s="162" t="s">
        <v>108</v>
      </c>
      <c r="C628" s="168" t="s">
        <v>440</v>
      </c>
      <c r="D628" s="184">
        <v>245</v>
      </c>
      <c r="E628" s="278"/>
      <c r="F628" s="219">
        <f>D628*E628</f>
        <v>0</v>
      </c>
    </row>
    <row r="629" spans="1:6" ht="15" customHeight="1">
      <c r="A629" s="130"/>
      <c r="B629" s="162"/>
      <c r="C629" s="168"/>
      <c r="D629" s="184"/>
      <c r="E629" s="365"/>
      <c r="F629" s="219"/>
    </row>
    <row r="630" spans="1:6" ht="15" customHeight="1">
      <c r="A630" s="344" t="s">
        <v>1410</v>
      </c>
      <c r="B630" s="162" t="s">
        <v>109</v>
      </c>
      <c r="C630" s="168" t="s">
        <v>440</v>
      </c>
      <c r="D630" s="184">
        <v>545</v>
      </c>
      <c r="E630" s="278"/>
      <c r="F630" s="219">
        <f>D630*E630</f>
        <v>0</v>
      </c>
    </row>
    <row r="631" spans="1:6" ht="15" customHeight="1">
      <c r="A631" s="130"/>
      <c r="B631" s="162"/>
      <c r="C631" s="168"/>
      <c r="D631" s="184"/>
      <c r="E631" s="386"/>
      <c r="F631" s="220"/>
    </row>
    <row r="632" spans="1:6" ht="15" customHeight="1">
      <c r="A632" s="344" t="s">
        <v>1411</v>
      </c>
      <c r="B632" s="162" t="s">
        <v>110</v>
      </c>
      <c r="C632" s="168" t="s">
        <v>440</v>
      </c>
      <c r="D632" s="184">
        <f>214-15+20</f>
        <v>219</v>
      </c>
      <c r="E632" s="278"/>
      <c r="F632" s="219">
        <f>D632*E632</f>
        <v>0</v>
      </c>
    </row>
    <row r="633" spans="1:6" ht="15" customHeight="1">
      <c r="A633" s="130"/>
      <c r="B633" s="162"/>
      <c r="C633" s="168"/>
      <c r="D633" s="184"/>
      <c r="E633" s="365"/>
      <c r="F633" s="219"/>
    </row>
    <row r="634" spans="1:6" ht="14.25">
      <c r="A634" s="344" t="s">
        <v>1412</v>
      </c>
      <c r="B634" s="162" t="s">
        <v>111</v>
      </c>
      <c r="C634" s="168" t="s">
        <v>440</v>
      </c>
      <c r="D634" s="184">
        <v>158</v>
      </c>
      <c r="E634" s="278"/>
      <c r="F634" s="219">
        <f>D634*E634</f>
        <v>0</v>
      </c>
    </row>
    <row r="635" spans="1:6" ht="15" customHeight="1">
      <c r="A635" s="130"/>
      <c r="B635" s="162"/>
      <c r="C635" s="168"/>
      <c r="D635" s="184"/>
      <c r="E635" s="365"/>
      <c r="F635" s="219"/>
    </row>
    <row r="636" spans="1:6" ht="15" customHeight="1">
      <c r="A636" s="344" t="s">
        <v>1413</v>
      </c>
      <c r="B636" s="162" t="s">
        <v>112</v>
      </c>
      <c r="C636" s="168" t="s">
        <v>440</v>
      </c>
      <c r="D636" s="184">
        <v>217</v>
      </c>
      <c r="E636" s="278"/>
      <c r="F636" s="219">
        <f>D636*E636</f>
        <v>0</v>
      </c>
    </row>
    <row r="637" spans="1:6" ht="15" customHeight="1">
      <c r="A637" s="130"/>
      <c r="B637" s="162"/>
      <c r="C637" s="345"/>
      <c r="D637" s="184"/>
      <c r="E637" s="386"/>
      <c r="F637" s="220"/>
    </row>
    <row r="638" spans="1:6" ht="15" customHeight="1">
      <c r="A638" s="344" t="s">
        <v>1414</v>
      </c>
      <c r="B638" s="161" t="s">
        <v>126</v>
      </c>
      <c r="C638" s="345"/>
      <c r="D638" s="184"/>
      <c r="E638" s="386"/>
      <c r="F638" s="220"/>
    </row>
    <row r="639" spans="1:6" ht="15" customHeight="1">
      <c r="A639" s="130"/>
      <c r="B639" s="162"/>
      <c r="C639" s="345"/>
      <c r="D639" s="184"/>
      <c r="E639" s="386"/>
      <c r="F639" s="220"/>
    </row>
    <row r="640" spans="1:6" ht="15" customHeight="1">
      <c r="A640" s="344" t="s">
        <v>1415</v>
      </c>
      <c r="B640" s="162" t="s">
        <v>146</v>
      </c>
      <c r="C640" s="168" t="s">
        <v>440</v>
      </c>
      <c r="D640" s="184">
        <v>211</v>
      </c>
      <c r="E640" s="278"/>
      <c r="F640" s="219">
        <f>D640*E640</f>
        <v>0</v>
      </c>
    </row>
    <row r="641" spans="1:6" ht="15" customHeight="1">
      <c r="A641" s="130"/>
      <c r="B641" s="162"/>
      <c r="C641" s="168"/>
      <c r="D641" s="184"/>
      <c r="E641" s="365"/>
      <c r="F641" s="219"/>
    </row>
    <row r="642" spans="1:6" ht="15" customHeight="1">
      <c r="A642" s="344" t="s">
        <v>1416</v>
      </c>
      <c r="B642" s="162" t="s">
        <v>106</v>
      </c>
      <c r="C642" s="168" t="s">
        <v>440</v>
      </c>
      <c r="D642" s="184">
        <v>35</v>
      </c>
      <c r="E642" s="278"/>
      <c r="F642" s="219">
        <f>D642*E642</f>
        <v>0</v>
      </c>
    </row>
    <row r="643" spans="1:6" ht="15" customHeight="1">
      <c r="A643" s="130"/>
      <c r="B643" s="162"/>
      <c r="C643" s="168"/>
      <c r="D643" s="184"/>
      <c r="E643" s="365"/>
      <c r="F643" s="219"/>
    </row>
    <row r="644" spans="1:6" ht="15" customHeight="1">
      <c r="A644" s="344" t="s">
        <v>1417</v>
      </c>
      <c r="B644" s="162" t="s">
        <v>107</v>
      </c>
      <c r="C644" s="168" t="s">
        <v>440</v>
      </c>
      <c r="D644" s="184">
        <v>281</v>
      </c>
      <c r="E644" s="278"/>
      <c r="F644" s="219">
        <f>D644*E644</f>
        <v>0</v>
      </c>
    </row>
    <row r="645" spans="1:6" ht="15" customHeight="1">
      <c r="A645" s="130"/>
      <c r="B645" s="162"/>
      <c r="C645" s="345"/>
      <c r="D645" s="184"/>
      <c r="E645" s="365"/>
      <c r="F645" s="219"/>
    </row>
    <row r="646" spans="1:6" ht="15" customHeight="1">
      <c r="A646" s="344" t="s">
        <v>1418</v>
      </c>
      <c r="B646" s="162" t="s">
        <v>108</v>
      </c>
      <c r="C646" s="168" t="s">
        <v>440</v>
      </c>
      <c r="D646" s="184">
        <v>431</v>
      </c>
      <c r="E646" s="278"/>
      <c r="F646" s="219">
        <f>D646*E646</f>
        <v>0</v>
      </c>
    </row>
    <row r="647" spans="1:6" ht="15" customHeight="1">
      <c r="A647" s="130"/>
      <c r="B647" s="162"/>
      <c r="C647" s="168"/>
      <c r="D647" s="184"/>
      <c r="E647" s="365"/>
      <c r="F647" s="219"/>
    </row>
    <row r="648" spans="1:6" ht="15" customHeight="1">
      <c r="A648" s="344" t="s">
        <v>1419</v>
      </c>
      <c r="B648" s="162" t="s">
        <v>109</v>
      </c>
      <c r="C648" s="168" t="s">
        <v>440</v>
      </c>
      <c r="D648" s="184">
        <v>400</v>
      </c>
      <c r="E648" s="278"/>
      <c r="F648" s="219">
        <f>D648*E648</f>
        <v>0</v>
      </c>
    </row>
    <row r="649" spans="1:6" ht="15" customHeight="1">
      <c r="A649" s="130"/>
      <c r="B649" s="162"/>
      <c r="C649" s="345"/>
      <c r="D649" s="184"/>
      <c r="E649" s="365"/>
      <c r="F649" s="219"/>
    </row>
    <row r="650" spans="1:6" ht="15" customHeight="1">
      <c r="A650" s="344" t="s">
        <v>1420</v>
      </c>
      <c r="B650" s="162" t="s">
        <v>110</v>
      </c>
      <c r="C650" s="168" t="s">
        <v>440</v>
      </c>
      <c r="D650" s="184">
        <v>873</v>
      </c>
      <c r="E650" s="278"/>
      <c r="F650" s="219">
        <f>D650*E650</f>
        <v>0</v>
      </c>
    </row>
    <row r="651" spans="1:6" ht="15" customHeight="1">
      <c r="A651" s="130"/>
      <c r="B651" s="162"/>
      <c r="C651" s="168"/>
      <c r="D651" s="184"/>
      <c r="E651" s="365"/>
      <c r="F651" s="219"/>
    </row>
    <row r="652" spans="1:6" ht="15" customHeight="1">
      <c r="A652" s="344" t="s">
        <v>1421</v>
      </c>
      <c r="B652" s="162" t="s">
        <v>111</v>
      </c>
      <c r="C652" s="168" t="s">
        <v>440</v>
      </c>
      <c r="D652" s="184">
        <v>296</v>
      </c>
      <c r="E652" s="278"/>
      <c r="F652" s="219">
        <f>D652*E652</f>
        <v>0</v>
      </c>
    </row>
    <row r="653" spans="1:6" ht="15" customHeight="1">
      <c r="A653" s="130"/>
      <c r="B653" s="162"/>
      <c r="C653" s="168"/>
      <c r="D653" s="184"/>
      <c r="E653" s="365"/>
      <c r="F653" s="219"/>
    </row>
    <row r="654" spans="1:6" ht="15" customHeight="1">
      <c r="A654" s="344" t="s">
        <v>1422</v>
      </c>
      <c r="B654" s="162" t="s">
        <v>112</v>
      </c>
      <c r="C654" s="168" t="s">
        <v>440</v>
      </c>
      <c r="D654" s="184">
        <v>152</v>
      </c>
      <c r="E654" s="278"/>
      <c r="F654" s="219">
        <f>D654*E654</f>
        <v>0</v>
      </c>
    </row>
    <row r="655" spans="1:6" ht="15" customHeight="1">
      <c r="A655" s="130"/>
      <c r="B655" s="162"/>
      <c r="C655" s="168"/>
      <c r="D655" s="184"/>
      <c r="E655" s="365"/>
      <c r="F655" s="219"/>
    </row>
    <row r="656" spans="1:6" ht="15" customHeight="1">
      <c r="A656" s="344" t="s">
        <v>1423</v>
      </c>
      <c r="B656" s="162" t="s">
        <v>115</v>
      </c>
      <c r="C656" s="168" t="s">
        <v>440</v>
      </c>
      <c r="D656" s="184">
        <v>61</v>
      </c>
      <c r="E656" s="278"/>
      <c r="F656" s="219">
        <f>D656*E656</f>
        <v>0</v>
      </c>
    </row>
    <row r="657" spans="1:6" ht="15" customHeight="1">
      <c r="A657" s="130"/>
      <c r="B657" s="167"/>
      <c r="C657" s="384"/>
      <c r="D657" s="184"/>
      <c r="E657" s="168"/>
      <c r="F657" s="220"/>
    </row>
    <row r="658" spans="1:6" ht="15" customHeight="1">
      <c r="A658" s="344" t="s">
        <v>1424</v>
      </c>
      <c r="B658" s="161" t="s">
        <v>127</v>
      </c>
      <c r="C658" s="345"/>
      <c r="D658" s="184"/>
      <c r="E658" s="386"/>
      <c r="F658" s="220"/>
    </row>
    <row r="659" spans="1:6" ht="15" customHeight="1">
      <c r="A659" s="130"/>
      <c r="B659" s="162"/>
      <c r="C659" s="345"/>
      <c r="D659" s="184"/>
      <c r="E659" s="386"/>
      <c r="F659" s="220"/>
    </row>
    <row r="660" spans="1:6" ht="14.25">
      <c r="A660" s="344" t="s">
        <v>1425</v>
      </c>
      <c r="B660" s="162" t="s">
        <v>146</v>
      </c>
      <c r="C660" s="168" t="s">
        <v>440</v>
      </c>
      <c r="D660" s="184">
        <v>22</v>
      </c>
      <c r="E660" s="278"/>
      <c r="F660" s="219">
        <f>D660*E660</f>
        <v>0</v>
      </c>
    </row>
    <row r="661" spans="1:6" ht="15" customHeight="1">
      <c r="A661" s="130"/>
      <c r="B661" s="162"/>
      <c r="C661" s="168"/>
      <c r="D661" s="184"/>
      <c r="E661" s="365"/>
      <c r="F661" s="219"/>
    </row>
    <row r="662" spans="1:6" ht="15" customHeight="1">
      <c r="A662" s="344" t="s">
        <v>1426</v>
      </c>
      <c r="B662" s="162" t="s">
        <v>106</v>
      </c>
      <c r="C662" s="168" t="s">
        <v>440</v>
      </c>
      <c r="D662" s="184">
        <v>126</v>
      </c>
      <c r="E662" s="278"/>
      <c r="F662" s="219">
        <f>D662*E662</f>
        <v>0</v>
      </c>
    </row>
    <row r="663" spans="1:6" ht="15" customHeight="1">
      <c r="A663" s="130"/>
      <c r="B663" s="162"/>
      <c r="C663" s="168"/>
      <c r="D663" s="184"/>
      <c r="E663" s="365"/>
      <c r="F663" s="219"/>
    </row>
    <row r="664" spans="1:6" ht="15" customHeight="1">
      <c r="A664" s="344" t="s">
        <v>1427</v>
      </c>
      <c r="B664" s="162" t="s">
        <v>107</v>
      </c>
      <c r="C664" s="168" t="s">
        <v>440</v>
      </c>
      <c r="D664" s="184">
        <v>328</v>
      </c>
      <c r="E664" s="278"/>
      <c r="F664" s="219">
        <f>D664*E664</f>
        <v>0</v>
      </c>
    </row>
    <row r="665" spans="1:6" ht="15" customHeight="1">
      <c r="A665" s="130"/>
      <c r="B665" s="162"/>
      <c r="C665" s="168"/>
      <c r="D665" s="184"/>
      <c r="E665" s="365"/>
      <c r="F665" s="219"/>
    </row>
    <row r="666" spans="1:6" ht="15" customHeight="1">
      <c r="A666" s="344" t="s">
        <v>1428</v>
      </c>
      <c r="B666" s="162" t="s">
        <v>108</v>
      </c>
      <c r="C666" s="168" t="s">
        <v>440</v>
      </c>
      <c r="D666" s="184">
        <v>193</v>
      </c>
      <c r="E666" s="278"/>
      <c r="F666" s="219">
        <f>D666*E666</f>
        <v>0</v>
      </c>
    </row>
    <row r="667" spans="1:6" ht="15" customHeight="1">
      <c r="A667" s="344"/>
      <c r="B667" s="162"/>
      <c r="C667" s="168"/>
      <c r="D667" s="184"/>
      <c r="E667" s="365"/>
      <c r="F667" s="219"/>
    </row>
    <row r="668" spans="1:6" ht="15" customHeight="1">
      <c r="A668" s="130"/>
      <c r="B668" s="162"/>
      <c r="C668" s="168"/>
      <c r="D668" s="184"/>
      <c r="E668" s="365"/>
      <c r="F668" s="219"/>
    </row>
    <row r="669" spans="1:6" ht="30" customHeight="1">
      <c r="A669" s="358"/>
      <c r="B669" s="359" t="s">
        <v>264</v>
      </c>
      <c r="C669" s="360"/>
      <c r="D669" s="361"/>
      <c r="E669" s="362" t="s">
        <v>248</v>
      </c>
      <c r="F669" s="363">
        <f>SUM(F626:F666)</f>
        <v>0</v>
      </c>
    </row>
    <row r="670" spans="1:6" ht="15" customHeight="1">
      <c r="A670" s="130"/>
      <c r="B670" s="354"/>
      <c r="C670" s="168"/>
      <c r="D670" s="357"/>
      <c r="E670" s="168"/>
      <c r="F670" s="220"/>
    </row>
    <row r="671" spans="1:6" ht="15" customHeight="1">
      <c r="A671" s="130"/>
      <c r="B671" s="343" t="s">
        <v>269</v>
      </c>
      <c r="C671" s="168"/>
      <c r="D671" s="357"/>
      <c r="E671" s="168"/>
      <c r="F671" s="220"/>
    </row>
    <row r="672" spans="1:6" ht="15" customHeight="1">
      <c r="A672" s="130"/>
      <c r="B672" s="162"/>
      <c r="C672" s="168"/>
      <c r="D672" s="184"/>
      <c r="E672" s="388"/>
      <c r="F672" s="220"/>
    </row>
    <row r="673" spans="1:6" ht="14.25">
      <c r="A673" s="344" t="s">
        <v>1429</v>
      </c>
      <c r="B673" s="162" t="s">
        <v>109</v>
      </c>
      <c r="C673" s="168" t="s">
        <v>440</v>
      </c>
      <c r="D673" s="184">
        <v>37</v>
      </c>
      <c r="E673" s="278"/>
      <c r="F673" s="219">
        <f>D673*E673</f>
        <v>0</v>
      </c>
    </row>
    <row r="674" spans="1:6" ht="15" customHeight="1">
      <c r="A674" s="130"/>
      <c r="B674" s="162"/>
      <c r="C674" s="168"/>
      <c r="D674" s="184"/>
      <c r="E674" s="365"/>
      <c r="F674" s="219"/>
    </row>
    <row r="675" spans="1:6" ht="15" customHeight="1">
      <c r="A675" s="344" t="s">
        <v>1430</v>
      </c>
      <c r="B675" s="162" t="s">
        <v>110</v>
      </c>
      <c r="C675" s="168" t="s">
        <v>440</v>
      </c>
      <c r="D675" s="184">
        <v>43</v>
      </c>
      <c r="E675" s="278"/>
      <c r="F675" s="219">
        <f>D675*E675</f>
        <v>0</v>
      </c>
    </row>
    <row r="676" spans="1:6" ht="15" customHeight="1">
      <c r="A676" s="344"/>
      <c r="B676" s="162"/>
      <c r="C676" s="168"/>
      <c r="D676" s="184"/>
      <c r="E676" s="365"/>
      <c r="F676" s="219"/>
    </row>
    <row r="677" spans="1:6" ht="15" customHeight="1">
      <c r="A677" s="344" t="s">
        <v>1431</v>
      </c>
      <c r="B677" s="161" t="s">
        <v>128</v>
      </c>
      <c r="C677" s="345"/>
      <c r="D677" s="184"/>
      <c r="E677" s="386"/>
      <c r="F677" s="220"/>
    </row>
    <row r="678" spans="1:6" ht="15" customHeight="1">
      <c r="A678" s="130"/>
      <c r="B678" s="162"/>
      <c r="C678" s="345"/>
      <c r="D678" s="184"/>
      <c r="E678" s="386"/>
      <c r="F678" s="220"/>
    </row>
    <row r="679" spans="1:6" ht="15" customHeight="1">
      <c r="A679" s="344" t="s">
        <v>1432</v>
      </c>
      <c r="B679" s="162" t="s">
        <v>109</v>
      </c>
      <c r="C679" s="168" t="s">
        <v>440</v>
      </c>
      <c r="D679" s="184">
        <v>382</v>
      </c>
      <c r="E679" s="278"/>
      <c r="F679" s="219">
        <f>D679*E679</f>
        <v>0</v>
      </c>
    </row>
    <row r="680" spans="1:6" ht="15" customHeight="1">
      <c r="A680" s="130"/>
      <c r="B680" s="162"/>
      <c r="C680" s="168"/>
      <c r="D680" s="184"/>
      <c r="E680" s="365"/>
      <c r="F680" s="219"/>
    </row>
    <row r="681" spans="1:6" ht="15" customHeight="1">
      <c r="A681" s="344" t="s">
        <v>1433</v>
      </c>
      <c r="B681" s="162" t="s">
        <v>110</v>
      </c>
      <c r="C681" s="168" t="s">
        <v>440</v>
      </c>
      <c r="D681" s="184">
        <v>327</v>
      </c>
      <c r="E681" s="278"/>
      <c r="F681" s="219">
        <f>D681*E681</f>
        <v>0</v>
      </c>
    </row>
    <row r="682" spans="1:6" ht="15" customHeight="1">
      <c r="A682" s="130"/>
      <c r="B682" s="162"/>
      <c r="C682" s="168"/>
      <c r="D682" s="184"/>
      <c r="E682" s="365"/>
      <c r="F682" s="219"/>
    </row>
    <row r="683" spans="1:6" ht="15" customHeight="1">
      <c r="A683" s="344" t="s">
        <v>1434</v>
      </c>
      <c r="B683" s="162" t="s">
        <v>111</v>
      </c>
      <c r="C683" s="168" t="s">
        <v>440</v>
      </c>
      <c r="D683" s="184">
        <v>231</v>
      </c>
      <c r="E683" s="278"/>
      <c r="F683" s="219">
        <f>D683*E683</f>
        <v>0</v>
      </c>
    </row>
    <row r="684" spans="1:6" ht="15" customHeight="1">
      <c r="A684" s="130"/>
      <c r="B684" s="162"/>
      <c r="C684" s="168"/>
      <c r="D684" s="184"/>
      <c r="E684" s="365"/>
      <c r="F684" s="219"/>
    </row>
    <row r="685" spans="1:6" ht="15" customHeight="1">
      <c r="A685" s="344" t="s">
        <v>1435</v>
      </c>
      <c r="B685" s="162" t="s">
        <v>112</v>
      </c>
      <c r="C685" s="168" t="s">
        <v>440</v>
      </c>
      <c r="D685" s="184">
        <v>216</v>
      </c>
      <c r="E685" s="278"/>
      <c r="F685" s="219">
        <f>D685*E685</f>
        <v>0</v>
      </c>
    </row>
    <row r="686" spans="1:6" ht="15" customHeight="1">
      <c r="A686" s="130"/>
      <c r="B686" s="162"/>
      <c r="C686" s="168"/>
      <c r="D686" s="184"/>
      <c r="E686" s="365"/>
      <c r="F686" s="219"/>
    </row>
    <row r="687" spans="1:6" ht="15" customHeight="1">
      <c r="A687" s="344" t="s">
        <v>1436</v>
      </c>
      <c r="B687" s="162" t="s">
        <v>115</v>
      </c>
      <c r="C687" s="168" t="s">
        <v>440</v>
      </c>
      <c r="D687" s="184">
        <v>60</v>
      </c>
      <c r="E687" s="278"/>
      <c r="F687" s="219">
        <f>D687*E687</f>
        <v>0</v>
      </c>
    </row>
    <row r="688" spans="1:6" ht="15" customHeight="1">
      <c r="A688" s="130"/>
      <c r="B688" s="162"/>
      <c r="C688" s="345"/>
      <c r="D688" s="184"/>
      <c r="E688" s="168"/>
      <c r="F688" s="220"/>
    </row>
    <row r="689" spans="1:6" ht="14.25">
      <c r="A689" s="344" t="s">
        <v>1437</v>
      </c>
      <c r="B689" s="161" t="s">
        <v>129</v>
      </c>
      <c r="C689" s="168"/>
      <c r="D689" s="184"/>
      <c r="E689" s="386"/>
      <c r="F689" s="220"/>
    </row>
    <row r="690" spans="1:6" ht="15" customHeight="1">
      <c r="A690" s="130"/>
      <c r="B690" s="162"/>
      <c r="C690" s="168"/>
      <c r="D690" s="184"/>
      <c r="E690" s="386"/>
      <c r="F690" s="220"/>
    </row>
    <row r="691" spans="1:6" ht="15" customHeight="1">
      <c r="A691" s="344" t="s">
        <v>1438</v>
      </c>
      <c r="B691" s="162" t="s">
        <v>108</v>
      </c>
      <c r="C691" s="168" t="s">
        <v>440</v>
      </c>
      <c r="D691" s="184">
        <v>8</v>
      </c>
      <c r="E691" s="278"/>
      <c r="F691" s="219">
        <f>D691*E691</f>
        <v>0</v>
      </c>
    </row>
    <row r="692" spans="1:6" ht="15" customHeight="1">
      <c r="A692" s="130"/>
      <c r="B692" s="162"/>
      <c r="C692" s="168"/>
      <c r="D692" s="184"/>
      <c r="E692" s="365"/>
      <c r="F692" s="219"/>
    </row>
    <row r="693" spans="1:6" ht="15" customHeight="1">
      <c r="A693" s="344" t="s">
        <v>1439</v>
      </c>
      <c r="B693" s="162" t="s">
        <v>109</v>
      </c>
      <c r="C693" s="168" t="s">
        <v>440</v>
      </c>
      <c r="D693" s="184">
        <f>84-84+34</f>
        <v>34</v>
      </c>
      <c r="E693" s="278"/>
      <c r="F693" s="219">
        <f>D693*E693</f>
        <v>0</v>
      </c>
    </row>
    <row r="694" spans="1:6" ht="15" customHeight="1">
      <c r="A694" s="130"/>
      <c r="B694" s="162"/>
      <c r="C694" s="168"/>
      <c r="D694" s="184"/>
      <c r="E694" s="365"/>
      <c r="F694" s="219"/>
    </row>
    <row r="695" spans="1:6" ht="15" customHeight="1">
      <c r="A695" s="344" t="s">
        <v>1440</v>
      </c>
      <c r="B695" s="162" t="s">
        <v>110</v>
      </c>
      <c r="C695" s="168" t="s">
        <v>440</v>
      </c>
      <c r="D695" s="184">
        <f>155-112+100</f>
        <v>143</v>
      </c>
      <c r="E695" s="278"/>
      <c r="F695" s="219">
        <f>D695*E695</f>
        <v>0</v>
      </c>
    </row>
    <row r="696" spans="1:6" ht="15" customHeight="1">
      <c r="A696" s="130"/>
      <c r="B696" s="162"/>
      <c r="C696" s="168"/>
      <c r="D696" s="184"/>
      <c r="E696" s="365"/>
      <c r="F696" s="219"/>
    </row>
    <row r="697" spans="1:6" ht="15" customHeight="1">
      <c r="A697" s="344" t="s">
        <v>1441</v>
      </c>
      <c r="B697" s="162" t="s">
        <v>111</v>
      </c>
      <c r="C697" s="168" t="s">
        <v>440</v>
      </c>
      <c r="D697" s="184">
        <f>310-90-260+253</f>
        <v>213</v>
      </c>
      <c r="E697" s="278"/>
      <c r="F697" s="219">
        <f>D697*E697</f>
        <v>0</v>
      </c>
    </row>
    <row r="698" spans="1:6" ht="15" customHeight="1">
      <c r="A698" s="130"/>
      <c r="B698" s="167"/>
      <c r="C698" s="168"/>
      <c r="D698" s="184"/>
      <c r="E698" s="386"/>
      <c r="F698" s="220"/>
    </row>
    <row r="699" spans="1:6" ht="15" customHeight="1">
      <c r="A699" s="344" t="s">
        <v>1620</v>
      </c>
      <c r="B699" s="162" t="s">
        <v>112</v>
      </c>
      <c r="C699" s="168" t="s">
        <v>440</v>
      </c>
      <c r="D699" s="184">
        <v>60</v>
      </c>
      <c r="E699" s="278"/>
      <c r="F699" s="219">
        <f>D699*E699</f>
        <v>0</v>
      </c>
    </row>
    <row r="700" spans="1:6" ht="15" customHeight="1">
      <c r="A700" s="130"/>
      <c r="B700" s="167"/>
      <c r="C700" s="168"/>
      <c r="D700" s="184"/>
      <c r="E700" s="386"/>
      <c r="F700" s="220"/>
    </row>
    <row r="701" spans="1:6" ht="15" customHeight="1">
      <c r="A701" s="344" t="s">
        <v>1442</v>
      </c>
      <c r="B701" s="167" t="s">
        <v>1281</v>
      </c>
      <c r="C701" s="168"/>
      <c r="D701" s="184"/>
      <c r="E701" s="386"/>
      <c r="F701" s="220"/>
    </row>
    <row r="702" spans="1:6" ht="15" customHeight="1">
      <c r="A702" s="130"/>
      <c r="B702" s="167"/>
      <c r="C702" s="168"/>
      <c r="D702" s="184"/>
      <c r="E702" s="386"/>
      <c r="F702" s="220"/>
    </row>
    <row r="703" spans="1:6" ht="15" customHeight="1">
      <c r="A703" s="344" t="s">
        <v>1443</v>
      </c>
      <c r="B703" s="162" t="s">
        <v>108</v>
      </c>
      <c r="C703" s="168" t="s">
        <v>440</v>
      </c>
      <c r="D703" s="184">
        <v>58</v>
      </c>
      <c r="E703" s="278"/>
      <c r="F703" s="219">
        <f>D703*E703</f>
        <v>0</v>
      </c>
    </row>
    <row r="704" spans="1:6" ht="15" customHeight="1">
      <c r="A704" s="130"/>
      <c r="B704" s="162"/>
      <c r="C704" s="168"/>
      <c r="D704" s="184"/>
      <c r="E704" s="365"/>
      <c r="F704" s="219"/>
    </row>
    <row r="705" spans="1:6" ht="15" customHeight="1">
      <c r="A705" s="344" t="s">
        <v>1564</v>
      </c>
      <c r="B705" s="162" t="s">
        <v>109</v>
      </c>
      <c r="C705" s="168" t="s">
        <v>440</v>
      </c>
      <c r="D705" s="184">
        <v>68</v>
      </c>
      <c r="E705" s="278"/>
      <c r="F705" s="219">
        <f>D705*E705</f>
        <v>0</v>
      </c>
    </row>
    <row r="706" spans="1:6" ht="15" customHeight="1">
      <c r="A706" s="130"/>
      <c r="B706" s="167"/>
      <c r="C706" s="168"/>
      <c r="D706" s="184"/>
      <c r="E706" s="386"/>
      <c r="F706" s="220"/>
    </row>
    <row r="707" spans="1:6" ht="15" customHeight="1">
      <c r="A707" s="344" t="s">
        <v>1444</v>
      </c>
      <c r="B707" s="167" t="s">
        <v>1282</v>
      </c>
      <c r="C707" s="384"/>
      <c r="D707" s="184"/>
      <c r="E707" s="386"/>
      <c r="F707" s="220"/>
    </row>
    <row r="708" spans="1:6" ht="15" customHeight="1">
      <c r="A708" s="130"/>
      <c r="B708" s="162"/>
      <c r="C708" s="168"/>
      <c r="D708" s="184"/>
      <c r="E708" s="386"/>
      <c r="F708" s="220"/>
    </row>
    <row r="709" spans="1:6" ht="15" customHeight="1">
      <c r="A709" s="344" t="s">
        <v>1445</v>
      </c>
      <c r="B709" s="162" t="s">
        <v>110</v>
      </c>
      <c r="C709" s="168" t="s">
        <v>440</v>
      </c>
      <c r="D709" s="184">
        <f>225-197</f>
        <v>28</v>
      </c>
      <c r="E709" s="278"/>
      <c r="F709" s="219">
        <f>D709*E709</f>
        <v>0</v>
      </c>
    </row>
    <row r="710" spans="1:6" ht="15" customHeight="1">
      <c r="A710" s="344"/>
      <c r="B710" s="162"/>
      <c r="C710" s="168"/>
      <c r="D710" s="184"/>
      <c r="E710" s="386"/>
      <c r="F710" s="220"/>
    </row>
    <row r="711" spans="1:6" ht="15" customHeight="1">
      <c r="A711" s="344"/>
      <c r="B711" s="162"/>
      <c r="C711" s="168"/>
      <c r="D711" s="184"/>
      <c r="E711" s="386"/>
      <c r="F711" s="220"/>
    </row>
    <row r="712" spans="1:6" ht="15" customHeight="1">
      <c r="A712" s="344"/>
      <c r="B712" s="162"/>
      <c r="C712" s="168"/>
      <c r="D712" s="184"/>
      <c r="E712" s="386"/>
      <c r="F712" s="220"/>
    </row>
    <row r="713" spans="1:6" ht="15" customHeight="1">
      <c r="A713" s="130"/>
      <c r="B713" s="162"/>
      <c r="C713" s="168"/>
      <c r="D713" s="184"/>
      <c r="E713" s="386"/>
      <c r="F713" s="220"/>
    </row>
    <row r="714" spans="1:6" ht="30" customHeight="1">
      <c r="A714" s="358"/>
      <c r="B714" s="359" t="s">
        <v>264</v>
      </c>
      <c r="C714" s="360"/>
      <c r="D714" s="361"/>
      <c r="E714" s="362" t="s">
        <v>248</v>
      </c>
      <c r="F714" s="363">
        <f>SUM(F671:F710)</f>
        <v>0</v>
      </c>
    </row>
    <row r="715" spans="1:6" ht="15" customHeight="1">
      <c r="A715" s="130"/>
      <c r="B715" s="354"/>
      <c r="C715" s="168"/>
      <c r="D715" s="357"/>
      <c r="E715" s="168"/>
      <c r="F715" s="220"/>
    </row>
    <row r="716" spans="1:6" ht="15" customHeight="1">
      <c r="A716" s="130"/>
      <c r="B716" s="343" t="s">
        <v>269</v>
      </c>
      <c r="C716" s="168"/>
      <c r="D716" s="357"/>
      <c r="E716" s="168"/>
      <c r="F716" s="220"/>
    </row>
    <row r="717" spans="1:6" ht="15" customHeight="1">
      <c r="A717" s="130"/>
      <c r="B717" s="162"/>
      <c r="C717" s="168"/>
      <c r="D717" s="184"/>
      <c r="E717" s="388"/>
      <c r="F717" s="220"/>
    </row>
    <row r="718" spans="1:6" ht="15" customHeight="1">
      <c r="A718" s="344" t="s">
        <v>1565</v>
      </c>
      <c r="B718" s="167" t="s">
        <v>1283</v>
      </c>
      <c r="C718" s="384"/>
      <c r="D718" s="184"/>
      <c r="E718" s="386"/>
      <c r="F718" s="220"/>
    </row>
    <row r="719" spans="1:6" ht="15" customHeight="1">
      <c r="A719" s="130"/>
      <c r="B719" s="162"/>
      <c r="C719" s="168"/>
      <c r="D719" s="184"/>
      <c r="E719" s="386"/>
      <c r="F719" s="220"/>
    </row>
    <row r="720" spans="1:6" ht="15" customHeight="1">
      <c r="A720" s="344" t="s">
        <v>1566</v>
      </c>
      <c r="B720" s="162" t="s">
        <v>108</v>
      </c>
      <c r="C720" s="168" t="s">
        <v>440</v>
      </c>
      <c r="D720" s="184">
        <v>100</v>
      </c>
      <c r="E720" s="278"/>
      <c r="F720" s="219">
        <f>D720*E720</f>
        <v>0</v>
      </c>
    </row>
    <row r="721" spans="1:6" ht="15" customHeight="1">
      <c r="A721" s="130"/>
      <c r="B721" s="162"/>
      <c r="C721" s="168"/>
      <c r="D721" s="184"/>
      <c r="E721" s="168"/>
      <c r="F721" s="220"/>
    </row>
    <row r="722" spans="1:6" ht="15" customHeight="1">
      <c r="A722" s="344" t="s">
        <v>1567</v>
      </c>
      <c r="B722" s="162" t="s">
        <v>109</v>
      </c>
      <c r="C722" s="168" t="s">
        <v>440</v>
      </c>
      <c r="D722" s="184">
        <v>102</v>
      </c>
      <c r="E722" s="278"/>
      <c r="F722" s="219">
        <f>D722*E722</f>
        <v>0</v>
      </c>
    </row>
    <row r="723" spans="1:6" ht="15" customHeight="1">
      <c r="A723" s="130"/>
      <c r="B723" s="162"/>
      <c r="C723" s="168"/>
      <c r="D723" s="184"/>
      <c r="E723" s="168"/>
      <c r="F723" s="220"/>
    </row>
    <row r="724" spans="1:6" ht="15" customHeight="1">
      <c r="A724" s="344" t="s">
        <v>1566</v>
      </c>
      <c r="B724" s="162" t="s">
        <v>110</v>
      </c>
      <c r="C724" s="168" t="s">
        <v>440</v>
      </c>
      <c r="D724" s="184">
        <f>197+120</f>
        <v>317</v>
      </c>
      <c r="E724" s="278"/>
      <c r="F724" s="219">
        <f>D724*E724</f>
        <v>0</v>
      </c>
    </row>
    <row r="725" spans="1:6" ht="15" customHeight="1">
      <c r="A725" s="130"/>
      <c r="B725" s="162"/>
      <c r="C725" s="168"/>
      <c r="D725" s="184"/>
      <c r="E725" s="168"/>
      <c r="F725" s="220"/>
    </row>
    <row r="726" spans="1:6" ht="15" customHeight="1">
      <c r="A726" s="344" t="s">
        <v>1567</v>
      </c>
      <c r="B726" s="162" t="s">
        <v>111</v>
      </c>
      <c r="C726" s="168" t="s">
        <v>440</v>
      </c>
      <c r="D726" s="184">
        <f>205+207-85</f>
        <v>327</v>
      </c>
      <c r="E726" s="278"/>
      <c r="F726" s="219">
        <f>D726*E726</f>
        <v>0</v>
      </c>
    </row>
    <row r="727" spans="1:6" ht="15" customHeight="1">
      <c r="A727" s="344"/>
      <c r="B727" s="162"/>
      <c r="C727" s="168"/>
      <c r="D727" s="184"/>
      <c r="E727" s="365"/>
      <c r="F727" s="219"/>
    </row>
    <row r="728" spans="1:6" ht="15" customHeight="1">
      <c r="A728" s="344" t="s">
        <v>1568</v>
      </c>
      <c r="B728" s="162" t="s">
        <v>112</v>
      </c>
      <c r="C728" s="168" t="s">
        <v>440</v>
      </c>
      <c r="D728" s="184">
        <f>185+328-100</f>
        <v>413</v>
      </c>
      <c r="E728" s="278"/>
      <c r="F728" s="219">
        <f>D728*E728</f>
        <v>0</v>
      </c>
    </row>
    <row r="729" spans="1:6" ht="15" customHeight="1">
      <c r="A729" s="130"/>
      <c r="B729" s="167"/>
      <c r="C729" s="168"/>
      <c r="D729" s="184"/>
      <c r="E729" s="365"/>
      <c r="F729" s="219"/>
    </row>
    <row r="730" spans="1:6" ht="15" customHeight="1">
      <c r="A730" s="344" t="s">
        <v>1569</v>
      </c>
      <c r="B730" s="162" t="s">
        <v>115</v>
      </c>
      <c r="C730" s="168" t="s">
        <v>440</v>
      </c>
      <c r="D730" s="184">
        <f>44+183-1</f>
        <v>226</v>
      </c>
      <c r="E730" s="278"/>
      <c r="F730" s="219">
        <f>D730*E730</f>
        <v>0</v>
      </c>
    </row>
    <row r="731" spans="1:6" ht="15" customHeight="1">
      <c r="A731" s="130"/>
      <c r="B731" s="162"/>
      <c r="C731" s="345"/>
      <c r="D731" s="184"/>
      <c r="E731" s="386"/>
      <c r="F731" s="220"/>
    </row>
    <row r="732" spans="1:6" ht="15" customHeight="1">
      <c r="A732" s="348" t="s">
        <v>899</v>
      </c>
      <c r="B732" s="379" t="s">
        <v>900</v>
      </c>
      <c r="C732" s="345"/>
      <c r="D732" s="382"/>
      <c r="E732" s="345"/>
      <c r="F732" s="347"/>
    </row>
    <row r="733" spans="1:6" ht="15" customHeight="1">
      <c r="A733" s="130"/>
      <c r="B733" s="162"/>
      <c r="C733" s="345"/>
      <c r="D733" s="184"/>
      <c r="E733" s="386"/>
      <c r="F733" s="220"/>
    </row>
    <row r="734" spans="1:6" ht="15" customHeight="1">
      <c r="A734" s="344"/>
      <c r="B734" s="161" t="s">
        <v>231</v>
      </c>
      <c r="C734" s="345"/>
      <c r="D734" s="346"/>
      <c r="E734" s="345"/>
      <c r="F734" s="347"/>
    </row>
    <row r="735" spans="1:6" ht="15" customHeight="1">
      <c r="A735" s="344"/>
      <c r="B735" s="354"/>
      <c r="C735" s="345"/>
      <c r="D735" s="346"/>
      <c r="E735" s="345"/>
      <c r="F735" s="347"/>
    </row>
    <row r="736" spans="1:6" ht="99.75">
      <c r="A736" s="344" t="s">
        <v>901</v>
      </c>
      <c r="B736" s="161" t="s">
        <v>1559</v>
      </c>
      <c r="C736" s="345"/>
      <c r="D736" s="346"/>
      <c r="E736" s="345"/>
      <c r="F736" s="347"/>
    </row>
    <row r="737" spans="1:6" ht="15" customHeight="1">
      <c r="A737" s="344"/>
      <c r="B737" s="354"/>
      <c r="C737" s="345"/>
      <c r="D737" s="346"/>
      <c r="E737" s="345"/>
      <c r="F737" s="347"/>
    </row>
    <row r="738" spans="1:6" ht="15" customHeight="1">
      <c r="A738" s="392" t="s">
        <v>902</v>
      </c>
      <c r="B738" s="167" t="s">
        <v>126</v>
      </c>
      <c r="C738" s="345"/>
      <c r="D738" s="346"/>
      <c r="E738" s="345"/>
      <c r="F738" s="366"/>
    </row>
    <row r="739" spans="1:6" ht="15" customHeight="1">
      <c r="A739" s="344"/>
      <c r="B739" s="350"/>
      <c r="C739" s="345"/>
      <c r="D739" s="346"/>
      <c r="E739" s="345"/>
      <c r="F739" s="366"/>
    </row>
    <row r="740" spans="1:6" ht="15" customHeight="1">
      <c r="A740" s="392" t="s">
        <v>903</v>
      </c>
      <c r="B740" s="162" t="s">
        <v>147</v>
      </c>
      <c r="C740" s="345" t="s">
        <v>440</v>
      </c>
      <c r="D740" s="346">
        <v>67</v>
      </c>
      <c r="E740" s="275"/>
      <c r="F740" s="219">
        <f>D740*E740</f>
        <v>0</v>
      </c>
    </row>
    <row r="741" spans="1:6" ht="15" customHeight="1">
      <c r="A741" s="344"/>
      <c r="B741" s="162"/>
      <c r="C741" s="345"/>
      <c r="D741" s="346"/>
      <c r="E741" s="345"/>
      <c r="F741" s="347"/>
    </row>
    <row r="742" spans="1:6" ht="15" customHeight="1">
      <c r="A742" s="344"/>
      <c r="B742" s="162"/>
      <c r="C742" s="345"/>
      <c r="D742" s="346"/>
      <c r="E742" s="345"/>
      <c r="F742" s="347"/>
    </row>
    <row r="743" spans="1:6" ht="15" customHeight="1">
      <c r="A743" s="344"/>
      <c r="B743" s="162"/>
      <c r="C743" s="345"/>
      <c r="D743" s="346"/>
      <c r="E743" s="345"/>
      <c r="F743" s="347"/>
    </row>
    <row r="744" spans="1:6" ht="15" customHeight="1">
      <c r="A744" s="344"/>
      <c r="B744" s="162"/>
      <c r="C744" s="345"/>
      <c r="D744" s="346"/>
      <c r="E744" s="345"/>
      <c r="F744" s="347"/>
    </row>
    <row r="745" spans="1:6" ht="15" customHeight="1">
      <c r="A745" s="344"/>
      <c r="B745" s="162"/>
      <c r="C745" s="345"/>
      <c r="D745" s="346"/>
      <c r="E745" s="345"/>
      <c r="F745" s="347"/>
    </row>
    <row r="746" spans="1:6" ht="15" customHeight="1">
      <c r="A746" s="344"/>
      <c r="B746" s="162"/>
      <c r="C746" s="345"/>
      <c r="D746" s="346"/>
      <c r="E746" s="345"/>
      <c r="F746" s="347"/>
    </row>
    <row r="747" spans="1:6" ht="15" customHeight="1">
      <c r="A747" s="344"/>
      <c r="B747" s="162"/>
      <c r="C747" s="345"/>
      <c r="D747" s="346"/>
      <c r="E747" s="345"/>
      <c r="F747" s="347"/>
    </row>
    <row r="748" spans="1:6" ht="15" customHeight="1">
      <c r="A748" s="344"/>
      <c r="B748" s="162"/>
      <c r="C748" s="345"/>
      <c r="D748" s="346"/>
      <c r="E748" s="345"/>
      <c r="F748" s="347"/>
    </row>
    <row r="749" spans="1:6" ht="15" customHeight="1">
      <c r="A749" s="344"/>
      <c r="B749" s="162"/>
      <c r="C749" s="345"/>
      <c r="D749" s="346"/>
      <c r="E749" s="345"/>
      <c r="F749" s="347"/>
    </row>
    <row r="750" spans="1:6" ht="15" customHeight="1">
      <c r="A750" s="344"/>
      <c r="B750" s="162"/>
      <c r="C750" s="345"/>
      <c r="D750" s="346"/>
      <c r="E750" s="345"/>
      <c r="F750" s="347"/>
    </row>
    <row r="751" spans="1:6" ht="15" customHeight="1">
      <c r="A751" s="344"/>
      <c r="B751" s="162"/>
      <c r="C751" s="345"/>
      <c r="D751" s="346"/>
      <c r="E751" s="345"/>
      <c r="F751" s="347"/>
    </row>
    <row r="752" spans="1:6" ht="15" customHeight="1">
      <c r="A752" s="130"/>
      <c r="B752" s="162"/>
      <c r="C752" s="168"/>
      <c r="D752" s="184"/>
      <c r="E752" s="388"/>
      <c r="F752" s="220"/>
    </row>
    <row r="753" spans="1:6" ht="30" customHeight="1">
      <c r="A753" s="358"/>
      <c r="B753" s="359" t="s">
        <v>264</v>
      </c>
      <c r="C753" s="360"/>
      <c r="D753" s="361"/>
      <c r="E753" s="362" t="s">
        <v>248</v>
      </c>
      <c r="F753" s="363">
        <f>SUM(F716:F751)</f>
        <v>0</v>
      </c>
    </row>
    <row r="754" spans="1:6" ht="15" customHeight="1">
      <c r="A754" s="130"/>
      <c r="B754" s="354"/>
      <c r="C754" s="168"/>
      <c r="D754" s="357"/>
      <c r="E754" s="168"/>
      <c r="F754" s="220"/>
    </row>
    <row r="755" spans="1:6" ht="15" customHeight="1">
      <c r="A755" s="130"/>
      <c r="B755" s="343" t="s">
        <v>269</v>
      </c>
      <c r="C755" s="168"/>
      <c r="D755" s="357"/>
      <c r="E755" s="168"/>
      <c r="F755" s="220"/>
    </row>
    <row r="756" spans="1:6" ht="15" customHeight="1">
      <c r="A756" s="130"/>
      <c r="B756" s="162"/>
      <c r="C756" s="168"/>
      <c r="D756" s="184"/>
      <c r="E756" s="388"/>
      <c r="F756" s="220"/>
    </row>
    <row r="757" spans="1:6" ht="15" customHeight="1">
      <c r="A757" s="392" t="s">
        <v>904</v>
      </c>
      <c r="B757" s="167" t="s">
        <v>128</v>
      </c>
      <c r="C757" s="345"/>
      <c r="D757" s="346"/>
      <c r="E757" s="388"/>
      <c r="F757" s="220"/>
    </row>
    <row r="758" spans="1:6" ht="15" customHeight="1">
      <c r="A758" s="130"/>
      <c r="B758" s="162"/>
      <c r="C758" s="168"/>
      <c r="D758" s="184"/>
      <c r="E758" s="388"/>
      <c r="F758" s="220"/>
    </row>
    <row r="759" spans="1:6" ht="15" customHeight="1">
      <c r="A759" s="392" t="s">
        <v>909</v>
      </c>
      <c r="B759" s="162" t="s">
        <v>278</v>
      </c>
      <c r="C759" s="345" t="s">
        <v>440</v>
      </c>
      <c r="D759" s="346">
        <v>20</v>
      </c>
      <c r="E759" s="279"/>
      <c r="F759" s="219">
        <f>D759*E759</f>
        <v>0</v>
      </c>
    </row>
    <row r="760" spans="1:6" ht="15" customHeight="1">
      <c r="A760" s="130"/>
      <c r="B760" s="162"/>
      <c r="C760" s="168"/>
      <c r="D760" s="184"/>
      <c r="E760" s="388"/>
      <c r="F760" s="219"/>
    </row>
    <row r="761" spans="1:6" ht="15" customHeight="1">
      <c r="A761" s="392" t="s">
        <v>1677</v>
      </c>
      <c r="B761" s="162" t="s">
        <v>279</v>
      </c>
      <c r="C761" s="345" t="s">
        <v>440</v>
      </c>
      <c r="D761" s="346">
        <v>10</v>
      </c>
      <c r="E761" s="279"/>
      <c r="F761" s="219">
        <f>D761*E761</f>
        <v>0</v>
      </c>
    </row>
    <row r="762" spans="1:6" ht="15" customHeight="1">
      <c r="A762" s="130"/>
      <c r="B762" s="162"/>
      <c r="C762" s="345"/>
      <c r="D762" s="346"/>
      <c r="E762" s="388"/>
      <c r="F762" s="219"/>
    </row>
    <row r="763" spans="1:6" ht="15" customHeight="1">
      <c r="A763" s="392" t="s">
        <v>1678</v>
      </c>
      <c r="B763" s="162" t="s">
        <v>1280</v>
      </c>
      <c r="C763" s="345" t="s">
        <v>440</v>
      </c>
      <c r="D763" s="346">
        <f>27</f>
        <v>27</v>
      </c>
      <c r="E763" s="279"/>
      <c r="F763" s="219">
        <f>D763*E763</f>
        <v>0</v>
      </c>
    </row>
    <row r="764" spans="1:6" ht="15" customHeight="1">
      <c r="A764" s="130"/>
      <c r="B764" s="162"/>
      <c r="C764" s="168"/>
      <c r="D764" s="184"/>
      <c r="E764" s="388"/>
      <c r="F764" s="219"/>
    </row>
    <row r="765" spans="1:6" ht="15" customHeight="1">
      <c r="A765" s="392" t="s">
        <v>905</v>
      </c>
      <c r="B765" s="167" t="s">
        <v>170</v>
      </c>
      <c r="C765" s="168"/>
      <c r="D765" s="184"/>
      <c r="E765" s="388"/>
      <c r="F765" s="219"/>
    </row>
    <row r="766" spans="1:6" ht="15" customHeight="1">
      <c r="A766" s="130"/>
      <c r="B766" s="162"/>
      <c r="C766" s="168"/>
      <c r="D766" s="184"/>
      <c r="E766" s="388"/>
      <c r="F766" s="219"/>
    </row>
    <row r="767" spans="1:6" ht="15" customHeight="1">
      <c r="A767" s="392" t="s">
        <v>906</v>
      </c>
      <c r="B767" s="162" t="s">
        <v>147</v>
      </c>
      <c r="C767" s="345" t="s">
        <v>440</v>
      </c>
      <c r="D767" s="346">
        <f>62-50</f>
        <v>12</v>
      </c>
      <c r="E767" s="279"/>
      <c r="F767" s="219">
        <f>D767*E767</f>
        <v>0</v>
      </c>
    </row>
    <row r="768" spans="1:6" ht="15" customHeight="1">
      <c r="A768" s="130"/>
      <c r="B768" s="350"/>
      <c r="C768" s="345"/>
      <c r="D768" s="346"/>
      <c r="E768" s="388"/>
      <c r="F768" s="219"/>
    </row>
    <row r="769" spans="1:6" ht="15" customHeight="1">
      <c r="A769" s="392" t="s">
        <v>907</v>
      </c>
      <c r="B769" s="162" t="s">
        <v>276</v>
      </c>
      <c r="C769" s="345" t="s">
        <v>440</v>
      </c>
      <c r="D769" s="346">
        <f>30+33-48</f>
        <v>15</v>
      </c>
      <c r="E769" s="275"/>
      <c r="F769" s="219">
        <f>D769*E769</f>
        <v>0</v>
      </c>
    </row>
    <row r="770" spans="1:6" ht="15" customHeight="1">
      <c r="A770" s="130"/>
      <c r="B770" s="162"/>
      <c r="C770" s="168"/>
      <c r="D770" s="184"/>
      <c r="E770" s="388"/>
      <c r="F770" s="219"/>
    </row>
    <row r="771" spans="1:6" ht="15" customHeight="1">
      <c r="A771" s="392" t="s">
        <v>908</v>
      </c>
      <c r="B771" s="162" t="s">
        <v>278</v>
      </c>
      <c r="C771" s="345" t="s">
        <v>440</v>
      </c>
      <c r="D771" s="346">
        <f>44-38</f>
        <v>6</v>
      </c>
      <c r="E771" s="279"/>
      <c r="F771" s="219">
        <f>D771*E771</f>
        <v>0</v>
      </c>
    </row>
    <row r="772" spans="1:6" ht="15" customHeight="1">
      <c r="A772" s="130"/>
      <c r="B772" s="162"/>
      <c r="C772" s="168"/>
      <c r="D772" s="184"/>
      <c r="E772" s="388"/>
      <c r="F772" s="219"/>
    </row>
    <row r="773" spans="1:6" ht="15" customHeight="1">
      <c r="A773" s="392" t="s">
        <v>1679</v>
      </c>
      <c r="B773" s="162" t="s">
        <v>277</v>
      </c>
      <c r="C773" s="345" t="s">
        <v>440</v>
      </c>
      <c r="D773" s="346">
        <v>32</v>
      </c>
      <c r="E773" s="275"/>
      <c r="F773" s="219">
        <f>D773*E773</f>
        <v>0</v>
      </c>
    </row>
    <row r="774" spans="1:6" ht="15" customHeight="1">
      <c r="A774" s="130"/>
      <c r="B774" s="162"/>
      <c r="C774" s="345"/>
      <c r="D774" s="346"/>
      <c r="E774" s="388"/>
      <c r="F774" s="220"/>
    </row>
    <row r="775" spans="1:6">
      <c r="A775" s="348"/>
      <c r="B775" s="349"/>
      <c r="C775" s="345"/>
      <c r="D775" s="395"/>
      <c r="E775" s="345"/>
      <c r="F775" s="347"/>
    </row>
    <row r="776" spans="1:6" ht="15" customHeight="1">
      <c r="A776" s="344"/>
      <c r="B776" s="162"/>
      <c r="C776" s="345"/>
      <c r="D776" s="395"/>
      <c r="E776" s="345"/>
      <c r="F776" s="347"/>
    </row>
    <row r="777" spans="1:6" ht="14.25">
      <c r="A777" s="344"/>
      <c r="B777" s="161"/>
      <c r="C777" s="384"/>
      <c r="D777" s="184"/>
      <c r="E777" s="168"/>
      <c r="F777" s="220"/>
    </row>
    <row r="778" spans="1:6" ht="14.1" customHeight="1">
      <c r="A778" s="130"/>
      <c r="B778" s="170"/>
      <c r="C778" s="384"/>
      <c r="D778" s="184"/>
      <c r="E778" s="168"/>
      <c r="F778" s="220"/>
    </row>
    <row r="779" spans="1:6" ht="14.25">
      <c r="A779" s="344"/>
      <c r="B779" s="161"/>
      <c r="C779" s="384"/>
      <c r="D779" s="184"/>
      <c r="E779" s="168"/>
      <c r="F779" s="220"/>
    </row>
    <row r="780" spans="1:6" ht="14.1" customHeight="1">
      <c r="A780" s="130"/>
      <c r="B780" s="170"/>
      <c r="C780" s="384"/>
      <c r="D780" s="184"/>
      <c r="E780" s="168"/>
      <c r="F780" s="220"/>
    </row>
    <row r="781" spans="1:6" ht="15" customHeight="1">
      <c r="A781" s="344"/>
      <c r="B781" s="161"/>
      <c r="C781" s="384"/>
      <c r="D781" s="184"/>
      <c r="E781" s="168"/>
      <c r="F781" s="220"/>
    </row>
    <row r="782" spans="1:6" ht="14.1" customHeight="1">
      <c r="A782" s="130"/>
      <c r="B782" s="170"/>
      <c r="C782" s="384"/>
      <c r="D782" s="184"/>
      <c r="E782" s="168"/>
      <c r="F782" s="220"/>
    </row>
    <row r="783" spans="1:6" ht="14.25">
      <c r="A783" s="344"/>
      <c r="B783" s="170"/>
      <c r="C783" s="345"/>
      <c r="D783" s="184"/>
      <c r="E783" s="168"/>
      <c r="F783" s="220"/>
    </row>
    <row r="784" spans="1:6" ht="14.25">
      <c r="A784" s="344"/>
      <c r="B784" s="170"/>
      <c r="C784" s="345"/>
      <c r="D784" s="184"/>
      <c r="E784" s="168"/>
      <c r="F784" s="220"/>
    </row>
    <row r="785" spans="1:6" ht="14.25">
      <c r="A785" s="344"/>
      <c r="B785" s="170"/>
      <c r="C785" s="345"/>
      <c r="D785" s="184"/>
      <c r="E785" s="168"/>
      <c r="F785" s="220"/>
    </row>
    <row r="786" spans="1:6" ht="14.25">
      <c r="A786" s="344"/>
      <c r="B786" s="170"/>
      <c r="C786" s="345"/>
      <c r="D786" s="184"/>
      <c r="E786" s="168"/>
      <c r="F786" s="220"/>
    </row>
    <row r="787" spans="1:6" ht="14.25">
      <c r="A787" s="344"/>
      <c r="B787" s="170"/>
      <c r="C787" s="345"/>
      <c r="D787" s="184"/>
      <c r="E787" s="168"/>
      <c r="F787" s="220"/>
    </row>
    <row r="788" spans="1:6" ht="14.25">
      <c r="A788" s="344"/>
      <c r="B788" s="170"/>
      <c r="C788" s="345"/>
      <c r="D788" s="184"/>
      <c r="E788" s="168"/>
      <c r="F788" s="220"/>
    </row>
    <row r="789" spans="1:6" ht="14.25">
      <c r="A789" s="344"/>
      <c r="B789" s="170"/>
      <c r="C789" s="345"/>
      <c r="D789" s="184"/>
      <c r="E789" s="168"/>
      <c r="F789" s="220"/>
    </row>
    <row r="790" spans="1:6" ht="14.25">
      <c r="A790" s="344"/>
      <c r="B790" s="170"/>
      <c r="C790" s="345"/>
      <c r="D790" s="184"/>
      <c r="E790" s="168"/>
      <c r="F790" s="220"/>
    </row>
    <row r="791" spans="1:6" ht="14.25">
      <c r="A791" s="344"/>
      <c r="B791" s="170"/>
      <c r="C791" s="345"/>
      <c r="D791" s="184"/>
      <c r="E791" s="168"/>
      <c r="F791" s="220"/>
    </row>
    <row r="792" spans="1:6" ht="14.25">
      <c r="A792" s="344"/>
      <c r="B792" s="170"/>
      <c r="C792" s="345"/>
      <c r="D792" s="184"/>
      <c r="E792" s="168"/>
      <c r="F792" s="220"/>
    </row>
    <row r="793" spans="1:6" ht="14.25">
      <c r="A793" s="344"/>
      <c r="B793" s="170"/>
      <c r="C793" s="345"/>
      <c r="D793" s="184"/>
      <c r="E793" s="168"/>
      <c r="F793" s="220"/>
    </row>
    <row r="794" spans="1:6" ht="14.25">
      <c r="A794" s="344"/>
      <c r="B794" s="170"/>
      <c r="C794" s="345"/>
      <c r="D794" s="184"/>
      <c r="E794" s="168"/>
      <c r="F794" s="220"/>
    </row>
    <row r="795" spans="1:6" ht="14.25">
      <c r="A795" s="344"/>
      <c r="B795" s="170"/>
      <c r="C795" s="345"/>
      <c r="D795" s="184"/>
      <c r="E795" s="168"/>
      <c r="F795" s="220"/>
    </row>
    <row r="796" spans="1:6" ht="14.25">
      <c r="A796" s="344"/>
      <c r="B796" s="170"/>
      <c r="C796" s="345"/>
      <c r="D796" s="184"/>
      <c r="E796" s="168"/>
      <c r="F796" s="220"/>
    </row>
    <row r="797" spans="1:6" ht="14.25">
      <c r="A797" s="344"/>
      <c r="B797" s="170"/>
      <c r="C797" s="345"/>
      <c r="D797" s="184"/>
      <c r="E797" s="168"/>
      <c r="F797" s="220"/>
    </row>
    <row r="798" spans="1:6" ht="14.1" customHeight="1">
      <c r="A798" s="130"/>
      <c r="B798" s="170"/>
      <c r="C798" s="384"/>
      <c r="D798" s="184"/>
      <c r="E798" s="168"/>
      <c r="F798" s="220"/>
    </row>
    <row r="799" spans="1:6" ht="30" customHeight="1">
      <c r="A799" s="358"/>
      <c r="B799" s="359" t="s">
        <v>264</v>
      </c>
      <c r="C799" s="360"/>
      <c r="D799" s="361"/>
      <c r="E799" s="362" t="s">
        <v>248</v>
      </c>
      <c r="F799" s="363">
        <f>SUM(F755:F795)</f>
        <v>0</v>
      </c>
    </row>
    <row r="800" spans="1:6" ht="15" customHeight="1">
      <c r="A800" s="130"/>
      <c r="B800" s="354"/>
      <c r="C800" s="168"/>
      <c r="D800" s="357"/>
      <c r="E800" s="168"/>
      <c r="F800" s="220"/>
    </row>
    <row r="801" spans="1:6" ht="15" customHeight="1">
      <c r="A801" s="130"/>
      <c r="B801" s="343" t="s">
        <v>269</v>
      </c>
      <c r="C801" s="168"/>
      <c r="D801" s="357"/>
      <c r="E801" s="168"/>
      <c r="F801" s="220"/>
    </row>
    <row r="802" spans="1:6" ht="15" customHeight="1">
      <c r="A802" s="344"/>
      <c r="B802" s="350"/>
      <c r="C802" s="345"/>
      <c r="D802" s="346"/>
      <c r="E802" s="345"/>
      <c r="F802" s="347"/>
    </row>
    <row r="803" spans="1:6">
      <c r="A803" s="348" t="s">
        <v>1573</v>
      </c>
      <c r="B803" s="349" t="s">
        <v>1574</v>
      </c>
      <c r="C803" s="345"/>
      <c r="D803" s="395"/>
      <c r="E803" s="345"/>
      <c r="F803" s="347"/>
    </row>
    <row r="804" spans="1:6" ht="15" customHeight="1">
      <c r="A804" s="344"/>
      <c r="B804" s="162"/>
      <c r="C804" s="345"/>
      <c r="D804" s="395"/>
      <c r="E804" s="345"/>
      <c r="F804" s="347"/>
    </row>
    <row r="805" spans="1:6" ht="171">
      <c r="A805" s="344" t="s">
        <v>1575</v>
      </c>
      <c r="B805" s="161" t="s">
        <v>1591</v>
      </c>
      <c r="C805" s="168"/>
      <c r="D805" s="184"/>
      <c r="E805" s="388"/>
      <c r="F805" s="220"/>
    </row>
    <row r="806" spans="1:6" ht="15" customHeight="1">
      <c r="A806" s="130"/>
      <c r="B806" s="162"/>
      <c r="C806" s="168"/>
      <c r="D806" s="184"/>
      <c r="E806" s="388"/>
      <c r="F806" s="220"/>
    </row>
    <row r="807" spans="1:6" ht="14.25">
      <c r="A807" s="344" t="s">
        <v>1576</v>
      </c>
      <c r="B807" s="161" t="s">
        <v>1563</v>
      </c>
      <c r="C807" s="168"/>
      <c r="D807" s="184"/>
      <c r="E807" s="384"/>
      <c r="F807" s="220"/>
    </row>
    <row r="808" spans="1:6" ht="15" customHeight="1">
      <c r="A808" s="130"/>
      <c r="B808" s="161"/>
      <c r="C808" s="168"/>
      <c r="D808" s="184"/>
      <c r="E808" s="384"/>
      <c r="F808" s="220"/>
    </row>
    <row r="809" spans="1:6" ht="15" customHeight="1">
      <c r="A809" s="344" t="s">
        <v>1592</v>
      </c>
      <c r="B809" s="162" t="s">
        <v>112</v>
      </c>
      <c r="C809" s="168" t="s">
        <v>440</v>
      </c>
      <c r="D809" s="184">
        <v>98</v>
      </c>
      <c r="E809" s="278"/>
      <c r="F809" s="219">
        <f>D809*E809</f>
        <v>0</v>
      </c>
    </row>
    <row r="810" spans="1:6" ht="15" customHeight="1">
      <c r="A810" s="130"/>
      <c r="B810" s="162"/>
      <c r="C810" s="168"/>
      <c r="D810" s="184"/>
      <c r="E810" s="388"/>
      <c r="F810" s="220"/>
    </row>
    <row r="811" spans="1:6" ht="30">
      <c r="A811" s="348" t="s">
        <v>910</v>
      </c>
      <c r="B811" s="349" t="s">
        <v>911</v>
      </c>
      <c r="C811" s="345"/>
      <c r="D811" s="382"/>
      <c r="E811" s="345"/>
      <c r="F811" s="347"/>
    </row>
    <row r="812" spans="1:6" ht="15" customHeight="1">
      <c r="A812" s="344"/>
      <c r="B812" s="162"/>
      <c r="C812" s="345"/>
      <c r="D812" s="382"/>
      <c r="E812" s="345"/>
      <c r="F812" s="347"/>
    </row>
    <row r="813" spans="1:6" ht="15" customHeight="1">
      <c r="A813" s="344" t="s">
        <v>912</v>
      </c>
      <c r="B813" s="167" t="s">
        <v>1683</v>
      </c>
      <c r="C813" s="168"/>
      <c r="D813" s="346"/>
      <c r="E813" s="345"/>
      <c r="F813" s="347"/>
    </row>
    <row r="814" spans="1:6" ht="15" customHeight="1">
      <c r="A814" s="130"/>
      <c r="B814" s="162"/>
      <c r="C814" s="168"/>
      <c r="D814" s="346"/>
      <c r="E814" s="345"/>
      <c r="F814" s="347"/>
    </row>
    <row r="815" spans="1:6" ht="128.25">
      <c r="A815" s="344"/>
      <c r="B815" s="161" t="s">
        <v>1684</v>
      </c>
      <c r="C815" s="168"/>
      <c r="D815" s="184"/>
      <c r="E815" s="384"/>
      <c r="F815" s="220"/>
    </row>
    <row r="816" spans="1:6" ht="15" customHeight="1">
      <c r="A816" s="130"/>
      <c r="B816" s="161"/>
      <c r="C816" s="168"/>
      <c r="D816" s="184"/>
      <c r="E816" s="384"/>
      <c r="F816" s="220"/>
    </row>
    <row r="817" spans="1:6" ht="15" customHeight="1">
      <c r="A817" s="344" t="s">
        <v>913</v>
      </c>
      <c r="B817" s="162" t="s">
        <v>142</v>
      </c>
      <c r="C817" s="168" t="s">
        <v>442</v>
      </c>
      <c r="D817" s="184">
        <v>260</v>
      </c>
      <c r="E817" s="278"/>
      <c r="F817" s="219">
        <f>D817*E817</f>
        <v>0</v>
      </c>
    </row>
    <row r="818" spans="1:6" ht="15" customHeight="1">
      <c r="A818" s="344"/>
      <c r="B818" s="162"/>
      <c r="C818" s="168"/>
      <c r="D818" s="184"/>
      <c r="E818" s="365"/>
      <c r="F818" s="219"/>
    </row>
    <row r="819" spans="1:6" ht="15" customHeight="1">
      <c r="A819" s="344"/>
      <c r="B819" s="162"/>
      <c r="C819" s="168"/>
      <c r="D819" s="184"/>
      <c r="E819" s="365"/>
      <c r="F819" s="219"/>
    </row>
    <row r="820" spans="1:6" ht="15" customHeight="1">
      <c r="A820" s="344"/>
      <c r="B820" s="162"/>
      <c r="C820" s="168"/>
      <c r="D820" s="184"/>
      <c r="E820" s="365"/>
      <c r="F820" s="219"/>
    </row>
    <row r="821" spans="1:6" ht="15" customHeight="1">
      <c r="A821" s="344"/>
      <c r="B821" s="162"/>
      <c r="C821" s="168"/>
      <c r="D821" s="184"/>
      <c r="E821" s="365"/>
      <c r="F821" s="219"/>
    </row>
    <row r="822" spans="1:6" ht="15" customHeight="1">
      <c r="A822" s="344"/>
      <c r="B822" s="162"/>
      <c r="C822" s="168"/>
      <c r="D822" s="184"/>
      <c r="E822" s="365"/>
      <c r="F822" s="219"/>
    </row>
    <row r="823" spans="1:6" ht="15" customHeight="1">
      <c r="A823" s="344"/>
      <c r="B823" s="162"/>
      <c r="C823" s="168"/>
      <c r="D823" s="184"/>
      <c r="E823" s="365"/>
      <c r="F823" s="219"/>
    </row>
    <row r="824" spans="1:6" ht="14.1" customHeight="1">
      <c r="A824" s="130"/>
      <c r="B824" s="162"/>
      <c r="C824" s="168"/>
      <c r="D824" s="184"/>
      <c r="E824" s="384"/>
      <c r="F824" s="220"/>
    </row>
    <row r="825" spans="1:6" ht="30" customHeight="1">
      <c r="A825" s="358"/>
      <c r="B825" s="359" t="s">
        <v>264</v>
      </c>
      <c r="C825" s="360"/>
      <c r="D825" s="361"/>
      <c r="E825" s="362" t="s">
        <v>248</v>
      </c>
      <c r="F825" s="363">
        <f>SUM(F801:F822)</f>
        <v>0</v>
      </c>
    </row>
    <row r="826" spans="1:6" ht="15" customHeight="1">
      <c r="A826" s="130"/>
      <c r="B826" s="354"/>
      <c r="C826" s="168"/>
      <c r="D826" s="357"/>
      <c r="E826" s="168"/>
      <c r="F826" s="220"/>
    </row>
    <row r="827" spans="1:6" ht="15" customHeight="1">
      <c r="A827" s="130"/>
      <c r="B827" s="343" t="s">
        <v>269</v>
      </c>
      <c r="C827" s="168"/>
      <c r="D827" s="357"/>
      <c r="E827" s="168"/>
      <c r="F827" s="220"/>
    </row>
    <row r="828" spans="1:6" ht="15" customHeight="1">
      <c r="A828" s="344"/>
      <c r="B828" s="162"/>
      <c r="C828" s="168"/>
      <c r="D828" s="184"/>
      <c r="E828" s="384"/>
      <c r="F828" s="220"/>
    </row>
    <row r="829" spans="1:6" ht="99.75">
      <c r="A829" s="344"/>
      <c r="B829" s="161" t="s">
        <v>1685</v>
      </c>
      <c r="C829" s="168"/>
      <c r="D829" s="184"/>
      <c r="E829" s="384"/>
      <c r="F829" s="220"/>
    </row>
    <row r="830" spans="1:6" ht="15" customHeight="1">
      <c r="A830" s="130"/>
      <c r="B830" s="161"/>
      <c r="C830" s="168"/>
      <c r="D830" s="184"/>
      <c r="E830" s="384"/>
      <c r="F830" s="220"/>
    </row>
    <row r="831" spans="1:6" ht="15" customHeight="1">
      <c r="A831" s="344" t="s">
        <v>1055</v>
      </c>
      <c r="B831" s="162" t="s">
        <v>142</v>
      </c>
      <c r="C831" s="168" t="s">
        <v>442</v>
      </c>
      <c r="D831" s="184">
        <f>2328+1</f>
        <v>2329</v>
      </c>
      <c r="E831" s="278"/>
      <c r="F831" s="219">
        <f>D831*E831</f>
        <v>0</v>
      </c>
    </row>
    <row r="832" spans="1:6" ht="15" customHeight="1">
      <c r="A832" s="344"/>
      <c r="B832" s="162"/>
      <c r="C832" s="168"/>
      <c r="D832" s="184"/>
      <c r="E832" s="384"/>
      <c r="F832" s="220"/>
    </row>
    <row r="833" spans="1:6" ht="30">
      <c r="A833" s="348" t="s">
        <v>1483</v>
      </c>
      <c r="B833" s="349" t="s">
        <v>1484</v>
      </c>
      <c r="C833" s="345"/>
      <c r="D833" s="395"/>
      <c r="E833" s="345"/>
      <c r="F833" s="347"/>
    </row>
    <row r="834" spans="1:6" ht="15" customHeight="1">
      <c r="A834" s="344"/>
      <c r="B834" s="162"/>
      <c r="C834" s="345"/>
      <c r="D834" s="395"/>
      <c r="E834" s="345"/>
      <c r="F834" s="347"/>
    </row>
    <row r="835" spans="1:6" ht="15" customHeight="1">
      <c r="A835" s="344" t="s">
        <v>1485</v>
      </c>
      <c r="B835" s="167" t="s">
        <v>376</v>
      </c>
      <c r="C835" s="168"/>
      <c r="D835" s="346"/>
      <c r="E835" s="345"/>
      <c r="F835" s="347"/>
    </row>
    <row r="836" spans="1:6" ht="15" customHeight="1">
      <c r="A836" s="130"/>
      <c r="B836" s="162"/>
      <c r="C836" s="168"/>
      <c r="D836" s="184"/>
      <c r="E836" s="384"/>
      <c r="F836" s="220"/>
    </row>
    <row r="837" spans="1:6" ht="171">
      <c r="A837" s="130"/>
      <c r="B837" s="169" t="s">
        <v>1056</v>
      </c>
      <c r="C837" s="168"/>
      <c r="D837" s="184"/>
      <c r="E837" s="384"/>
      <c r="F837" s="220"/>
    </row>
    <row r="838" spans="1:6" ht="15" customHeight="1">
      <c r="A838" s="130"/>
      <c r="B838" s="170"/>
      <c r="C838" s="168"/>
      <c r="D838" s="184"/>
      <c r="E838" s="384"/>
      <c r="F838" s="220"/>
    </row>
    <row r="839" spans="1:6" ht="15" customHeight="1">
      <c r="A839" s="344" t="s">
        <v>1486</v>
      </c>
      <c r="B839" s="161" t="s">
        <v>148</v>
      </c>
      <c r="C839" s="168"/>
      <c r="D839" s="133"/>
      <c r="E839" s="388"/>
      <c r="F839" s="220"/>
    </row>
    <row r="840" spans="1:6" ht="15" customHeight="1">
      <c r="A840" s="130"/>
      <c r="B840" s="167"/>
      <c r="C840" s="168"/>
      <c r="D840" s="133"/>
      <c r="E840" s="388"/>
      <c r="F840" s="220"/>
    </row>
    <row r="841" spans="1:6" ht="15" customHeight="1">
      <c r="A841" s="396" t="s">
        <v>1487</v>
      </c>
      <c r="B841" s="162" t="s">
        <v>146</v>
      </c>
      <c r="C841" s="168" t="s">
        <v>442</v>
      </c>
      <c r="D841" s="184">
        <v>20</v>
      </c>
      <c r="E841" s="278"/>
      <c r="F841" s="219">
        <f>D841*E841</f>
        <v>0</v>
      </c>
    </row>
    <row r="842" spans="1:6" ht="15" customHeight="1">
      <c r="A842" s="396"/>
      <c r="B842" s="162"/>
      <c r="C842" s="168"/>
      <c r="D842" s="184"/>
      <c r="E842" s="365"/>
      <c r="F842" s="219"/>
    </row>
    <row r="843" spans="1:6" ht="15" customHeight="1">
      <c r="A843" s="396"/>
      <c r="B843" s="162"/>
      <c r="C843" s="168"/>
      <c r="D843" s="184"/>
      <c r="E843" s="365"/>
      <c r="F843" s="219"/>
    </row>
    <row r="844" spans="1:6" ht="15" customHeight="1">
      <c r="A844" s="396"/>
      <c r="B844" s="162"/>
      <c r="C844" s="168"/>
      <c r="D844" s="184"/>
      <c r="E844" s="365"/>
      <c r="F844" s="219"/>
    </row>
    <row r="845" spans="1:6" ht="15" customHeight="1">
      <c r="A845" s="396"/>
      <c r="B845" s="162"/>
      <c r="C845" s="168"/>
      <c r="D845" s="184"/>
      <c r="E845" s="365"/>
      <c r="F845" s="219"/>
    </row>
    <row r="846" spans="1:6" ht="15" customHeight="1">
      <c r="A846" s="396"/>
      <c r="B846" s="162"/>
      <c r="C846" s="168"/>
      <c r="D846" s="184"/>
      <c r="E846" s="365"/>
      <c r="F846" s="219"/>
    </row>
    <row r="847" spans="1:6" ht="15" customHeight="1">
      <c r="A847" s="396"/>
      <c r="B847" s="162"/>
      <c r="C847" s="168"/>
      <c r="D847" s="184"/>
      <c r="E847" s="365"/>
      <c r="F847" s="219"/>
    </row>
    <row r="848" spans="1:6" ht="15" customHeight="1">
      <c r="A848" s="396"/>
      <c r="B848" s="162"/>
      <c r="C848" s="168"/>
      <c r="D848" s="184"/>
      <c r="E848" s="365"/>
      <c r="F848" s="219"/>
    </row>
    <row r="849" spans="1:6" ht="15" customHeight="1">
      <c r="A849" s="396"/>
      <c r="B849" s="162"/>
      <c r="C849" s="168"/>
      <c r="D849" s="184"/>
      <c r="E849" s="365"/>
      <c r="F849" s="219"/>
    </row>
    <row r="850" spans="1:6" ht="15" customHeight="1">
      <c r="A850" s="396"/>
      <c r="B850" s="162"/>
      <c r="C850" s="168"/>
      <c r="D850" s="184"/>
      <c r="E850" s="365"/>
      <c r="F850" s="219"/>
    </row>
    <row r="851" spans="1:6" ht="15" customHeight="1">
      <c r="A851" s="396"/>
      <c r="B851" s="162"/>
      <c r="C851" s="168"/>
      <c r="D851" s="184"/>
      <c r="E851" s="365"/>
      <c r="F851" s="219"/>
    </row>
    <row r="852" spans="1:6" ht="15" customHeight="1">
      <c r="A852" s="130"/>
      <c r="B852" s="162"/>
      <c r="C852" s="168"/>
      <c r="D852" s="184"/>
      <c r="E852" s="388"/>
      <c r="F852" s="220"/>
    </row>
    <row r="853" spans="1:6" ht="30" customHeight="1">
      <c r="A853" s="358"/>
      <c r="B853" s="359" t="s">
        <v>264</v>
      </c>
      <c r="C853" s="360"/>
      <c r="D853" s="361"/>
      <c r="E853" s="362" t="s">
        <v>248</v>
      </c>
      <c r="F853" s="363">
        <f>SUM(F829:F847)</f>
        <v>0</v>
      </c>
    </row>
    <row r="854" spans="1:6" ht="15" customHeight="1">
      <c r="A854" s="130"/>
      <c r="B854" s="354"/>
      <c r="C854" s="168"/>
      <c r="D854" s="357"/>
      <c r="E854" s="168"/>
      <c r="F854" s="220"/>
    </row>
    <row r="855" spans="1:6" ht="15" customHeight="1">
      <c r="A855" s="130"/>
      <c r="B855" s="343" t="s">
        <v>269</v>
      </c>
      <c r="C855" s="168"/>
      <c r="D855" s="357"/>
      <c r="E855" s="168"/>
      <c r="F855" s="220"/>
    </row>
    <row r="856" spans="1:6" ht="15" customHeight="1">
      <c r="A856" s="130"/>
      <c r="B856" s="50"/>
      <c r="C856" s="168"/>
      <c r="D856" s="184"/>
      <c r="E856" s="388"/>
      <c r="F856" s="220"/>
    </row>
    <row r="857" spans="1:6" ht="15" customHeight="1">
      <c r="A857" s="344" t="s">
        <v>1488</v>
      </c>
      <c r="B857" s="167" t="s">
        <v>186</v>
      </c>
      <c r="C857" s="168"/>
      <c r="D857" s="184"/>
      <c r="E857" s="388"/>
      <c r="F857" s="220"/>
    </row>
    <row r="858" spans="1:6" ht="15" customHeight="1">
      <c r="A858" s="130"/>
      <c r="B858" s="162"/>
      <c r="C858" s="168"/>
      <c r="D858" s="184"/>
      <c r="E858" s="388"/>
      <c r="F858" s="220"/>
    </row>
    <row r="859" spans="1:6" ht="114.75" customHeight="1">
      <c r="A859" s="344"/>
      <c r="B859" s="169" t="s">
        <v>1070</v>
      </c>
      <c r="C859" s="168"/>
      <c r="D859" s="184"/>
      <c r="E859" s="388"/>
      <c r="F859" s="220"/>
    </row>
    <row r="860" spans="1:6" ht="15" customHeight="1">
      <c r="A860" s="130"/>
      <c r="B860" s="50"/>
      <c r="C860" s="168"/>
      <c r="D860" s="184"/>
      <c r="E860" s="388"/>
      <c r="F860" s="220"/>
    </row>
    <row r="861" spans="1:6" ht="15" customHeight="1">
      <c r="A861" s="344" t="s">
        <v>1489</v>
      </c>
      <c r="B861" s="162" t="s">
        <v>363</v>
      </c>
      <c r="C861" s="168" t="s">
        <v>442</v>
      </c>
      <c r="D861" s="184">
        <v>12</v>
      </c>
      <c r="E861" s="278"/>
      <c r="F861" s="219">
        <f>D861*E861</f>
        <v>0</v>
      </c>
    </row>
    <row r="862" spans="1:6" ht="15" customHeight="1">
      <c r="A862" s="130"/>
      <c r="B862" s="50"/>
      <c r="C862" s="168"/>
      <c r="D862" s="184"/>
      <c r="E862" s="388"/>
      <c r="F862" s="220"/>
    </row>
    <row r="863" spans="1:6" ht="71.25">
      <c r="A863" s="130"/>
      <c r="B863" s="169" t="s">
        <v>1071</v>
      </c>
      <c r="C863" s="168"/>
      <c r="D863" s="184"/>
      <c r="E863" s="388"/>
      <c r="F863" s="220"/>
    </row>
    <row r="864" spans="1:6" ht="15" customHeight="1">
      <c r="A864" s="130"/>
      <c r="B864" s="50"/>
      <c r="C864" s="168"/>
      <c r="D864" s="184"/>
      <c r="E864" s="388"/>
      <c r="F864" s="220"/>
    </row>
    <row r="865" spans="1:6" ht="15" customHeight="1">
      <c r="A865" s="344" t="s">
        <v>1490</v>
      </c>
      <c r="B865" s="162" t="s">
        <v>363</v>
      </c>
      <c r="C865" s="168" t="s">
        <v>442</v>
      </c>
      <c r="D865" s="184">
        <v>12</v>
      </c>
      <c r="E865" s="278"/>
      <c r="F865" s="219">
        <f>D865*E865</f>
        <v>0</v>
      </c>
    </row>
    <row r="866" spans="1:6" ht="15" customHeight="1">
      <c r="A866" s="344"/>
      <c r="B866" s="162"/>
      <c r="C866" s="168"/>
      <c r="D866" s="184"/>
      <c r="E866" s="388"/>
      <c r="F866" s="220"/>
    </row>
    <row r="867" spans="1:6" ht="15" customHeight="1">
      <c r="A867" s="344"/>
      <c r="B867" s="162"/>
      <c r="C867" s="168"/>
      <c r="D867" s="184"/>
      <c r="E867" s="388"/>
      <c r="F867" s="220"/>
    </row>
    <row r="868" spans="1:6" ht="15" customHeight="1">
      <c r="A868" s="344"/>
      <c r="B868" s="162"/>
      <c r="C868" s="168"/>
      <c r="D868" s="184"/>
      <c r="E868" s="388"/>
      <c r="F868" s="220"/>
    </row>
    <row r="869" spans="1:6" ht="15" customHeight="1">
      <c r="A869" s="344"/>
      <c r="B869" s="162"/>
      <c r="C869" s="168"/>
      <c r="D869" s="184"/>
      <c r="E869" s="388"/>
      <c r="F869" s="220"/>
    </row>
    <row r="870" spans="1:6" ht="15" customHeight="1">
      <c r="A870" s="344"/>
      <c r="B870" s="162"/>
      <c r="C870" s="168"/>
      <c r="D870" s="184"/>
      <c r="E870" s="388"/>
      <c r="F870" s="220"/>
    </row>
    <row r="871" spans="1:6" ht="15" customHeight="1">
      <c r="A871" s="344"/>
      <c r="B871" s="162"/>
      <c r="C871" s="168"/>
      <c r="D871" s="184"/>
      <c r="E871" s="388"/>
      <c r="F871" s="220"/>
    </row>
    <row r="872" spans="1:6" ht="15" customHeight="1">
      <c r="A872" s="344"/>
      <c r="B872" s="162"/>
      <c r="C872" s="168"/>
      <c r="D872" s="184"/>
      <c r="E872" s="388"/>
      <c r="F872" s="220"/>
    </row>
    <row r="873" spans="1:6" ht="15" customHeight="1">
      <c r="A873" s="344"/>
      <c r="B873" s="162"/>
      <c r="C873" s="168"/>
      <c r="D873" s="184"/>
      <c r="E873" s="388"/>
      <c r="F873" s="220"/>
    </row>
    <row r="874" spans="1:6" ht="15" customHeight="1">
      <c r="A874" s="344"/>
      <c r="B874" s="162"/>
      <c r="C874" s="168"/>
      <c r="D874" s="184"/>
      <c r="E874" s="388"/>
      <c r="F874" s="220"/>
    </row>
    <row r="875" spans="1:6" ht="15" customHeight="1">
      <c r="A875" s="344"/>
      <c r="B875" s="162"/>
      <c r="C875" s="168"/>
      <c r="D875" s="184"/>
      <c r="E875" s="388"/>
      <c r="F875" s="220"/>
    </row>
    <row r="876" spans="1:6" ht="15" customHeight="1">
      <c r="A876" s="344"/>
      <c r="B876" s="162"/>
      <c r="C876" s="168"/>
      <c r="D876" s="184"/>
      <c r="E876" s="388"/>
      <c r="F876" s="220"/>
    </row>
    <row r="877" spans="1:6" ht="15" customHeight="1">
      <c r="A877" s="344"/>
      <c r="B877" s="162"/>
      <c r="C877" s="168"/>
      <c r="D877" s="184"/>
      <c r="E877" s="388"/>
      <c r="F877" s="220"/>
    </row>
    <row r="878" spans="1:6" ht="15" customHeight="1">
      <c r="A878" s="344"/>
      <c r="B878" s="162"/>
      <c r="C878" s="168"/>
      <c r="D878" s="184"/>
      <c r="E878" s="388"/>
      <c r="F878" s="220"/>
    </row>
    <row r="879" spans="1:6" ht="15" customHeight="1">
      <c r="A879" s="344"/>
      <c r="B879" s="162"/>
      <c r="C879" s="168"/>
      <c r="D879" s="184"/>
      <c r="E879" s="388"/>
      <c r="F879" s="220"/>
    </row>
    <row r="880" spans="1:6" ht="15" customHeight="1">
      <c r="A880" s="344"/>
      <c r="B880" s="162"/>
      <c r="C880" s="168"/>
      <c r="D880" s="184"/>
      <c r="E880" s="388"/>
      <c r="F880" s="220"/>
    </row>
    <row r="881" spans="1:6" ht="15" customHeight="1">
      <c r="A881" s="344"/>
      <c r="B881" s="162"/>
      <c r="C881" s="168"/>
      <c r="D881" s="184"/>
      <c r="E881" s="388"/>
      <c r="F881" s="220"/>
    </row>
    <row r="882" spans="1:6" ht="15" customHeight="1">
      <c r="A882" s="344"/>
      <c r="B882" s="162"/>
      <c r="C882" s="168"/>
      <c r="D882" s="184"/>
      <c r="E882" s="388"/>
      <c r="F882" s="220"/>
    </row>
    <row r="883" spans="1:6" ht="15" customHeight="1">
      <c r="A883" s="344"/>
      <c r="B883" s="162"/>
      <c r="C883" s="168"/>
      <c r="D883" s="184"/>
      <c r="E883" s="388"/>
      <c r="F883" s="220"/>
    </row>
    <row r="884" spans="1:6" ht="15" customHeight="1">
      <c r="A884" s="344"/>
      <c r="B884" s="162"/>
      <c r="C884" s="168"/>
      <c r="D884" s="184"/>
      <c r="E884" s="388"/>
      <c r="F884" s="220"/>
    </row>
    <row r="885" spans="1:6" ht="15" customHeight="1">
      <c r="A885" s="344"/>
      <c r="B885" s="162"/>
      <c r="C885" s="168"/>
      <c r="D885" s="184"/>
      <c r="E885" s="388"/>
      <c r="F885" s="220"/>
    </row>
    <row r="886" spans="1:6" ht="15" customHeight="1">
      <c r="A886" s="344"/>
      <c r="B886" s="162"/>
      <c r="C886" s="168"/>
      <c r="D886" s="184"/>
      <c r="E886" s="388"/>
      <c r="F886" s="220"/>
    </row>
    <row r="887" spans="1:6" ht="15" customHeight="1">
      <c r="A887" s="344"/>
      <c r="B887" s="162"/>
      <c r="C887" s="168"/>
      <c r="D887" s="184"/>
      <c r="E887" s="388"/>
      <c r="F887" s="220"/>
    </row>
    <row r="888" spans="1:6" ht="30" customHeight="1">
      <c r="A888" s="358"/>
      <c r="B888" s="359" t="s">
        <v>264</v>
      </c>
      <c r="C888" s="360"/>
      <c r="D888" s="361"/>
      <c r="E888" s="362" t="s">
        <v>248</v>
      </c>
      <c r="F888" s="363">
        <f>SUM(F856:F877)</f>
        <v>0</v>
      </c>
    </row>
    <row r="889" spans="1:6" ht="15" customHeight="1">
      <c r="A889" s="130"/>
      <c r="B889" s="354"/>
      <c r="C889" s="168"/>
      <c r="D889" s="357"/>
      <c r="E889" s="168"/>
      <c r="F889" s="220"/>
    </row>
    <row r="890" spans="1:6" ht="15" customHeight="1">
      <c r="A890" s="130"/>
      <c r="B890" s="343" t="s">
        <v>269</v>
      </c>
      <c r="C890" s="168"/>
      <c r="D890" s="357"/>
      <c r="E890" s="168"/>
      <c r="F890" s="220"/>
    </row>
    <row r="891" spans="1:6" ht="15" customHeight="1">
      <c r="A891" s="344"/>
      <c r="B891" s="162"/>
      <c r="C891" s="168"/>
      <c r="D891" s="184"/>
      <c r="E891" s="388"/>
      <c r="F891" s="220"/>
    </row>
    <row r="892" spans="1:6">
      <c r="A892" s="348" t="s">
        <v>1491</v>
      </c>
      <c r="B892" s="349" t="s">
        <v>1492</v>
      </c>
      <c r="C892" s="345"/>
      <c r="D892" s="395"/>
      <c r="E892" s="345"/>
      <c r="F892" s="347"/>
    </row>
    <row r="893" spans="1:6" ht="15" customHeight="1">
      <c r="A893" s="344"/>
      <c r="B893" s="162"/>
      <c r="C893" s="345"/>
      <c r="D893" s="395"/>
      <c r="E893" s="345"/>
      <c r="F893" s="347"/>
    </row>
    <row r="894" spans="1:6" ht="15" customHeight="1">
      <c r="A894" s="344" t="s">
        <v>1493</v>
      </c>
      <c r="B894" s="167" t="s">
        <v>143</v>
      </c>
      <c r="C894" s="345"/>
      <c r="D894" s="382"/>
      <c r="E894" s="345"/>
      <c r="F894" s="347"/>
    </row>
    <row r="895" spans="1:6" ht="15" customHeight="1">
      <c r="A895" s="344"/>
      <c r="B895" s="162"/>
      <c r="C895" s="345"/>
      <c r="D895" s="382"/>
      <c r="E895" s="345"/>
      <c r="F895" s="347"/>
    </row>
    <row r="896" spans="1:6" ht="102" customHeight="1">
      <c r="A896" s="344"/>
      <c r="B896" s="161" t="s">
        <v>1560</v>
      </c>
      <c r="C896" s="345"/>
      <c r="D896" s="382"/>
      <c r="E896" s="345"/>
      <c r="F896" s="347"/>
    </row>
    <row r="897" spans="1:6" ht="15" customHeight="1">
      <c r="A897" s="344"/>
      <c r="B897" s="162"/>
      <c r="C897" s="345"/>
      <c r="D897" s="382"/>
      <c r="E897" s="345"/>
      <c r="F897" s="347"/>
    </row>
    <row r="898" spans="1:6" ht="28.5">
      <c r="A898" s="344" t="s">
        <v>1494</v>
      </c>
      <c r="B898" s="161" t="s">
        <v>1377</v>
      </c>
      <c r="C898" s="345"/>
      <c r="D898" s="382"/>
      <c r="E898" s="345"/>
      <c r="F898" s="347"/>
    </row>
    <row r="899" spans="1:6" ht="15" customHeight="1">
      <c r="A899" s="344"/>
      <c r="B899" s="162"/>
      <c r="C899" s="345"/>
      <c r="D899" s="382"/>
      <c r="E899" s="345"/>
      <c r="F899" s="347"/>
    </row>
    <row r="900" spans="1:6" ht="15" customHeight="1">
      <c r="A900" s="396" t="s">
        <v>1495</v>
      </c>
      <c r="B900" s="162" t="s">
        <v>146</v>
      </c>
      <c r="C900" s="168" t="s">
        <v>442</v>
      </c>
      <c r="D900" s="184">
        <f>1049+2+2</f>
        <v>1053</v>
      </c>
      <c r="E900" s="278"/>
      <c r="F900" s="219">
        <f>D900*E900</f>
        <v>0</v>
      </c>
    </row>
    <row r="901" spans="1:6" ht="15" customHeight="1">
      <c r="A901" s="218"/>
      <c r="B901" s="162"/>
      <c r="C901" s="168"/>
      <c r="D901" s="184"/>
      <c r="E901" s="365"/>
      <c r="F901" s="219"/>
    </row>
    <row r="902" spans="1:6" ht="15" customHeight="1">
      <c r="A902" s="396" t="s">
        <v>1496</v>
      </c>
      <c r="B902" s="162" t="s">
        <v>106</v>
      </c>
      <c r="C902" s="168" t="s">
        <v>442</v>
      </c>
      <c r="D902" s="184">
        <f>599+2+1</f>
        <v>602</v>
      </c>
      <c r="E902" s="278"/>
      <c r="F902" s="219">
        <f>D902*E902</f>
        <v>0</v>
      </c>
    </row>
    <row r="903" spans="1:6" ht="15" customHeight="1">
      <c r="A903" s="396"/>
      <c r="B903" s="162"/>
      <c r="C903" s="168"/>
      <c r="D903" s="184"/>
      <c r="E903" s="365"/>
      <c r="F903" s="219"/>
    </row>
    <row r="904" spans="1:6" ht="15" customHeight="1">
      <c r="A904" s="396" t="s">
        <v>1497</v>
      </c>
      <c r="B904" s="162" t="s">
        <v>107</v>
      </c>
      <c r="C904" s="168" t="s">
        <v>442</v>
      </c>
      <c r="D904" s="184">
        <f>241+1</f>
        <v>242</v>
      </c>
      <c r="E904" s="278"/>
      <c r="F904" s="219">
        <f>D904*E904</f>
        <v>0</v>
      </c>
    </row>
    <row r="905" spans="1:6" ht="15" customHeight="1">
      <c r="A905" s="130"/>
      <c r="B905" s="162"/>
      <c r="C905" s="168"/>
      <c r="D905" s="184"/>
      <c r="E905" s="388"/>
      <c r="F905" s="220"/>
    </row>
    <row r="906" spans="1:6" ht="28.5">
      <c r="A906" s="344" t="s">
        <v>1498</v>
      </c>
      <c r="B906" s="161" t="s">
        <v>1378</v>
      </c>
      <c r="C906" s="345"/>
      <c r="D906" s="382"/>
      <c r="E906" s="345"/>
      <c r="F906" s="347"/>
    </row>
    <row r="907" spans="1:6" ht="15" customHeight="1">
      <c r="A907" s="344"/>
      <c r="B907" s="162"/>
      <c r="C907" s="345"/>
      <c r="D907" s="382"/>
      <c r="E907" s="365"/>
      <c r="F907" s="366"/>
    </row>
    <row r="908" spans="1:6" ht="15" customHeight="1">
      <c r="A908" s="396" t="s">
        <v>1499</v>
      </c>
      <c r="B908" s="162" t="s">
        <v>354</v>
      </c>
      <c r="C908" s="345" t="s">
        <v>442</v>
      </c>
      <c r="D908" s="184">
        <f>129+2</f>
        <v>131</v>
      </c>
      <c r="E908" s="281"/>
      <c r="F908" s="219">
        <f>D908*E908</f>
        <v>0</v>
      </c>
    </row>
    <row r="909" spans="1:6" ht="15" customHeight="1">
      <c r="A909" s="130"/>
      <c r="B909" s="162"/>
      <c r="C909" s="168"/>
      <c r="D909" s="184"/>
      <c r="E909" s="397"/>
      <c r="F909" s="219"/>
    </row>
    <row r="910" spans="1:6" ht="15" customHeight="1">
      <c r="A910" s="396" t="s">
        <v>1500</v>
      </c>
      <c r="B910" s="162" t="s">
        <v>355</v>
      </c>
      <c r="C910" s="345" t="s">
        <v>442</v>
      </c>
      <c r="D910" s="184">
        <f>75+1</f>
        <v>76</v>
      </c>
      <c r="E910" s="281"/>
      <c r="F910" s="219">
        <f>D910*E910</f>
        <v>0</v>
      </c>
    </row>
    <row r="911" spans="1:6" ht="15" customHeight="1">
      <c r="A911" s="130"/>
      <c r="B911" s="162"/>
      <c r="C911" s="345"/>
      <c r="D911" s="184"/>
      <c r="E911" s="397"/>
      <c r="F911" s="219"/>
    </row>
    <row r="912" spans="1:6" ht="14.45" customHeight="1">
      <c r="A912" s="396" t="s">
        <v>1501</v>
      </c>
      <c r="B912" s="162" t="s">
        <v>356</v>
      </c>
      <c r="C912" s="345" t="s">
        <v>442</v>
      </c>
      <c r="D912" s="184">
        <f>19+1+1</f>
        <v>21</v>
      </c>
      <c r="E912" s="281"/>
      <c r="F912" s="219">
        <f>D912*E912</f>
        <v>0</v>
      </c>
    </row>
    <row r="913" spans="1:6" ht="14.45" customHeight="1">
      <c r="A913" s="130"/>
      <c r="B913" s="162"/>
      <c r="C913" s="345"/>
      <c r="D913" s="382"/>
      <c r="E913" s="397"/>
      <c r="F913" s="219"/>
    </row>
    <row r="914" spans="1:6" ht="14.45" customHeight="1">
      <c r="A914" s="396" t="s">
        <v>1502</v>
      </c>
      <c r="B914" s="162" t="s">
        <v>357</v>
      </c>
      <c r="C914" s="345" t="s">
        <v>442</v>
      </c>
      <c r="D914" s="184">
        <f>11-2</f>
        <v>9</v>
      </c>
      <c r="E914" s="281"/>
      <c r="F914" s="219">
        <f>D914*E914</f>
        <v>0</v>
      </c>
    </row>
    <row r="915" spans="1:6" ht="14.45" customHeight="1">
      <c r="A915" s="130"/>
      <c r="B915" s="162"/>
      <c r="C915" s="345"/>
      <c r="D915" s="184"/>
      <c r="E915" s="386"/>
      <c r="F915" s="220"/>
    </row>
    <row r="916" spans="1:6" ht="14.45" customHeight="1">
      <c r="A916" s="396" t="s">
        <v>1503</v>
      </c>
      <c r="B916" s="162" t="s">
        <v>359</v>
      </c>
      <c r="C916" s="345" t="s">
        <v>442</v>
      </c>
      <c r="D916" s="184">
        <f>5-4</f>
        <v>1</v>
      </c>
      <c r="E916" s="282"/>
      <c r="F916" s="219">
        <f>D916*E916</f>
        <v>0</v>
      </c>
    </row>
    <row r="917" spans="1:6" ht="14.45" customHeight="1">
      <c r="A917" s="130"/>
      <c r="B917" s="162"/>
      <c r="C917" s="168"/>
      <c r="D917" s="184"/>
      <c r="E917" s="398"/>
      <c r="F917" s="219"/>
    </row>
    <row r="918" spans="1:6" ht="14.45" customHeight="1">
      <c r="A918" s="396"/>
      <c r="B918" s="162"/>
      <c r="C918" s="345"/>
      <c r="D918" s="184"/>
      <c r="E918" s="398"/>
      <c r="F918" s="219"/>
    </row>
    <row r="919" spans="1:6" ht="14.45" customHeight="1">
      <c r="A919" s="130"/>
      <c r="B919" s="162"/>
      <c r="C919" s="345"/>
      <c r="D919" s="184"/>
      <c r="E919" s="398"/>
      <c r="F919" s="219"/>
    </row>
    <row r="920" spans="1:6" ht="14.45" customHeight="1">
      <c r="A920" s="396"/>
      <c r="B920" s="162"/>
      <c r="C920" s="345"/>
      <c r="D920" s="184"/>
      <c r="E920" s="398"/>
      <c r="F920" s="219"/>
    </row>
    <row r="921" spans="1:6" ht="14.45" customHeight="1">
      <c r="A921" s="344"/>
      <c r="B921" s="162"/>
      <c r="C921" s="345"/>
      <c r="D921" s="184"/>
      <c r="E921" s="386"/>
      <c r="F921" s="220"/>
    </row>
    <row r="922" spans="1:6" ht="14.45" customHeight="1">
      <c r="A922" s="344"/>
      <c r="B922" s="162"/>
      <c r="C922" s="345"/>
      <c r="D922" s="184"/>
      <c r="E922" s="386"/>
      <c r="F922" s="220"/>
    </row>
    <row r="923" spans="1:6" ht="14.45" customHeight="1">
      <c r="A923" s="344"/>
      <c r="B923" s="162"/>
      <c r="C923" s="345"/>
      <c r="D923" s="184"/>
      <c r="E923" s="386"/>
      <c r="F923" s="220"/>
    </row>
    <row r="924" spans="1:6" ht="14.45" customHeight="1">
      <c r="A924" s="344"/>
      <c r="B924" s="162"/>
      <c r="C924" s="345"/>
      <c r="D924" s="184"/>
      <c r="E924" s="386"/>
      <c r="F924" s="220"/>
    </row>
    <row r="925" spans="1:6" ht="14.45" customHeight="1">
      <c r="A925" s="344"/>
      <c r="B925" s="162"/>
      <c r="C925" s="345"/>
      <c r="D925" s="382"/>
      <c r="E925" s="345"/>
      <c r="F925" s="347"/>
    </row>
    <row r="926" spans="1:6" ht="30" customHeight="1">
      <c r="A926" s="358"/>
      <c r="B926" s="359" t="s">
        <v>264</v>
      </c>
      <c r="C926" s="360"/>
      <c r="D926" s="361"/>
      <c r="E926" s="362" t="s">
        <v>248</v>
      </c>
      <c r="F926" s="363">
        <f>SUM(F893:F923)</f>
        <v>0</v>
      </c>
    </row>
    <row r="927" spans="1:6" ht="15" customHeight="1">
      <c r="A927" s="130"/>
      <c r="B927" s="354"/>
      <c r="C927" s="168"/>
      <c r="D927" s="357"/>
      <c r="E927" s="168"/>
      <c r="F927" s="220"/>
    </row>
    <row r="928" spans="1:6" ht="15" customHeight="1">
      <c r="A928" s="130"/>
      <c r="B928" s="343" t="s">
        <v>269</v>
      </c>
      <c r="C928" s="168"/>
      <c r="D928" s="357"/>
      <c r="E928" s="168"/>
      <c r="F928" s="220"/>
    </row>
    <row r="929" spans="1:6" ht="14.45" customHeight="1">
      <c r="A929" s="344"/>
      <c r="B929" s="162"/>
      <c r="C929" s="345"/>
      <c r="D929" s="382"/>
      <c r="E929" s="345"/>
      <c r="F929" s="347"/>
    </row>
    <row r="930" spans="1:6" ht="28.5">
      <c r="A930" s="344" t="s">
        <v>1504</v>
      </c>
      <c r="B930" s="161" t="s">
        <v>1379</v>
      </c>
      <c r="C930" s="345"/>
      <c r="D930" s="382"/>
      <c r="E930" s="345"/>
      <c r="F930" s="347"/>
    </row>
    <row r="931" spans="1:6" ht="14.45" customHeight="1">
      <c r="A931" s="130"/>
      <c r="B931" s="162"/>
      <c r="C931" s="345"/>
      <c r="D931" s="382"/>
      <c r="E931" s="345"/>
      <c r="F931" s="347"/>
    </row>
    <row r="932" spans="1:6" ht="14.45" customHeight="1">
      <c r="A932" s="396" t="s">
        <v>1505</v>
      </c>
      <c r="B932" s="162" t="s">
        <v>146</v>
      </c>
      <c r="C932" s="168" t="s">
        <v>442</v>
      </c>
      <c r="D932" s="184">
        <v>14</v>
      </c>
      <c r="E932" s="282"/>
      <c r="F932" s="219">
        <f>D932*E932</f>
        <v>0</v>
      </c>
    </row>
    <row r="933" spans="1:6" ht="14.45" customHeight="1">
      <c r="A933" s="130"/>
      <c r="B933" s="162"/>
      <c r="C933" s="168"/>
      <c r="D933" s="184"/>
      <c r="E933" s="399"/>
      <c r="F933" s="219"/>
    </row>
    <row r="934" spans="1:6" ht="14.45" customHeight="1">
      <c r="A934" s="396" t="s">
        <v>1506</v>
      </c>
      <c r="B934" s="162" t="s">
        <v>106</v>
      </c>
      <c r="C934" s="168" t="s">
        <v>442</v>
      </c>
      <c r="D934" s="184">
        <v>23</v>
      </c>
      <c r="E934" s="281"/>
      <c r="F934" s="219">
        <f>D934*E934</f>
        <v>0</v>
      </c>
    </row>
    <row r="935" spans="1:6" ht="14.45" customHeight="1">
      <c r="A935" s="130"/>
      <c r="B935" s="162"/>
      <c r="C935" s="168"/>
      <c r="D935" s="184"/>
      <c r="E935" s="397"/>
      <c r="F935" s="219"/>
    </row>
    <row r="936" spans="1:6" ht="14.25">
      <c r="A936" s="396" t="s">
        <v>1507</v>
      </c>
      <c r="B936" s="162" t="s">
        <v>107</v>
      </c>
      <c r="C936" s="168" t="s">
        <v>442</v>
      </c>
      <c r="D936" s="184">
        <v>49</v>
      </c>
      <c r="E936" s="281"/>
      <c r="F936" s="219">
        <f>D936*E936</f>
        <v>0</v>
      </c>
    </row>
    <row r="937" spans="1:6" ht="15" customHeight="1">
      <c r="A937" s="130"/>
      <c r="B937" s="162"/>
      <c r="C937" s="168"/>
      <c r="D937" s="184"/>
      <c r="E937" s="345"/>
      <c r="F937" s="347"/>
    </row>
    <row r="938" spans="1:6" ht="28.5">
      <c r="A938" s="344" t="s">
        <v>1508</v>
      </c>
      <c r="B938" s="161" t="s">
        <v>1380</v>
      </c>
      <c r="C938" s="345"/>
      <c r="D938" s="382"/>
      <c r="E938" s="386"/>
      <c r="F938" s="220"/>
    </row>
    <row r="939" spans="1:6" ht="14.45" customHeight="1">
      <c r="A939" s="130"/>
      <c r="B939" s="162"/>
      <c r="C939" s="345"/>
      <c r="D939" s="382"/>
      <c r="E939" s="386"/>
      <c r="F939" s="220"/>
    </row>
    <row r="940" spans="1:6" ht="15" customHeight="1">
      <c r="A940" s="396" t="s">
        <v>1509</v>
      </c>
      <c r="B940" s="162" t="s">
        <v>354</v>
      </c>
      <c r="C940" s="345" t="s">
        <v>442</v>
      </c>
      <c r="D940" s="184">
        <v>67</v>
      </c>
      <c r="E940" s="282"/>
      <c r="F940" s="219">
        <f>D940*E940</f>
        <v>0</v>
      </c>
    </row>
    <row r="941" spans="1:6" ht="15" customHeight="1">
      <c r="A941" s="130"/>
      <c r="B941" s="162"/>
      <c r="C941" s="168"/>
      <c r="D941" s="184"/>
      <c r="E941" s="398"/>
      <c r="F941" s="219"/>
    </row>
    <row r="942" spans="1:6" ht="15" customHeight="1">
      <c r="A942" s="396" t="s">
        <v>1510</v>
      </c>
      <c r="B942" s="162" t="s">
        <v>355</v>
      </c>
      <c r="C942" s="345" t="s">
        <v>442</v>
      </c>
      <c r="D942" s="184">
        <v>45</v>
      </c>
      <c r="E942" s="282"/>
      <c r="F942" s="219">
        <f>D942*E942</f>
        <v>0</v>
      </c>
    </row>
    <row r="943" spans="1:6" ht="15" customHeight="1">
      <c r="A943" s="130"/>
      <c r="B943" s="162"/>
      <c r="C943" s="345"/>
      <c r="D943" s="184"/>
      <c r="E943" s="398"/>
      <c r="F943" s="219"/>
    </row>
    <row r="944" spans="1:6" ht="15" customHeight="1">
      <c r="A944" s="396" t="s">
        <v>1511</v>
      </c>
      <c r="B944" s="162" t="s">
        <v>356</v>
      </c>
      <c r="C944" s="345" t="s">
        <v>442</v>
      </c>
      <c r="D944" s="184">
        <v>36</v>
      </c>
      <c r="E944" s="282"/>
      <c r="F944" s="219">
        <f>D944*E944</f>
        <v>0</v>
      </c>
    </row>
    <row r="945" spans="1:6" ht="15" customHeight="1">
      <c r="A945" s="130"/>
      <c r="B945" s="162"/>
      <c r="C945" s="345"/>
      <c r="D945" s="184"/>
      <c r="E945" s="398"/>
      <c r="F945" s="366"/>
    </row>
    <row r="946" spans="1:6" s="387" customFormat="1" ht="14.25">
      <c r="A946" s="396" t="s">
        <v>1512</v>
      </c>
      <c r="B946" s="162" t="s">
        <v>357</v>
      </c>
      <c r="C946" s="345" t="s">
        <v>442</v>
      </c>
      <c r="D946" s="184">
        <v>19</v>
      </c>
      <c r="E946" s="282"/>
      <c r="F946" s="219">
        <f>D946*E946</f>
        <v>0</v>
      </c>
    </row>
    <row r="947" spans="1:6" ht="15" customHeight="1">
      <c r="A947" s="130"/>
      <c r="B947" s="162"/>
      <c r="C947" s="345"/>
      <c r="D947" s="382"/>
      <c r="E947" s="345"/>
      <c r="F947" s="347"/>
    </row>
    <row r="948" spans="1:6" ht="15" customHeight="1">
      <c r="A948" s="396" t="s">
        <v>1513</v>
      </c>
      <c r="B948" s="162" t="s">
        <v>359</v>
      </c>
      <c r="C948" s="345" t="s">
        <v>442</v>
      </c>
      <c r="D948" s="184">
        <v>12</v>
      </c>
      <c r="E948" s="282"/>
      <c r="F948" s="219">
        <f>D948*E948</f>
        <v>0</v>
      </c>
    </row>
    <row r="949" spans="1:6" ht="15" customHeight="1">
      <c r="A949" s="130"/>
      <c r="B949" s="162"/>
      <c r="C949" s="345"/>
      <c r="D949" s="382"/>
      <c r="E949" s="398"/>
      <c r="F949" s="366"/>
    </row>
    <row r="950" spans="1:6" ht="15" customHeight="1">
      <c r="A950" s="396" t="s">
        <v>1514</v>
      </c>
      <c r="B950" s="162" t="s">
        <v>360</v>
      </c>
      <c r="C950" s="345" t="s">
        <v>442</v>
      </c>
      <c r="D950" s="184">
        <v>2</v>
      </c>
      <c r="E950" s="282"/>
      <c r="F950" s="219">
        <f>D950*E950</f>
        <v>0</v>
      </c>
    </row>
    <row r="951" spans="1:6" ht="15" customHeight="1">
      <c r="A951" s="130"/>
      <c r="B951" s="162"/>
      <c r="C951" s="345"/>
      <c r="D951" s="382"/>
      <c r="E951" s="398"/>
      <c r="F951" s="219"/>
    </row>
    <row r="952" spans="1:6" ht="15" customHeight="1">
      <c r="A952" s="396" t="s">
        <v>1515</v>
      </c>
      <c r="B952" s="162" t="s">
        <v>147</v>
      </c>
      <c r="C952" s="345" t="s">
        <v>442</v>
      </c>
      <c r="D952" s="346">
        <v>2</v>
      </c>
      <c r="E952" s="282"/>
      <c r="F952" s="219">
        <f>D952*E952</f>
        <v>0</v>
      </c>
    </row>
    <row r="953" spans="1:6" ht="14.45" customHeight="1">
      <c r="A953" s="130"/>
      <c r="B953" s="167"/>
      <c r="C953" s="168"/>
      <c r="D953" s="184"/>
      <c r="E953" s="388"/>
      <c r="F953" s="220"/>
    </row>
    <row r="954" spans="1:6" ht="14.45" customHeight="1">
      <c r="A954" s="130"/>
      <c r="B954" s="167"/>
      <c r="C954" s="168"/>
      <c r="D954" s="184"/>
      <c r="E954" s="388"/>
      <c r="F954" s="220"/>
    </row>
    <row r="955" spans="1:6" ht="14.45" customHeight="1">
      <c r="A955" s="130"/>
      <c r="B955" s="167"/>
      <c r="C955" s="168"/>
      <c r="D955" s="184"/>
      <c r="E955" s="388"/>
      <c r="F955" s="220"/>
    </row>
    <row r="956" spans="1:6" ht="14.45" customHeight="1">
      <c r="A956" s="130"/>
      <c r="B956" s="167"/>
      <c r="C956" s="168"/>
      <c r="D956" s="184"/>
      <c r="E956" s="388"/>
      <c r="F956" s="220"/>
    </row>
    <row r="957" spans="1:6" ht="14.45" customHeight="1">
      <c r="A957" s="130"/>
      <c r="B957" s="167"/>
      <c r="C957" s="168"/>
      <c r="D957" s="184"/>
      <c r="E957" s="388"/>
      <c r="F957" s="220"/>
    </row>
    <row r="958" spans="1:6" ht="14.45" customHeight="1">
      <c r="A958" s="130"/>
      <c r="B958" s="167"/>
      <c r="C958" s="168"/>
      <c r="D958" s="184"/>
      <c r="E958" s="388"/>
      <c r="F958" s="220"/>
    </row>
    <row r="959" spans="1:6" ht="14.45" customHeight="1">
      <c r="A959" s="130"/>
      <c r="B959" s="167"/>
      <c r="C959" s="168"/>
      <c r="D959" s="184"/>
      <c r="E959" s="388"/>
      <c r="F959" s="220"/>
    </row>
    <row r="960" spans="1:6" ht="14.45" customHeight="1">
      <c r="A960" s="130"/>
      <c r="B960" s="167"/>
      <c r="C960" s="168"/>
      <c r="D960" s="184"/>
      <c r="E960" s="388"/>
      <c r="F960" s="220"/>
    </row>
    <row r="961" spans="1:6" ht="14.45" customHeight="1">
      <c r="A961" s="130"/>
      <c r="B961" s="167"/>
      <c r="C961" s="168"/>
      <c r="D961" s="184"/>
      <c r="E961" s="388"/>
      <c r="F961" s="220"/>
    </row>
    <row r="962" spans="1:6" ht="14.45" customHeight="1">
      <c r="A962" s="130"/>
      <c r="B962" s="167"/>
      <c r="C962" s="168"/>
      <c r="D962" s="184"/>
      <c r="E962" s="388"/>
      <c r="F962" s="220"/>
    </row>
    <row r="963" spans="1:6" ht="14.45" customHeight="1">
      <c r="A963" s="130"/>
      <c r="B963" s="167"/>
      <c r="C963" s="168"/>
      <c r="D963" s="184"/>
      <c r="E963" s="388"/>
      <c r="F963" s="220"/>
    </row>
    <row r="964" spans="1:6" ht="14.45" customHeight="1">
      <c r="A964" s="130"/>
      <c r="B964" s="167"/>
      <c r="C964" s="168"/>
      <c r="D964" s="184"/>
      <c r="E964" s="388"/>
      <c r="F964" s="220"/>
    </row>
    <row r="965" spans="1:6" ht="14.45" customHeight="1">
      <c r="A965" s="130"/>
      <c r="B965" s="167"/>
      <c r="C965" s="168"/>
      <c r="D965" s="184"/>
      <c r="E965" s="388"/>
      <c r="F965" s="220"/>
    </row>
    <row r="966" spans="1:6" ht="14.45" customHeight="1">
      <c r="A966" s="130"/>
      <c r="B966" s="167"/>
      <c r="C966" s="168"/>
      <c r="D966" s="184"/>
      <c r="E966" s="388"/>
      <c r="F966" s="220"/>
    </row>
    <row r="967" spans="1:6" ht="14.45" customHeight="1">
      <c r="A967" s="130"/>
      <c r="B967" s="167"/>
      <c r="C967" s="168"/>
      <c r="D967" s="184"/>
      <c r="E967" s="388"/>
      <c r="F967" s="220"/>
    </row>
    <row r="968" spans="1:6" ht="14.45" customHeight="1">
      <c r="A968" s="130"/>
      <c r="B968" s="167"/>
      <c r="C968" s="168"/>
      <c r="D968" s="184"/>
      <c r="E968" s="388"/>
      <c r="F968" s="220"/>
    </row>
    <row r="969" spans="1:6" ht="14.45" customHeight="1">
      <c r="A969" s="130"/>
      <c r="B969" s="167"/>
      <c r="C969" s="168"/>
      <c r="D969" s="184"/>
      <c r="E969" s="388"/>
      <c r="F969" s="220"/>
    </row>
    <row r="970" spans="1:6" ht="30" customHeight="1">
      <c r="A970" s="358"/>
      <c r="B970" s="359" t="s">
        <v>264</v>
      </c>
      <c r="C970" s="360"/>
      <c r="D970" s="361"/>
      <c r="E970" s="362" t="s">
        <v>248</v>
      </c>
      <c r="F970" s="363">
        <f>SUM(F929:F957)</f>
        <v>0</v>
      </c>
    </row>
    <row r="971" spans="1:6" ht="15" customHeight="1">
      <c r="A971" s="130"/>
      <c r="B971" s="354"/>
      <c r="C971" s="168"/>
      <c r="D971" s="357"/>
      <c r="E971" s="168"/>
      <c r="F971" s="220"/>
    </row>
    <row r="972" spans="1:6" ht="15" customHeight="1">
      <c r="A972" s="130"/>
      <c r="B972" s="343" t="s">
        <v>269</v>
      </c>
      <c r="C972" s="168"/>
      <c r="D972" s="357"/>
      <c r="E972" s="168"/>
      <c r="F972" s="220"/>
    </row>
    <row r="973" spans="1:6" ht="14.45" customHeight="1">
      <c r="A973" s="130"/>
      <c r="B973" s="167"/>
      <c r="C973" s="168"/>
      <c r="D973" s="184"/>
      <c r="E973" s="388"/>
      <c r="F973" s="220"/>
    </row>
    <row r="974" spans="1:6" ht="28.5">
      <c r="A974" s="344" t="s">
        <v>1516</v>
      </c>
      <c r="B974" s="161" t="s">
        <v>1381</v>
      </c>
      <c r="C974" s="345"/>
      <c r="D974" s="382"/>
      <c r="E974" s="345"/>
      <c r="F974" s="347"/>
    </row>
    <row r="975" spans="1:6" ht="14.45" customHeight="1">
      <c r="A975" s="130"/>
      <c r="B975" s="162"/>
      <c r="C975" s="345"/>
      <c r="D975" s="382"/>
      <c r="E975" s="345"/>
      <c r="F975" s="347"/>
    </row>
    <row r="976" spans="1:6" ht="14.45" customHeight="1">
      <c r="A976" s="396" t="s">
        <v>1517</v>
      </c>
      <c r="B976" s="162" t="s">
        <v>355</v>
      </c>
      <c r="C976" s="345" t="s">
        <v>442</v>
      </c>
      <c r="D976" s="184">
        <v>12</v>
      </c>
      <c r="E976" s="281"/>
      <c r="F976" s="219">
        <f>D976*E976</f>
        <v>0</v>
      </c>
    </row>
    <row r="977" spans="1:6" ht="14.45" customHeight="1">
      <c r="A977" s="130"/>
      <c r="B977" s="162"/>
      <c r="C977" s="345"/>
      <c r="D977" s="184"/>
      <c r="E977" s="397"/>
      <c r="F977" s="219"/>
    </row>
    <row r="978" spans="1:6" ht="14.45" customHeight="1">
      <c r="A978" s="396" t="s">
        <v>1518</v>
      </c>
      <c r="B978" s="162" t="s">
        <v>356</v>
      </c>
      <c r="C978" s="345" t="s">
        <v>442</v>
      </c>
      <c r="D978" s="184">
        <v>10</v>
      </c>
      <c r="E978" s="281"/>
      <c r="F978" s="219">
        <f>D978*E978</f>
        <v>0</v>
      </c>
    </row>
    <row r="979" spans="1:6" ht="14.45" customHeight="1">
      <c r="A979" s="130"/>
      <c r="B979" s="162"/>
      <c r="C979" s="345"/>
      <c r="D979" s="184"/>
      <c r="E979" s="397"/>
      <c r="F979" s="219"/>
    </row>
    <row r="980" spans="1:6" ht="14.45" customHeight="1">
      <c r="A980" s="396" t="s">
        <v>1519</v>
      </c>
      <c r="B980" s="162" t="s">
        <v>357</v>
      </c>
      <c r="C980" s="345" t="s">
        <v>442</v>
      </c>
      <c r="D980" s="184">
        <v>4</v>
      </c>
      <c r="E980" s="281"/>
      <c r="F980" s="219">
        <f>D980*E980</f>
        <v>0</v>
      </c>
    </row>
    <row r="981" spans="1:6" ht="14.45" customHeight="1">
      <c r="A981" s="130"/>
      <c r="B981" s="162"/>
      <c r="C981" s="345"/>
      <c r="D981" s="382"/>
      <c r="E981" s="345"/>
      <c r="F981" s="347"/>
    </row>
    <row r="982" spans="1:6" ht="14.25">
      <c r="A982" s="396" t="s">
        <v>1520</v>
      </c>
      <c r="B982" s="162" t="s">
        <v>359</v>
      </c>
      <c r="C982" s="345" t="s">
        <v>442</v>
      </c>
      <c r="D982" s="184">
        <v>5</v>
      </c>
      <c r="E982" s="281"/>
      <c r="F982" s="219">
        <f>D982*E982</f>
        <v>0</v>
      </c>
    </row>
    <row r="983" spans="1:6" ht="14.45" customHeight="1">
      <c r="A983" s="130"/>
      <c r="B983" s="162"/>
      <c r="C983" s="345"/>
      <c r="D983" s="382"/>
      <c r="E983" s="397"/>
      <c r="F983" s="366"/>
    </row>
    <row r="984" spans="1:6" ht="14.45" customHeight="1">
      <c r="A984" s="396" t="s">
        <v>1521</v>
      </c>
      <c r="B984" s="162" t="s">
        <v>360</v>
      </c>
      <c r="C984" s="345" t="s">
        <v>442</v>
      </c>
      <c r="D984" s="184">
        <v>1</v>
      </c>
      <c r="E984" s="281"/>
      <c r="F984" s="219">
        <f>D984*E984</f>
        <v>0</v>
      </c>
    </row>
    <row r="985" spans="1:6" ht="14.45" customHeight="1">
      <c r="A985" s="130"/>
      <c r="B985" s="162"/>
      <c r="C985" s="345"/>
      <c r="D985" s="382"/>
      <c r="E985" s="397"/>
      <c r="F985" s="366"/>
    </row>
    <row r="986" spans="1:6" ht="14.45" customHeight="1">
      <c r="A986" s="396" t="s">
        <v>1522</v>
      </c>
      <c r="B986" s="162" t="s">
        <v>278</v>
      </c>
      <c r="C986" s="345" t="s">
        <v>442</v>
      </c>
      <c r="D986" s="346">
        <v>1</v>
      </c>
      <c r="E986" s="281"/>
      <c r="F986" s="219">
        <f>D986*E986</f>
        <v>0</v>
      </c>
    </row>
    <row r="987" spans="1:6" ht="15" customHeight="1">
      <c r="A987" s="130"/>
      <c r="B987" s="162"/>
      <c r="C987" s="168"/>
      <c r="D987" s="346"/>
      <c r="E987" s="345"/>
      <c r="F987" s="347"/>
    </row>
    <row r="988" spans="1:6" ht="28.5">
      <c r="A988" s="344" t="s">
        <v>1523</v>
      </c>
      <c r="B988" s="161" t="s">
        <v>1382</v>
      </c>
      <c r="C988" s="345"/>
      <c r="D988" s="382"/>
      <c r="E988" s="345"/>
      <c r="F988" s="347"/>
    </row>
    <row r="989" spans="1:6" ht="14.45" customHeight="1">
      <c r="A989" s="130"/>
      <c r="B989" s="162"/>
      <c r="C989" s="168"/>
      <c r="D989" s="346"/>
      <c r="E989" s="345"/>
      <c r="F989" s="347"/>
    </row>
    <row r="990" spans="1:6" ht="14.45" customHeight="1">
      <c r="A990" s="396" t="s">
        <v>1524</v>
      </c>
      <c r="B990" s="162" t="s">
        <v>354</v>
      </c>
      <c r="C990" s="345" t="s">
        <v>442</v>
      </c>
      <c r="D990" s="184">
        <f>1+2</f>
        <v>3</v>
      </c>
      <c r="E990" s="281"/>
      <c r="F990" s="219">
        <f>D990*E990</f>
        <v>0</v>
      </c>
    </row>
    <row r="991" spans="1:6" ht="14.45" customHeight="1">
      <c r="A991" s="130"/>
      <c r="B991" s="162"/>
      <c r="C991" s="168"/>
      <c r="D991" s="184"/>
      <c r="E991" s="397"/>
      <c r="F991" s="219"/>
    </row>
    <row r="992" spans="1:6" ht="14.45" customHeight="1">
      <c r="A992" s="396" t="s">
        <v>1525</v>
      </c>
      <c r="B992" s="162" t="s">
        <v>355</v>
      </c>
      <c r="C992" s="345" t="s">
        <v>442</v>
      </c>
      <c r="D992" s="184">
        <f>6-3+3+2</f>
        <v>8</v>
      </c>
      <c r="E992" s="281"/>
      <c r="F992" s="219">
        <f>D992*E992</f>
        <v>0</v>
      </c>
    </row>
    <row r="993" spans="1:6" ht="14.45" customHeight="1">
      <c r="A993" s="130"/>
      <c r="B993" s="162"/>
      <c r="C993" s="345"/>
      <c r="D993" s="184"/>
      <c r="E993" s="386"/>
      <c r="F993" s="220"/>
    </row>
    <row r="994" spans="1:6" ht="14.25">
      <c r="A994" s="396" t="s">
        <v>1526</v>
      </c>
      <c r="B994" s="162" t="s">
        <v>356</v>
      </c>
      <c r="C994" s="345" t="s">
        <v>442</v>
      </c>
      <c r="D994" s="184">
        <f>15-6+1+2</f>
        <v>12</v>
      </c>
      <c r="E994" s="281"/>
      <c r="F994" s="219">
        <f>D994*E994</f>
        <v>0</v>
      </c>
    </row>
    <row r="995" spans="1:6" ht="14.45" customHeight="1">
      <c r="A995" s="130"/>
      <c r="B995" s="162"/>
      <c r="C995" s="345"/>
      <c r="D995" s="184"/>
      <c r="E995" s="397"/>
      <c r="F995" s="219"/>
    </row>
    <row r="996" spans="1:6" ht="15" customHeight="1">
      <c r="A996" s="396" t="s">
        <v>1527</v>
      </c>
      <c r="B996" s="162" t="s">
        <v>357</v>
      </c>
      <c r="C996" s="345" t="s">
        <v>442</v>
      </c>
      <c r="D996" s="184">
        <f>20-7+10-2</f>
        <v>21</v>
      </c>
      <c r="E996" s="281"/>
      <c r="F996" s="219">
        <f>D996*E996</f>
        <v>0</v>
      </c>
    </row>
    <row r="997" spans="1:6" ht="15" customHeight="1">
      <c r="A997" s="130"/>
      <c r="B997" s="162"/>
      <c r="C997" s="345"/>
      <c r="D997" s="184"/>
      <c r="E997" s="386"/>
      <c r="F997" s="220"/>
    </row>
    <row r="998" spans="1:6" ht="15" customHeight="1">
      <c r="A998" s="396" t="s">
        <v>1528</v>
      </c>
      <c r="B998" s="162" t="s">
        <v>359</v>
      </c>
      <c r="C998" s="345" t="s">
        <v>442</v>
      </c>
      <c r="D998" s="184">
        <f>10+1</f>
        <v>11</v>
      </c>
      <c r="E998" s="281"/>
      <c r="F998" s="219">
        <f>D998*E998</f>
        <v>0</v>
      </c>
    </row>
    <row r="999" spans="1:6" ht="15" customHeight="1">
      <c r="A999" s="130"/>
      <c r="B999" s="162"/>
      <c r="C999" s="345"/>
      <c r="D999" s="382"/>
      <c r="E999" s="397"/>
      <c r="F999" s="366"/>
    </row>
    <row r="1000" spans="1:6" ht="15" customHeight="1">
      <c r="A1000" s="396" t="s">
        <v>1529</v>
      </c>
      <c r="B1000" s="162" t="s">
        <v>360</v>
      </c>
      <c r="C1000" s="345" t="s">
        <v>442</v>
      </c>
      <c r="D1000" s="184">
        <f>7+1-1</f>
        <v>7</v>
      </c>
      <c r="E1000" s="281"/>
      <c r="F1000" s="219">
        <f>D1000*E1000</f>
        <v>0</v>
      </c>
    </row>
    <row r="1001" spans="1:6" ht="15" customHeight="1">
      <c r="A1001" s="130"/>
      <c r="B1001" s="162"/>
      <c r="C1001" s="345"/>
      <c r="D1001" s="382"/>
      <c r="E1001" s="397"/>
      <c r="F1001" s="366"/>
    </row>
    <row r="1002" spans="1:6" ht="15" customHeight="1">
      <c r="A1002" s="396"/>
      <c r="B1002" s="162"/>
      <c r="C1002" s="345"/>
      <c r="D1002" s="346"/>
      <c r="E1002" s="397"/>
      <c r="F1002" s="219"/>
    </row>
    <row r="1003" spans="1:6" ht="15" customHeight="1">
      <c r="A1003" s="130"/>
      <c r="B1003" s="162"/>
      <c r="C1003" s="345"/>
      <c r="D1003" s="184"/>
      <c r="E1003" s="397"/>
      <c r="F1003" s="219"/>
    </row>
    <row r="1004" spans="1:6" ht="15" customHeight="1">
      <c r="A1004" s="396"/>
      <c r="B1004" s="162"/>
      <c r="C1004" s="345"/>
      <c r="D1004" s="346"/>
      <c r="E1004" s="397"/>
      <c r="F1004" s="219"/>
    </row>
    <row r="1005" spans="1:6" ht="15" customHeight="1">
      <c r="A1005" s="344"/>
      <c r="B1005" s="162"/>
      <c r="C1005" s="345"/>
      <c r="D1005" s="184"/>
      <c r="E1005" s="386"/>
      <c r="F1005" s="220"/>
    </row>
    <row r="1006" spans="1:6" ht="15" customHeight="1">
      <c r="A1006" s="344"/>
      <c r="B1006" s="162"/>
      <c r="C1006" s="345"/>
      <c r="D1006" s="184"/>
      <c r="E1006" s="386"/>
      <c r="F1006" s="220"/>
    </row>
    <row r="1007" spans="1:6" ht="15" customHeight="1">
      <c r="A1007" s="344"/>
      <c r="B1007" s="162"/>
      <c r="C1007" s="345"/>
      <c r="D1007" s="184"/>
      <c r="E1007" s="386"/>
      <c r="F1007" s="220"/>
    </row>
    <row r="1008" spans="1:6" ht="15" customHeight="1">
      <c r="A1008" s="344"/>
      <c r="B1008" s="162"/>
      <c r="C1008" s="345"/>
      <c r="D1008" s="184"/>
      <c r="E1008" s="386"/>
      <c r="F1008" s="220"/>
    </row>
    <row r="1009" spans="1:6" ht="15" customHeight="1">
      <c r="A1009" s="344"/>
      <c r="B1009" s="162"/>
      <c r="C1009" s="345"/>
      <c r="D1009" s="184"/>
      <c r="E1009" s="386"/>
      <c r="F1009" s="220"/>
    </row>
    <row r="1010" spans="1:6" ht="15" customHeight="1">
      <c r="A1010" s="344"/>
      <c r="B1010" s="162"/>
      <c r="C1010" s="345"/>
      <c r="D1010" s="184"/>
      <c r="E1010" s="386"/>
      <c r="F1010" s="220"/>
    </row>
    <row r="1011" spans="1:6" ht="15" customHeight="1">
      <c r="A1011" s="344"/>
      <c r="B1011" s="162"/>
      <c r="C1011" s="345"/>
      <c r="D1011" s="184"/>
      <c r="E1011" s="386"/>
      <c r="F1011" s="220"/>
    </row>
    <row r="1012" spans="1:6" ht="15" customHeight="1">
      <c r="A1012" s="344"/>
      <c r="B1012" s="162"/>
      <c r="C1012" s="345"/>
      <c r="D1012" s="184"/>
      <c r="E1012" s="386"/>
      <c r="F1012" s="220"/>
    </row>
    <row r="1013" spans="1:6" ht="15" customHeight="1">
      <c r="A1013" s="130"/>
      <c r="B1013" s="162"/>
      <c r="C1013" s="168"/>
      <c r="D1013" s="346"/>
      <c r="E1013" s="345"/>
      <c r="F1013" s="347"/>
    </row>
    <row r="1014" spans="1:6" ht="30" customHeight="1">
      <c r="A1014" s="358"/>
      <c r="B1014" s="359" t="s">
        <v>264</v>
      </c>
      <c r="C1014" s="360"/>
      <c r="D1014" s="361"/>
      <c r="E1014" s="362" t="s">
        <v>248</v>
      </c>
      <c r="F1014" s="363">
        <f>SUM(F972:F1008)</f>
        <v>0</v>
      </c>
    </row>
    <row r="1015" spans="1:6" ht="15" customHeight="1">
      <c r="A1015" s="130"/>
      <c r="B1015" s="354"/>
      <c r="C1015" s="168"/>
      <c r="D1015" s="357"/>
      <c r="E1015" s="168"/>
      <c r="F1015" s="220"/>
    </row>
    <row r="1016" spans="1:6" ht="15" customHeight="1">
      <c r="A1016" s="130"/>
      <c r="B1016" s="343" t="s">
        <v>269</v>
      </c>
      <c r="C1016" s="168"/>
      <c r="D1016" s="357"/>
      <c r="E1016" s="168"/>
      <c r="F1016" s="220"/>
    </row>
    <row r="1017" spans="1:6" ht="14.45" customHeight="1">
      <c r="A1017" s="130"/>
      <c r="B1017" s="167"/>
      <c r="C1017" s="168"/>
      <c r="D1017" s="184"/>
      <c r="E1017" s="388"/>
      <c r="F1017" s="220"/>
    </row>
    <row r="1018" spans="1:6" ht="28.5">
      <c r="A1018" s="344" t="s">
        <v>1530</v>
      </c>
      <c r="B1018" s="161" t="s">
        <v>1383</v>
      </c>
      <c r="C1018" s="345"/>
      <c r="D1018" s="382"/>
      <c r="E1018" s="345"/>
      <c r="F1018" s="347"/>
    </row>
    <row r="1019" spans="1:6" ht="15" customHeight="1">
      <c r="A1019" s="130"/>
      <c r="B1019" s="162"/>
      <c r="C1019" s="345"/>
      <c r="D1019" s="382"/>
      <c r="E1019" s="345"/>
      <c r="F1019" s="347"/>
    </row>
    <row r="1020" spans="1:6" ht="15" customHeight="1">
      <c r="A1020" s="396" t="s">
        <v>1531</v>
      </c>
      <c r="B1020" s="162" t="s">
        <v>358</v>
      </c>
      <c r="C1020" s="345" t="s">
        <v>442</v>
      </c>
      <c r="D1020" s="184">
        <v>1</v>
      </c>
      <c r="E1020" s="281"/>
      <c r="F1020" s="219">
        <f>D1020*E1020</f>
        <v>0</v>
      </c>
    </row>
    <row r="1021" spans="1:6" ht="15" customHeight="1">
      <c r="A1021" s="130"/>
      <c r="B1021" s="162"/>
      <c r="C1021" s="345"/>
      <c r="D1021" s="346"/>
      <c r="E1021" s="388"/>
      <c r="F1021" s="220"/>
    </row>
    <row r="1022" spans="1:6" ht="15" customHeight="1">
      <c r="A1022" s="344" t="s">
        <v>1532</v>
      </c>
      <c r="B1022" s="167" t="s">
        <v>144</v>
      </c>
      <c r="C1022" s="168"/>
      <c r="D1022" s="346"/>
      <c r="E1022" s="345"/>
      <c r="F1022" s="347"/>
    </row>
    <row r="1023" spans="1:6" ht="15" customHeight="1">
      <c r="A1023" s="130"/>
      <c r="B1023" s="162"/>
      <c r="C1023" s="168"/>
      <c r="D1023" s="346"/>
      <c r="E1023" s="345"/>
      <c r="F1023" s="347"/>
    </row>
    <row r="1024" spans="1:6" ht="129.75" customHeight="1">
      <c r="A1024" s="130"/>
      <c r="B1024" s="169" t="s">
        <v>1593</v>
      </c>
      <c r="C1024" s="168"/>
      <c r="D1024" s="346"/>
      <c r="E1024" s="345"/>
      <c r="F1024" s="347"/>
    </row>
    <row r="1025" spans="1:6" ht="15" customHeight="1">
      <c r="A1025" s="130"/>
      <c r="B1025" s="162" t="s">
        <v>145</v>
      </c>
      <c r="C1025" s="168"/>
      <c r="D1025" s="184"/>
      <c r="E1025" s="384"/>
      <c r="F1025" s="220"/>
    </row>
    <row r="1026" spans="1:6" ht="28.5">
      <c r="A1026" s="344" t="s">
        <v>1533</v>
      </c>
      <c r="B1026" s="161" t="s">
        <v>1594</v>
      </c>
      <c r="C1026" s="345"/>
      <c r="D1026" s="382"/>
      <c r="E1026" s="345"/>
      <c r="F1026" s="347"/>
    </row>
    <row r="1027" spans="1:6" ht="15" customHeight="1">
      <c r="A1027" s="130"/>
      <c r="B1027" s="162"/>
      <c r="C1027" s="345"/>
      <c r="D1027" s="382"/>
      <c r="E1027" s="345"/>
      <c r="F1027" s="347"/>
    </row>
    <row r="1028" spans="1:6" ht="15" customHeight="1">
      <c r="A1028" s="396" t="s">
        <v>1534</v>
      </c>
      <c r="B1028" s="162" t="s">
        <v>107</v>
      </c>
      <c r="C1028" s="168" t="s">
        <v>442</v>
      </c>
      <c r="D1028" s="184">
        <v>3</v>
      </c>
      <c r="E1028" s="281"/>
      <c r="F1028" s="219">
        <f>D1028*E1028</f>
        <v>0</v>
      </c>
    </row>
    <row r="1029" spans="1:6" ht="15" customHeight="1">
      <c r="A1029" s="130"/>
      <c r="B1029" s="162"/>
      <c r="C1029" s="168"/>
      <c r="D1029" s="184"/>
      <c r="E1029" s="388"/>
      <c r="F1029" s="220"/>
    </row>
    <row r="1030" spans="1:6" ht="28.5">
      <c r="A1030" s="344" t="s">
        <v>1535</v>
      </c>
      <c r="B1030" s="161" t="s">
        <v>1595</v>
      </c>
      <c r="C1030" s="345"/>
      <c r="D1030" s="382"/>
      <c r="E1030" s="345"/>
      <c r="F1030" s="347"/>
    </row>
    <row r="1031" spans="1:6" ht="15" customHeight="1">
      <c r="A1031" s="130"/>
      <c r="B1031" s="162"/>
      <c r="C1031" s="345"/>
      <c r="D1031" s="382"/>
      <c r="E1031" s="345"/>
      <c r="F1031" s="347"/>
    </row>
    <row r="1032" spans="1:6" ht="15" customHeight="1">
      <c r="A1032" s="396" t="s">
        <v>1536</v>
      </c>
      <c r="B1032" s="162" t="s">
        <v>354</v>
      </c>
      <c r="C1032" s="345" t="s">
        <v>442</v>
      </c>
      <c r="D1032" s="184">
        <v>14</v>
      </c>
      <c r="E1032" s="281"/>
      <c r="F1032" s="219">
        <f>D1032*E1032</f>
        <v>0</v>
      </c>
    </row>
    <row r="1033" spans="1:6" ht="15" customHeight="1">
      <c r="A1033" s="130"/>
      <c r="B1033" s="162"/>
      <c r="C1033" s="168"/>
      <c r="D1033" s="184"/>
      <c r="E1033" s="397"/>
      <c r="F1033" s="219"/>
    </row>
    <row r="1034" spans="1:6" ht="15" customHeight="1">
      <c r="A1034" s="396" t="s">
        <v>1577</v>
      </c>
      <c r="B1034" s="162" t="s">
        <v>355</v>
      </c>
      <c r="C1034" s="345" t="s">
        <v>442</v>
      </c>
      <c r="D1034" s="184">
        <v>7</v>
      </c>
      <c r="E1034" s="281"/>
      <c r="F1034" s="219">
        <f>D1034*E1034</f>
        <v>0</v>
      </c>
    </row>
    <row r="1035" spans="1:6" ht="15" customHeight="1">
      <c r="A1035" s="396"/>
      <c r="B1035" s="162"/>
      <c r="C1035" s="345"/>
      <c r="D1035" s="184"/>
      <c r="E1035" s="386"/>
      <c r="F1035" s="220"/>
    </row>
    <row r="1036" spans="1:6" ht="15" customHeight="1">
      <c r="A1036" s="396"/>
      <c r="B1036" s="162"/>
      <c r="C1036" s="345"/>
      <c r="D1036" s="184"/>
      <c r="E1036" s="386"/>
      <c r="F1036" s="220"/>
    </row>
    <row r="1037" spans="1:6" ht="15" customHeight="1">
      <c r="A1037" s="396"/>
      <c r="B1037" s="162"/>
      <c r="C1037" s="345"/>
      <c r="D1037" s="184"/>
      <c r="E1037" s="386"/>
      <c r="F1037" s="220"/>
    </row>
    <row r="1038" spans="1:6" ht="15" customHeight="1">
      <c r="A1038" s="396"/>
      <c r="B1038" s="162"/>
      <c r="C1038" s="345"/>
      <c r="D1038" s="184"/>
      <c r="E1038" s="386"/>
      <c r="F1038" s="220"/>
    </row>
    <row r="1039" spans="1:6" ht="15" customHeight="1">
      <c r="A1039" s="396"/>
      <c r="B1039" s="162"/>
      <c r="C1039" s="345"/>
      <c r="D1039" s="184"/>
      <c r="E1039" s="386"/>
      <c r="F1039" s="220"/>
    </row>
    <row r="1040" spans="1:6" ht="15" customHeight="1">
      <c r="A1040" s="396"/>
      <c r="B1040" s="162"/>
      <c r="C1040" s="345"/>
      <c r="D1040" s="184"/>
      <c r="E1040" s="386"/>
      <c r="F1040" s="220"/>
    </row>
    <row r="1041" spans="1:6" ht="15" customHeight="1">
      <c r="A1041" s="396"/>
      <c r="B1041" s="162"/>
      <c r="C1041" s="345"/>
      <c r="D1041" s="184"/>
      <c r="E1041" s="386"/>
      <c r="F1041" s="220"/>
    </row>
    <row r="1042" spans="1:6" ht="15" customHeight="1">
      <c r="A1042" s="396"/>
      <c r="B1042" s="162"/>
      <c r="C1042" s="345"/>
      <c r="D1042" s="184"/>
      <c r="E1042" s="386"/>
      <c r="F1042" s="220"/>
    </row>
    <row r="1043" spans="1:6" ht="15" customHeight="1">
      <c r="A1043" s="396"/>
      <c r="B1043" s="162"/>
      <c r="C1043" s="345"/>
      <c r="D1043" s="184"/>
      <c r="E1043" s="386"/>
      <c r="F1043" s="220"/>
    </row>
    <row r="1044" spans="1:6" ht="15" customHeight="1">
      <c r="A1044" s="396"/>
      <c r="B1044" s="162"/>
      <c r="C1044" s="345"/>
      <c r="D1044" s="184"/>
      <c r="E1044" s="386"/>
      <c r="F1044" s="220"/>
    </row>
    <row r="1045" spans="1:6" ht="15" customHeight="1">
      <c r="A1045" s="396"/>
      <c r="B1045" s="162"/>
      <c r="C1045" s="345"/>
      <c r="D1045" s="184"/>
      <c r="E1045" s="386"/>
      <c r="F1045" s="220"/>
    </row>
    <row r="1046" spans="1:6" ht="15" customHeight="1">
      <c r="A1046" s="396"/>
      <c r="B1046" s="162"/>
      <c r="C1046" s="345"/>
      <c r="D1046" s="184"/>
      <c r="E1046" s="386"/>
      <c r="F1046" s="220"/>
    </row>
    <row r="1047" spans="1:6" ht="15" customHeight="1">
      <c r="A1047" s="396"/>
      <c r="B1047" s="162"/>
      <c r="C1047" s="345"/>
      <c r="D1047" s="184"/>
      <c r="E1047" s="386"/>
      <c r="F1047" s="220"/>
    </row>
    <row r="1048" spans="1:6" ht="15" customHeight="1">
      <c r="A1048" s="130"/>
      <c r="B1048" s="162"/>
      <c r="C1048" s="168"/>
      <c r="D1048" s="184"/>
      <c r="E1048" s="386"/>
      <c r="F1048" s="220"/>
    </row>
    <row r="1049" spans="1:6" ht="30" customHeight="1">
      <c r="A1049" s="358"/>
      <c r="B1049" s="359" t="s">
        <v>264</v>
      </c>
      <c r="C1049" s="360"/>
      <c r="D1049" s="361"/>
      <c r="E1049" s="362" t="s">
        <v>248</v>
      </c>
      <c r="F1049" s="363">
        <f>SUM(F1016:F1043)</f>
        <v>0</v>
      </c>
    </row>
    <row r="1050" spans="1:6" ht="15" customHeight="1">
      <c r="A1050" s="130"/>
      <c r="B1050" s="354"/>
      <c r="C1050" s="168"/>
      <c r="D1050" s="357"/>
      <c r="E1050" s="168"/>
      <c r="F1050" s="220"/>
    </row>
    <row r="1051" spans="1:6" ht="15" customHeight="1">
      <c r="A1051" s="130"/>
      <c r="B1051" s="343" t="s">
        <v>269</v>
      </c>
      <c r="C1051" s="168"/>
      <c r="D1051" s="357"/>
      <c r="E1051" s="168"/>
      <c r="F1051" s="220"/>
    </row>
    <row r="1052" spans="1:6" ht="15" customHeight="1">
      <c r="A1052" s="130"/>
      <c r="B1052" s="162"/>
      <c r="C1052" s="168"/>
      <c r="D1052" s="184"/>
      <c r="E1052" s="388"/>
      <c r="F1052" s="220"/>
    </row>
    <row r="1053" spans="1:6" ht="15" customHeight="1">
      <c r="A1053" s="396" t="s">
        <v>1578</v>
      </c>
      <c r="B1053" s="162" t="s">
        <v>356</v>
      </c>
      <c r="C1053" s="345" t="s">
        <v>442</v>
      </c>
      <c r="D1053" s="184">
        <v>3</v>
      </c>
      <c r="E1053" s="281"/>
      <c r="F1053" s="219">
        <f>D1053*E1053</f>
        <v>0</v>
      </c>
    </row>
    <row r="1054" spans="1:6" ht="15" customHeight="1">
      <c r="A1054" s="130"/>
      <c r="B1054" s="162"/>
      <c r="C1054" s="168"/>
      <c r="D1054" s="184"/>
      <c r="E1054" s="397"/>
      <c r="F1054" s="219"/>
    </row>
    <row r="1055" spans="1:6" ht="15" customHeight="1">
      <c r="A1055" s="396" t="s">
        <v>1579</v>
      </c>
      <c r="B1055" s="162" t="s">
        <v>357</v>
      </c>
      <c r="C1055" s="345" t="s">
        <v>442</v>
      </c>
      <c r="D1055" s="184">
        <v>1</v>
      </c>
      <c r="E1055" s="281"/>
      <c r="F1055" s="219">
        <f>D1055*E1055</f>
        <v>0</v>
      </c>
    </row>
    <row r="1056" spans="1:6" ht="15" customHeight="1">
      <c r="A1056" s="130"/>
      <c r="B1056" s="162"/>
      <c r="C1056" s="168"/>
      <c r="D1056" s="184"/>
      <c r="E1056" s="386"/>
      <c r="F1056" s="220"/>
    </row>
    <row r="1057" spans="1:6" ht="15" customHeight="1">
      <c r="A1057" s="396" t="s">
        <v>1580</v>
      </c>
      <c r="B1057" s="162" t="s">
        <v>359</v>
      </c>
      <c r="C1057" s="345" t="s">
        <v>442</v>
      </c>
      <c r="D1057" s="184">
        <v>1</v>
      </c>
      <c r="E1057" s="281"/>
      <c r="F1057" s="219">
        <f>D1057*E1057</f>
        <v>0</v>
      </c>
    </row>
    <row r="1058" spans="1:6" ht="15" customHeight="1">
      <c r="A1058" s="130"/>
      <c r="B1058" s="162"/>
      <c r="C1058" s="168"/>
      <c r="D1058" s="184"/>
      <c r="E1058" s="386"/>
      <c r="F1058" s="220"/>
    </row>
    <row r="1059" spans="1:6" ht="28.5">
      <c r="A1059" s="344" t="s">
        <v>1537</v>
      </c>
      <c r="B1059" s="161" t="s">
        <v>1596</v>
      </c>
      <c r="C1059" s="345"/>
      <c r="D1059" s="382"/>
      <c r="E1059" s="345"/>
      <c r="F1059" s="347"/>
    </row>
    <row r="1060" spans="1:6" ht="15" customHeight="1">
      <c r="A1060" s="130"/>
      <c r="B1060" s="162"/>
      <c r="C1060" s="345"/>
      <c r="D1060" s="382"/>
      <c r="E1060" s="345"/>
      <c r="F1060" s="347"/>
    </row>
    <row r="1061" spans="1:6" ht="15" customHeight="1">
      <c r="A1061" s="396" t="s">
        <v>1538</v>
      </c>
      <c r="B1061" s="162" t="s">
        <v>107</v>
      </c>
      <c r="C1061" s="168" t="s">
        <v>442</v>
      </c>
      <c r="D1061" s="184">
        <v>2</v>
      </c>
      <c r="E1061" s="281"/>
      <c r="F1061" s="219">
        <f>D1061*E1061</f>
        <v>0</v>
      </c>
    </row>
    <row r="1062" spans="1:6" ht="15" customHeight="1">
      <c r="A1062" s="130"/>
      <c r="B1062" s="162"/>
      <c r="C1062" s="168"/>
      <c r="D1062" s="184"/>
      <c r="E1062" s="388"/>
      <c r="F1062" s="220"/>
    </row>
    <row r="1063" spans="1:6" ht="28.5">
      <c r="A1063" s="344" t="s">
        <v>1539</v>
      </c>
      <c r="B1063" s="161" t="s">
        <v>1597</v>
      </c>
      <c r="C1063" s="345"/>
      <c r="D1063" s="382"/>
      <c r="E1063" s="345"/>
      <c r="F1063" s="347"/>
    </row>
    <row r="1064" spans="1:6" ht="15" customHeight="1">
      <c r="A1064" s="130"/>
      <c r="B1064" s="162"/>
      <c r="C1064" s="345"/>
      <c r="D1064" s="382"/>
      <c r="E1064" s="345"/>
      <c r="F1064" s="347"/>
    </row>
    <row r="1065" spans="1:6" ht="14.25">
      <c r="A1065" s="396" t="s">
        <v>1540</v>
      </c>
      <c r="B1065" s="162" t="s">
        <v>354</v>
      </c>
      <c r="C1065" s="345" t="s">
        <v>442</v>
      </c>
      <c r="D1065" s="184">
        <v>8</v>
      </c>
      <c r="E1065" s="281"/>
      <c r="F1065" s="219">
        <f>D1065*E1065</f>
        <v>0</v>
      </c>
    </row>
    <row r="1066" spans="1:6" ht="14.25">
      <c r="A1066" s="344"/>
      <c r="B1066" s="162"/>
      <c r="C1066" s="345"/>
      <c r="D1066" s="184"/>
      <c r="E1066" s="397"/>
      <c r="F1066" s="219"/>
    </row>
    <row r="1067" spans="1:6" ht="14.25">
      <c r="A1067" s="396" t="s">
        <v>1581</v>
      </c>
      <c r="B1067" s="162" t="s">
        <v>355</v>
      </c>
      <c r="C1067" s="345" t="s">
        <v>442</v>
      </c>
      <c r="D1067" s="184">
        <v>12</v>
      </c>
      <c r="E1067" s="281"/>
      <c r="F1067" s="219">
        <f>D1067*E1067</f>
        <v>0</v>
      </c>
    </row>
    <row r="1068" spans="1:6" ht="14.25">
      <c r="A1068" s="344"/>
      <c r="B1068" s="162"/>
      <c r="C1068" s="345"/>
      <c r="D1068" s="184"/>
      <c r="E1068" s="397"/>
      <c r="F1068" s="219"/>
    </row>
    <row r="1069" spans="1:6" ht="14.25">
      <c r="A1069" s="396" t="s">
        <v>1582</v>
      </c>
      <c r="B1069" s="162" t="s">
        <v>356</v>
      </c>
      <c r="C1069" s="345" t="s">
        <v>442</v>
      </c>
      <c r="D1069" s="184">
        <v>8</v>
      </c>
      <c r="E1069" s="281"/>
      <c r="F1069" s="219">
        <f>D1069*E1069</f>
        <v>0</v>
      </c>
    </row>
    <row r="1070" spans="1:6" ht="14.25">
      <c r="A1070" s="344"/>
      <c r="B1070" s="162"/>
      <c r="C1070" s="345"/>
      <c r="D1070" s="184"/>
      <c r="E1070" s="397"/>
      <c r="F1070" s="219"/>
    </row>
    <row r="1071" spans="1:6" ht="14.25">
      <c r="A1071" s="396" t="s">
        <v>1583</v>
      </c>
      <c r="B1071" s="162" t="s">
        <v>357</v>
      </c>
      <c r="C1071" s="345" t="s">
        <v>442</v>
      </c>
      <c r="D1071" s="184">
        <v>2</v>
      </c>
      <c r="E1071" s="281"/>
      <c r="F1071" s="219">
        <f>D1071*E1071</f>
        <v>0</v>
      </c>
    </row>
    <row r="1072" spans="1:6" ht="14.25">
      <c r="A1072" s="344"/>
      <c r="B1072" s="162"/>
      <c r="C1072" s="345"/>
      <c r="D1072" s="184"/>
      <c r="E1072" s="386"/>
      <c r="F1072" s="220"/>
    </row>
    <row r="1073" spans="1:6" ht="14.25">
      <c r="A1073" s="396" t="s">
        <v>1584</v>
      </c>
      <c r="B1073" s="162" t="s">
        <v>359</v>
      </c>
      <c r="C1073" s="345" t="s">
        <v>442</v>
      </c>
      <c r="D1073" s="184">
        <v>3</v>
      </c>
      <c r="E1073" s="281"/>
      <c r="F1073" s="219">
        <f>D1073*E1073</f>
        <v>0</v>
      </c>
    </row>
    <row r="1074" spans="1:6" ht="14.25">
      <c r="A1074" s="344"/>
      <c r="B1074" s="162"/>
      <c r="C1074" s="345"/>
      <c r="D1074" s="184"/>
      <c r="E1074" s="386"/>
      <c r="F1074" s="220"/>
    </row>
    <row r="1075" spans="1:6" ht="28.5">
      <c r="A1075" s="344" t="s">
        <v>1541</v>
      </c>
      <c r="B1075" s="161" t="s">
        <v>1598</v>
      </c>
      <c r="C1075" s="345"/>
      <c r="D1075" s="382"/>
      <c r="E1075" s="345"/>
      <c r="F1075" s="347"/>
    </row>
    <row r="1076" spans="1:6" ht="15" customHeight="1">
      <c r="A1076" s="130"/>
      <c r="B1076" s="162"/>
      <c r="C1076" s="345"/>
      <c r="D1076" s="382"/>
      <c r="E1076" s="345"/>
      <c r="F1076" s="347"/>
    </row>
    <row r="1077" spans="1:6" ht="14.25">
      <c r="A1077" s="396" t="s">
        <v>1542</v>
      </c>
      <c r="B1077" s="162" t="s">
        <v>355</v>
      </c>
      <c r="C1077" s="345" t="s">
        <v>442</v>
      </c>
      <c r="D1077" s="184">
        <v>1</v>
      </c>
      <c r="E1077" s="281"/>
      <c r="F1077" s="219">
        <f>D1077*E1077</f>
        <v>0</v>
      </c>
    </row>
    <row r="1078" spans="1:6" ht="14.25">
      <c r="A1078" s="344"/>
      <c r="B1078" s="162"/>
      <c r="C1078" s="345"/>
      <c r="D1078" s="184"/>
      <c r="E1078" s="397"/>
      <c r="F1078" s="219"/>
    </row>
    <row r="1079" spans="1:6" ht="14.25">
      <c r="A1079" s="396" t="s">
        <v>1543</v>
      </c>
      <c r="B1079" s="162" t="s">
        <v>356</v>
      </c>
      <c r="C1079" s="345" t="s">
        <v>442</v>
      </c>
      <c r="D1079" s="184">
        <v>8</v>
      </c>
      <c r="E1079" s="281"/>
      <c r="F1079" s="219">
        <f>D1079*E1079</f>
        <v>0</v>
      </c>
    </row>
    <row r="1080" spans="1:6" ht="14.25">
      <c r="A1080" s="344"/>
      <c r="B1080" s="162"/>
      <c r="C1080" s="345"/>
      <c r="D1080" s="184"/>
      <c r="E1080" s="397"/>
      <c r="F1080" s="219"/>
    </row>
    <row r="1081" spans="1:6" ht="14.25">
      <c r="A1081" s="396" t="s">
        <v>1544</v>
      </c>
      <c r="B1081" s="162" t="s">
        <v>357</v>
      </c>
      <c r="C1081" s="345" t="s">
        <v>442</v>
      </c>
      <c r="D1081" s="184">
        <v>3</v>
      </c>
      <c r="E1081" s="281"/>
      <c r="F1081" s="219">
        <f>D1081*E1081</f>
        <v>0</v>
      </c>
    </row>
    <row r="1082" spans="1:6" ht="14.25">
      <c r="A1082" s="344"/>
      <c r="B1082" s="162"/>
      <c r="C1082" s="345"/>
      <c r="D1082" s="184"/>
      <c r="E1082" s="386"/>
      <c r="F1082" s="220"/>
    </row>
    <row r="1083" spans="1:6" ht="14.25">
      <c r="A1083" s="396" t="s">
        <v>1585</v>
      </c>
      <c r="B1083" s="162" t="s">
        <v>359</v>
      </c>
      <c r="C1083" s="345" t="s">
        <v>442</v>
      </c>
      <c r="D1083" s="184">
        <v>1</v>
      </c>
      <c r="E1083" s="281"/>
      <c r="F1083" s="219">
        <f>D1083*E1083</f>
        <v>0</v>
      </c>
    </row>
    <row r="1084" spans="1:6" ht="14.25">
      <c r="A1084" s="344"/>
      <c r="B1084" s="162"/>
      <c r="C1084" s="345"/>
      <c r="D1084" s="184"/>
      <c r="E1084" s="397"/>
      <c r="F1084" s="366"/>
    </row>
    <row r="1085" spans="1:6" ht="14.25">
      <c r="A1085" s="396" t="s">
        <v>1585</v>
      </c>
      <c r="B1085" s="162" t="s">
        <v>360</v>
      </c>
      <c r="C1085" s="345" t="s">
        <v>442</v>
      </c>
      <c r="D1085" s="184">
        <v>1</v>
      </c>
      <c r="E1085" s="281"/>
      <c r="F1085" s="219">
        <f>D1085*E1085</f>
        <v>0</v>
      </c>
    </row>
    <row r="1086" spans="1:6" ht="14.25">
      <c r="A1086" s="396"/>
      <c r="B1086" s="162"/>
      <c r="C1086" s="345"/>
      <c r="D1086" s="184"/>
      <c r="E1086" s="386"/>
      <c r="F1086" s="220"/>
    </row>
    <row r="1087" spans="1:6" ht="14.25">
      <c r="A1087" s="396"/>
      <c r="B1087" s="162"/>
      <c r="C1087" s="345"/>
      <c r="D1087" s="184"/>
      <c r="E1087" s="386"/>
      <c r="F1087" s="220"/>
    </row>
    <row r="1088" spans="1:6" ht="14.25">
      <c r="A1088" s="396"/>
      <c r="B1088" s="162"/>
      <c r="C1088" s="345"/>
      <c r="D1088" s="184"/>
      <c r="E1088" s="386"/>
      <c r="F1088" s="220"/>
    </row>
    <row r="1089" spans="1:6" ht="14.25">
      <c r="A1089" s="396"/>
      <c r="B1089" s="162"/>
      <c r="C1089" s="345"/>
      <c r="D1089" s="184"/>
      <c r="E1089" s="386"/>
      <c r="F1089" s="220"/>
    </row>
    <row r="1090" spans="1:6" ht="14.25">
      <c r="A1090" s="396"/>
      <c r="B1090" s="162"/>
      <c r="C1090" s="345"/>
      <c r="D1090" s="184"/>
      <c r="E1090" s="386"/>
      <c r="F1090" s="220"/>
    </row>
    <row r="1091" spans="1:6" ht="14.25">
      <c r="A1091" s="396"/>
      <c r="B1091" s="162"/>
      <c r="C1091" s="345"/>
      <c r="D1091" s="184"/>
      <c r="E1091" s="386"/>
      <c r="F1091" s="220"/>
    </row>
    <row r="1092" spans="1:6" ht="14.25">
      <c r="A1092" s="344"/>
      <c r="B1092" s="162"/>
      <c r="C1092" s="345"/>
      <c r="D1092" s="184"/>
      <c r="E1092" s="386"/>
      <c r="F1092" s="220"/>
    </row>
    <row r="1093" spans="1:6" ht="30" customHeight="1">
      <c r="A1093" s="358"/>
      <c r="B1093" s="359" t="s">
        <v>264</v>
      </c>
      <c r="C1093" s="360"/>
      <c r="D1093" s="361"/>
      <c r="E1093" s="362" t="s">
        <v>248</v>
      </c>
      <c r="F1093" s="363">
        <f>SUM(F1052:F1089)</f>
        <v>0</v>
      </c>
    </row>
    <row r="1094" spans="1:6" ht="15" customHeight="1">
      <c r="A1094" s="130"/>
      <c r="B1094" s="354"/>
      <c r="C1094" s="168"/>
      <c r="D1094" s="357"/>
      <c r="E1094" s="168"/>
      <c r="F1094" s="220"/>
    </row>
    <row r="1095" spans="1:6" ht="15" customHeight="1">
      <c r="A1095" s="130"/>
      <c r="B1095" s="343" t="s">
        <v>269</v>
      </c>
      <c r="C1095" s="168"/>
      <c r="D1095" s="357"/>
      <c r="E1095" s="168"/>
      <c r="F1095" s="220"/>
    </row>
    <row r="1096" spans="1:6" ht="15" customHeight="1">
      <c r="A1096" s="130"/>
      <c r="B1096" s="162"/>
      <c r="C1096" s="168"/>
      <c r="D1096" s="184"/>
      <c r="E1096" s="388"/>
      <c r="F1096" s="220"/>
    </row>
    <row r="1097" spans="1:6" ht="28.5">
      <c r="A1097" s="344" t="s">
        <v>1586</v>
      </c>
      <c r="B1097" s="161" t="s">
        <v>1599</v>
      </c>
      <c r="C1097" s="345"/>
      <c r="D1097" s="382"/>
      <c r="E1097" s="345"/>
      <c r="F1097" s="347"/>
    </row>
    <row r="1098" spans="1:6" ht="14.45" customHeight="1">
      <c r="A1098" s="130"/>
      <c r="B1098" s="162"/>
      <c r="C1098" s="168"/>
      <c r="D1098" s="346"/>
      <c r="E1098" s="345"/>
      <c r="F1098" s="347"/>
    </row>
    <row r="1099" spans="1:6" ht="14.25">
      <c r="A1099" s="396" t="s">
        <v>1587</v>
      </c>
      <c r="B1099" s="162" t="s">
        <v>354</v>
      </c>
      <c r="C1099" s="345" t="s">
        <v>442</v>
      </c>
      <c r="D1099" s="184">
        <v>2</v>
      </c>
      <c r="E1099" s="281"/>
      <c r="F1099" s="219">
        <f>D1099*E1099</f>
        <v>0</v>
      </c>
    </row>
    <row r="1100" spans="1:6" ht="14.25">
      <c r="A1100" s="344"/>
      <c r="B1100" s="162"/>
      <c r="C1100" s="345"/>
      <c r="D1100" s="184"/>
      <c r="E1100" s="397"/>
      <c r="F1100" s="219"/>
    </row>
    <row r="1101" spans="1:6" ht="15" customHeight="1">
      <c r="A1101" s="396" t="s">
        <v>1588</v>
      </c>
      <c r="B1101" s="162" t="s">
        <v>356</v>
      </c>
      <c r="C1101" s="345" t="s">
        <v>442</v>
      </c>
      <c r="D1101" s="184">
        <v>1</v>
      </c>
      <c r="E1101" s="281"/>
      <c r="F1101" s="219">
        <f>D1101*E1101</f>
        <v>0</v>
      </c>
    </row>
    <row r="1102" spans="1:6" ht="15" customHeight="1">
      <c r="A1102" s="344"/>
      <c r="B1102" s="162"/>
      <c r="C1102" s="168"/>
      <c r="D1102" s="346"/>
      <c r="E1102" s="345"/>
      <c r="F1102" s="347"/>
    </row>
    <row r="1103" spans="1:6" ht="15" customHeight="1">
      <c r="A1103" s="396" t="s">
        <v>1588</v>
      </c>
      <c r="B1103" s="162" t="s">
        <v>357</v>
      </c>
      <c r="C1103" s="345" t="s">
        <v>442</v>
      </c>
      <c r="D1103" s="184">
        <f>5-2+3-1</f>
        <v>5</v>
      </c>
      <c r="E1103" s="281"/>
      <c r="F1103" s="219">
        <f>D1103*E1103</f>
        <v>0</v>
      </c>
    </row>
    <row r="1104" spans="1:6" ht="15" customHeight="1">
      <c r="A1104" s="344"/>
      <c r="B1104" s="162"/>
      <c r="C1104" s="168"/>
      <c r="D1104" s="346"/>
      <c r="E1104" s="345"/>
      <c r="F1104" s="347"/>
    </row>
    <row r="1105" spans="1:6" ht="15" customHeight="1">
      <c r="A1105" s="396" t="s">
        <v>1589</v>
      </c>
      <c r="B1105" s="162" t="s">
        <v>359</v>
      </c>
      <c r="C1105" s="345" t="s">
        <v>442</v>
      </c>
      <c r="D1105" s="184">
        <v>2</v>
      </c>
      <c r="E1105" s="281"/>
      <c r="F1105" s="219">
        <f>D1105*E1105</f>
        <v>0</v>
      </c>
    </row>
    <row r="1106" spans="1:6" ht="15" customHeight="1">
      <c r="A1106" s="344"/>
      <c r="B1106" s="162"/>
      <c r="C1106" s="345"/>
      <c r="D1106" s="382"/>
      <c r="E1106" s="397"/>
      <c r="F1106" s="366"/>
    </row>
    <row r="1107" spans="1:6" ht="15" customHeight="1">
      <c r="A1107" s="396" t="s">
        <v>1590</v>
      </c>
      <c r="B1107" s="162" t="s">
        <v>360</v>
      </c>
      <c r="C1107" s="345" t="s">
        <v>442</v>
      </c>
      <c r="D1107" s="184">
        <v>1</v>
      </c>
      <c r="E1107" s="281"/>
      <c r="F1107" s="219">
        <f>D1107*E1107</f>
        <v>0</v>
      </c>
    </row>
    <row r="1108" spans="1:6" ht="15" customHeight="1">
      <c r="A1108" s="130"/>
      <c r="B1108" s="162"/>
      <c r="C1108" s="168"/>
      <c r="D1108" s="184"/>
      <c r="E1108" s="388"/>
      <c r="F1108" s="220"/>
    </row>
    <row r="1109" spans="1:6" ht="15" customHeight="1">
      <c r="A1109" s="344" t="s">
        <v>1481</v>
      </c>
      <c r="B1109" s="167" t="s">
        <v>1482</v>
      </c>
      <c r="C1109" s="168"/>
      <c r="D1109" s="53"/>
      <c r="E1109" s="386"/>
      <c r="F1109" s="220"/>
    </row>
    <row r="1110" spans="1:6" ht="15" customHeight="1">
      <c r="A1110" s="130"/>
      <c r="B1110" s="162"/>
      <c r="C1110" s="168"/>
      <c r="D1110" s="53"/>
      <c r="E1110" s="386"/>
      <c r="F1110" s="220"/>
    </row>
    <row r="1111" spans="1:6" ht="85.5">
      <c r="A1111" s="344" t="s">
        <v>1545</v>
      </c>
      <c r="B1111" s="183" t="s">
        <v>914</v>
      </c>
      <c r="C1111" s="168" t="s">
        <v>445</v>
      </c>
      <c r="D1111" s="184"/>
      <c r="E1111" s="281"/>
      <c r="F1111" s="219">
        <f>+E1111</f>
        <v>0</v>
      </c>
    </row>
    <row r="1112" spans="1:6" ht="15" customHeight="1">
      <c r="A1112" s="130"/>
      <c r="B1112" s="169"/>
      <c r="C1112" s="168"/>
      <c r="D1112" s="184"/>
      <c r="E1112" s="388"/>
      <c r="F1112" s="220"/>
    </row>
    <row r="1113" spans="1:6" ht="15" customHeight="1">
      <c r="A1113" s="130"/>
      <c r="B1113" s="162"/>
      <c r="C1113" s="345"/>
      <c r="D1113" s="382"/>
      <c r="E1113" s="345"/>
      <c r="F1113" s="347"/>
    </row>
    <row r="1114" spans="1:6" ht="15" customHeight="1">
      <c r="A1114" s="130"/>
      <c r="B1114" s="162"/>
      <c r="C1114" s="345"/>
      <c r="D1114" s="382"/>
      <c r="E1114" s="345"/>
      <c r="F1114" s="347"/>
    </row>
    <row r="1115" spans="1:6" ht="15" customHeight="1">
      <c r="A1115" s="130"/>
      <c r="B1115" s="162"/>
      <c r="C1115" s="345"/>
      <c r="D1115" s="382"/>
      <c r="E1115" s="345"/>
      <c r="F1115" s="347"/>
    </row>
    <row r="1116" spans="1:6" ht="15" customHeight="1">
      <c r="A1116" s="130"/>
      <c r="B1116" s="162"/>
      <c r="C1116" s="345"/>
      <c r="D1116" s="382"/>
      <c r="E1116" s="345"/>
      <c r="F1116" s="347"/>
    </row>
    <row r="1117" spans="1:6" ht="15" customHeight="1">
      <c r="A1117" s="130"/>
      <c r="B1117" s="162"/>
      <c r="C1117" s="345"/>
      <c r="D1117" s="382"/>
      <c r="E1117" s="345"/>
      <c r="F1117" s="347"/>
    </row>
    <row r="1118" spans="1:6" ht="15" customHeight="1">
      <c r="A1118" s="130"/>
      <c r="B1118" s="162"/>
      <c r="C1118" s="345"/>
      <c r="D1118" s="382"/>
      <c r="E1118" s="345"/>
      <c r="F1118" s="347"/>
    </row>
    <row r="1119" spans="1:6" ht="15" customHeight="1">
      <c r="A1119" s="130"/>
      <c r="B1119" s="162"/>
      <c r="C1119" s="345"/>
      <c r="D1119" s="382"/>
      <c r="E1119" s="345"/>
      <c r="F1119" s="347"/>
    </row>
    <row r="1120" spans="1:6" ht="15" customHeight="1">
      <c r="A1120" s="130"/>
      <c r="B1120" s="162"/>
      <c r="C1120" s="345"/>
      <c r="D1120" s="382"/>
      <c r="E1120" s="345"/>
      <c r="F1120" s="347"/>
    </row>
    <row r="1121" spans="1:6" ht="15" customHeight="1">
      <c r="A1121" s="130"/>
      <c r="B1121" s="162"/>
      <c r="C1121" s="345"/>
      <c r="D1121" s="382"/>
      <c r="E1121" s="345"/>
      <c r="F1121" s="347"/>
    </row>
    <row r="1122" spans="1:6" ht="15" customHeight="1">
      <c r="A1122" s="130"/>
      <c r="B1122" s="162"/>
      <c r="C1122" s="345"/>
      <c r="D1122" s="382"/>
      <c r="E1122" s="345"/>
      <c r="F1122" s="347"/>
    </row>
    <row r="1123" spans="1:6" ht="15" customHeight="1">
      <c r="A1123" s="130"/>
      <c r="B1123" s="162"/>
      <c r="C1123" s="345"/>
      <c r="D1123" s="382"/>
      <c r="E1123" s="345"/>
      <c r="F1123" s="347"/>
    </row>
    <row r="1124" spans="1:6" ht="15" customHeight="1">
      <c r="A1124" s="130"/>
      <c r="B1124" s="162"/>
      <c r="C1124" s="345"/>
      <c r="D1124" s="382"/>
      <c r="E1124" s="345"/>
      <c r="F1124" s="347"/>
    </row>
    <row r="1125" spans="1:6" ht="15" customHeight="1">
      <c r="A1125" s="130"/>
      <c r="B1125" s="162"/>
      <c r="C1125" s="345"/>
      <c r="D1125" s="382"/>
      <c r="E1125" s="345"/>
      <c r="F1125" s="347"/>
    </row>
    <row r="1126" spans="1:6" ht="15" customHeight="1">
      <c r="A1126" s="130"/>
      <c r="B1126" s="162"/>
      <c r="C1126" s="345"/>
      <c r="D1126" s="382"/>
      <c r="E1126" s="345"/>
      <c r="F1126" s="347"/>
    </row>
    <row r="1127" spans="1:6" ht="15" customHeight="1">
      <c r="A1127" s="130"/>
      <c r="B1127" s="162"/>
      <c r="C1127" s="345"/>
      <c r="D1127" s="382"/>
      <c r="E1127" s="345"/>
      <c r="F1127" s="347"/>
    </row>
    <row r="1128" spans="1:6" ht="15" customHeight="1">
      <c r="A1128" s="130"/>
      <c r="B1128" s="162"/>
      <c r="C1128" s="345"/>
      <c r="D1128" s="382"/>
      <c r="E1128" s="345"/>
      <c r="F1128" s="347"/>
    </row>
    <row r="1129" spans="1:6" ht="15" customHeight="1">
      <c r="A1129" s="344"/>
      <c r="B1129" s="162"/>
      <c r="C1129" s="168"/>
      <c r="D1129" s="184"/>
      <c r="E1129" s="388"/>
      <c r="F1129" s="220"/>
    </row>
    <row r="1130" spans="1:6" ht="15" customHeight="1">
      <c r="A1130" s="344"/>
      <c r="B1130" s="162"/>
      <c r="C1130" s="168"/>
      <c r="D1130" s="184"/>
      <c r="E1130" s="388"/>
      <c r="F1130" s="220"/>
    </row>
    <row r="1131" spans="1:6" ht="15" customHeight="1">
      <c r="A1131" s="344"/>
      <c r="B1131" s="162"/>
      <c r="C1131" s="168"/>
      <c r="D1131" s="184"/>
      <c r="E1131" s="388"/>
      <c r="F1131" s="220"/>
    </row>
    <row r="1132" spans="1:6" ht="15" customHeight="1">
      <c r="A1132" s="130"/>
      <c r="B1132" s="170"/>
      <c r="C1132" s="168"/>
      <c r="D1132" s="133"/>
      <c r="E1132" s="388"/>
      <c r="F1132" s="220"/>
    </row>
    <row r="1133" spans="1:6" ht="30" customHeight="1">
      <c r="A1133" s="358"/>
      <c r="B1133" s="359" t="s">
        <v>264</v>
      </c>
      <c r="C1133" s="360"/>
      <c r="D1133" s="361"/>
      <c r="E1133" s="362" t="s">
        <v>248</v>
      </c>
      <c r="F1133" s="363">
        <f>SUM(F1096:F1126)</f>
        <v>0</v>
      </c>
    </row>
    <row r="1134" spans="1:6" ht="15" customHeight="1">
      <c r="A1134" s="130"/>
      <c r="B1134" s="367"/>
      <c r="C1134" s="368"/>
      <c r="D1134" s="369"/>
      <c r="E1134" s="370"/>
      <c r="F1134" s="220"/>
    </row>
    <row r="1135" spans="1:6" ht="15" customHeight="1">
      <c r="A1135" s="130"/>
      <c r="B1135" s="371" t="s">
        <v>269</v>
      </c>
      <c r="C1135" s="317"/>
      <c r="D1135" s="372"/>
      <c r="E1135" s="370"/>
      <c r="F1135" s="220"/>
    </row>
    <row r="1136" spans="1:6" s="353" customFormat="1" ht="14.25">
      <c r="A1136" s="344"/>
      <c r="B1136" s="373"/>
      <c r="C1136" s="317"/>
      <c r="D1136" s="374"/>
      <c r="E1136" s="375"/>
      <c r="F1136" s="220"/>
    </row>
    <row r="1137" spans="1:6" s="353" customFormat="1" ht="14.25">
      <c r="A1137" s="344"/>
      <c r="B1137" s="376" t="s">
        <v>268</v>
      </c>
      <c r="C1137" s="317"/>
      <c r="D1137" s="374"/>
      <c r="E1137" s="375"/>
      <c r="F1137" s="220"/>
    </row>
    <row r="1138" spans="1:6" s="353" customFormat="1" ht="14.25">
      <c r="A1138" s="344"/>
      <c r="B1138" s="373"/>
      <c r="C1138" s="317"/>
      <c r="D1138" s="374"/>
      <c r="E1138" s="375"/>
      <c r="F1138" s="220"/>
    </row>
    <row r="1139" spans="1:6" s="353" customFormat="1" ht="14.25">
      <c r="A1139" s="344"/>
      <c r="B1139" s="377" t="s">
        <v>296</v>
      </c>
      <c r="C1139" s="317"/>
      <c r="D1139" s="374"/>
      <c r="E1139" s="375"/>
      <c r="F1139" s="220">
        <f>+F512</f>
        <v>0</v>
      </c>
    </row>
    <row r="1140" spans="1:6" s="353" customFormat="1" ht="14.25">
      <c r="A1140" s="344"/>
      <c r="B1140" s="373"/>
      <c r="C1140" s="317"/>
      <c r="D1140" s="374"/>
      <c r="E1140" s="375"/>
      <c r="F1140" s="220"/>
    </row>
    <row r="1141" spans="1:6" s="353" customFormat="1" ht="14.25">
      <c r="A1141" s="344"/>
      <c r="B1141" s="377" t="s">
        <v>297</v>
      </c>
      <c r="C1141" s="317"/>
      <c r="D1141" s="374"/>
      <c r="E1141" s="375"/>
      <c r="F1141" s="220">
        <f>+F548</f>
        <v>0</v>
      </c>
    </row>
    <row r="1142" spans="1:6" s="353" customFormat="1" ht="14.25">
      <c r="A1142" s="344"/>
      <c r="B1142" s="373"/>
      <c r="C1142" s="317"/>
      <c r="D1142" s="374"/>
      <c r="E1142" s="375"/>
      <c r="F1142" s="220"/>
    </row>
    <row r="1143" spans="1:6" s="353" customFormat="1" ht="14.25">
      <c r="A1143" s="344"/>
      <c r="B1143" s="377" t="s">
        <v>298</v>
      </c>
      <c r="C1143" s="317"/>
      <c r="D1143" s="374"/>
      <c r="E1143" s="375"/>
      <c r="F1143" s="220">
        <f>+F578</f>
        <v>0</v>
      </c>
    </row>
    <row r="1144" spans="1:6" s="353" customFormat="1" ht="14.25">
      <c r="A1144" s="344"/>
      <c r="B1144" s="373"/>
      <c r="C1144" s="317"/>
      <c r="D1144" s="374"/>
      <c r="E1144" s="375"/>
      <c r="F1144" s="220"/>
    </row>
    <row r="1145" spans="1:6" s="353" customFormat="1" ht="14.25">
      <c r="A1145" s="344"/>
      <c r="B1145" s="377" t="s">
        <v>299</v>
      </c>
      <c r="C1145" s="317"/>
      <c r="D1145" s="374"/>
      <c r="E1145" s="375"/>
      <c r="F1145" s="220">
        <f>+F624</f>
        <v>0</v>
      </c>
    </row>
    <row r="1146" spans="1:6" s="353" customFormat="1" ht="14.25">
      <c r="A1146" s="344"/>
      <c r="B1146" s="373"/>
      <c r="C1146" s="317"/>
      <c r="D1146" s="374"/>
      <c r="E1146" s="375"/>
      <c r="F1146" s="220"/>
    </row>
    <row r="1147" spans="1:6" s="353" customFormat="1" ht="14.25">
      <c r="A1147" s="344"/>
      <c r="B1147" s="377" t="s">
        <v>300</v>
      </c>
      <c r="C1147" s="317"/>
      <c r="D1147" s="374"/>
      <c r="E1147" s="375"/>
      <c r="F1147" s="220">
        <f>+F669</f>
        <v>0</v>
      </c>
    </row>
    <row r="1148" spans="1:6" s="353" customFormat="1" ht="14.25">
      <c r="A1148" s="344"/>
      <c r="B1148" s="373"/>
      <c r="C1148" s="317"/>
      <c r="D1148" s="374"/>
      <c r="E1148" s="375"/>
      <c r="F1148" s="220"/>
    </row>
    <row r="1149" spans="1:6" s="353" customFormat="1" ht="14.25">
      <c r="A1149" s="344"/>
      <c r="B1149" s="377" t="s">
        <v>301</v>
      </c>
      <c r="C1149" s="317"/>
      <c r="D1149" s="374"/>
      <c r="E1149" s="375"/>
      <c r="F1149" s="220">
        <f>+F714</f>
        <v>0</v>
      </c>
    </row>
    <row r="1150" spans="1:6" s="353" customFormat="1" ht="14.25">
      <c r="A1150" s="344"/>
      <c r="B1150" s="373"/>
      <c r="C1150" s="317"/>
      <c r="D1150" s="374"/>
      <c r="E1150" s="375"/>
      <c r="F1150" s="220"/>
    </row>
    <row r="1151" spans="1:6" s="353" customFormat="1" ht="14.25">
      <c r="A1151" s="344"/>
      <c r="B1151" s="377" t="s">
        <v>333</v>
      </c>
      <c r="C1151" s="317"/>
      <c r="D1151" s="374"/>
      <c r="E1151" s="375"/>
      <c r="F1151" s="220">
        <f>+F753</f>
        <v>0</v>
      </c>
    </row>
    <row r="1152" spans="1:6" s="353" customFormat="1" ht="14.25">
      <c r="A1152" s="344"/>
      <c r="B1152" s="373"/>
      <c r="C1152" s="317"/>
      <c r="D1152" s="374"/>
      <c r="E1152" s="375"/>
      <c r="F1152" s="220"/>
    </row>
    <row r="1153" spans="1:6" s="353" customFormat="1" ht="14.25">
      <c r="A1153" s="344"/>
      <c r="B1153" s="377" t="s">
        <v>361</v>
      </c>
      <c r="C1153" s="317"/>
      <c r="D1153" s="374"/>
      <c r="E1153" s="375"/>
      <c r="F1153" s="220">
        <f>+F799</f>
        <v>0</v>
      </c>
    </row>
    <row r="1154" spans="1:6" s="353" customFormat="1" ht="14.25">
      <c r="A1154" s="344"/>
      <c r="B1154" s="373"/>
      <c r="C1154" s="317"/>
      <c r="D1154" s="374"/>
      <c r="E1154" s="375"/>
      <c r="F1154" s="220"/>
    </row>
    <row r="1155" spans="1:6" s="353" customFormat="1" ht="14.25">
      <c r="A1155" s="344"/>
      <c r="B1155" s="377" t="s">
        <v>362</v>
      </c>
      <c r="C1155" s="317"/>
      <c r="D1155" s="374"/>
      <c r="E1155" s="375"/>
      <c r="F1155" s="220">
        <f>+F825</f>
        <v>0</v>
      </c>
    </row>
    <row r="1156" spans="1:6" s="353" customFormat="1" ht="14.25">
      <c r="A1156" s="344"/>
      <c r="B1156" s="373"/>
      <c r="C1156" s="317"/>
      <c r="D1156" s="374"/>
      <c r="E1156" s="375"/>
      <c r="F1156" s="220"/>
    </row>
    <row r="1157" spans="1:6" s="353" customFormat="1" ht="14.25">
      <c r="A1157" s="344"/>
      <c r="B1157" s="377" t="s">
        <v>374</v>
      </c>
      <c r="C1157" s="317"/>
      <c r="D1157" s="374"/>
      <c r="E1157" s="375"/>
      <c r="F1157" s="220">
        <f>+F853</f>
        <v>0</v>
      </c>
    </row>
    <row r="1158" spans="1:6" s="353" customFormat="1" ht="14.25">
      <c r="A1158" s="344"/>
      <c r="B1158" s="373"/>
      <c r="C1158" s="317"/>
      <c r="D1158" s="374"/>
      <c r="E1158" s="375"/>
      <c r="F1158" s="220"/>
    </row>
    <row r="1159" spans="1:6" s="353" customFormat="1" ht="14.25">
      <c r="A1159" s="344"/>
      <c r="B1159" s="377" t="s">
        <v>375</v>
      </c>
      <c r="C1159" s="317"/>
      <c r="D1159" s="374"/>
      <c r="E1159" s="375"/>
      <c r="F1159" s="220">
        <f>+F888</f>
        <v>0</v>
      </c>
    </row>
    <row r="1160" spans="1:6" s="353" customFormat="1" ht="14.25">
      <c r="A1160" s="344"/>
      <c r="B1160" s="373"/>
      <c r="C1160" s="317"/>
      <c r="D1160" s="374"/>
      <c r="E1160" s="375"/>
      <c r="F1160" s="220"/>
    </row>
    <row r="1161" spans="1:6" s="353" customFormat="1" ht="14.25">
      <c r="A1161" s="344"/>
      <c r="B1161" s="377" t="s">
        <v>1073</v>
      </c>
      <c r="C1161" s="317"/>
      <c r="D1161" s="374"/>
      <c r="E1161" s="375"/>
      <c r="F1161" s="220">
        <f>F926</f>
        <v>0</v>
      </c>
    </row>
    <row r="1162" spans="1:6" s="353" customFormat="1" ht="14.25">
      <c r="A1162" s="344"/>
      <c r="B1162" s="373"/>
      <c r="C1162" s="317"/>
      <c r="D1162" s="374"/>
      <c r="E1162" s="375"/>
      <c r="F1162" s="220"/>
    </row>
    <row r="1163" spans="1:6" s="353" customFormat="1" ht="14.25">
      <c r="A1163" s="344"/>
      <c r="B1163" s="377" t="s">
        <v>1125</v>
      </c>
      <c r="C1163" s="317"/>
      <c r="D1163" s="374"/>
      <c r="E1163" s="375"/>
      <c r="F1163" s="220">
        <f>F970</f>
        <v>0</v>
      </c>
    </row>
    <row r="1164" spans="1:6" s="353" customFormat="1" ht="14.25">
      <c r="A1164" s="344"/>
      <c r="B1164" s="373"/>
      <c r="C1164" s="317"/>
      <c r="D1164" s="374"/>
      <c r="E1164" s="375"/>
      <c r="F1164" s="220"/>
    </row>
    <row r="1165" spans="1:6" s="353" customFormat="1" ht="14.25">
      <c r="A1165" s="344"/>
      <c r="B1165" s="377" t="s">
        <v>1306</v>
      </c>
      <c r="C1165" s="317"/>
      <c r="D1165" s="374"/>
      <c r="E1165" s="375"/>
      <c r="F1165" s="220">
        <f>F1014</f>
        <v>0</v>
      </c>
    </row>
    <row r="1166" spans="1:6" s="353" customFormat="1" ht="14.25">
      <c r="A1166" s="344"/>
      <c r="B1166" s="373"/>
      <c r="C1166" s="317"/>
      <c r="D1166" s="374"/>
      <c r="E1166" s="375"/>
      <c r="F1166" s="220"/>
    </row>
    <row r="1167" spans="1:6" s="353" customFormat="1" ht="14.25">
      <c r="A1167" s="344"/>
      <c r="B1167" s="377" t="s">
        <v>1307</v>
      </c>
      <c r="C1167" s="317"/>
      <c r="D1167" s="374"/>
      <c r="E1167" s="375"/>
      <c r="F1167" s="220">
        <f>F1049</f>
        <v>0</v>
      </c>
    </row>
    <row r="1168" spans="1:6" s="353" customFormat="1" ht="14.25">
      <c r="A1168" s="344"/>
      <c r="B1168" s="373"/>
      <c r="C1168" s="317"/>
      <c r="D1168" s="374"/>
      <c r="E1168" s="375"/>
      <c r="F1168" s="220"/>
    </row>
    <row r="1169" spans="1:6" s="353" customFormat="1" ht="14.25">
      <c r="A1169" s="344"/>
      <c r="B1169" s="377" t="s">
        <v>1370</v>
      </c>
      <c r="C1169" s="317"/>
      <c r="D1169" s="374"/>
      <c r="E1169" s="375"/>
      <c r="F1169" s="220">
        <f>F1093</f>
        <v>0</v>
      </c>
    </row>
    <row r="1170" spans="1:6" s="353" customFormat="1" ht="14.25">
      <c r="A1170" s="344"/>
      <c r="B1170" s="373"/>
      <c r="C1170" s="317"/>
      <c r="D1170" s="374"/>
      <c r="E1170" s="375"/>
      <c r="F1170" s="220"/>
    </row>
    <row r="1171" spans="1:6" s="353" customFormat="1" ht="14.25">
      <c r="A1171" s="344"/>
      <c r="B1171" s="377" t="s">
        <v>1371</v>
      </c>
      <c r="C1171" s="317"/>
      <c r="D1171" s="374"/>
      <c r="E1171" s="375"/>
      <c r="F1171" s="220">
        <f>F1133</f>
        <v>0</v>
      </c>
    </row>
    <row r="1172" spans="1:6" s="353" customFormat="1" ht="14.25">
      <c r="A1172" s="344"/>
      <c r="B1172" s="373"/>
      <c r="C1172" s="317"/>
      <c r="D1172" s="374"/>
      <c r="E1172" s="375"/>
      <c r="F1172" s="220"/>
    </row>
    <row r="1173" spans="1:6" s="353" customFormat="1" ht="14.25">
      <c r="A1173" s="344"/>
      <c r="B1173" s="373"/>
      <c r="C1173" s="317"/>
      <c r="D1173" s="374"/>
      <c r="E1173" s="375"/>
      <c r="F1173" s="220"/>
    </row>
    <row r="1174" spans="1:6" s="353" customFormat="1" ht="14.25">
      <c r="A1174" s="344"/>
      <c r="B1174" s="373"/>
      <c r="C1174" s="317"/>
      <c r="D1174" s="374"/>
      <c r="E1174" s="375"/>
      <c r="F1174" s="220"/>
    </row>
    <row r="1175" spans="1:6" s="353" customFormat="1" ht="14.25">
      <c r="A1175" s="344"/>
      <c r="B1175" s="373"/>
      <c r="C1175" s="317"/>
      <c r="D1175" s="374"/>
      <c r="E1175" s="375"/>
      <c r="F1175" s="220"/>
    </row>
    <row r="1176" spans="1:6" s="353" customFormat="1" ht="14.25">
      <c r="A1176" s="344"/>
      <c r="B1176" s="373"/>
      <c r="C1176" s="317"/>
      <c r="D1176" s="374"/>
      <c r="E1176" s="375"/>
      <c r="F1176" s="220"/>
    </row>
    <row r="1177" spans="1:6" s="353" customFormat="1" ht="14.25">
      <c r="A1177" s="344"/>
      <c r="B1177" s="373"/>
      <c r="C1177" s="317"/>
      <c r="D1177" s="374"/>
      <c r="E1177" s="375"/>
      <c r="F1177" s="220"/>
    </row>
    <row r="1178" spans="1:6" s="353" customFormat="1" ht="14.25">
      <c r="A1178" s="344"/>
      <c r="B1178" s="373"/>
      <c r="C1178" s="317"/>
      <c r="D1178" s="374"/>
      <c r="E1178" s="375"/>
      <c r="F1178" s="220"/>
    </row>
    <row r="1179" spans="1:6" s="353" customFormat="1" ht="14.25">
      <c r="A1179" s="344"/>
      <c r="B1179" s="373"/>
      <c r="C1179" s="324"/>
      <c r="D1179" s="378"/>
      <c r="E1179" s="375"/>
      <c r="F1179" s="220"/>
    </row>
    <row r="1180" spans="1:6" ht="30" customHeight="1">
      <c r="A1180" s="358"/>
      <c r="B1180" s="359" t="s">
        <v>266</v>
      </c>
      <c r="C1180" s="360"/>
      <c r="D1180" s="361"/>
      <c r="E1180" s="362" t="s">
        <v>248</v>
      </c>
      <c r="F1180" s="400">
        <f>SUM(F1136:F1173)</f>
        <v>0</v>
      </c>
    </row>
    <row r="1181" spans="1:6" ht="15" customHeight="1">
      <c r="A1181" s="130"/>
      <c r="B1181" s="401"/>
      <c r="C1181" s="368"/>
      <c r="D1181" s="369"/>
      <c r="E1181" s="370"/>
      <c r="F1181" s="220"/>
    </row>
    <row r="1182" spans="1:6" ht="15" customHeight="1">
      <c r="A1182" s="130"/>
      <c r="B1182" s="402" t="s">
        <v>290</v>
      </c>
      <c r="C1182" s="403"/>
      <c r="D1182" s="404"/>
      <c r="E1182" s="370"/>
      <c r="F1182" s="220"/>
    </row>
    <row r="1183" spans="1:6" s="353" customFormat="1" ht="14.25">
      <c r="A1183" s="344"/>
      <c r="B1183" s="377"/>
      <c r="C1183" s="403"/>
      <c r="D1183" s="404"/>
      <c r="E1183" s="375"/>
      <c r="F1183" s="220"/>
    </row>
    <row r="1184" spans="1:6" s="353" customFormat="1" ht="14.25">
      <c r="A1184" s="344"/>
      <c r="B1184" s="377" t="s">
        <v>14</v>
      </c>
      <c r="C1184" s="403"/>
      <c r="D1184" s="706" t="s">
        <v>368</v>
      </c>
      <c r="E1184" s="707"/>
      <c r="F1184" s="220">
        <f>F125</f>
        <v>0</v>
      </c>
    </row>
    <row r="1185" spans="1:6" s="353" customFormat="1" ht="14.25">
      <c r="A1185" s="344"/>
      <c r="B1185" s="377"/>
      <c r="C1185" s="403"/>
      <c r="D1185" s="706"/>
      <c r="E1185" s="707"/>
      <c r="F1185" s="220"/>
    </row>
    <row r="1186" spans="1:6" s="353" customFormat="1" ht="14.25">
      <c r="A1186" s="344"/>
      <c r="B1186" s="377" t="s">
        <v>100</v>
      </c>
      <c r="C1186" s="403"/>
      <c r="D1186" s="706" t="s">
        <v>372</v>
      </c>
      <c r="E1186" s="707"/>
      <c r="F1186" s="220">
        <f>F158</f>
        <v>0</v>
      </c>
    </row>
    <row r="1187" spans="1:6" s="353" customFormat="1" ht="14.25">
      <c r="A1187" s="344"/>
      <c r="B1187" s="377"/>
      <c r="C1187" s="403"/>
      <c r="D1187" s="706"/>
      <c r="E1187" s="707"/>
      <c r="F1187" s="220"/>
    </row>
    <row r="1188" spans="1:6" s="353" customFormat="1" ht="14.25">
      <c r="A1188" s="344"/>
      <c r="B1188" s="377" t="s">
        <v>102</v>
      </c>
      <c r="C1188" s="403"/>
      <c r="D1188" s="706" t="s">
        <v>1308</v>
      </c>
      <c r="E1188" s="707"/>
      <c r="F1188" s="220">
        <f>F479</f>
        <v>0</v>
      </c>
    </row>
    <row r="1189" spans="1:6" s="353" customFormat="1" ht="14.25">
      <c r="A1189" s="344"/>
      <c r="B1189" s="377"/>
      <c r="C1189" s="403"/>
      <c r="D1189" s="706"/>
      <c r="E1189" s="707"/>
      <c r="F1189" s="220"/>
    </row>
    <row r="1190" spans="1:6" s="353" customFormat="1" ht="14.25">
      <c r="A1190" s="344"/>
      <c r="B1190" s="377" t="s">
        <v>132</v>
      </c>
      <c r="C1190" s="403"/>
      <c r="D1190" s="706" t="s">
        <v>1309</v>
      </c>
      <c r="E1190" s="707"/>
      <c r="F1190" s="220">
        <f>F1180</f>
        <v>0</v>
      </c>
    </row>
    <row r="1191" spans="1:6" s="353" customFormat="1" ht="14.25">
      <c r="A1191" s="344"/>
      <c r="B1191" s="373"/>
      <c r="C1191" s="317"/>
      <c r="D1191" s="708"/>
      <c r="E1191" s="709"/>
      <c r="F1191" s="220"/>
    </row>
    <row r="1192" spans="1:6" s="353" customFormat="1" ht="14.25">
      <c r="A1192" s="344"/>
      <c r="B1192" s="377"/>
      <c r="C1192" s="317"/>
      <c r="D1192" s="706"/>
      <c r="E1192" s="707"/>
      <c r="F1192" s="220"/>
    </row>
    <row r="1193" spans="1:6" s="353" customFormat="1" ht="14.25">
      <c r="A1193" s="344"/>
      <c r="B1193" s="373"/>
      <c r="C1193" s="317"/>
      <c r="D1193" s="708"/>
      <c r="E1193" s="709"/>
      <c r="F1193" s="220"/>
    </row>
    <row r="1194" spans="1:6" s="353" customFormat="1" ht="14.25">
      <c r="A1194" s="344"/>
      <c r="B1194" s="377"/>
      <c r="C1194" s="317"/>
      <c r="D1194" s="706"/>
      <c r="E1194" s="707"/>
      <c r="F1194" s="220"/>
    </row>
    <row r="1195" spans="1:6" s="353" customFormat="1" ht="14.25">
      <c r="A1195" s="344"/>
      <c r="B1195" s="373"/>
      <c r="C1195" s="317"/>
      <c r="D1195" s="708"/>
      <c r="E1195" s="709"/>
      <c r="F1195" s="220"/>
    </row>
    <row r="1196" spans="1:6" s="353" customFormat="1" ht="14.25">
      <c r="A1196" s="344"/>
      <c r="B1196" s="377"/>
      <c r="C1196" s="317"/>
      <c r="D1196" s="374"/>
      <c r="E1196" s="375"/>
      <c r="F1196" s="220"/>
    </row>
    <row r="1197" spans="1:6" s="353" customFormat="1" ht="14.25">
      <c r="A1197" s="344"/>
      <c r="B1197" s="373"/>
      <c r="C1197" s="317"/>
      <c r="D1197" s="374"/>
      <c r="E1197" s="375"/>
      <c r="F1197" s="220"/>
    </row>
    <row r="1198" spans="1:6" s="353" customFormat="1" ht="14.25">
      <c r="A1198" s="344"/>
      <c r="B1198" s="377"/>
      <c r="C1198" s="317"/>
      <c r="D1198" s="374"/>
      <c r="E1198" s="375"/>
      <c r="F1198" s="220"/>
    </row>
    <row r="1199" spans="1:6" s="353" customFormat="1" ht="14.25">
      <c r="A1199" s="344"/>
      <c r="B1199" s="373"/>
      <c r="C1199" s="317"/>
      <c r="D1199" s="374"/>
      <c r="E1199" s="375"/>
      <c r="F1199" s="220"/>
    </row>
    <row r="1200" spans="1:6" s="353" customFormat="1" ht="14.25">
      <c r="A1200" s="344"/>
      <c r="B1200" s="377"/>
      <c r="C1200" s="317"/>
      <c r="D1200" s="374"/>
      <c r="E1200" s="375"/>
      <c r="F1200" s="220"/>
    </row>
    <row r="1201" spans="1:6" s="353" customFormat="1" ht="14.25">
      <c r="A1201" s="344"/>
      <c r="B1201" s="373"/>
      <c r="C1201" s="317"/>
      <c r="D1201" s="374"/>
      <c r="E1201" s="375"/>
      <c r="F1201" s="220"/>
    </row>
    <row r="1202" spans="1:6" s="353" customFormat="1" ht="14.25">
      <c r="A1202" s="344"/>
      <c r="B1202" s="373"/>
      <c r="C1202" s="317"/>
      <c r="D1202" s="374"/>
      <c r="E1202" s="375"/>
      <c r="F1202" s="220"/>
    </row>
    <row r="1203" spans="1:6" s="353" customFormat="1" ht="14.25">
      <c r="A1203" s="344"/>
      <c r="B1203" s="373"/>
      <c r="C1203" s="317"/>
      <c r="D1203" s="374"/>
      <c r="E1203" s="375"/>
      <c r="F1203" s="220"/>
    </row>
    <row r="1204" spans="1:6" s="353" customFormat="1" ht="14.25">
      <c r="A1204" s="344"/>
      <c r="B1204" s="373"/>
      <c r="C1204" s="317"/>
      <c r="D1204" s="374"/>
      <c r="E1204" s="375"/>
      <c r="F1204" s="220"/>
    </row>
    <row r="1205" spans="1:6" s="353" customFormat="1" ht="14.25">
      <c r="A1205" s="344"/>
      <c r="B1205" s="373"/>
      <c r="C1205" s="317"/>
      <c r="D1205" s="374"/>
      <c r="E1205" s="375"/>
      <c r="F1205" s="220"/>
    </row>
    <row r="1206" spans="1:6" s="353" customFormat="1" ht="14.25">
      <c r="A1206" s="344"/>
      <c r="B1206" s="373"/>
      <c r="C1206" s="317"/>
      <c r="D1206" s="374"/>
      <c r="E1206" s="375"/>
      <c r="F1206" s="220"/>
    </row>
    <row r="1207" spans="1:6" s="353" customFormat="1" ht="14.25">
      <c r="A1207" s="344"/>
      <c r="B1207" s="373"/>
      <c r="C1207" s="317"/>
      <c r="D1207" s="374"/>
      <c r="E1207" s="375"/>
      <c r="F1207" s="220"/>
    </row>
    <row r="1208" spans="1:6" s="353" customFormat="1" ht="14.25">
      <c r="A1208" s="344"/>
      <c r="B1208" s="373"/>
      <c r="C1208" s="317"/>
      <c r="D1208" s="374"/>
      <c r="E1208" s="375"/>
      <c r="F1208" s="220"/>
    </row>
    <row r="1209" spans="1:6" s="353" customFormat="1" ht="14.25">
      <c r="A1209" s="344"/>
      <c r="B1209" s="373"/>
      <c r="C1209" s="317"/>
      <c r="D1209" s="374"/>
      <c r="E1209" s="375"/>
      <c r="F1209" s="220"/>
    </row>
    <row r="1210" spans="1:6" s="353" customFormat="1" ht="14.25">
      <c r="A1210" s="344"/>
      <c r="B1210" s="373"/>
      <c r="C1210" s="317"/>
      <c r="D1210" s="374"/>
      <c r="E1210" s="375"/>
      <c r="F1210" s="220"/>
    </row>
    <row r="1211" spans="1:6" s="353" customFormat="1" ht="14.25">
      <c r="A1211" s="344"/>
      <c r="B1211" s="373"/>
      <c r="C1211" s="317"/>
      <c r="D1211" s="374"/>
      <c r="E1211" s="375"/>
      <c r="F1211" s="220"/>
    </row>
    <row r="1212" spans="1:6" s="353" customFormat="1" ht="14.25">
      <c r="A1212" s="344"/>
      <c r="B1212" s="373"/>
      <c r="C1212" s="317"/>
      <c r="D1212" s="374"/>
      <c r="E1212" s="375"/>
      <c r="F1212" s="220"/>
    </row>
    <row r="1213" spans="1:6" s="353" customFormat="1" ht="14.25">
      <c r="A1213" s="344"/>
      <c r="B1213" s="373"/>
      <c r="C1213" s="317"/>
      <c r="D1213" s="374"/>
      <c r="E1213" s="375"/>
      <c r="F1213" s="220"/>
    </row>
    <row r="1214" spans="1:6" s="353" customFormat="1" ht="14.25">
      <c r="A1214" s="344"/>
      <c r="B1214" s="373"/>
      <c r="C1214" s="317"/>
      <c r="D1214" s="374"/>
      <c r="E1214" s="375"/>
      <c r="F1214" s="220"/>
    </row>
    <row r="1215" spans="1:6" s="353" customFormat="1" ht="14.25">
      <c r="A1215" s="344"/>
      <c r="B1215" s="373"/>
      <c r="C1215" s="317"/>
      <c r="D1215" s="374"/>
      <c r="E1215" s="375"/>
      <c r="F1215" s="220"/>
    </row>
    <row r="1216" spans="1:6" s="353" customFormat="1" ht="14.25">
      <c r="A1216" s="344"/>
      <c r="B1216" s="373"/>
      <c r="C1216" s="317"/>
      <c r="D1216" s="374"/>
      <c r="E1216" s="375"/>
      <c r="F1216" s="220"/>
    </row>
    <row r="1217" spans="1:6" s="353" customFormat="1" ht="14.25">
      <c r="A1217" s="344"/>
      <c r="B1217" s="373"/>
      <c r="C1217" s="317"/>
      <c r="D1217" s="374"/>
      <c r="E1217" s="375"/>
      <c r="F1217" s="220"/>
    </row>
    <row r="1218" spans="1:6" s="353" customFormat="1" ht="14.25">
      <c r="A1218" s="344"/>
      <c r="B1218" s="373"/>
      <c r="C1218" s="317"/>
      <c r="D1218" s="374"/>
      <c r="E1218" s="375"/>
      <c r="F1218" s="220"/>
    </row>
    <row r="1219" spans="1:6" s="353" customFormat="1" ht="14.25">
      <c r="A1219" s="344"/>
      <c r="B1219" s="373"/>
      <c r="C1219" s="317"/>
      <c r="D1219" s="374"/>
      <c r="E1219" s="375"/>
      <c r="F1219" s="220"/>
    </row>
    <row r="1220" spans="1:6" s="353" customFormat="1" ht="14.25">
      <c r="A1220" s="344"/>
      <c r="B1220" s="373"/>
      <c r="C1220" s="317"/>
      <c r="D1220" s="374"/>
      <c r="E1220" s="375"/>
      <c r="F1220" s="220"/>
    </row>
    <row r="1221" spans="1:6" s="353" customFormat="1" ht="14.25">
      <c r="A1221" s="344"/>
      <c r="B1221" s="373"/>
      <c r="C1221" s="317"/>
      <c r="D1221" s="374"/>
      <c r="E1221" s="375"/>
      <c r="F1221" s="220"/>
    </row>
    <row r="1222" spans="1:6" s="353" customFormat="1" ht="14.25">
      <c r="A1222" s="344"/>
      <c r="B1222" s="373"/>
      <c r="C1222" s="317"/>
      <c r="D1222" s="374"/>
      <c r="E1222" s="375"/>
      <c r="F1222" s="220"/>
    </row>
    <row r="1223" spans="1:6" s="353" customFormat="1" ht="14.25">
      <c r="A1223" s="344"/>
      <c r="B1223" s="373"/>
      <c r="C1223" s="317"/>
      <c r="D1223" s="374"/>
      <c r="E1223" s="375"/>
      <c r="F1223" s="220"/>
    </row>
    <row r="1224" spans="1:6" s="353" customFormat="1" ht="14.25">
      <c r="A1224" s="344"/>
      <c r="B1224" s="373"/>
      <c r="C1224" s="317"/>
      <c r="D1224" s="374"/>
      <c r="E1224" s="375"/>
      <c r="F1224" s="220"/>
    </row>
    <row r="1225" spans="1:6" s="353" customFormat="1" ht="14.25">
      <c r="A1225" s="344"/>
      <c r="B1225" s="405"/>
      <c r="C1225" s="324"/>
      <c r="D1225" s="378"/>
      <c r="E1225" s="375"/>
      <c r="F1225" s="220"/>
    </row>
    <row r="1226" spans="1:6" ht="30" customHeight="1">
      <c r="A1226" s="406"/>
      <c r="B1226" s="407" t="s">
        <v>291</v>
      </c>
      <c r="C1226" s="407"/>
      <c r="D1226" s="408"/>
      <c r="E1226" s="409" t="s">
        <v>248</v>
      </c>
      <c r="F1226" s="410">
        <f>SUM(F1183:F1200)</f>
        <v>0</v>
      </c>
    </row>
  </sheetData>
  <sheetProtection algorithmName="SHA-512" hashValue="GldhMcZ2tDT0++1JM8fpEU4YitPgmWBljxMQwZ88+dfLbP2e34ViDiuv4ojg/S3nd0WJhg4WGShlHIyyeoW16g==" saltValue="pmzx7uftIczJJw5xrUh/rw==" spinCount="100000" sheet="1" objects="1" scenarios="1"/>
  <mergeCells count="16">
    <mergeCell ref="A5:A6"/>
    <mergeCell ref="B5:B6"/>
    <mergeCell ref="C5:C6"/>
    <mergeCell ref="D5:D6"/>
    <mergeCell ref="D1193:E1193"/>
    <mergeCell ref="D1194:E1194"/>
    <mergeCell ref="D1195:E1195"/>
    <mergeCell ref="D1184:E1184"/>
    <mergeCell ref="D1185:E1185"/>
    <mergeCell ref="D1186:E1186"/>
    <mergeCell ref="D1187:E1187"/>
    <mergeCell ref="D1188:E1188"/>
    <mergeCell ref="D1189:E1189"/>
    <mergeCell ref="D1190:E1190"/>
    <mergeCell ref="D1191:E1191"/>
    <mergeCell ref="D1192:E1192"/>
  </mergeCells>
  <printOptions horizontalCentered="1"/>
  <pageMargins left="0.25" right="0.25" top="0.5" bottom="0.75" header="0.5" footer="0.25"/>
  <pageSetup paperSize="9" scale="98" orientation="portrait" useFirstPageNumber="1" r:id="rId1"/>
  <headerFooter>
    <oddFooter>&amp;L&amp;8Document (V-4)&amp;C&amp;8 1/&amp;P&amp;R&amp;8Bill No. 1 -
Wastewater Collection Network</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J705"/>
  <sheetViews>
    <sheetView showGridLines="0" showZeros="0" view="pageBreakPreview" topLeftCell="A583" zoomScale="85" zoomScaleNormal="100" zoomScaleSheetLayoutView="85" workbookViewId="0">
      <selection activeCell="E589" sqref="E589"/>
    </sheetView>
  </sheetViews>
  <sheetFormatPr defaultRowHeight="15" customHeight="1"/>
  <cols>
    <col min="1" max="1" width="16.42578125" style="411" customWidth="1"/>
    <col min="2" max="2" width="43.85546875" style="284" customWidth="1"/>
    <col min="3" max="3" width="6.7109375" style="285" customWidth="1"/>
    <col min="4" max="4" width="9.28515625" style="417" customWidth="1"/>
    <col min="5" max="5" width="9.85546875" style="492" customWidth="1"/>
    <col min="6" max="6" width="14.7109375" style="412" customWidth="1"/>
    <col min="7" max="9" width="9.140625" style="284"/>
    <col min="10" max="10" width="11.5703125" style="284" bestFit="1" customWidth="1"/>
    <col min="11" max="16384" width="9.140625" style="284"/>
  </cols>
  <sheetData>
    <row r="1" spans="1:6" s="314" customFormat="1" ht="15" customHeight="1">
      <c r="A1" s="310" t="s">
        <v>1129</v>
      </c>
      <c r="B1" s="311"/>
      <c r="C1" s="311"/>
      <c r="D1" s="414"/>
      <c r="E1" s="415"/>
      <c r="F1" s="416"/>
    </row>
    <row r="2" spans="1:6" s="321" customFormat="1" ht="15" customHeight="1">
      <c r="A2" s="315" t="s">
        <v>1698</v>
      </c>
      <c r="B2" s="316"/>
      <c r="C2" s="317"/>
      <c r="D2" s="417"/>
      <c r="E2" s="418"/>
      <c r="F2" s="419" t="s">
        <v>270</v>
      </c>
    </row>
    <row r="3" spans="1:6" s="321" customFormat="1" ht="15" customHeight="1">
      <c r="A3" s="322" t="s">
        <v>1701</v>
      </c>
      <c r="B3" s="323"/>
      <c r="C3" s="324"/>
      <c r="D3" s="420"/>
      <c r="E3" s="421"/>
      <c r="F3" s="327" t="s">
        <v>149</v>
      </c>
    </row>
    <row r="4" spans="1:6" s="321" customFormat="1" ht="16.5" customHeight="1">
      <c r="A4" s="422"/>
      <c r="B4" s="329"/>
      <c r="C4" s="330"/>
      <c r="D4" s="423"/>
      <c r="E4" s="424"/>
      <c r="F4" s="425"/>
    </row>
    <row r="5" spans="1:6" s="335" customFormat="1" ht="15" customHeight="1">
      <c r="A5" s="710" t="s">
        <v>2</v>
      </c>
      <c r="B5" s="716" t="s">
        <v>3</v>
      </c>
      <c r="C5" s="718" t="s">
        <v>4</v>
      </c>
      <c r="D5" s="720" t="s">
        <v>5</v>
      </c>
      <c r="E5" s="426" t="s">
        <v>6</v>
      </c>
      <c r="F5" s="427" t="s">
        <v>11</v>
      </c>
    </row>
    <row r="6" spans="1:6" s="335" customFormat="1" ht="15" customHeight="1">
      <c r="A6" s="711"/>
      <c r="B6" s="717"/>
      <c r="C6" s="719"/>
      <c r="D6" s="721"/>
      <c r="E6" s="428" t="s">
        <v>98</v>
      </c>
      <c r="F6" s="429" t="s">
        <v>98</v>
      </c>
    </row>
    <row r="7" spans="1:6" s="335" customFormat="1" ht="15" customHeight="1">
      <c r="A7" s="337"/>
      <c r="B7" s="338"/>
      <c r="C7" s="339"/>
      <c r="D7" s="430"/>
      <c r="E7" s="431"/>
      <c r="F7" s="432"/>
    </row>
    <row r="8" spans="1:6" s="335" customFormat="1" ht="15" customHeight="1">
      <c r="A8" s="337"/>
      <c r="B8" s="343" t="s">
        <v>14</v>
      </c>
      <c r="C8" s="339"/>
      <c r="D8" s="430"/>
      <c r="E8" s="431"/>
      <c r="F8" s="433"/>
    </row>
    <row r="9" spans="1:6" ht="15" customHeight="1">
      <c r="A9" s="344"/>
      <c r="B9" s="162"/>
      <c r="C9" s="345"/>
      <c r="D9" s="434"/>
      <c r="E9" s="435"/>
      <c r="F9" s="347"/>
    </row>
    <row r="10" spans="1:6" ht="15" customHeight="1">
      <c r="A10" s="348" t="s">
        <v>702</v>
      </c>
      <c r="B10" s="349" t="s">
        <v>701</v>
      </c>
      <c r="C10" s="345"/>
      <c r="D10" s="434"/>
      <c r="E10" s="435"/>
      <c r="F10" s="347"/>
    </row>
    <row r="11" spans="1:6" ht="15" customHeight="1">
      <c r="A11" s="436"/>
      <c r="B11" s="350"/>
      <c r="C11" s="345"/>
      <c r="D11" s="434"/>
      <c r="E11" s="435"/>
      <c r="F11" s="347"/>
    </row>
    <row r="12" spans="1:6" ht="28.5">
      <c r="A12" s="344" t="s">
        <v>806</v>
      </c>
      <c r="B12" s="351" t="s">
        <v>815</v>
      </c>
      <c r="C12" s="345"/>
      <c r="D12" s="434"/>
      <c r="E12" s="435"/>
      <c r="F12" s="347"/>
    </row>
    <row r="13" spans="1:6" ht="15" customHeight="1">
      <c r="A13" s="344"/>
      <c r="B13" s="350"/>
      <c r="C13" s="345"/>
      <c r="D13" s="434"/>
      <c r="E13" s="435"/>
      <c r="F13" s="347"/>
    </row>
    <row r="14" spans="1:6" ht="114">
      <c r="A14" s="185"/>
      <c r="B14" s="351" t="s">
        <v>243</v>
      </c>
      <c r="C14" s="345"/>
      <c r="D14" s="434"/>
      <c r="E14" s="437"/>
      <c r="F14" s="347"/>
    </row>
    <row r="15" spans="1:6" ht="15" customHeight="1">
      <c r="A15" s="436"/>
      <c r="B15" s="350"/>
      <c r="C15" s="345"/>
      <c r="D15" s="434"/>
      <c r="E15" s="437"/>
      <c r="F15" s="347"/>
    </row>
    <row r="16" spans="1:6" ht="28.5">
      <c r="A16" s="344" t="s">
        <v>810</v>
      </c>
      <c r="B16" s="161" t="s">
        <v>1029</v>
      </c>
      <c r="C16" s="345"/>
      <c r="D16" s="434"/>
      <c r="E16" s="437"/>
      <c r="F16" s="347"/>
    </row>
    <row r="17" spans="1:10" ht="15" customHeight="1">
      <c r="A17" s="185"/>
      <c r="B17" s="161"/>
      <c r="C17" s="345"/>
      <c r="D17" s="434"/>
      <c r="E17" s="437"/>
      <c r="F17" s="347"/>
    </row>
    <row r="18" spans="1:10" ht="85.5">
      <c r="A18" s="344" t="s">
        <v>918</v>
      </c>
      <c r="B18" s="350" t="s">
        <v>1302</v>
      </c>
      <c r="C18" s="168" t="s">
        <v>440</v>
      </c>
      <c r="D18" s="434">
        <v>2602</v>
      </c>
      <c r="E18" s="283"/>
      <c r="F18" s="219">
        <f>D18*E18</f>
        <v>0</v>
      </c>
      <c r="J18" s="439"/>
    </row>
    <row r="19" spans="1:10" ht="15" customHeight="1">
      <c r="A19" s="436"/>
      <c r="B19" s="350"/>
      <c r="C19" s="168"/>
      <c r="D19" s="434"/>
      <c r="E19" s="437"/>
      <c r="F19" s="347"/>
      <c r="J19" s="439"/>
    </row>
    <row r="20" spans="1:10" ht="28.5">
      <c r="A20" s="344" t="s">
        <v>915</v>
      </c>
      <c r="B20" s="161" t="s">
        <v>154</v>
      </c>
      <c r="C20" s="345"/>
      <c r="D20" s="434"/>
      <c r="E20" s="437"/>
      <c r="F20" s="347"/>
      <c r="J20" s="439"/>
    </row>
    <row r="21" spans="1:10" ht="15" customHeight="1">
      <c r="A21" s="436"/>
      <c r="B21" s="440"/>
      <c r="C21" s="345"/>
      <c r="D21" s="434"/>
      <c r="E21" s="437"/>
      <c r="F21" s="347"/>
      <c r="J21" s="439"/>
    </row>
    <row r="22" spans="1:10" ht="15" customHeight="1">
      <c r="A22" s="344" t="s">
        <v>919</v>
      </c>
      <c r="B22" s="350" t="s">
        <v>155</v>
      </c>
      <c r="C22" s="345" t="s">
        <v>440</v>
      </c>
      <c r="D22" s="434">
        <v>4876</v>
      </c>
      <c r="E22" s="283"/>
      <c r="F22" s="219">
        <f>D22*E22</f>
        <v>0</v>
      </c>
      <c r="J22" s="439"/>
    </row>
    <row r="23" spans="1:10" ht="14.25">
      <c r="A23" s="436"/>
      <c r="B23" s="441"/>
      <c r="C23" s="345"/>
      <c r="D23" s="434"/>
      <c r="E23" s="437"/>
      <c r="F23" s="347"/>
      <c r="J23" s="439"/>
    </row>
    <row r="24" spans="1:10" ht="104.25" customHeight="1">
      <c r="A24" s="344" t="s">
        <v>916</v>
      </c>
      <c r="B24" s="351" t="s">
        <v>150</v>
      </c>
      <c r="C24" s="345"/>
      <c r="D24" s="434"/>
      <c r="E24" s="437"/>
      <c r="F24" s="347"/>
      <c r="J24" s="439"/>
    </row>
    <row r="25" spans="1:10" ht="15" customHeight="1">
      <c r="A25" s="436"/>
      <c r="B25" s="442"/>
      <c r="C25" s="345"/>
      <c r="D25" s="434"/>
      <c r="E25" s="437"/>
      <c r="F25" s="347"/>
      <c r="J25" s="439"/>
    </row>
    <row r="26" spans="1:10" ht="14.25">
      <c r="A26" s="344" t="s">
        <v>1022</v>
      </c>
      <c r="B26" s="350" t="s">
        <v>99</v>
      </c>
      <c r="C26" s="345" t="s">
        <v>442</v>
      </c>
      <c r="D26" s="434">
        <v>13</v>
      </c>
      <c r="E26" s="283"/>
      <c r="F26" s="219">
        <f>D26*E26</f>
        <v>0</v>
      </c>
      <c r="J26" s="439"/>
    </row>
    <row r="27" spans="1:10" ht="14.25">
      <c r="A27" s="344"/>
      <c r="B27" s="440"/>
      <c r="C27" s="345"/>
      <c r="D27" s="434"/>
      <c r="E27" s="438"/>
      <c r="F27" s="219"/>
      <c r="J27" s="439"/>
    </row>
    <row r="28" spans="1:10" ht="14.25">
      <c r="A28" s="344"/>
      <c r="B28" s="440"/>
      <c r="C28" s="345"/>
      <c r="D28" s="434"/>
      <c r="E28" s="437"/>
      <c r="F28" s="347"/>
      <c r="J28" s="439"/>
    </row>
    <row r="29" spans="1:10" ht="14.25">
      <c r="A29" s="436"/>
      <c r="B29" s="441"/>
      <c r="C29" s="345"/>
      <c r="D29" s="434"/>
      <c r="E29" s="437"/>
      <c r="F29" s="347"/>
      <c r="J29" s="439"/>
    </row>
    <row r="30" spans="1:10" ht="30" customHeight="1">
      <c r="A30" s="358"/>
      <c r="B30" s="359" t="s">
        <v>264</v>
      </c>
      <c r="C30" s="360"/>
      <c r="D30" s="443"/>
      <c r="E30" s="444" t="s">
        <v>248</v>
      </c>
      <c r="F30" s="400">
        <f>SUM(F13:F28)</f>
        <v>0</v>
      </c>
      <c r="J30" s="439"/>
    </row>
    <row r="31" spans="1:10" ht="15" customHeight="1">
      <c r="A31" s="344"/>
      <c r="B31" s="162"/>
      <c r="C31" s="345"/>
      <c r="D31" s="434"/>
      <c r="E31" s="435"/>
      <c r="F31" s="347"/>
      <c r="J31" s="439"/>
    </row>
    <row r="32" spans="1:10" ht="15" customHeight="1">
      <c r="A32" s="344"/>
      <c r="B32" s="343" t="s">
        <v>271</v>
      </c>
      <c r="C32" s="345"/>
      <c r="D32" s="434"/>
      <c r="E32" s="435"/>
      <c r="F32" s="347"/>
      <c r="J32" s="439"/>
    </row>
    <row r="33" spans="1:10" ht="15.75" customHeight="1">
      <c r="A33" s="185"/>
      <c r="B33" s="350"/>
      <c r="C33" s="345"/>
      <c r="D33" s="434"/>
      <c r="E33" s="437"/>
      <c r="F33" s="347"/>
      <c r="J33" s="439"/>
    </row>
    <row r="34" spans="1:10" ht="99.75">
      <c r="A34" s="344" t="s">
        <v>917</v>
      </c>
      <c r="B34" s="445" t="s">
        <v>151</v>
      </c>
      <c r="C34" s="345"/>
      <c r="D34" s="434"/>
      <c r="E34" s="437"/>
      <c r="F34" s="347"/>
      <c r="J34" s="439"/>
    </row>
    <row r="35" spans="1:10" ht="14.25">
      <c r="A35" s="436"/>
      <c r="B35" s="441"/>
      <c r="C35" s="345"/>
      <c r="D35" s="434"/>
      <c r="E35" s="437"/>
      <c r="F35" s="347"/>
      <c r="J35" s="439"/>
    </row>
    <row r="36" spans="1:10" ht="14.25">
      <c r="A36" s="344" t="s">
        <v>1023</v>
      </c>
      <c r="B36" s="441" t="s">
        <v>152</v>
      </c>
      <c r="C36" s="345" t="s">
        <v>442</v>
      </c>
      <c r="D36" s="434">
        <v>427</v>
      </c>
      <c r="E36" s="283"/>
      <c r="F36" s="219">
        <f>D36*E36</f>
        <v>0</v>
      </c>
      <c r="J36" s="439"/>
    </row>
    <row r="37" spans="1:10" ht="14.25">
      <c r="A37" s="436"/>
      <c r="B37" s="441"/>
      <c r="C37" s="345"/>
      <c r="D37" s="434"/>
      <c r="E37" s="438"/>
      <c r="F37" s="366"/>
      <c r="J37" s="439"/>
    </row>
    <row r="38" spans="1:10" ht="14.25">
      <c r="A38" s="344" t="s">
        <v>1024</v>
      </c>
      <c r="B38" s="441" t="s">
        <v>153</v>
      </c>
      <c r="C38" s="345" t="s">
        <v>442</v>
      </c>
      <c r="D38" s="434">
        <v>886</v>
      </c>
      <c r="E38" s="283"/>
      <c r="F38" s="219">
        <f>D38*E38</f>
        <v>0</v>
      </c>
      <c r="J38" s="439"/>
    </row>
    <row r="39" spans="1:10" ht="15.75" customHeight="1">
      <c r="A39" s="185"/>
      <c r="B39" s="350"/>
      <c r="C39" s="345"/>
      <c r="D39" s="434"/>
      <c r="E39" s="437"/>
      <c r="F39" s="347"/>
      <c r="J39" s="439"/>
    </row>
    <row r="40" spans="1:10" ht="16.5" customHeight="1">
      <c r="A40" s="344" t="s">
        <v>807</v>
      </c>
      <c r="B40" s="446" t="s">
        <v>351</v>
      </c>
      <c r="C40" s="168"/>
      <c r="D40" s="434"/>
      <c r="E40" s="437"/>
      <c r="F40" s="347"/>
      <c r="J40" s="439"/>
    </row>
    <row r="41" spans="1:10" ht="15" customHeight="1">
      <c r="A41" s="185"/>
      <c r="B41" s="447"/>
      <c r="C41" s="168"/>
      <c r="D41" s="434"/>
      <c r="E41" s="437"/>
      <c r="F41" s="347"/>
      <c r="J41" s="439"/>
    </row>
    <row r="42" spans="1:10" ht="85.5">
      <c r="A42" s="344"/>
      <c r="B42" s="446" t="s">
        <v>1034</v>
      </c>
      <c r="C42" s="168"/>
      <c r="D42" s="434"/>
      <c r="E42" s="437"/>
      <c r="F42" s="347"/>
      <c r="J42" s="439"/>
    </row>
    <row r="43" spans="1:10" ht="15" customHeight="1">
      <c r="A43" s="185"/>
      <c r="B43" s="447"/>
      <c r="C43" s="168"/>
      <c r="D43" s="434"/>
      <c r="E43" s="437"/>
      <c r="F43" s="347"/>
      <c r="J43" s="439"/>
    </row>
    <row r="44" spans="1:10" ht="15" customHeight="1">
      <c r="A44" s="344" t="s">
        <v>811</v>
      </c>
      <c r="B44" s="448" t="s">
        <v>352</v>
      </c>
      <c r="C44" s="345"/>
      <c r="E44" s="437"/>
      <c r="F44" s="347"/>
      <c r="J44" s="439"/>
    </row>
    <row r="45" spans="1:10" ht="15" customHeight="1">
      <c r="A45" s="185"/>
      <c r="B45" s="449"/>
      <c r="C45" s="345"/>
      <c r="E45" s="437"/>
      <c r="F45" s="347"/>
      <c r="J45" s="439"/>
    </row>
    <row r="46" spans="1:10" ht="15" customHeight="1">
      <c r="A46" s="344" t="s">
        <v>922</v>
      </c>
      <c r="B46" s="447" t="s">
        <v>280</v>
      </c>
      <c r="C46" s="168" t="s">
        <v>440</v>
      </c>
      <c r="D46" s="434">
        <v>4600</v>
      </c>
      <c r="E46" s="283"/>
      <c r="F46" s="219">
        <f>D46*E46</f>
        <v>0</v>
      </c>
      <c r="J46" s="439"/>
    </row>
    <row r="47" spans="1:10" ht="15" customHeight="1">
      <c r="A47" s="185"/>
      <c r="B47" s="162"/>
      <c r="C47" s="168"/>
      <c r="D47" s="434"/>
      <c r="E47" s="438"/>
      <c r="F47" s="366"/>
      <c r="J47" s="439"/>
    </row>
    <row r="48" spans="1:10" ht="15" customHeight="1">
      <c r="A48" s="344" t="s">
        <v>923</v>
      </c>
      <c r="B48" s="447" t="s">
        <v>281</v>
      </c>
      <c r="C48" s="168" t="s">
        <v>440</v>
      </c>
      <c r="D48" s="434">
        <v>12686</v>
      </c>
      <c r="E48" s="283"/>
      <c r="F48" s="219">
        <f>D48*E48</f>
        <v>0</v>
      </c>
      <c r="J48" s="439"/>
    </row>
    <row r="49" spans="1:10" ht="15" customHeight="1">
      <c r="A49" s="185"/>
      <c r="B49" s="162"/>
      <c r="C49" s="168"/>
      <c r="D49" s="434"/>
      <c r="E49" s="438"/>
      <c r="F49" s="366"/>
      <c r="J49" s="439"/>
    </row>
    <row r="50" spans="1:10" ht="15" customHeight="1">
      <c r="A50" s="344" t="s">
        <v>924</v>
      </c>
      <c r="B50" s="447" t="s">
        <v>282</v>
      </c>
      <c r="C50" s="168" t="s">
        <v>440</v>
      </c>
      <c r="D50" s="434">
        <v>4166</v>
      </c>
      <c r="E50" s="283"/>
      <c r="F50" s="219">
        <f>D50*E50</f>
        <v>0</v>
      </c>
      <c r="J50" s="439"/>
    </row>
    <row r="51" spans="1:10" ht="15" customHeight="1">
      <c r="A51" s="185"/>
      <c r="B51" s="354"/>
      <c r="C51" s="168"/>
      <c r="D51" s="434"/>
      <c r="E51" s="438"/>
      <c r="F51" s="366"/>
      <c r="J51" s="439"/>
    </row>
    <row r="52" spans="1:10" ht="15" customHeight="1">
      <c r="A52" s="344" t="s">
        <v>925</v>
      </c>
      <c r="B52" s="447" t="s">
        <v>283</v>
      </c>
      <c r="C52" s="168" t="s">
        <v>440</v>
      </c>
      <c r="D52" s="434">
        <v>232</v>
      </c>
      <c r="E52" s="283"/>
      <c r="F52" s="219">
        <f>D52*E52</f>
        <v>0</v>
      </c>
      <c r="J52" s="439"/>
    </row>
    <row r="53" spans="1:10" ht="15" customHeight="1">
      <c r="A53" s="185"/>
      <c r="B53" s="447"/>
      <c r="C53" s="168"/>
      <c r="D53" s="434"/>
      <c r="E53" s="438"/>
      <c r="F53" s="366"/>
      <c r="J53" s="439"/>
    </row>
    <row r="54" spans="1:10" ht="15" customHeight="1">
      <c r="A54" s="344" t="s">
        <v>926</v>
      </c>
      <c r="B54" s="447" t="s">
        <v>284</v>
      </c>
      <c r="C54" s="168" t="s">
        <v>440</v>
      </c>
      <c r="D54" s="434">
        <v>3076</v>
      </c>
      <c r="E54" s="283"/>
      <c r="F54" s="219">
        <f>D54*E54</f>
        <v>0</v>
      </c>
      <c r="J54" s="439"/>
    </row>
    <row r="55" spans="1:10" ht="15" customHeight="1">
      <c r="A55" s="185"/>
      <c r="B55" s="447"/>
      <c r="C55" s="450"/>
      <c r="D55" s="434"/>
      <c r="E55" s="438"/>
      <c r="F55" s="366"/>
      <c r="J55" s="439"/>
    </row>
    <row r="56" spans="1:10" ht="15" customHeight="1">
      <c r="A56" s="344" t="s">
        <v>927</v>
      </c>
      <c r="B56" s="447" t="s">
        <v>285</v>
      </c>
      <c r="C56" s="168" t="s">
        <v>440</v>
      </c>
      <c r="D56" s="434">
        <v>2599</v>
      </c>
      <c r="E56" s="283"/>
      <c r="F56" s="219">
        <f>D56*E56</f>
        <v>0</v>
      </c>
      <c r="J56" s="439"/>
    </row>
    <row r="57" spans="1:10" ht="15" customHeight="1">
      <c r="A57" s="344"/>
      <c r="B57" s="447"/>
      <c r="C57" s="168"/>
      <c r="D57" s="434"/>
      <c r="E57" s="437"/>
      <c r="F57" s="347"/>
      <c r="J57" s="439"/>
    </row>
    <row r="58" spans="1:10" ht="15" customHeight="1">
      <c r="A58" s="344"/>
      <c r="B58" s="447"/>
      <c r="C58" s="168"/>
      <c r="D58" s="434"/>
      <c r="E58" s="437"/>
      <c r="F58" s="347"/>
      <c r="J58" s="439"/>
    </row>
    <row r="59" spans="1:10" ht="15" customHeight="1">
      <c r="A59" s="344"/>
      <c r="B59" s="447"/>
      <c r="C59" s="168"/>
      <c r="D59" s="434"/>
      <c r="E59" s="437"/>
      <c r="F59" s="347"/>
      <c r="J59" s="439"/>
    </row>
    <row r="60" spans="1:10" ht="15" customHeight="1">
      <c r="A60" s="344"/>
      <c r="B60" s="447"/>
      <c r="C60" s="168"/>
      <c r="D60" s="434"/>
      <c r="E60" s="437"/>
      <c r="F60" s="347"/>
      <c r="J60" s="439"/>
    </row>
    <row r="61" spans="1:10" ht="15" customHeight="1">
      <c r="A61" s="344"/>
      <c r="B61" s="447"/>
      <c r="C61" s="168"/>
      <c r="D61" s="434"/>
      <c r="E61" s="437"/>
      <c r="F61" s="347"/>
      <c r="J61" s="439"/>
    </row>
    <row r="62" spans="1:10" ht="15" customHeight="1">
      <c r="A62" s="344"/>
      <c r="B62" s="447"/>
      <c r="C62" s="168"/>
      <c r="D62" s="434"/>
      <c r="E62" s="437"/>
      <c r="F62" s="347"/>
      <c r="J62" s="439"/>
    </row>
    <row r="63" spans="1:10" ht="15" customHeight="1">
      <c r="A63" s="185"/>
      <c r="B63" s="447"/>
      <c r="C63" s="168"/>
      <c r="D63" s="434"/>
      <c r="E63" s="437"/>
      <c r="F63" s="347"/>
      <c r="J63" s="439"/>
    </row>
    <row r="64" spans="1:10" ht="30" customHeight="1">
      <c r="A64" s="358"/>
      <c r="B64" s="359" t="s">
        <v>264</v>
      </c>
      <c r="C64" s="360"/>
      <c r="D64" s="443"/>
      <c r="E64" s="444" t="s">
        <v>248</v>
      </c>
      <c r="F64" s="400">
        <f>SUM(F34:F57)</f>
        <v>0</v>
      </c>
      <c r="J64" s="439"/>
    </row>
    <row r="65" spans="1:10" ht="15" customHeight="1">
      <c r="A65" s="344"/>
      <c r="B65" s="162"/>
      <c r="C65" s="345"/>
      <c r="D65" s="434"/>
      <c r="E65" s="435"/>
      <c r="F65" s="347"/>
      <c r="J65" s="439"/>
    </row>
    <row r="66" spans="1:10" ht="15" customHeight="1">
      <c r="A66" s="344"/>
      <c r="B66" s="343" t="s">
        <v>271</v>
      </c>
      <c r="C66" s="345"/>
      <c r="D66" s="434"/>
      <c r="E66" s="435"/>
      <c r="F66" s="347"/>
      <c r="J66" s="439"/>
    </row>
    <row r="67" spans="1:10" ht="15.75" customHeight="1">
      <c r="A67" s="185"/>
      <c r="B67" s="350"/>
      <c r="C67" s="345"/>
      <c r="D67" s="434"/>
      <c r="E67" s="437"/>
      <c r="F67" s="347"/>
      <c r="J67" s="439"/>
    </row>
    <row r="68" spans="1:10" ht="15" customHeight="1">
      <c r="A68" s="344" t="s">
        <v>928</v>
      </c>
      <c r="B68" s="447" t="s">
        <v>286</v>
      </c>
      <c r="C68" s="168" t="s">
        <v>440</v>
      </c>
      <c r="D68" s="434">
        <v>2901</v>
      </c>
      <c r="E68" s="283"/>
      <c r="F68" s="219">
        <f>D68*E68</f>
        <v>0</v>
      </c>
      <c r="J68" s="439"/>
    </row>
    <row r="69" spans="1:10" ht="15" customHeight="1">
      <c r="A69" s="185"/>
      <c r="B69" s="447"/>
      <c r="C69" s="450"/>
      <c r="D69" s="434"/>
      <c r="E69" s="438"/>
      <c r="F69" s="366"/>
      <c r="J69" s="439"/>
    </row>
    <row r="70" spans="1:10" ht="15" customHeight="1">
      <c r="A70" s="344" t="s">
        <v>929</v>
      </c>
      <c r="B70" s="447" t="s">
        <v>287</v>
      </c>
      <c r="C70" s="168" t="s">
        <v>440</v>
      </c>
      <c r="D70" s="434">
        <v>2070</v>
      </c>
      <c r="E70" s="283"/>
      <c r="F70" s="219">
        <f>D70*E70</f>
        <v>0</v>
      </c>
      <c r="J70" s="439"/>
    </row>
    <row r="71" spans="1:10" ht="15" customHeight="1">
      <c r="A71" s="185"/>
      <c r="B71" s="389"/>
      <c r="C71" s="345"/>
      <c r="D71" s="434"/>
      <c r="E71" s="438"/>
      <c r="F71" s="366"/>
      <c r="J71" s="439"/>
    </row>
    <row r="72" spans="1:10" ht="15" customHeight="1">
      <c r="A72" s="344" t="s">
        <v>930</v>
      </c>
      <c r="B72" s="447" t="s">
        <v>288</v>
      </c>
      <c r="C72" s="168" t="s">
        <v>440</v>
      </c>
      <c r="D72" s="434">
        <v>973</v>
      </c>
      <c r="E72" s="283"/>
      <c r="F72" s="219">
        <f>D72*E72</f>
        <v>0</v>
      </c>
      <c r="J72" s="439"/>
    </row>
    <row r="73" spans="1:10" ht="15" customHeight="1">
      <c r="A73" s="185"/>
      <c r="B73" s="354"/>
      <c r="C73" s="345"/>
      <c r="E73" s="397"/>
      <c r="F73" s="366"/>
      <c r="J73" s="439"/>
    </row>
    <row r="74" spans="1:10" ht="15" customHeight="1">
      <c r="A74" s="344" t="s">
        <v>931</v>
      </c>
      <c r="B74" s="447" t="s">
        <v>289</v>
      </c>
      <c r="C74" s="168" t="s">
        <v>440</v>
      </c>
      <c r="D74" s="434">
        <v>228</v>
      </c>
      <c r="E74" s="283"/>
      <c r="F74" s="219">
        <f>D74*E74</f>
        <v>0</v>
      </c>
      <c r="J74" s="439"/>
    </row>
    <row r="75" spans="1:10" ht="15" customHeight="1">
      <c r="A75" s="185"/>
      <c r="B75" s="447"/>
      <c r="C75" s="450"/>
      <c r="D75" s="434"/>
      <c r="E75" s="438"/>
      <c r="F75" s="366"/>
      <c r="J75" s="439"/>
    </row>
    <row r="76" spans="1:10" ht="15" customHeight="1">
      <c r="A76" s="344" t="s">
        <v>932</v>
      </c>
      <c r="B76" s="447" t="s">
        <v>1192</v>
      </c>
      <c r="C76" s="168" t="s">
        <v>440</v>
      </c>
      <c r="D76" s="434">
        <v>511</v>
      </c>
      <c r="E76" s="283"/>
      <c r="F76" s="219">
        <f>D76*E76</f>
        <v>0</v>
      </c>
      <c r="J76" s="439"/>
    </row>
    <row r="77" spans="1:10" ht="15" customHeight="1">
      <c r="A77" s="344"/>
      <c r="B77" s="447"/>
      <c r="C77" s="168"/>
      <c r="D77" s="434"/>
      <c r="E77" s="438"/>
      <c r="F77" s="366"/>
      <c r="J77" s="439"/>
    </row>
    <row r="78" spans="1:10" ht="15" customHeight="1">
      <c r="A78" s="344" t="s">
        <v>1195</v>
      </c>
      <c r="B78" s="447" t="s">
        <v>1193</v>
      </c>
      <c r="C78" s="168" t="s">
        <v>440</v>
      </c>
      <c r="D78" s="434">
        <v>126</v>
      </c>
      <c r="E78" s="283"/>
      <c r="F78" s="219">
        <f>D78*E78</f>
        <v>0</v>
      </c>
      <c r="J78" s="439"/>
    </row>
    <row r="79" spans="1:10" ht="15" customHeight="1">
      <c r="A79" s="344"/>
      <c r="B79" s="447"/>
      <c r="C79" s="168"/>
      <c r="D79" s="434"/>
      <c r="E79" s="438"/>
      <c r="F79" s="366"/>
      <c r="J79" s="439"/>
    </row>
    <row r="80" spans="1:10" ht="15" customHeight="1">
      <c r="A80" s="344" t="s">
        <v>1196</v>
      </c>
      <c r="B80" s="447" t="s">
        <v>1194</v>
      </c>
      <c r="C80" s="168" t="s">
        <v>440</v>
      </c>
      <c r="D80" s="434">
        <v>247</v>
      </c>
      <c r="E80" s="283"/>
      <c r="F80" s="219">
        <f>D80*E80</f>
        <v>0</v>
      </c>
      <c r="J80" s="439"/>
    </row>
    <row r="81" spans="1:10" ht="15" customHeight="1">
      <c r="A81" s="185"/>
      <c r="B81" s="447"/>
      <c r="C81" s="168"/>
      <c r="D81" s="434"/>
      <c r="E81" s="437"/>
      <c r="F81" s="347"/>
      <c r="J81" s="439"/>
    </row>
    <row r="82" spans="1:10" ht="15" customHeight="1">
      <c r="A82" s="344" t="s">
        <v>812</v>
      </c>
      <c r="B82" s="448" t="s">
        <v>353</v>
      </c>
      <c r="C82" s="168"/>
      <c r="D82" s="434"/>
      <c r="E82" s="437"/>
      <c r="F82" s="347"/>
      <c r="J82" s="439"/>
    </row>
    <row r="83" spans="1:10" ht="15" customHeight="1">
      <c r="A83" s="185"/>
      <c r="B83" s="447"/>
      <c r="C83" s="450"/>
      <c r="D83" s="434"/>
      <c r="E83" s="437"/>
      <c r="F83" s="347"/>
      <c r="J83" s="439"/>
    </row>
    <row r="84" spans="1:10" ht="15" customHeight="1">
      <c r="A84" s="344" t="s">
        <v>921</v>
      </c>
      <c r="B84" s="447" t="s">
        <v>142</v>
      </c>
      <c r="C84" s="168" t="s">
        <v>442</v>
      </c>
      <c r="D84" s="434">
        <v>606</v>
      </c>
      <c r="E84" s="283"/>
      <c r="F84" s="219">
        <f>D84*E84</f>
        <v>0</v>
      </c>
      <c r="J84" s="439"/>
    </row>
    <row r="85" spans="1:10" ht="15" customHeight="1">
      <c r="A85" s="344"/>
      <c r="B85" s="447"/>
      <c r="C85" s="168"/>
      <c r="E85" s="437"/>
      <c r="F85" s="347"/>
      <c r="J85" s="439"/>
    </row>
    <row r="86" spans="1:10" ht="15" customHeight="1">
      <c r="A86" s="344"/>
      <c r="B86" s="447"/>
      <c r="C86" s="168"/>
      <c r="E86" s="437"/>
      <c r="F86" s="347"/>
      <c r="J86" s="439"/>
    </row>
    <row r="87" spans="1:10" ht="15" customHeight="1">
      <c r="A87" s="344"/>
      <c r="B87" s="447"/>
      <c r="C87" s="168"/>
      <c r="E87" s="437"/>
      <c r="F87" s="347"/>
      <c r="J87" s="439"/>
    </row>
    <row r="88" spans="1:10" ht="15" customHeight="1">
      <c r="A88" s="344"/>
      <c r="B88" s="447"/>
      <c r="C88" s="168"/>
      <c r="E88" s="437"/>
      <c r="F88" s="347"/>
      <c r="J88" s="439"/>
    </row>
    <row r="89" spans="1:10" ht="15" customHeight="1">
      <c r="A89" s="344"/>
      <c r="B89" s="447"/>
      <c r="C89" s="168"/>
      <c r="E89" s="437"/>
      <c r="F89" s="347"/>
      <c r="J89" s="439"/>
    </row>
    <row r="90" spans="1:10" ht="15" customHeight="1">
      <c r="A90" s="344"/>
      <c r="B90" s="447"/>
      <c r="C90" s="168"/>
      <c r="E90" s="437"/>
      <c r="F90" s="347"/>
      <c r="J90" s="439"/>
    </row>
    <row r="91" spans="1:10" ht="15" customHeight="1">
      <c r="A91" s="344"/>
      <c r="B91" s="447"/>
      <c r="C91" s="168"/>
      <c r="E91" s="437"/>
      <c r="F91" s="347"/>
      <c r="J91" s="439"/>
    </row>
    <row r="92" spans="1:10" ht="15" customHeight="1">
      <c r="A92" s="344"/>
      <c r="B92" s="447"/>
      <c r="C92" s="168"/>
      <c r="E92" s="437"/>
      <c r="F92" s="347"/>
      <c r="J92" s="439"/>
    </row>
    <row r="93" spans="1:10" ht="15" customHeight="1">
      <c r="A93" s="344"/>
      <c r="B93" s="447"/>
      <c r="C93" s="168"/>
      <c r="E93" s="437"/>
      <c r="F93" s="347"/>
      <c r="J93" s="439"/>
    </row>
    <row r="94" spans="1:10" ht="15" customHeight="1">
      <c r="A94" s="344"/>
      <c r="B94" s="447"/>
      <c r="C94" s="168"/>
      <c r="E94" s="437"/>
      <c r="F94" s="347"/>
      <c r="J94" s="439"/>
    </row>
    <row r="95" spans="1:10" ht="15" customHeight="1">
      <c r="A95" s="344"/>
      <c r="B95" s="447"/>
      <c r="C95" s="168"/>
      <c r="E95" s="437"/>
      <c r="F95" s="347"/>
      <c r="J95" s="439"/>
    </row>
    <row r="96" spans="1:10" ht="15" customHeight="1">
      <c r="A96" s="344"/>
      <c r="B96" s="447"/>
      <c r="C96" s="168"/>
      <c r="E96" s="437"/>
      <c r="F96" s="347"/>
      <c r="J96" s="439"/>
    </row>
    <row r="97" spans="1:10" ht="15" customHeight="1">
      <c r="A97" s="344"/>
      <c r="B97" s="447"/>
      <c r="C97" s="168"/>
      <c r="E97" s="437"/>
      <c r="F97" s="347"/>
      <c r="J97" s="439"/>
    </row>
    <row r="98" spans="1:10" ht="15" customHeight="1">
      <c r="A98" s="344"/>
      <c r="B98" s="447"/>
      <c r="C98" s="168"/>
      <c r="E98" s="437"/>
      <c r="F98" s="347"/>
      <c r="J98" s="439"/>
    </row>
    <row r="99" spans="1:10" ht="15" customHeight="1">
      <c r="A99" s="344"/>
      <c r="B99" s="447"/>
      <c r="C99" s="168"/>
      <c r="E99" s="437"/>
      <c r="F99" s="347"/>
      <c r="J99" s="439"/>
    </row>
    <row r="100" spans="1:10" ht="15" customHeight="1">
      <c r="A100" s="344"/>
      <c r="B100" s="447"/>
      <c r="C100" s="168"/>
      <c r="E100" s="437"/>
      <c r="F100" s="347"/>
      <c r="J100" s="439"/>
    </row>
    <row r="101" spans="1:10" ht="15" customHeight="1">
      <c r="A101" s="344"/>
      <c r="B101" s="447"/>
      <c r="C101" s="168"/>
      <c r="E101" s="437"/>
      <c r="F101" s="347"/>
      <c r="J101" s="439"/>
    </row>
    <row r="102" spans="1:10" ht="15" customHeight="1">
      <c r="A102" s="344"/>
      <c r="B102" s="447"/>
      <c r="C102" s="168"/>
      <c r="E102" s="437"/>
      <c r="F102" s="347"/>
      <c r="J102" s="439"/>
    </row>
    <row r="103" spans="1:10" ht="15" customHeight="1">
      <c r="A103" s="344"/>
      <c r="B103" s="447"/>
      <c r="C103" s="168"/>
      <c r="E103" s="437"/>
      <c r="F103" s="347"/>
      <c r="J103" s="439"/>
    </row>
    <row r="104" spans="1:10" ht="15" customHeight="1">
      <c r="A104" s="344"/>
      <c r="B104" s="447"/>
      <c r="C104" s="168"/>
      <c r="E104" s="437"/>
      <c r="F104" s="347"/>
      <c r="J104" s="439"/>
    </row>
    <row r="105" spans="1:10" ht="15" customHeight="1">
      <c r="A105" s="344"/>
      <c r="B105" s="447"/>
      <c r="C105" s="168"/>
      <c r="E105" s="437"/>
      <c r="F105" s="347"/>
      <c r="J105" s="439"/>
    </row>
    <row r="106" spans="1:10" ht="15" customHeight="1">
      <c r="A106" s="344"/>
      <c r="B106" s="447"/>
      <c r="C106" s="168"/>
      <c r="E106" s="437"/>
      <c r="F106" s="347"/>
      <c r="J106" s="439"/>
    </row>
    <row r="107" spans="1:10" ht="15" customHeight="1">
      <c r="A107" s="185"/>
      <c r="B107" s="350"/>
      <c r="C107" s="345"/>
      <c r="E107" s="437"/>
      <c r="F107" s="347"/>
      <c r="J107" s="439"/>
    </row>
    <row r="108" spans="1:10" ht="30" customHeight="1">
      <c r="A108" s="358"/>
      <c r="B108" s="359" t="s">
        <v>264</v>
      </c>
      <c r="C108" s="360"/>
      <c r="D108" s="443"/>
      <c r="E108" s="444" t="s">
        <v>248</v>
      </c>
      <c r="F108" s="400">
        <f>SUM(F67:F92)</f>
        <v>0</v>
      </c>
      <c r="J108" s="439"/>
    </row>
    <row r="109" spans="1:10" ht="15" customHeight="1">
      <c r="A109" s="344"/>
      <c r="B109" s="377"/>
      <c r="C109" s="451"/>
      <c r="D109" s="452"/>
      <c r="E109" s="453"/>
      <c r="F109" s="347"/>
      <c r="J109" s="439"/>
    </row>
    <row r="110" spans="1:10" ht="15" customHeight="1">
      <c r="A110" s="344"/>
      <c r="B110" s="371" t="s">
        <v>271</v>
      </c>
      <c r="C110" s="454"/>
      <c r="E110" s="453"/>
      <c r="F110" s="347"/>
      <c r="J110" s="439"/>
    </row>
    <row r="111" spans="1:10" ht="15" customHeight="1">
      <c r="A111" s="185"/>
      <c r="B111" s="455"/>
      <c r="C111" s="454"/>
      <c r="E111" s="456"/>
      <c r="F111" s="347"/>
      <c r="J111" s="439"/>
    </row>
    <row r="112" spans="1:10" ht="15" customHeight="1">
      <c r="A112" s="185"/>
      <c r="B112" s="376" t="s">
        <v>268</v>
      </c>
      <c r="C112" s="454"/>
      <c r="E112" s="456"/>
      <c r="F112" s="347"/>
      <c r="J112" s="439"/>
    </row>
    <row r="113" spans="1:10" ht="15" customHeight="1">
      <c r="A113" s="185"/>
      <c r="B113" s="373"/>
      <c r="C113" s="454"/>
      <c r="E113" s="456"/>
      <c r="F113" s="347"/>
      <c r="J113" s="439"/>
    </row>
    <row r="114" spans="1:10" ht="15" customHeight="1">
      <c r="A114" s="185"/>
      <c r="B114" s="377" t="s">
        <v>302</v>
      </c>
      <c r="C114" s="454"/>
      <c r="E114" s="456"/>
      <c r="F114" s="347">
        <f>F30</f>
        <v>0</v>
      </c>
      <c r="J114" s="439"/>
    </row>
    <row r="115" spans="1:10" ht="15" customHeight="1">
      <c r="A115" s="185"/>
      <c r="B115" s="373"/>
      <c r="C115" s="454"/>
      <c r="E115" s="456"/>
      <c r="F115" s="347"/>
      <c r="J115" s="439"/>
    </row>
    <row r="116" spans="1:10" ht="15" customHeight="1">
      <c r="A116" s="185"/>
      <c r="B116" s="377" t="s">
        <v>303</v>
      </c>
      <c r="C116" s="454"/>
      <c r="E116" s="456"/>
      <c r="F116" s="347">
        <f>F64</f>
        <v>0</v>
      </c>
      <c r="J116" s="439"/>
    </row>
    <row r="117" spans="1:10" ht="15" customHeight="1">
      <c r="A117" s="185"/>
      <c r="B117" s="373"/>
      <c r="C117" s="454"/>
      <c r="E117" s="456"/>
      <c r="F117" s="347"/>
      <c r="J117" s="439"/>
    </row>
    <row r="118" spans="1:10" ht="15" customHeight="1">
      <c r="A118" s="185"/>
      <c r="B118" s="377" t="s">
        <v>304</v>
      </c>
      <c r="C118" s="454"/>
      <c r="E118" s="456"/>
      <c r="F118" s="347">
        <f>F108</f>
        <v>0</v>
      </c>
      <c r="J118" s="439"/>
    </row>
    <row r="119" spans="1:10" ht="15" customHeight="1">
      <c r="A119" s="185"/>
      <c r="B119" s="373"/>
      <c r="C119" s="454"/>
      <c r="E119" s="456"/>
      <c r="F119" s="347"/>
      <c r="J119" s="439"/>
    </row>
    <row r="120" spans="1:10" ht="15" customHeight="1">
      <c r="A120" s="185"/>
      <c r="B120" s="377"/>
      <c r="C120" s="454"/>
      <c r="E120" s="456"/>
      <c r="F120" s="347"/>
      <c r="J120" s="439"/>
    </row>
    <row r="121" spans="1:10" ht="15" customHeight="1">
      <c r="A121" s="185"/>
      <c r="B121" s="373"/>
      <c r="C121" s="454"/>
      <c r="E121" s="456"/>
      <c r="F121" s="347"/>
      <c r="J121" s="439"/>
    </row>
    <row r="122" spans="1:10" ht="15" customHeight="1">
      <c r="A122" s="185"/>
      <c r="B122" s="373"/>
      <c r="C122" s="454"/>
      <c r="E122" s="456"/>
      <c r="F122" s="347"/>
      <c r="J122" s="439"/>
    </row>
    <row r="123" spans="1:10" ht="15" customHeight="1">
      <c r="A123" s="185"/>
      <c r="B123" s="373"/>
      <c r="C123" s="454"/>
      <c r="E123" s="456"/>
      <c r="F123" s="347"/>
      <c r="J123" s="439"/>
    </row>
    <row r="124" spans="1:10" ht="15" customHeight="1">
      <c r="A124" s="185"/>
      <c r="B124" s="455"/>
      <c r="C124" s="454"/>
      <c r="E124" s="456"/>
      <c r="F124" s="347"/>
      <c r="J124" s="439"/>
    </row>
    <row r="125" spans="1:10" ht="15" customHeight="1">
      <c r="A125" s="185"/>
      <c r="B125" s="455"/>
      <c r="C125" s="454"/>
      <c r="E125" s="456"/>
      <c r="F125" s="347"/>
      <c r="J125" s="439"/>
    </row>
    <row r="126" spans="1:10" ht="15" customHeight="1">
      <c r="A126" s="185"/>
      <c r="B126" s="455"/>
      <c r="C126" s="454"/>
      <c r="E126" s="456"/>
      <c r="F126" s="347"/>
      <c r="J126" s="439"/>
    </row>
    <row r="127" spans="1:10" ht="15" customHeight="1">
      <c r="A127" s="185"/>
      <c r="B127" s="455"/>
      <c r="C127" s="454"/>
      <c r="E127" s="456"/>
      <c r="F127" s="347"/>
      <c r="J127" s="439"/>
    </row>
    <row r="128" spans="1:10" ht="15" customHeight="1">
      <c r="A128" s="185"/>
      <c r="B128" s="455"/>
      <c r="C128" s="454"/>
      <c r="E128" s="456"/>
      <c r="F128" s="347"/>
      <c r="J128" s="439"/>
    </row>
    <row r="129" spans="1:10" ht="15" customHeight="1">
      <c r="A129" s="185"/>
      <c r="B129" s="455"/>
      <c r="C129" s="454"/>
      <c r="E129" s="456"/>
      <c r="F129" s="347"/>
      <c r="J129" s="439"/>
    </row>
    <row r="130" spans="1:10" ht="15" customHeight="1">
      <c r="A130" s="185"/>
      <c r="B130" s="455"/>
      <c r="C130" s="454"/>
      <c r="E130" s="456"/>
      <c r="F130" s="347"/>
      <c r="J130" s="439"/>
    </row>
    <row r="131" spans="1:10" ht="15" customHeight="1">
      <c r="A131" s="185"/>
      <c r="B131" s="455"/>
      <c r="C131" s="454"/>
      <c r="E131" s="456"/>
      <c r="F131" s="347"/>
      <c r="J131" s="439"/>
    </row>
    <row r="132" spans="1:10" ht="15" customHeight="1">
      <c r="A132" s="185"/>
      <c r="B132" s="455"/>
      <c r="C132" s="454"/>
      <c r="E132" s="456"/>
      <c r="F132" s="347"/>
      <c r="J132" s="439"/>
    </row>
    <row r="133" spans="1:10" ht="15" customHeight="1">
      <c r="A133" s="185"/>
      <c r="B133" s="455"/>
      <c r="C133" s="454"/>
      <c r="E133" s="456"/>
      <c r="F133" s="347"/>
      <c r="J133" s="439"/>
    </row>
    <row r="134" spans="1:10" ht="15" customHeight="1">
      <c r="A134" s="185"/>
      <c r="B134" s="455"/>
      <c r="C134" s="454"/>
      <c r="E134" s="456"/>
      <c r="F134" s="347"/>
      <c r="J134" s="439"/>
    </row>
    <row r="135" spans="1:10" ht="15" customHeight="1">
      <c r="A135" s="185"/>
      <c r="B135" s="455"/>
      <c r="C135" s="454"/>
      <c r="E135" s="456"/>
      <c r="F135" s="347"/>
      <c r="J135" s="439"/>
    </row>
    <row r="136" spans="1:10" ht="15" customHeight="1">
      <c r="A136" s="185"/>
      <c r="B136" s="455"/>
      <c r="C136" s="454"/>
      <c r="E136" s="456"/>
      <c r="F136" s="347"/>
      <c r="J136" s="439"/>
    </row>
    <row r="137" spans="1:10" ht="15" customHeight="1">
      <c r="A137" s="185"/>
      <c r="B137" s="455"/>
      <c r="C137" s="454"/>
      <c r="E137" s="456"/>
      <c r="F137" s="347"/>
      <c r="J137" s="439"/>
    </row>
    <row r="138" spans="1:10" ht="15" customHeight="1">
      <c r="A138" s="185"/>
      <c r="B138" s="455"/>
      <c r="C138" s="454"/>
      <c r="E138" s="456"/>
      <c r="F138" s="347"/>
      <c r="J138" s="439"/>
    </row>
    <row r="139" spans="1:10" ht="15" customHeight="1">
      <c r="A139" s="185"/>
      <c r="B139" s="455"/>
      <c r="C139" s="454"/>
      <c r="E139" s="456"/>
      <c r="F139" s="347"/>
      <c r="J139" s="439"/>
    </row>
    <row r="140" spans="1:10" ht="15" customHeight="1">
      <c r="A140" s="185"/>
      <c r="B140" s="455"/>
      <c r="C140" s="454"/>
      <c r="E140" s="456"/>
      <c r="F140" s="347"/>
      <c r="J140" s="439"/>
    </row>
    <row r="141" spans="1:10" ht="15" customHeight="1">
      <c r="A141" s="185"/>
      <c r="B141" s="455"/>
      <c r="C141" s="454"/>
      <c r="E141" s="456"/>
      <c r="F141" s="347"/>
      <c r="J141" s="439"/>
    </row>
    <row r="142" spans="1:10" ht="15" customHeight="1">
      <c r="A142" s="185"/>
      <c r="B142" s="455"/>
      <c r="C142" s="454"/>
      <c r="E142" s="456"/>
      <c r="F142" s="347"/>
      <c r="J142" s="439"/>
    </row>
    <row r="143" spans="1:10" ht="15" customHeight="1">
      <c r="A143" s="185"/>
      <c r="B143" s="455"/>
      <c r="C143" s="454"/>
      <c r="E143" s="456"/>
      <c r="F143" s="347"/>
      <c r="J143" s="439"/>
    </row>
    <row r="144" spans="1:10" ht="15" customHeight="1">
      <c r="A144" s="185"/>
      <c r="B144" s="455"/>
      <c r="C144" s="454"/>
      <c r="E144" s="456"/>
      <c r="F144" s="347"/>
      <c r="J144" s="439"/>
    </row>
    <row r="145" spans="1:10" ht="15" customHeight="1">
      <c r="A145" s="185"/>
      <c r="B145" s="455"/>
      <c r="C145" s="454"/>
      <c r="E145" s="456"/>
      <c r="F145" s="347"/>
      <c r="J145" s="439"/>
    </row>
    <row r="146" spans="1:10" ht="15" customHeight="1">
      <c r="A146" s="185"/>
      <c r="B146" s="455"/>
      <c r="C146" s="454"/>
      <c r="E146" s="456"/>
      <c r="F146" s="347"/>
      <c r="J146" s="439"/>
    </row>
    <row r="147" spans="1:10" ht="15" customHeight="1">
      <c r="A147" s="185"/>
      <c r="B147" s="455"/>
      <c r="C147" s="454"/>
      <c r="E147" s="456"/>
      <c r="F147" s="347"/>
      <c r="J147" s="439"/>
    </row>
    <row r="148" spans="1:10" ht="15" customHeight="1">
      <c r="A148" s="185"/>
      <c r="B148" s="455"/>
      <c r="C148" s="454"/>
      <c r="E148" s="456"/>
      <c r="F148" s="347"/>
      <c r="J148" s="439"/>
    </row>
    <row r="149" spans="1:10" ht="15" customHeight="1">
      <c r="A149" s="185"/>
      <c r="B149" s="455"/>
      <c r="C149" s="454"/>
      <c r="E149" s="456"/>
      <c r="F149" s="347"/>
      <c r="J149" s="439"/>
    </row>
    <row r="150" spans="1:10" ht="15" customHeight="1">
      <c r="A150" s="185"/>
      <c r="B150" s="455"/>
      <c r="C150" s="454"/>
      <c r="E150" s="456"/>
      <c r="F150" s="347"/>
      <c r="J150" s="439"/>
    </row>
    <row r="151" spans="1:10" ht="15" customHeight="1">
      <c r="A151" s="185"/>
      <c r="B151" s="455"/>
      <c r="C151" s="457"/>
      <c r="D151" s="420"/>
      <c r="E151" s="456"/>
      <c r="F151" s="347"/>
      <c r="J151" s="439"/>
    </row>
    <row r="152" spans="1:10" ht="30" customHeight="1">
      <c r="A152" s="358"/>
      <c r="B152" s="359" t="s">
        <v>272</v>
      </c>
      <c r="C152" s="360"/>
      <c r="D152" s="443"/>
      <c r="E152" s="444" t="s">
        <v>248</v>
      </c>
      <c r="F152" s="400">
        <f>SUM(F112:F129)</f>
        <v>0</v>
      </c>
      <c r="J152" s="439"/>
    </row>
    <row r="153" spans="1:10" ht="15" customHeight="1">
      <c r="A153" s="344"/>
      <c r="B153" s="162"/>
      <c r="C153" s="345"/>
      <c r="D153" s="434"/>
      <c r="E153" s="435"/>
      <c r="F153" s="347"/>
      <c r="J153" s="439"/>
    </row>
    <row r="154" spans="1:10" ht="15" customHeight="1">
      <c r="A154" s="436"/>
      <c r="B154" s="343" t="s">
        <v>102</v>
      </c>
      <c r="C154" s="345"/>
      <c r="E154" s="435"/>
      <c r="F154" s="347"/>
      <c r="J154" s="439"/>
    </row>
    <row r="155" spans="1:10" ht="15" customHeight="1">
      <c r="A155" s="436"/>
      <c r="B155" s="354"/>
      <c r="C155" s="345"/>
      <c r="E155" s="435"/>
      <c r="F155" s="347"/>
      <c r="J155" s="439"/>
    </row>
    <row r="156" spans="1:10" ht="15" customHeight="1">
      <c r="A156" s="348" t="s">
        <v>765</v>
      </c>
      <c r="B156" s="379" t="s">
        <v>764</v>
      </c>
      <c r="C156" s="345"/>
      <c r="D156" s="458"/>
      <c r="E156" s="459"/>
      <c r="F156" s="347"/>
      <c r="J156" s="439"/>
    </row>
    <row r="157" spans="1:10" ht="15" customHeight="1">
      <c r="A157" s="436"/>
      <c r="B157" s="162"/>
      <c r="C157" s="345"/>
      <c r="D157" s="458"/>
      <c r="E157" s="459"/>
      <c r="F157" s="347"/>
      <c r="J157" s="439"/>
    </row>
    <row r="158" spans="1:10" ht="228">
      <c r="A158" s="344" t="s">
        <v>820</v>
      </c>
      <c r="B158" s="351" t="s">
        <v>1119</v>
      </c>
      <c r="C158" s="450"/>
      <c r="D158" s="458"/>
      <c r="E158" s="460"/>
      <c r="F158" s="347"/>
      <c r="J158" s="439"/>
    </row>
    <row r="159" spans="1:10" ht="15" customHeight="1">
      <c r="A159" s="461"/>
      <c r="B159" s="350"/>
      <c r="C159" s="450"/>
      <c r="D159" s="458"/>
      <c r="E159" s="460"/>
      <c r="F159" s="347"/>
      <c r="J159" s="439"/>
    </row>
    <row r="160" spans="1:10" ht="15" customHeight="1">
      <c r="A160" s="344" t="s">
        <v>821</v>
      </c>
      <c r="B160" s="462" t="s">
        <v>113</v>
      </c>
      <c r="C160" s="450"/>
      <c r="D160" s="458"/>
      <c r="E160" s="460"/>
      <c r="F160" s="347"/>
      <c r="J160" s="439"/>
    </row>
    <row r="161" spans="1:10" ht="15" customHeight="1">
      <c r="A161" s="461"/>
      <c r="B161" s="463"/>
      <c r="C161" s="450"/>
      <c r="D161" s="458"/>
      <c r="E161" s="460"/>
      <c r="F161" s="347"/>
      <c r="J161" s="439"/>
    </row>
    <row r="162" spans="1:10" ht="15" customHeight="1">
      <c r="A162" s="344" t="s">
        <v>847</v>
      </c>
      <c r="B162" s="162" t="s">
        <v>156</v>
      </c>
      <c r="C162" s="450" t="s">
        <v>440</v>
      </c>
      <c r="D162" s="458">
        <v>3247</v>
      </c>
      <c r="E162" s="283"/>
      <c r="F162" s="219">
        <f>D162*E162</f>
        <v>0</v>
      </c>
      <c r="J162" s="439"/>
    </row>
    <row r="163" spans="1:10" ht="15" customHeight="1">
      <c r="A163" s="436"/>
      <c r="B163" s="464"/>
      <c r="C163" s="450"/>
      <c r="D163" s="458"/>
      <c r="E163" s="438"/>
      <c r="F163" s="366"/>
      <c r="J163" s="439"/>
    </row>
    <row r="164" spans="1:10" ht="15" customHeight="1">
      <c r="A164" s="344" t="s">
        <v>822</v>
      </c>
      <c r="B164" s="462" t="s">
        <v>114</v>
      </c>
      <c r="C164" s="450"/>
      <c r="D164" s="458"/>
      <c r="E164" s="438"/>
      <c r="F164" s="366"/>
      <c r="J164" s="439"/>
    </row>
    <row r="165" spans="1:10" ht="15" customHeight="1">
      <c r="A165" s="436"/>
      <c r="B165" s="464"/>
      <c r="C165" s="450"/>
      <c r="D165" s="458"/>
      <c r="E165" s="438"/>
      <c r="F165" s="366"/>
      <c r="J165" s="439"/>
    </row>
    <row r="166" spans="1:10" ht="15" customHeight="1">
      <c r="A166" s="344" t="s">
        <v>848</v>
      </c>
      <c r="B166" s="162" t="s">
        <v>157</v>
      </c>
      <c r="C166" s="450" t="s">
        <v>440</v>
      </c>
      <c r="D166" s="458">
        <f>4762+4</f>
        <v>4766</v>
      </c>
      <c r="E166" s="283"/>
      <c r="F166" s="219">
        <f>D166*E166</f>
        <v>0</v>
      </c>
      <c r="J166" s="439"/>
    </row>
    <row r="167" spans="1:10" ht="15" customHeight="1">
      <c r="A167" s="436"/>
      <c r="B167" s="162"/>
      <c r="C167" s="450"/>
      <c r="D167" s="458"/>
      <c r="E167" s="438"/>
      <c r="F167" s="366"/>
      <c r="J167" s="439"/>
    </row>
    <row r="168" spans="1:10" ht="15" customHeight="1">
      <c r="A168" s="344" t="s">
        <v>849</v>
      </c>
      <c r="B168" s="162" t="s">
        <v>158</v>
      </c>
      <c r="C168" s="450" t="s">
        <v>440</v>
      </c>
      <c r="D168" s="458">
        <v>1903</v>
      </c>
      <c r="E168" s="283"/>
      <c r="F168" s="219">
        <f>D168*E168</f>
        <v>0</v>
      </c>
      <c r="J168" s="439"/>
    </row>
    <row r="169" spans="1:10" ht="15" customHeight="1">
      <c r="A169" s="436"/>
      <c r="B169" s="162"/>
      <c r="C169" s="450"/>
      <c r="D169" s="458"/>
      <c r="E169" s="438"/>
      <c r="F169" s="366"/>
      <c r="J169" s="439"/>
    </row>
    <row r="170" spans="1:10" ht="15" customHeight="1">
      <c r="A170" s="344" t="s">
        <v>850</v>
      </c>
      <c r="B170" s="162" t="s">
        <v>159</v>
      </c>
      <c r="C170" s="450" t="s">
        <v>440</v>
      </c>
      <c r="D170" s="458">
        <v>368</v>
      </c>
      <c r="E170" s="283"/>
      <c r="F170" s="219">
        <f>D170*E170</f>
        <v>0</v>
      </c>
      <c r="J170" s="439"/>
    </row>
    <row r="171" spans="1:10" ht="15" customHeight="1">
      <c r="A171" s="436"/>
      <c r="B171" s="162"/>
      <c r="C171" s="450"/>
      <c r="D171" s="458"/>
      <c r="E171" s="438"/>
      <c r="F171" s="366"/>
      <c r="J171" s="439"/>
    </row>
    <row r="172" spans="1:10" ht="15" customHeight="1">
      <c r="A172" s="344" t="s">
        <v>851</v>
      </c>
      <c r="B172" s="162" t="s">
        <v>160</v>
      </c>
      <c r="C172" s="450" t="s">
        <v>440</v>
      </c>
      <c r="D172" s="458">
        <v>358</v>
      </c>
      <c r="E172" s="283"/>
      <c r="F172" s="219">
        <f>D172*E172</f>
        <v>0</v>
      </c>
      <c r="J172" s="439"/>
    </row>
    <row r="173" spans="1:10" ht="15" customHeight="1">
      <c r="A173" s="436"/>
      <c r="B173" s="162"/>
      <c r="C173" s="384"/>
      <c r="D173" s="458"/>
      <c r="E173" s="438"/>
      <c r="F173" s="366"/>
      <c r="J173" s="439"/>
    </row>
    <row r="174" spans="1:10" ht="15" customHeight="1">
      <c r="A174" s="344" t="s">
        <v>852</v>
      </c>
      <c r="B174" s="162" t="s">
        <v>161</v>
      </c>
      <c r="C174" s="450" t="s">
        <v>440</v>
      </c>
      <c r="D174" s="458">
        <v>125</v>
      </c>
      <c r="E174" s="283"/>
      <c r="F174" s="219">
        <f>D174*E174</f>
        <v>0</v>
      </c>
      <c r="J174" s="439"/>
    </row>
    <row r="175" spans="1:10" ht="15" customHeight="1">
      <c r="A175" s="436"/>
      <c r="B175" s="464"/>
      <c r="C175" s="450"/>
      <c r="D175" s="458"/>
      <c r="E175" s="465"/>
      <c r="F175" s="347"/>
      <c r="J175" s="439"/>
    </row>
    <row r="176" spans="1:10" ht="15" customHeight="1">
      <c r="A176" s="436"/>
      <c r="B176" s="464"/>
      <c r="C176" s="450"/>
      <c r="D176" s="458"/>
      <c r="E176" s="465"/>
      <c r="F176" s="347"/>
      <c r="J176" s="439"/>
    </row>
    <row r="177" spans="1:10" ht="15" customHeight="1">
      <c r="A177" s="436"/>
      <c r="B177" s="464"/>
      <c r="C177" s="450"/>
      <c r="D177" s="458"/>
      <c r="E177" s="465"/>
      <c r="F177" s="347"/>
      <c r="J177" s="439"/>
    </row>
    <row r="178" spans="1:10" ht="15" customHeight="1">
      <c r="A178" s="436"/>
      <c r="B178" s="464"/>
      <c r="C178" s="450"/>
      <c r="D178" s="458"/>
      <c r="E178" s="465"/>
      <c r="F178" s="347"/>
      <c r="J178" s="439"/>
    </row>
    <row r="179" spans="1:10" ht="15" customHeight="1">
      <c r="A179" s="436"/>
      <c r="B179" s="464"/>
      <c r="C179" s="450"/>
      <c r="D179" s="458"/>
      <c r="E179" s="465"/>
      <c r="F179" s="347"/>
      <c r="J179" s="439"/>
    </row>
    <row r="180" spans="1:10" ht="15" customHeight="1">
      <c r="A180" s="436"/>
      <c r="B180" s="464"/>
      <c r="C180" s="450"/>
      <c r="D180" s="458"/>
      <c r="E180" s="465"/>
      <c r="F180" s="347"/>
      <c r="J180" s="439"/>
    </row>
    <row r="181" spans="1:10" ht="15" customHeight="1">
      <c r="A181" s="436"/>
      <c r="B181" s="464"/>
      <c r="C181" s="450"/>
      <c r="D181" s="458"/>
      <c r="E181" s="465"/>
      <c r="F181" s="347"/>
      <c r="J181" s="439"/>
    </row>
    <row r="182" spans="1:10" ht="30" customHeight="1">
      <c r="A182" s="358"/>
      <c r="B182" s="359" t="s">
        <v>264</v>
      </c>
      <c r="C182" s="360"/>
      <c r="D182" s="443"/>
      <c r="E182" s="444" t="s">
        <v>248</v>
      </c>
      <c r="F182" s="400">
        <f>SUM(F158:F175)</f>
        <v>0</v>
      </c>
      <c r="J182" s="439"/>
    </row>
    <row r="183" spans="1:10" ht="15" customHeight="1">
      <c r="A183" s="344"/>
      <c r="B183" s="162"/>
      <c r="C183" s="345"/>
      <c r="D183" s="434"/>
      <c r="E183" s="435"/>
      <c r="F183" s="347"/>
      <c r="J183" s="439"/>
    </row>
    <row r="184" spans="1:10" ht="15" customHeight="1">
      <c r="A184" s="344"/>
      <c r="B184" s="343" t="s">
        <v>265</v>
      </c>
      <c r="C184" s="345"/>
      <c r="D184" s="434"/>
      <c r="E184" s="435"/>
      <c r="F184" s="347"/>
      <c r="J184" s="439"/>
    </row>
    <row r="185" spans="1:10" ht="15" customHeight="1">
      <c r="A185" s="436"/>
      <c r="B185" s="464"/>
      <c r="C185" s="450"/>
      <c r="D185" s="458"/>
      <c r="E185" s="465"/>
      <c r="F185" s="347"/>
      <c r="J185" s="439"/>
    </row>
    <row r="186" spans="1:10" ht="14.45" customHeight="1">
      <c r="A186" s="344" t="s">
        <v>823</v>
      </c>
      <c r="B186" s="462" t="s">
        <v>117</v>
      </c>
      <c r="C186" s="450"/>
      <c r="D186" s="458"/>
      <c r="E186" s="465"/>
      <c r="F186" s="347"/>
      <c r="J186" s="439"/>
    </row>
    <row r="187" spans="1:10" ht="14.45" customHeight="1">
      <c r="A187" s="436"/>
      <c r="B187" s="464"/>
      <c r="C187" s="450"/>
      <c r="D187" s="458"/>
      <c r="E187" s="465"/>
      <c r="F187" s="347"/>
      <c r="J187" s="439"/>
    </row>
    <row r="188" spans="1:10" ht="14.45" customHeight="1">
      <c r="A188" s="344" t="s">
        <v>853</v>
      </c>
      <c r="B188" s="162" t="s">
        <v>157</v>
      </c>
      <c r="C188" s="450" t="s">
        <v>440</v>
      </c>
      <c r="D188" s="458">
        <v>306</v>
      </c>
      <c r="E188" s="283"/>
      <c r="F188" s="219">
        <f>D188*E188</f>
        <v>0</v>
      </c>
      <c r="J188" s="439"/>
    </row>
    <row r="189" spans="1:10" ht="14.45" customHeight="1">
      <c r="A189" s="436"/>
      <c r="B189" s="162"/>
      <c r="C189" s="450"/>
      <c r="D189" s="458"/>
      <c r="E189" s="438"/>
      <c r="F189" s="366"/>
      <c r="J189" s="439"/>
    </row>
    <row r="190" spans="1:10" ht="14.45" customHeight="1">
      <c r="A190" s="344" t="s">
        <v>854</v>
      </c>
      <c r="B190" s="162" t="s">
        <v>158</v>
      </c>
      <c r="C190" s="450" t="s">
        <v>440</v>
      </c>
      <c r="D190" s="458">
        <v>268</v>
      </c>
      <c r="E190" s="283"/>
      <c r="F190" s="219">
        <f>D190*E190</f>
        <v>0</v>
      </c>
      <c r="J190" s="439"/>
    </row>
    <row r="191" spans="1:10" ht="14.45" customHeight="1">
      <c r="A191" s="436"/>
      <c r="B191" s="162"/>
      <c r="C191" s="450"/>
      <c r="D191" s="458"/>
      <c r="E191" s="438"/>
      <c r="F191" s="366"/>
      <c r="J191" s="439"/>
    </row>
    <row r="192" spans="1:10" ht="14.45" customHeight="1">
      <c r="A192" s="344" t="s">
        <v>855</v>
      </c>
      <c r="B192" s="162" t="s">
        <v>159</v>
      </c>
      <c r="C192" s="450" t="s">
        <v>440</v>
      </c>
      <c r="D192" s="458">
        <v>31</v>
      </c>
      <c r="E192" s="283"/>
      <c r="F192" s="219">
        <f>D192*E192</f>
        <v>0</v>
      </c>
      <c r="J192" s="439"/>
    </row>
    <row r="193" spans="1:10" ht="15" customHeight="1">
      <c r="A193" s="436"/>
      <c r="B193" s="354"/>
      <c r="C193" s="345"/>
      <c r="E193" s="397"/>
      <c r="F193" s="366"/>
      <c r="J193" s="439"/>
    </row>
    <row r="194" spans="1:10" ht="14.45" customHeight="1">
      <c r="A194" s="344" t="s">
        <v>824</v>
      </c>
      <c r="B194" s="462" t="s">
        <v>162</v>
      </c>
      <c r="C194" s="450"/>
      <c r="D194" s="458"/>
      <c r="E194" s="438"/>
      <c r="F194" s="366"/>
      <c r="J194" s="439"/>
    </row>
    <row r="195" spans="1:10" ht="14.45" customHeight="1">
      <c r="A195" s="436"/>
      <c r="B195" s="466"/>
      <c r="C195" s="450"/>
      <c r="D195" s="458"/>
      <c r="E195" s="438"/>
      <c r="F195" s="366"/>
      <c r="J195" s="439"/>
    </row>
    <row r="196" spans="1:10" ht="14.45" customHeight="1">
      <c r="A196" s="344" t="s">
        <v>858</v>
      </c>
      <c r="B196" s="162" t="s">
        <v>158</v>
      </c>
      <c r="C196" s="450" t="s">
        <v>440</v>
      </c>
      <c r="D196" s="458">
        <v>73</v>
      </c>
      <c r="E196" s="283"/>
      <c r="F196" s="219">
        <f>D196*E196</f>
        <v>0</v>
      </c>
      <c r="J196" s="439"/>
    </row>
    <row r="197" spans="1:10" ht="14.45" customHeight="1">
      <c r="A197" s="436"/>
      <c r="B197" s="466"/>
      <c r="C197" s="450"/>
      <c r="D197" s="458"/>
      <c r="E197" s="438"/>
      <c r="F197" s="366"/>
      <c r="J197" s="439"/>
    </row>
    <row r="198" spans="1:10" ht="14.45" customHeight="1">
      <c r="A198" s="344" t="s">
        <v>825</v>
      </c>
      <c r="B198" s="462" t="s">
        <v>118</v>
      </c>
      <c r="C198" s="450"/>
      <c r="D198" s="458"/>
      <c r="E198" s="438"/>
      <c r="F198" s="366"/>
      <c r="J198" s="439"/>
    </row>
    <row r="199" spans="1:10" ht="14.45" customHeight="1">
      <c r="A199" s="436"/>
      <c r="B199" s="466"/>
      <c r="C199" s="450"/>
      <c r="D199" s="458"/>
      <c r="E199" s="438"/>
      <c r="F199" s="366"/>
      <c r="J199" s="439"/>
    </row>
    <row r="200" spans="1:10" ht="14.45" customHeight="1">
      <c r="A200" s="344" t="s">
        <v>864</v>
      </c>
      <c r="B200" s="162" t="s">
        <v>157</v>
      </c>
      <c r="C200" s="450" t="s">
        <v>440</v>
      </c>
      <c r="D200" s="458">
        <v>64</v>
      </c>
      <c r="E200" s="283"/>
      <c r="F200" s="219">
        <f>D200*E200</f>
        <v>0</v>
      </c>
      <c r="J200" s="439"/>
    </row>
    <row r="201" spans="1:10" ht="14.45" customHeight="1">
      <c r="A201" s="436"/>
      <c r="B201" s="162"/>
      <c r="C201" s="450"/>
      <c r="D201" s="458"/>
      <c r="E201" s="438"/>
      <c r="F201" s="366"/>
      <c r="J201" s="439"/>
    </row>
    <row r="202" spans="1:10" ht="14.45" customHeight="1">
      <c r="A202" s="344" t="s">
        <v>865</v>
      </c>
      <c r="B202" s="162" t="s">
        <v>158</v>
      </c>
      <c r="C202" s="450" t="s">
        <v>440</v>
      </c>
      <c r="D202" s="458">
        <v>123</v>
      </c>
      <c r="E202" s="283"/>
      <c r="F202" s="219">
        <f>D202*E202</f>
        <v>0</v>
      </c>
      <c r="J202" s="439"/>
    </row>
    <row r="203" spans="1:10" ht="14.45" customHeight="1">
      <c r="A203" s="436"/>
      <c r="B203" s="162"/>
      <c r="C203" s="450"/>
      <c r="D203" s="458"/>
      <c r="E203" s="438"/>
      <c r="F203" s="366"/>
      <c r="J203" s="439"/>
    </row>
    <row r="204" spans="1:10" ht="14.45" customHeight="1">
      <c r="A204" s="344" t="s">
        <v>866</v>
      </c>
      <c r="B204" s="162" t="s">
        <v>159</v>
      </c>
      <c r="C204" s="450" t="s">
        <v>440</v>
      </c>
      <c r="D204" s="458">
        <v>30</v>
      </c>
      <c r="E204" s="283"/>
      <c r="F204" s="219">
        <f>D204*E204</f>
        <v>0</v>
      </c>
      <c r="J204" s="439"/>
    </row>
    <row r="205" spans="1:10" ht="15" customHeight="1">
      <c r="A205" s="436"/>
      <c r="B205" s="354"/>
      <c r="C205" s="345"/>
      <c r="E205" s="397"/>
      <c r="F205" s="366"/>
      <c r="J205" s="439"/>
    </row>
    <row r="206" spans="1:10" ht="15" customHeight="1">
      <c r="A206" s="344" t="s">
        <v>851</v>
      </c>
      <c r="B206" s="162" t="s">
        <v>160</v>
      </c>
      <c r="C206" s="450" t="s">
        <v>440</v>
      </c>
      <c r="D206" s="458">
        <v>62</v>
      </c>
      <c r="E206" s="283"/>
      <c r="F206" s="219">
        <f>D206*E206</f>
        <v>0</v>
      </c>
      <c r="J206" s="439"/>
    </row>
    <row r="207" spans="1:10" ht="15" customHeight="1">
      <c r="A207" s="436"/>
      <c r="B207" s="162"/>
      <c r="C207" s="384"/>
      <c r="D207" s="458"/>
      <c r="E207" s="438"/>
      <c r="F207" s="366"/>
      <c r="J207" s="439"/>
    </row>
    <row r="208" spans="1:10" ht="15" customHeight="1">
      <c r="A208" s="344" t="s">
        <v>852</v>
      </c>
      <c r="B208" s="162" t="s">
        <v>161</v>
      </c>
      <c r="C208" s="450" t="s">
        <v>440</v>
      </c>
      <c r="D208" s="458">
        <v>13</v>
      </c>
      <c r="E208" s="283"/>
      <c r="F208" s="219">
        <f>D208*E208</f>
        <v>0</v>
      </c>
      <c r="J208" s="439"/>
    </row>
    <row r="209" spans="1:10" ht="14.45" customHeight="1">
      <c r="A209" s="436"/>
      <c r="B209" s="464"/>
      <c r="C209" s="450"/>
      <c r="D209" s="458"/>
      <c r="E209" s="465"/>
      <c r="F209" s="347"/>
      <c r="J209" s="439"/>
    </row>
    <row r="210" spans="1:10" ht="14.45" customHeight="1">
      <c r="A210" s="344" t="s">
        <v>826</v>
      </c>
      <c r="B210" s="462" t="s">
        <v>163</v>
      </c>
      <c r="C210" s="450"/>
      <c r="D210" s="458"/>
      <c r="E210" s="465"/>
      <c r="F210" s="347"/>
      <c r="J210" s="439"/>
    </row>
    <row r="211" spans="1:10" ht="14.45" customHeight="1">
      <c r="A211" s="436"/>
      <c r="B211" s="466"/>
      <c r="C211" s="450"/>
      <c r="D211" s="458"/>
      <c r="E211" s="465"/>
      <c r="F211" s="347"/>
      <c r="J211" s="439"/>
    </row>
    <row r="212" spans="1:10" ht="14.45" customHeight="1">
      <c r="A212" s="344" t="s">
        <v>867</v>
      </c>
      <c r="B212" s="162" t="s">
        <v>1197</v>
      </c>
      <c r="C212" s="450" t="s">
        <v>440</v>
      </c>
      <c r="D212" s="458">
        <v>126</v>
      </c>
      <c r="E212" s="283"/>
      <c r="F212" s="219">
        <f>D212*E212</f>
        <v>0</v>
      </c>
      <c r="J212" s="439"/>
    </row>
    <row r="213" spans="1:10" ht="14.45" customHeight="1">
      <c r="A213" s="436"/>
      <c r="B213" s="466"/>
      <c r="C213" s="450"/>
      <c r="D213" s="458"/>
      <c r="E213" s="438"/>
      <c r="F213" s="366"/>
      <c r="J213" s="439"/>
    </row>
    <row r="214" spans="1:10" ht="14.45" customHeight="1">
      <c r="A214" s="344" t="s">
        <v>867</v>
      </c>
      <c r="B214" s="162" t="s">
        <v>159</v>
      </c>
      <c r="C214" s="450" t="s">
        <v>440</v>
      </c>
      <c r="D214" s="458">
        <v>24</v>
      </c>
      <c r="E214" s="283"/>
      <c r="F214" s="219">
        <f>D214*E214</f>
        <v>0</v>
      </c>
      <c r="J214" s="439"/>
    </row>
    <row r="215" spans="1:10" ht="14.45" customHeight="1">
      <c r="A215" s="436"/>
      <c r="B215" s="466"/>
      <c r="C215" s="450"/>
      <c r="D215" s="458"/>
      <c r="E215" s="438"/>
      <c r="F215" s="366"/>
      <c r="J215" s="439"/>
    </row>
    <row r="216" spans="1:10" ht="14.45" customHeight="1">
      <c r="A216" s="344" t="s">
        <v>827</v>
      </c>
      <c r="B216" s="462" t="s">
        <v>164</v>
      </c>
      <c r="C216" s="450"/>
      <c r="D216" s="458"/>
      <c r="E216" s="438"/>
      <c r="F216" s="366"/>
      <c r="J216" s="439"/>
    </row>
    <row r="217" spans="1:10" ht="14.45" customHeight="1">
      <c r="A217" s="461"/>
      <c r="B217" s="466"/>
      <c r="C217" s="450"/>
      <c r="D217" s="458"/>
      <c r="E217" s="438"/>
      <c r="F217" s="366"/>
      <c r="J217" s="439"/>
    </row>
    <row r="218" spans="1:10" ht="14.45" customHeight="1">
      <c r="A218" s="344" t="s">
        <v>870</v>
      </c>
      <c r="B218" s="162" t="s">
        <v>1197</v>
      </c>
      <c r="C218" s="450" t="s">
        <v>440</v>
      </c>
      <c r="D218" s="458">
        <v>179</v>
      </c>
      <c r="E218" s="283"/>
      <c r="F218" s="219">
        <f>D218*E218</f>
        <v>0</v>
      </c>
      <c r="J218" s="439"/>
    </row>
    <row r="219" spans="1:10" ht="14.45" customHeight="1">
      <c r="A219" s="436"/>
      <c r="B219" s="466"/>
      <c r="C219" s="450"/>
      <c r="D219" s="458"/>
      <c r="E219" s="438"/>
      <c r="F219" s="366"/>
      <c r="J219" s="439"/>
    </row>
    <row r="220" spans="1:10" ht="14.45" customHeight="1">
      <c r="A220" s="344" t="s">
        <v>871</v>
      </c>
      <c r="B220" s="162" t="s">
        <v>159</v>
      </c>
      <c r="C220" s="450" t="s">
        <v>440</v>
      </c>
      <c r="D220" s="458">
        <v>34</v>
      </c>
      <c r="E220" s="283"/>
      <c r="F220" s="219">
        <f>D220*E220</f>
        <v>0</v>
      </c>
      <c r="J220" s="439"/>
    </row>
    <row r="221" spans="1:10" ht="14.45" customHeight="1">
      <c r="A221" s="436"/>
      <c r="B221" s="123"/>
      <c r="C221" s="384"/>
      <c r="D221" s="458"/>
      <c r="E221" s="438"/>
      <c r="F221" s="366"/>
      <c r="J221" s="439"/>
    </row>
    <row r="222" spans="1:10" ht="14.45" customHeight="1">
      <c r="A222" s="344" t="s">
        <v>828</v>
      </c>
      <c r="B222" s="462" t="s">
        <v>165</v>
      </c>
      <c r="C222" s="450"/>
      <c r="D222" s="458"/>
      <c r="E222" s="438"/>
      <c r="F222" s="366"/>
      <c r="J222" s="439"/>
    </row>
    <row r="223" spans="1:10" ht="14.45" customHeight="1">
      <c r="A223" s="436"/>
      <c r="B223" s="466"/>
      <c r="C223" s="450"/>
      <c r="D223" s="458"/>
      <c r="E223" s="438"/>
      <c r="F223" s="366"/>
      <c r="J223" s="439"/>
    </row>
    <row r="224" spans="1:10" ht="14.45" customHeight="1">
      <c r="A224" s="344" t="s">
        <v>872</v>
      </c>
      <c r="B224" s="162" t="s">
        <v>1197</v>
      </c>
      <c r="C224" s="450" t="s">
        <v>440</v>
      </c>
      <c r="D224" s="458">
        <v>44</v>
      </c>
      <c r="E224" s="283"/>
      <c r="F224" s="219">
        <f>D224*E224</f>
        <v>0</v>
      </c>
      <c r="J224" s="439"/>
    </row>
    <row r="225" spans="1:10" ht="14.45" customHeight="1">
      <c r="A225" s="436"/>
      <c r="B225" s="466"/>
      <c r="C225" s="450"/>
      <c r="D225" s="458"/>
      <c r="E225" s="438"/>
      <c r="F225" s="366"/>
      <c r="J225" s="439"/>
    </row>
    <row r="226" spans="1:10" ht="14.45" customHeight="1">
      <c r="A226" s="344" t="s">
        <v>873</v>
      </c>
      <c r="B226" s="162" t="s">
        <v>159</v>
      </c>
      <c r="C226" s="450" t="s">
        <v>440</v>
      </c>
      <c r="D226" s="458">
        <v>6</v>
      </c>
      <c r="E226" s="283"/>
      <c r="F226" s="219">
        <f>D226*E226</f>
        <v>0</v>
      </c>
      <c r="J226" s="439"/>
    </row>
    <row r="227" spans="1:10" ht="15" customHeight="1">
      <c r="A227" s="436"/>
      <c r="B227" s="354"/>
      <c r="C227" s="345"/>
      <c r="E227" s="435"/>
      <c r="F227" s="347"/>
      <c r="J227" s="439"/>
    </row>
    <row r="228" spans="1:10" ht="30" customHeight="1">
      <c r="A228" s="358"/>
      <c r="B228" s="359" t="s">
        <v>264</v>
      </c>
      <c r="C228" s="360"/>
      <c r="D228" s="443"/>
      <c r="E228" s="444" t="s">
        <v>248</v>
      </c>
      <c r="F228" s="400">
        <f>SUM(F185:F227)</f>
        <v>0</v>
      </c>
      <c r="J228" s="439"/>
    </row>
    <row r="229" spans="1:10" ht="15" customHeight="1">
      <c r="A229" s="344"/>
      <c r="B229" s="162"/>
      <c r="C229" s="345"/>
      <c r="D229" s="434"/>
      <c r="E229" s="435"/>
      <c r="F229" s="347"/>
      <c r="J229" s="439"/>
    </row>
    <row r="230" spans="1:10" ht="15" customHeight="1">
      <c r="A230" s="344"/>
      <c r="B230" s="343" t="s">
        <v>265</v>
      </c>
      <c r="C230" s="345"/>
      <c r="D230" s="434"/>
      <c r="E230" s="435"/>
      <c r="F230" s="347"/>
      <c r="J230" s="439"/>
    </row>
    <row r="231" spans="1:10" ht="15" customHeight="1">
      <c r="A231" s="436"/>
      <c r="B231" s="464"/>
      <c r="C231" s="450"/>
      <c r="D231" s="458"/>
      <c r="E231" s="465"/>
      <c r="F231" s="347"/>
      <c r="J231" s="439"/>
    </row>
    <row r="232" spans="1:10" ht="15" customHeight="1">
      <c r="A232" s="344" t="s">
        <v>829</v>
      </c>
      <c r="B232" s="182" t="s">
        <v>120</v>
      </c>
      <c r="C232" s="168"/>
      <c r="D232" s="53"/>
      <c r="E232" s="467"/>
      <c r="F232" s="220"/>
      <c r="J232" s="439"/>
    </row>
    <row r="233" spans="1:10" ht="15" customHeight="1">
      <c r="A233" s="185"/>
      <c r="B233" s="162"/>
      <c r="C233" s="168"/>
      <c r="D233" s="53"/>
      <c r="E233" s="467"/>
      <c r="F233" s="220"/>
      <c r="J233" s="439"/>
    </row>
    <row r="234" spans="1:10" ht="71.25">
      <c r="A234" s="344" t="s">
        <v>830</v>
      </c>
      <c r="B234" s="161" t="s">
        <v>166</v>
      </c>
      <c r="C234" s="468"/>
      <c r="D234" s="469"/>
      <c r="E234" s="470"/>
      <c r="F234" s="471"/>
      <c r="J234" s="439"/>
    </row>
    <row r="235" spans="1:10" ht="15" customHeight="1">
      <c r="A235" s="185"/>
      <c r="B235" s="170"/>
      <c r="C235" s="468"/>
      <c r="D235" s="469"/>
      <c r="E235" s="470"/>
      <c r="F235" s="471"/>
      <c r="J235" s="439"/>
    </row>
    <row r="236" spans="1:10" ht="15" customHeight="1">
      <c r="A236" s="344" t="s">
        <v>831</v>
      </c>
      <c r="B236" s="162" t="s">
        <v>125</v>
      </c>
      <c r="C236" s="450" t="s">
        <v>440</v>
      </c>
      <c r="D236" s="458">
        <f>7516+4</f>
        <v>7520</v>
      </c>
      <c r="E236" s="283"/>
      <c r="F236" s="219">
        <f>D236*E236</f>
        <v>0</v>
      </c>
      <c r="J236" s="439"/>
    </row>
    <row r="237" spans="1:10" ht="15" customHeight="1">
      <c r="A237" s="436"/>
      <c r="B237" s="162"/>
      <c r="C237" s="450"/>
      <c r="D237" s="458"/>
      <c r="E237" s="438"/>
      <c r="F237" s="366"/>
      <c r="J237" s="439"/>
    </row>
    <row r="238" spans="1:10" ht="14.45" customHeight="1">
      <c r="A238" s="344" t="s">
        <v>832</v>
      </c>
      <c r="B238" s="162" t="s">
        <v>127</v>
      </c>
      <c r="C238" s="450" t="s">
        <v>440</v>
      </c>
      <c r="D238" s="458">
        <v>605</v>
      </c>
      <c r="E238" s="283"/>
      <c r="F238" s="219">
        <f>D238*E238</f>
        <v>0</v>
      </c>
      <c r="J238" s="439"/>
    </row>
    <row r="239" spans="1:10" ht="14.45" customHeight="1">
      <c r="A239" s="185"/>
      <c r="B239" s="162"/>
      <c r="C239" s="450"/>
      <c r="D239" s="458"/>
      <c r="E239" s="438"/>
      <c r="F239" s="366"/>
      <c r="J239" s="439"/>
    </row>
    <row r="240" spans="1:10" ht="14.45" customHeight="1">
      <c r="A240" s="344" t="s">
        <v>833</v>
      </c>
      <c r="B240" s="162" t="s">
        <v>167</v>
      </c>
      <c r="C240" s="450" t="s">
        <v>440</v>
      </c>
      <c r="D240" s="458">
        <v>73</v>
      </c>
      <c r="E240" s="283"/>
      <c r="F240" s="219">
        <f>D240*E240</f>
        <v>0</v>
      </c>
      <c r="J240" s="439"/>
    </row>
    <row r="241" spans="1:10" ht="14.45" customHeight="1">
      <c r="A241" s="436"/>
      <c r="B241" s="162"/>
      <c r="C241" s="450"/>
      <c r="D241" s="458"/>
      <c r="E241" s="438"/>
      <c r="F241" s="366"/>
      <c r="J241" s="439"/>
    </row>
    <row r="242" spans="1:10" ht="14.45" customHeight="1">
      <c r="A242" s="344" t="s">
        <v>834</v>
      </c>
      <c r="B242" s="162" t="s">
        <v>128</v>
      </c>
      <c r="C242" s="450" t="s">
        <v>440</v>
      </c>
      <c r="D242" s="458">
        <v>292</v>
      </c>
      <c r="E242" s="283"/>
      <c r="F242" s="219">
        <f>D242*E242</f>
        <v>0</v>
      </c>
      <c r="J242" s="439"/>
    </row>
    <row r="243" spans="1:10" ht="14.45" customHeight="1">
      <c r="A243" s="185"/>
      <c r="B243" s="162"/>
      <c r="C243" s="450"/>
      <c r="D243" s="458"/>
      <c r="E243" s="438"/>
      <c r="F243" s="366"/>
      <c r="J243" s="439"/>
    </row>
    <row r="244" spans="1:10" ht="14.45" customHeight="1">
      <c r="A244" s="344" t="s">
        <v>835</v>
      </c>
      <c r="B244" s="162" t="s">
        <v>168</v>
      </c>
      <c r="C244" s="450" t="s">
        <v>440</v>
      </c>
      <c r="D244" s="458">
        <v>150</v>
      </c>
      <c r="E244" s="283"/>
      <c r="F244" s="219">
        <f>D244*E244</f>
        <v>0</v>
      </c>
      <c r="J244" s="439"/>
    </row>
    <row r="245" spans="1:10" ht="14.45" customHeight="1">
      <c r="A245" s="436"/>
      <c r="B245" s="162"/>
      <c r="C245" s="450"/>
      <c r="D245" s="458"/>
      <c r="E245" s="438"/>
      <c r="F245" s="366"/>
      <c r="J245" s="439"/>
    </row>
    <row r="246" spans="1:10" ht="14.45" customHeight="1">
      <c r="A246" s="344" t="s">
        <v>836</v>
      </c>
      <c r="B246" s="162" t="s">
        <v>169</v>
      </c>
      <c r="C246" s="450" t="s">
        <v>440</v>
      </c>
      <c r="D246" s="458">
        <v>213</v>
      </c>
      <c r="E246" s="283"/>
      <c r="F246" s="219">
        <f>D246*E246</f>
        <v>0</v>
      </c>
      <c r="J246" s="439"/>
    </row>
    <row r="247" spans="1:10" ht="14.45" customHeight="1">
      <c r="A247" s="185"/>
      <c r="B247" s="162"/>
      <c r="C247" s="450"/>
      <c r="D247" s="458"/>
      <c r="E247" s="438"/>
      <c r="F247" s="366"/>
      <c r="J247" s="439"/>
    </row>
    <row r="248" spans="1:10" ht="14.45" customHeight="1">
      <c r="A248" s="344" t="s">
        <v>837</v>
      </c>
      <c r="B248" s="162" t="s">
        <v>170</v>
      </c>
      <c r="C248" s="450" t="s">
        <v>440</v>
      </c>
      <c r="D248" s="458">
        <v>50</v>
      </c>
      <c r="E248" s="283"/>
      <c r="F248" s="219">
        <f>D248*E248</f>
        <v>0</v>
      </c>
      <c r="J248" s="439"/>
    </row>
    <row r="249" spans="1:10" ht="14.45" customHeight="1">
      <c r="A249" s="436"/>
      <c r="B249" s="162"/>
      <c r="C249" s="450"/>
      <c r="D249" s="458"/>
      <c r="E249" s="465"/>
      <c r="F249" s="347"/>
      <c r="J249" s="439"/>
    </row>
    <row r="250" spans="1:10" ht="14.45" customHeight="1">
      <c r="A250" s="344"/>
      <c r="B250" s="162"/>
      <c r="C250" s="450"/>
      <c r="D250" s="458"/>
      <c r="E250" s="460"/>
      <c r="F250" s="347"/>
      <c r="J250" s="439"/>
    </row>
    <row r="251" spans="1:10" ht="15" customHeight="1">
      <c r="A251" s="436"/>
      <c r="B251" s="354"/>
      <c r="C251" s="345"/>
      <c r="E251" s="435"/>
      <c r="F251" s="347"/>
      <c r="J251" s="439"/>
    </row>
    <row r="252" spans="1:10" ht="15" customHeight="1">
      <c r="A252" s="436"/>
      <c r="B252" s="354"/>
      <c r="C252" s="345"/>
      <c r="E252" s="435"/>
      <c r="F252" s="347"/>
      <c r="J252" s="439"/>
    </row>
    <row r="253" spans="1:10" ht="15" customHeight="1">
      <c r="A253" s="436"/>
      <c r="B253" s="354"/>
      <c r="C253" s="345"/>
      <c r="E253" s="435"/>
      <c r="F253" s="347"/>
      <c r="J253" s="439"/>
    </row>
    <row r="254" spans="1:10" ht="15" customHeight="1">
      <c r="A254" s="436"/>
      <c r="B254" s="354"/>
      <c r="C254" s="345"/>
      <c r="E254" s="435"/>
      <c r="F254" s="347"/>
      <c r="J254" s="439"/>
    </row>
    <row r="255" spans="1:10" ht="15" customHeight="1">
      <c r="A255" s="436"/>
      <c r="B255" s="354"/>
      <c r="C255" s="345"/>
      <c r="E255" s="435"/>
      <c r="F255" s="347"/>
      <c r="J255" s="439"/>
    </row>
    <row r="256" spans="1:10" ht="15" customHeight="1">
      <c r="A256" s="436"/>
      <c r="B256" s="354"/>
      <c r="C256" s="345"/>
      <c r="E256" s="435"/>
      <c r="F256" s="347"/>
      <c r="J256" s="439"/>
    </row>
    <row r="257" spans="1:10" ht="15" customHeight="1">
      <c r="A257" s="436"/>
      <c r="B257" s="354"/>
      <c r="C257" s="345"/>
      <c r="E257" s="435"/>
      <c r="F257" s="347"/>
      <c r="J257" s="439"/>
    </row>
    <row r="258" spans="1:10" ht="15" customHeight="1">
      <c r="A258" s="436"/>
      <c r="B258" s="354"/>
      <c r="C258" s="345"/>
      <c r="E258" s="435"/>
      <c r="F258" s="347"/>
      <c r="J258" s="439"/>
    </row>
    <row r="259" spans="1:10" ht="15" customHeight="1">
      <c r="A259" s="436"/>
      <c r="B259" s="354"/>
      <c r="C259" s="345"/>
      <c r="E259" s="435"/>
      <c r="F259" s="347"/>
      <c r="J259" s="439"/>
    </row>
    <row r="260" spans="1:10" ht="15" customHeight="1">
      <c r="A260" s="436"/>
      <c r="B260" s="354"/>
      <c r="C260" s="345"/>
      <c r="E260" s="435"/>
      <c r="F260" s="347"/>
      <c r="J260" s="439"/>
    </row>
    <row r="261" spans="1:10" ht="15" customHeight="1">
      <c r="A261" s="436"/>
      <c r="B261" s="354"/>
      <c r="C261" s="345"/>
      <c r="E261" s="435"/>
      <c r="F261" s="347"/>
      <c r="J261" s="439"/>
    </row>
    <row r="262" spans="1:10" ht="15" customHeight="1">
      <c r="A262" s="436"/>
      <c r="B262" s="354"/>
      <c r="C262" s="345"/>
      <c r="E262" s="435"/>
      <c r="F262" s="347"/>
      <c r="J262" s="439"/>
    </row>
    <row r="263" spans="1:10" ht="15" customHeight="1">
      <c r="A263" s="436"/>
      <c r="B263" s="354"/>
      <c r="C263" s="345"/>
      <c r="E263" s="435"/>
      <c r="F263" s="347"/>
      <c r="J263" s="439"/>
    </row>
    <row r="264" spans="1:10" ht="15" customHeight="1">
      <c r="A264" s="436"/>
      <c r="B264" s="354"/>
      <c r="C264" s="345"/>
      <c r="E264" s="435"/>
      <c r="F264" s="347"/>
      <c r="J264" s="439"/>
    </row>
    <row r="265" spans="1:10" ht="15" customHeight="1">
      <c r="A265" s="436"/>
      <c r="B265" s="354"/>
      <c r="C265" s="345"/>
      <c r="E265" s="435"/>
      <c r="F265" s="347"/>
      <c r="J265" s="439"/>
    </row>
    <row r="266" spans="1:10" ht="15" customHeight="1">
      <c r="A266" s="436"/>
      <c r="B266" s="354"/>
      <c r="C266" s="345"/>
      <c r="E266" s="435"/>
      <c r="F266" s="347"/>
      <c r="J266" s="439"/>
    </row>
    <row r="267" spans="1:10" ht="15" customHeight="1">
      <c r="A267" s="436"/>
      <c r="B267" s="354"/>
      <c r="C267" s="345"/>
      <c r="E267" s="435"/>
      <c r="F267" s="347"/>
      <c r="J267" s="439"/>
    </row>
    <row r="268" spans="1:10" ht="15" customHeight="1">
      <c r="A268" s="436"/>
      <c r="B268" s="354"/>
      <c r="C268" s="345"/>
      <c r="E268" s="435"/>
      <c r="F268" s="347"/>
      <c r="J268" s="439"/>
    </row>
    <row r="269" spans="1:10" ht="30" customHeight="1">
      <c r="A269" s="358"/>
      <c r="B269" s="359" t="s">
        <v>264</v>
      </c>
      <c r="C269" s="360"/>
      <c r="D269" s="443"/>
      <c r="E269" s="444" t="s">
        <v>248</v>
      </c>
      <c r="F269" s="400">
        <f>SUM(F231:F253)</f>
        <v>0</v>
      </c>
      <c r="J269" s="439"/>
    </row>
    <row r="270" spans="1:10" ht="15" customHeight="1">
      <c r="A270" s="344"/>
      <c r="B270" s="162"/>
      <c r="C270" s="345"/>
      <c r="D270" s="434"/>
      <c r="E270" s="435"/>
      <c r="F270" s="347"/>
      <c r="J270" s="439"/>
    </row>
    <row r="271" spans="1:10" ht="15" customHeight="1">
      <c r="A271" s="344"/>
      <c r="B271" s="343" t="s">
        <v>265</v>
      </c>
      <c r="C271" s="345"/>
      <c r="D271" s="434"/>
      <c r="E271" s="435"/>
      <c r="F271" s="347"/>
      <c r="J271" s="439"/>
    </row>
    <row r="272" spans="1:10" ht="15" customHeight="1">
      <c r="A272" s="436"/>
      <c r="B272" s="354"/>
      <c r="C272" s="345"/>
      <c r="E272" s="435"/>
      <c r="F272" s="347"/>
      <c r="J272" s="439"/>
    </row>
    <row r="273" spans="1:10" ht="15" customHeight="1">
      <c r="A273" s="344" t="s">
        <v>838</v>
      </c>
      <c r="B273" s="182" t="s">
        <v>130</v>
      </c>
      <c r="C273" s="168"/>
      <c r="D273" s="53"/>
      <c r="E273" s="467"/>
      <c r="F273" s="220"/>
      <c r="J273" s="439"/>
    </row>
    <row r="274" spans="1:10" ht="15" customHeight="1">
      <c r="A274" s="185"/>
      <c r="B274" s="162"/>
      <c r="C274" s="168"/>
      <c r="D274" s="53"/>
      <c r="E274" s="467"/>
      <c r="F274" s="220"/>
      <c r="J274" s="439"/>
    </row>
    <row r="275" spans="1:10" ht="71.25">
      <c r="A275" s="344" t="s">
        <v>839</v>
      </c>
      <c r="B275" s="161" t="s">
        <v>171</v>
      </c>
      <c r="C275" s="468"/>
      <c r="D275" s="469"/>
      <c r="E275" s="470"/>
      <c r="F275" s="471"/>
      <c r="J275" s="439"/>
    </row>
    <row r="276" spans="1:10" ht="15" customHeight="1">
      <c r="A276" s="185"/>
      <c r="B276" s="170"/>
      <c r="C276" s="468"/>
      <c r="D276" s="469"/>
      <c r="E276" s="470"/>
      <c r="F276" s="471"/>
      <c r="J276" s="439"/>
    </row>
    <row r="277" spans="1:10" ht="15" customHeight="1">
      <c r="A277" s="344" t="s">
        <v>840</v>
      </c>
      <c r="B277" s="162" t="s">
        <v>125</v>
      </c>
      <c r="C277" s="450" t="s">
        <v>440</v>
      </c>
      <c r="D277" s="458">
        <f>7516+4</f>
        <v>7520</v>
      </c>
      <c r="E277" s="283"/>
      <c r="F277" s="219">
        <f>D277*E277</f>
        <v>0</v>
      </c>
      <c r="J277" s="439"/>
    </row>
    <row r="278" spans="1:10" ht="15" customHeight="1">
      <c r="A278" s="436"/>
      <c r="B278" s="162"/>
      <c r="C278" s="450"/>
      <c r="D278" s="458"/>
      <c r="E278" s="438"/>
      <c r="F278" s="366"/>
      <c r="J278" s="439"/>
    </row>
    <row r="279" spans="1:10" ht="14.45" customHeight="1">
      <c r="A279" s="344" t="s">
        <v>841</v>
      </c>
      <c r="B279" s="162" t="s">
        <v>127</v>
      </c>
      <c r="C279" s="450" t="s">
        <v>440</v>
      </c>
      <c r="D279" s="458">
        <v>605</v>
      </c>
      <c r="E279" s="283"/>
      <c r="F279" s="219">
        <f>D279*E279</f>
        <v>0</v>
      </c>
      <c r="J279" s="439"/>
    </row>
    <row r="280" spans="1:10" ht="14.45" customHeight="1">
      <c r="A280" s="185"/>
      <c r="B280" s="162"/>
      <c r="C280" s="450"/>
      <c r="D280" s="458"/>
      <c r="E280" s="438"/>
      <c r="F280" s="366"/>
      <c r="J280" s="439"/>
    </row>
    <row r="281" spans="1:10" ht="14.45" customHeight="1">
      <c r="A281" s="344" t="s">
        <v>842</v>
      </c>
      <c r="B281" s="162" t="s">
        <v>167</v>
      </c>
      <c r="C281" s="450" t="s">
        <v>440</v>
      </c>
      <c r="D281" s="458">
        <v>73</v>
      </c>
      <c r="E281" s="283"/>
      <c r="F281" s="219">
        <f>D281*E281</f>
        <v>0</v>
      </c>
      <c r="J281" s="439"/>
    </row>
    <row r="282" spans="1:10" ht="14.45" customHeight="1">
      <c r="A282" s="436"/>
      <c r="B282" s="162"/>
      <c r="C282" s="450"/>
      <c r="D282" s="458"/>
      <c r="E282" s="438"/>
      <c r="F282" s="366"/>
      <c r="J282" s="439"/>
    </row>
    <row r="283" spans="1:10" ht="14.45" customHeight="1">
      <c r="A283" s="344" t="s">
        <v>843</v>
      </c>
      <c r="B283" s="162" t="s">
        <v>128</v>
      </c>
      <c r="C283" s="450" t="s">
        <v>440</v>
      </c>
      <c r="D283" s="458">
        <v>292</v>
      </c>
      <c r="E283" s="283"/>
      <c r="F283" s="219">
        <f>D283*E283</f>
        <v>0</v>
      </c>
      <c r="J283" s="439"/>
    </row>
    <row r="284" spans="1:10" ht="14.45" customHeight="1">
      <c r="A284" s="185"/>
      <c r="B284" s="162"/>
      <c r="C284" s="450"/>
      <c r="D284" s="458"/>
      <c r="E284" s="438"/>
      <c r="F284" s="366"/>
      <c r="J284" s="439"/>
    </row>
    <row r="285" spans="1:10" ht="14.45" customHeight="1">
      <c r="A285" s="344" t="s">
        <v>844</v>
      </c>
      <c r="B285" s="162" t="s">
        <v>168</v>
      </c>
      <c r="C285" s="450" t="s">
        <v>440</v>
      </c>
      <c r="D285" s="458">
        <v>150</v>
      </c>
      <c r="E285" s="283"/>
      <c r="F285" s="219">
        <f>D285*E285</f>
        <v>0</v>
      </c>
      <c r="J285" s="439"/>
    </row>
    <row r="286" spans="1:10" ht="14.45" customHeight="1">
      <c r="A286" s="436"/>
      <c r="B286" s="162"/>
      <c r="C286" s="450"/>
      <c r="D286" s="458"/>
      <c r="E286" s="438"/>
      <c r="F286" s="366"/>
      <c r="J286" s="439"/>
    </row>
    <row r="287" spans="1:10" ht="14.45" customHeight="1">
      <c r="A287" s="344" t="s">
        <v>845</v>
      </c>
      <c r="B287" s="162" t="s">
        <v>169</v>
      </c>
      <c r="C287" s="450" t="s">
        <v>440</v>
      </c>
      <c r="D287" s="458">
        <v>213</v>
      </c>
      <c r="E287" s="283"/>
      <c r="F287" s="219">
        <f>D287*E287</f>
        <v>0</v>
      </c>
      <c r="J287" s="439"/>
    </row>
    <row r="288" spans="1:10" ht="14.45" customHeight="1">
      <c r="A288" s="185"/>
      <c r="B288" s="162"/>
      <c r="C288" s="450"/>
      <c r="D288" s="458"/>
      <c r="E288" s="438"/>
      <c r="F288" s="366"/>
      <c r="J288" s="439"/>
    </row>
    <row r="289" spans="1:10" ht="14.45" customHeight="1">
      <c r="A289" s="344" t="s">
        <v>846</v>
      </c>
      <c r="B289" s="162" t="s">
        <v>170</v>
      </c>
      <c r="C289" s="450" t="s">
        <v>440</v>
      </c>
      <c r="D289" s="458">
        <v>50</v>
      </c>
      <c r="E289" s="283"/>
      <c r="F289" s="219">
        <f>D289*E289</f>
        <v>0</v>
      </c>
      <c r="J289" s="439"/>
    </row>
    <row r="290" spans="1:10" ht="14.45" customHeight="1">
      <c r="A290" s="436"/>
      <c r="B290" s="162"/>
      <c r="C290" s="450"/>
      <c r="D290" s="458"/>
      <c r="E290" s="465"/>
      <c r="F290" s="347"/>
      <c r="J290" s="439"/>
    </row>
    <row r="291" spans="1:10" ht="85.5">
      <c r="A291" s="344" t="s">
        <v>934</v>
      </c>
      <c r="B291" s="161" t="s">
        <v>242</v>
      </c>
      <c r="C291" s="468"/>
      <c r="D291" s="469"/>
      <c r="E291" s="470"/>
      <c r="F291" s="471"/>
      <c r="J291" s="439"/>
    </row>
    <row r="292" spans="1:10" ht="15" customHeight="1">
      <c r="A292" s="185"/>
      <c r="B292" s="170"/>
      <c r="C292" s="468"/>
      <c r="D292" s="469"/>
      <c r="E292" s="470"/>
      <c r="F292" s="471"/>
      <c r="J292" s="439"/>
    </row>
    <row r="293" spans="1:10" ht="15" customHeight="1">
      <c r="A293" s="344" t="s">
        <v>935</v>
      </c>
      <c r="B293" s="162" t="s">
        <v>124</v>
      </c>
      <c r="C293" s="450" t="s">
        <v>440</v>
      </c>
      <c r="D293" s="458">
        <v>3247</v>
      </c>
      <c r="E293" s="283"/>
      <c r="F293" s="219">
        <f>D293*E293</f>
        <v>0</v>
      </c>
      <c r="J293" s="439"/>
    </row>
    <row r="294" spans="1:10" ht="15" customHeight="1">
      <c r="A294" s="436"/>
      <c r="B294" s="162"/>
      <c r="C294" s="450"/>
      <c r="D294" s="458"/>
      <c r="E294" s="460"/>
      <c r="F294" s="347"/>
      <c r="J294" s="439"/>
    </row>
    <row r="295" spans="1:10" ht="15" customHeight="1">
      <c r="A295" s="436"/>
      <c r="B295" s="162"/>
      <c r="C295" s="450"/>
      <c r="D295" s="472"/>
      <c r="E295" s="460"/>
      <c r="F295" s="347"/>
      <c r="J295" s="439"/>
    </row>
    <row r="296" spans="1:10" ht="15" customHeight="1">
      <c r="A296" s="436"/>
      <c r="B296" s="162"/>
      <c r="C296" s="450"/>
      <c r="D296" s="472"/>
      <c r="E296" s="460"/>
      <c r="F296" s="347"/>
      <c r="J296" s="439"/>
    </row>
    <row r="297" spans="1:10" ht="15" customHeight="1">
      <c r="A297" s="436"/>
      <c r="B297" s="354"/>
      <c r="C297" s="345"/>
      <c r="E297" s="435"/>
      <c r="F297" s="347"/>
      <c r="J297" s="439"/>
    </row>
    <row r="298" spans="1:10" ht="15" customHeight="1">
      <c r="A298" s="436"/>
      <c r="B298" s="354"/>
      <c r="C298" s="345"/>
      <c r="E298" s="435"/>
      <c r="F298" s="347"/>
      <c r="J298" s="439"/>
    </row>
    <row r="299" spans="1:10" ht="15" customHeight="1">
      <c r="A299" s="436"/>
      <c r="B299" s="354"/>
      <c r="C299" s="345"/>
      <c r="E299" s="435"/>
      <c r="F299" s="347"/>
      <c r="J299" s="439"/>
    </row>
    <row r="300" spans="1:10" ht="15" customHeight="1">
      <c r="A300" s="436"/>
      <c r="B300" s="354"/>
      <c r="C300" s="345"/>
      <c r="E300" s="435"/>
      <c r="F300" s="347"/>
      <c r="J300" s="439"/>
    </row>
    <row r="301" spans="1:10" ht="15" customHeight="1">
      <c r="A301" s="436"/>
      <c r="B301" s="354"/>
      <c r="C301" s="345"/>
      <c r="E301" s="435"/>
      <c r="F301" s="347"/>
      <c r="J301" s="439"/>
    </row>
    <row r="302" spans="1:10" ht="15" customHeight="1">
      <c r="A302" s="436"/>
      <c r="B302" s="354"/>
      <c r="C302" s="345"/>
      <c r="E302" s="435"/>
      <c r="F302" s="347"/>
      <c r="J302" s="439"/>
    </row>
    <row r="303" spans="1:10" ht="15" customHeight="1">
      <c r="A303" s="436"/>
      <c r="B303" s="354"/>
      <c r="C303" s="345"/>
      <c r="E303" s="435"/>
      <c r="F303" s="347"/>
      <c r="J303" s="439"/>
    </row>
    <row r="304" spans="1:10" ht="15" customHeight="1">
      <c r="A304" s="436"/>
      <c r="B304" s="354"/>
      <c r="C304" s="345"/>
      <c r="E304" s="435"/>
      <c r="F304" s="347"/>
      <c r="J304" s="439"/>
    </row>
    <row r="305" spans="1:10" ht="30" customHeight="1">
      <c r="A305" s="358"/>
      <c r="B305" s="359" t="s">
        <v>264</v>
      </c>
      <c r="C305" s="360"/>
      <c r="D305" s="443"/>
      <c r="E305" s="444" t="s">
        <v>248</v>
      </c>
      <c r="F305" s="400">
        <f>SUM(F272:F300)</f>
        <v>0</v>
      </c>
      <c r="J305" s="439"/>
    </row>
    <row r="306" spans="1:10" ht="15" customHeight="1">
      <c r="A306" s="344"/>
      <c r="B306" s="377"/>
      <c r="C306" s="451"/>
      <c r="D306" s="452"/>
      <c r="E306" s="453"/>
      <c r="F306" s="347"/>
      <c r="J306" s="439"/>
    </row>
    <row r="307" spans="1:10" ht="15" customHeight="1">
      <c r="A307" s="344"/>
      <c r="B307" s="371" t="s">
        <v>265</v>
      </c>
      <c r="C307" s="454"/>
      <c r="E307" s="453"/>
      <c r="F307" s="347"/>
      <c r="J307" s="439"/>
    </row>
    <row r="308" spans="1:10" ht="15" customHeight="1">
      <c r="A308" s="436"/>
      <c r="B308" s="367"/>
      <c r="C308" s="454"/>
      <c r="E308" s="453"/>
      <c r="F308" s="347"/>
      <c r="J308" s="439"/>
    </row>
    <row r="309" spans="1:10" ht="15" customHeight="1">
      <c r="A309" s="436"/>
      <c r="B309" s="376" t="s">
        <v>268</v>
      </c>
      <c r="C309" s="454"/>
      <c r="E309" s="453"/>
      <c r="F309" s="347"/>
      <c r="J309" s="439"/>
    </row>
    <row r="310" spans="1:10" ht="15" customHeight="1">
      <c r="A310" s="436"/>
      <c r="B310" s="373"/>
      <c r="C310" s="454"/>
      <c r="E310" s="453"/>
      <c r="F310" s="347"/>
      <c r="J310" s="439"/>
    </row>
    <row r="311" spans="1:10" ht="15" customHeight="1">
      <c r="A311" s="436"/>
      <c r="B311" s="377" t="s">
        <v>305</v>
      </c>
      <c r="C311" s="454"/>
      <c r="E311" s="453"/>
      <c r="F311" s="347">
        <f>F182</f>
        <v>0</v>
      </c>
      <c r="J311" s="439"/>
    </row>
    <row r="312" spans="1:10" ht="15" customHeight="1">
      <c r="A312" s="436"/>
      <c r="B312" s="373"/>
      <c r="C312" s="454"/>
      <c r="E312" s="453"/>
      <c r="F312" s="347"/>
      <c r="J312" s="439"/>
    </row>
    <row r="313" spans="1:10" ht="15" customHeight="1">
      <c r="A313" s="436"/>
      <c r="B313" s="377" t="s">
        <v>306</v>
      </c>
      <c r="C313" s="454"/>
      <c r="E313" s="453"/>
      <c r="F313" s="347">
        <f>F228</f>
        <v>0</v>
      </c>
      <c r="J313" s="439"/>
    </row>
    <row r="314" spans="1:10" ht="15" customHeight="1">
      <c r="A314" s="436"/>
      <c r="B314" s="373"/>
      <c r="C314" s="454"/>
      <c r="E314" s="453"/>
      <c r="F314" s="347"/>
      <c r="J314" s="439"/>
    </row>
    <row r="315" spans="1:10" ht="15" customHeight="1">
      <c r="A315" s="436"/>
      <c r="B315" s="377" t="s">
        <v>307</v>
      </c>
      <c r="C315" s="454"/>
      <c r="E315" s="453"/>
      <c r="F315" s="347">
        <f>F269</f>
        <v>0</v>
      </c>
      <c r="J315" s="439"/>
    </row>
    <row r="316" spans="1:10" ht="15" customHeight="1">
      <c r="A316" s="436"/>
      <c r="B316" s="373"/>
      <c r="C316" s="454"/>
      <c r="E316" s="453"/>
      <c r="F316" s="347"/>
      <c r="J316" s="439"/>
    </row>
    <row r="317" spans="1:10" ht="15" customHeight="1">
      <c r="A317" s="436"/>
      <c r="B317" s="377" t="s">
        <v>308</v>
      </c>
      <c r="C317" s="454"/>
      <c r="E317" s="453"/>
      <c r="F317" s="347">
        <f>F305</f>
        <v>0</v>
      </c>
      <c r="J317" s="439"/>
    </row>
    <row r="318" spans="1:10" ht="15" customHeight="1">
      <c r="A318" s="436"/>
      <c r="B318" s="373"/>
      <c r="C318" s="454"/>
      <c r="E318" s="453"/>
      <c r="F318" s="347"/>
      <c r="J318" s="439"/>
    </row>
    <row r="319" spans="1:10" ht="15" customHeight="1">
      <c r="A319" s="436"/>
      <c r="B319" s="367"/>
      <c r="C319" s="454"/>
      <c r="E319" s="453"/>
      <c r="F319" s="347"/>
      <c r="J319" s="439"/>
    </row>
    <row r="320" spans="1:10" ht="15" customHeight="1">
      <c r="A320" s="436"/>
      <c r="B320" s="367"/>
      <c r="C320" s="454"/>
      <c r="E320" s="453"/>
      <c r="F320" s="347"/>
      <c r="J320" s="439"/>
    </row>
    <row r="321" spans="1:10" ht="15" customHeight="1">
      <c r="A321" s="436"/>
      <c r="B321" s="367"/>
      <c r="C321" s="454"/>
      <c r="E321" s="453"/>
      <c r="F321" s="347"/>
      <c r="J321" s="439"/>
    </row>
    <row r="322" spans="1:10" ht="15" customHeight="1">
      <c r="A322" s="436"/>
      <c r="B322" s="367"/>
      <c r="C322" s="454"/>
      <c r="E322" s="453"/>
      <c r="F322" s="347"/>
      <c r="J322" s="439"/>
    </row>
    <row r="323" spans="1:10" ht="15" customHeight="1">
      <c r="A323" s="436"/>
      <c r="B323" s="367"/>
      <c r="C323" s="454"/>
      <c r="E323" s="453"/>
      <c r="F323" s="347"/>
      <c r="J323" s="439"/>
    </row>
    <row r="324" spans="1:10" ht="15" customHeight="1">
      <c r="A324" s="436"/>
      <c r="B324" s="367"/>
      <c r="C324" s="454"/>
      <c r="E324" s="453"/>
      <c r="F324" s="347"/>
      <c r="J324" s="439"/>
    </row>
    <row r="325" spans="1:10" ht="15" customHeight="1">
      <c r="A325" s="436"/>
      <c r="B325" s="367"/>
      <c r="C325" s="454"/>
      <c r="E325" s="453"/>
      <c r="F325" s="347"/>
      <c r="J325" s="439"/>
    </row>
    <row r="326" spans="1:10" ht="15" customHeight="1">
      <c r="A326" s="436"/>
      <c r="B326" s="367"/>
      <c r="C326" s="454"/>
      <c r="E326" s="453"/>
      <c r="F326" s="347"/>
      <c r="J326" s="439"/>
    </row>
    <row r="327" spans="1:10" ht="15" customHeight="1">
      <c r="A327" s="436"/>
      <c r="B327" s="367"/>
      <c r="C327" s="454"/>
      <c r="E327" s="453"/>
      <c r="F327" s="347"/>
      <c r="J327" s="439"/>
    </row>
    <row r="328" spans="1:10" ht="15" customHeight="1">
      <c r="A328" s="436"/>
      <c r="B328" s="367"/>
      <c r="C328" s="454"/>
      <c r="E328" s="453"/>
      <c r="F328" s="347"/>
      <c r="J328" s="439"/>
    </row>
    <row r="329" spans="1:10" ht="15" customHeight="1">
      <c r="A329" s="436"/>
      <c r="B329" s="367"/>
      <c r="C329" s="454"/>
      <c r="E329" s="453"/>
      <c r="F329" s="347"/>
      <c r="J329" s="439"/>
    </row>
    <row r="330" spans="1:10" ht="15" customHeight="1">
      <c r="A330" s="436"/>
      <c r="B330" s="367"/>
      <c r="C330" s="454"/>
      <c r="E330" s="453"/>
      <c r="F330" s="347"/>
      <c r="J330" s="439"/>
    </row>
    <row r="331" spans="1:10" ht="15" customHeight="1">
      <c r="A331" s="436"/>
      <c r="B331" s="367"/>
      <c r="C331" s="454"/>
      <c r="E331" s="453"/>
      <c r="F331" s="347"/>
      <c r="J331" s="439"/>
    </row>
    <row r="332" spans="1:10" ht="15" customHeight="1">
      <c r="A332" s="436"/>
      <c r="B332" s="367"/>
      <c r="C332" s="454"/>
      <c r="E332" s="453"/>
      <c r="F332" s="347"/>
      <c r="J332" s="439"/>
    </row>
    <row r="333" spans="1:10" ht="15" customHeight="1">
      <c r="A333" s="436"/>
      <c r="B333" s="367"/>
      <c r="C333" s="454"/>
      <c r="E333" s="453"/>
      <c r="F333" s="347"/>
      <c r="J333" s="439"/>
    </row>
    <row r="334" spans="1:10" ht="15" customHeight="1">
      <c r="A334" s="436"/>
      <c r="B334" s="367"/>
      <c r="C334" s="454"/>
      <c r="E334" s="453"/>
      <c r="F334" s="347"/>
      <c r="J334" s="439"/>
    </row>
    <row r="335" spans="1:10" ht="15" customHeight="1">
      <c r="A335" s="436"/>
      <c r="B335" s="367"/>
      <c r="C335" s="454"/>
      <c r="E335" s="453"/>
      <c r="F335" s="347"/>
      <c r="J335" s="439"/>
    </row>
    <row r="336" spans="1:10" ht="15" customHeight="1">
      <c r="A336" s="436"/>
      <c r="B336" s="367"/>
      <c r="C336" s="454"/>
      <c r="E336" s="453"/>
      <c r="F336" s="347"/>
      <c r="J336" s="439"/>
    </row>
    <row r="337" spans="1:10" ht="15" customHeight="1">
      <c r="A337" s="436"/>
      <c r="B337" s="367"/>
      <c r="C337" s="454"/>
      <c r="E337" s="453"/>
      <c r="F337" s="347"/>
      <c r="J337" s="439"/>
    </row>
    <row r="338" spans="1:10" ht="15" customHeight="1">
      <c r="A338" s="436"/>
      <c r="B338" s="367"/>
      <c r="C338" s="454"/>
      <c r="E338" s="453"/>
      <c r="F338" s="347"/>
      <c r="J338" s="439"/>
    </row>
    <row r="339" spans="1:10" ht="15" customHeight="1">
      <c r="A339" s="436"/>
      <c r="B339" s="367"/>
      <c r="C339" s="454"/>
      <c r="E339" s="453"/>
      <c r="F339" s="347"/>
      <c r="J339" s="439"/>
    </row>
    <row r="340" spans="1:10" ht="15" customHeight="1">
      <c r="A340" s="436"/>
      <c r="B340" s="367"/>
      <c r="C340" s="454"/>
      <c r="E340" s="453"/>
      <c r="F340" s="347"/>
      <c r="J340" s="439"/>
    </row>
    <row r="341" spans="1:10" ht="15" customHeight="1">
      <c r="A341" s="436"/>
      <c r="B341" s="367"/>
      <c r="C341" s="454"/>
      <c r="E341" s="453"/>
      <c r="F341" s="347"/>
      <c r="J341" s="439"/>
    </row>
    <row r="342" spans="1:10" ht="15" customHeight="1">
      <c r="A342" s="436"/>
      <c r="B342" s="367"/>
      <c r="C342" s="454"/>
      <c r="E342" s="453"/>
      <c r="F342" s="347"/>
      <c r="J342" s="439"/>
    </row>
    <row r="343" spans="1:10" ht="15" customHeight="1">
      <c r="A343" s="436"/>
      <c r="B343" s="367"/>
      <c r="C343" s="454"/>
      <c r="E343" s="453"/>
      <c r="F343" s="347"/>
      <c r="J343" s="439"/>
    </row>
    <row r="344" spans="1:10" ht="15" customHeight="1">
      <c r="A344" s="436"/>
      <c r="B344" s="367"/>
      <c r="C344" s="454"/>
      <c r="E344" s="453"/>
      <c r="F344" s="347"/>
      <c r="J344" s="439"/>
    </row>
    <row r="345" spans="1:10" ht="15" customHeight="1">
      <c r="A345" s="436"/>
      <c r="B345" s="367"/>
      <c r="C345" s="454"/>
      <c r="E345" s="453"/>
      <c r="F345" s="347"/>
      <c r="J345" s="439"/>
    </row>
    <row r="346" spans="1:10" ht="15" customHeight="1">
      <c r="A346" s="436"/>
      <c r="B346" s="367"/>
      <c r="C346" s="454"/>
      <c r="E346" s="453"/>
      <c r="F346" s="347"/>
      <c r="J346" s="439"/>
    </row>
    <row r="347" spans="1:10" ht="15" customHeight="1">
      <c r="A347" s="436"/>
      <c r="B347" s="367"/>
      <c r="C347" s="454"/>
      <c r="E347" s="453"/>
      <c r="F347" s="347"/>
      <c r="J347" s="439"/>
    </row>
    <row r="348" spans="1:10" ht="15" customHeight="1">
      <c r="A348" s="436"/>
      <c r="B348" s="367"/>
      <c r="C348" s="457"/>
      <c r="D348" s="420"/>
      <c r="E348" s="453"/>
      <c r="F348" s="347"/>
      <c r="J348" s="439"/>
    </row>
    <row r="349" spans="1:10" ht="30" customHeight="1">
      <c r="A349" s="358"/>
      <c r="B349" s="359" t="s">
        <v>272</v>
      </c>
      <c r="C349" s="360"/>
      <c r="D349" s="443"/>
      <c r="E349" s="444" t="s">
        <v>248</v>
      </c>
      <c r="F349" s="400">
        <f>SUM(F308:F327)</f>
        <v>0</v>
      </c>
      <c r="J349" s="439"/>
    </row>
    <row r="350" spans="1:10" ht="15" customHeight="1">
      <c r="A350" s="436"/>
      <c r="B350" s="354"/>
      <c r="C350" s="345"/>
      <c r="E350" s="435"/>
      <c r="F350" s="347"/>
      <c r="J350" s="439"/>
    </row>
    <row r="351" spans="1:10" ht="15" customHeight="1">
      <c r="A351" s="436"/>
      <c r="B351" s="343" t="s">
        <v>132</v>
      </c>
      <c r="C351" s="345"/>
      <c r="E351" s="435"/>
      <c r="F351" s="347"/>
      <c r="J351" s="439"/>
    </row>
    <row r="352" spans="1:10" ht="15" customHeight="1">
      <c r="A352" s="436"/>
      <c r="B352" s="354"/>
      <c r="C352" s="345"/>
      <c r="E352" s="435"/>
      <c r="F352" s="347"/>
      <c r="J352" s="439"/>
    </row>
    <row r="353" spans="1:10" ht="15" customHeight="1">
      <c r="A353" s="348" t="s">
        <v>936</v>
      </c>
      <c r="B353" s="379" t="s">
        <v>937</v>
      </c>
      <c r="C353" s="345"/>
      <c r="D353" s="434"/>
      <c r="E353" s="435"/>
      <c r="F353" s="347"/>
      <c r="J353" s="439"/>
    </row>
    <row r="354" spans="1:10" ht="15" customHeight="1">
      <c r="A354" s="436"/>
      <c r="B354" s="162"/>
      <c r="C354" s="345"/>
      <c r="D354" s="434"/>
      <c r="E354" s="435"/>
      <c r="F354" s="347"/>
      <c r="J354" s="439"/>
    </row>
    <row r="355" spans="1:10" ht="15" customHeight="1">
      <c r="A355" s="185"/>
      <c r="B355" s="473" t="s">
        <v>1688</v>
      </c>
      <c r="C355" s="450"/>
      <c r="D355" s="434"/>
      <c r="E355" s="437"/>
      <c r="F355" s="347"/>
      <c r="J355" s="439"/>
    </row>
    <row r="356" spans="1:10" ht="15" customHeight="1">
      <c r="A356" s="185"/>
      <c r="B356" s="170"/>
      <c r="C356" s="450"/>
      <c r="D356" s="434"/>
      <c r="E356" s="437"/>
      <c r="F356" s="347"/>
      <c r="J356" s="439"/>
    </row>
    <row r="357" spans="1:10" ht="114">
      <c r="A357" s="344" t="s">
        <v>938</v>
      </c>
      <c r="B357" s="161" t="s">
        <v>1562</v>
      </c>
      <c r="C357" s="450"/>
      <c r="D357" s="434"/>
      <c r="E357" s="437"/>
      <c r="F357" s="347"/>
      <c r="J357" s="439"/>
    </row>
    <row r="358" spans="1:10" ht="15" customHeight="1">
      <c r="A358" s="185"/>
      <c r="B358" s="170"/>
      <c r="C358" s="450"/>
      <c r="D358" s="434"/>
      <c r="E358" s="437"/>
      <c r="F358" s="347"/>
      <c r="J358" s="439"/>
    </row>
    <row r="359" spans="1:10" ht="14.25">
      <c r="A359" s="185"/>
      <c r="B359" s="462" t="s">
        <v>172</v>
      </c>
      <c r="C359" s="450"/>
      <c r="D359" s="434"/>
      <c r="E359" s="437"/>
      <c r="F359" s="347"/>
      <c r="J359" s="439"/>
    </row>
    <row r="360" spans="1:10" ht="15" customHeight="1">
      <c r="A360" s="185"/>
      <c r="B360" s="474"/>
      <c r="C360" s="450"/>
      <c r="D360" s="434"/>
      <c r="E360" s="437"/>
      <c r="F360" s="347"/>
      <c r="J360" s="439"/>
    </row>
    <row r="361" spans="1:10" ht="15" customHeight="1">
      <c r="A361" s="344" t="s">
        <v>939</v>
      </c>
      <c r="B361" s="161" t="s">
        <v>124</v>
      </c>
      <c r="C361" s="450"/>
      <c r="D361" s="434"/>
      <c r="E361" s="437"/>
      <c r="F361" s="347"/>
      <c r="J361" s="439"/>
    </row>
    <row r="362" spans="1:10" ht="15" customHeight="1">
      <c r="A362" s="185"/>
      <c r="B362" s="474"/>
      <c r="C362" s="450"/>
      <c r="D362" s="434"/>
      <c r="E362" s="437"/>
      <c r="F362" s="347"/>
      <c r="J362" s="439"/>
    </row>
    <row r="363" spans="1:10" ht="14.25">
      <c r="A363" s="344" t="s">
        <v>940</v>
      </c>
      <c r="B363" s="170" t="s">
        <v>896</v>
      </c>
      <c r="C363" s="450" t="s">
        <v>440</v>
      </c>
      <c r="D363" s="434">
        <v>3247</v>
      </c>
      <c r="E363" s="283"/>
      <c r="F363" s="219">
        <f>D363*E363</f>
        <v>0</v>
      </c>
      <c r="J363" s="439"/>
    </row>
    <row r="364" spans="1:10" ht="15" customHeight="1">
      <c r="A364" s="185"/>
      <c r="B364" s="123"/>
      <c r="C364" s="450"/>
      <c r="D364" s="434"/>
      <c r="E364" s="438"/>
      <c r="F364" s="366"/>
      <c r="J364" s="439"/>
    </row>
    <row r="365" spans="1:10" ht="15" customHeight="1">
      <c r="A365" s="185"/>
      <c r="B365" s="462" t="s">
        <v>141</v>
      </c>
      <c r="C365" s="450"/>
      <c r="D365" s="458"/>
      <c r="E365" s="438"/>
      <c r="F365" s="366"/>
      <c r="J365" s="439"/>
    </row>
    <row r="366" spans="1:10" ht="15" customHeight="1">
      <c r="A366" s="436"/>
      <c r="B366" s="464"/>
      <c r="C366" s="450"/>
      <c r="D366" s="458"/>
      <c r="E366" s="438"/>
      <c r="F366" s="366"/>
      <c r="J366" s="439"/>
    </row>
    <row r="367" spans="1:10" ht="15" customHeight="1">
      <c r="A367" s="344" t="s">
        <v>941</v>
      </c>
      <c r="B367" s="161" t="s">
        <v>125</v>
      </c>
      <c r="C367" s="450"/>
      <c r="D367" s="458"/>
      <c r="E367" s="438"/>
      <c r="F367" s="366"/>
      <c r="J367" s="439"/>
    </row>
    <row r="368" spans="1:10" ht="15" customHeight="1">
      <c r="A368" s="436"/>
      <c r="B368" s="464"/>
      <c r="C368" s="450"/>
      <c r="D368" s="458"/>
      <c r="E368" s="438"/>
      <c r="F368" s="366"/>
      <c r="J368" s="439"/>
    </row>
    <row r="369" spans="1:10" ht="14.25">
      <c r="A369" s="344" t="s">
        <v>942</v>
      </c>
      <c r="B369" s="170" t="s">
        <v>157</v>
      </c>
      <c r="C369" s="450" t="s">
        <v>440</v>
      </c>
      <c r="D369" s="458">
        <f>4762+4</f>
        <v>4766</v>
      </c>
      <c r="E369" s="283"/>
      <c r="F369" s="219">
        <f>D369*E369</f>
        <v>0</v>
      </c>
      <c r="J369" s="439"/>
    </row>
    <row r="370" spans="1:10" ht="15" customHeight="1">
      <c r="A370" s="436"/>
      <c r="B370" s="162"/>
      <c r="C370" s="450"/>
      <c r="D370" s="458"/>
      <c r="E370" s="438"/>
      <c r="F370" s="366"/>
      <c r="J370" s="439"/>
    </row>
    <row r="371" spans="1:10" ht="15" customHeight="1">
      <c r="A371" s="344" t="s">
        <v>943</v>
      </c>
      <c r="B371" s="170" t="s">
        <v>158</v>
      </c>
      <c r="C371" s="450" t="s">
        <v>440</v>
      </c>
      <c r="D371" s="458">
        <v>1903</v>
      </c>
      <c r="E371" s="283"/>
      <c r="F371" s="219">
        <f>D371*E371</f>
        <v>0</v>
      </c>
      <c r="J371" s="439"/>
    </row>
    <row r="372" spans="1:10" ht="15" customHeight="1">
      <c r="A372" s="436"/>
      <c r="B372" s="162"/>
      <c r="C372" s="450"/>
      <c r="D372" s="458"/>
      <c r="E372" s="438"/>
      <c r="F372" s="366"/>
      <c r="J372" s="439"/>
    </row>
    <row r="373" spans="1:10" ht="15" customHeight="1">
      <c r="A373" s="344" t="s">
        <v>944</v>
      </c>
      <c r="B373" s="170" t="s">
        <v>159</v>
      </c>
      <c r="C373" s="450" t="s">
        <v>440</v>
      </c>
      <c r="D373" s="458">
        <v>368</v>
      </c>
      <c r="E373" s="283"/>
      <c r="F373" s="219">
        <f>D373*E373</f>
        <v>0</v>
      </c>
      <c r="J373" s="439"/>
    </row>
    <row r="374" spans="1:10" ht="15" customHeight="1">
      <c r="A374" s="436"/>
      <c r="B374" s="162"/>
      <c r="C374" s="450"/>
      <c r="D374" s="458"/>
      <c r="E374" s="438"/>
      <c r="F374" s="366"/>
      <c r="J374" s="439"/>
    </row>
    <row r="375" spans="1:10" ht="15" customHeight="1">
      <c r="A375" s="344" t="s">
        <v>945</v>
      </c>
      <c r="B375" s="170" t="s">
        <v>160</v>
      </c>
      <c r="C375" s="450" t="s">
        <v>440</v>
      </c>
      <c r="D375" s="458">
        <v>358</v>
      </c>
      <c r="E375" s="283"/>
      <c r="F375" s="219">
        <f>D375*E375</f>
        <v>0</v>
      </c>
      <c r="J375" s="439"/>
    </row>
    <row r="376" spans="1:10" ht="14.45" customHeight="1">
      <c r="A376" s="436"/>
      <c r="B376" s="466"/>
      <c r="C376" s="450"/>
      <c r="D376" s="458"/>
      <c r="E376" s="438"/>
      <c r="F376" s="366"/>
      <c r="J376" s="439"/>
    </row>
    <row r="377" spans="1:10" ht="15" customHeight="1">
      <c r="A377" s="344" t="s">
        <v>946</v>
      </c>
      <c r="B377" s="170" t="s">
        <v>161</v>
      </c>
      <c r="C377" s="450" t="s">
        <v>440</v>
      </c>
      <c r="D377" s="458">
        <v>125</v>
      </c>
      <c r="E377" s="283"/>
      <c r="F377" s="219">
        <f>D377*E377</f>
        <v>0</v>
      </c>
      <c r="J377" s="439"/>
    </row>
    <row r="378" spans="1:10" ht="14.45" customHeight="1">
      <c r="A378" s="436"/>
      <c r="B378" s="466"/>
      <c r="C378" s="450"/>
      <c r="D378" s="458"/>
      <c r="E378" s="465"/>
      <c r="F378" s="347"/>
      <c r="J378" s="439"/>
    </row>
    <row r="379" spans="1:10" ht="15" customHeight="1">
      <c r="A379" s="344"/>
      <c r="B379" s="162"/>
      <c r="C379" s="450"/>
      <c r="D379" s="458"/>
      <c r="E379" s="465"/>
      <c r="F379" s="347"/>
      <c r="J379" s="439"/>
    </row>
    <row r="380" spans="1:10" ht="15" customHeight="1">
      <c r="A380" s="436"/>
      <c r="B380" s="464"/>
      <c r="C380" s="450"/>
      <c r="D380" s="458"/>
      <c r="E380" s="465"/>
      <c r="F380" s="347"/>
      <c r="J380" s="439"/>
    </row>
    <row r="381" spans="1:10" ht="14.45" customHeight="1">
      <c r="A381" s="436"/>
      <c r="B381" s="162"/>
      <c r="C381" s="450"/>
      <c r="D381" s="458"/>
      <c r="E381" s="465"/>
      <c r="F381" s="347"/>
      <c r="J381" s="439"/>
    </row>
    <row r="382" spans="1:10" ht="14.45" customHeight="1">
      <c r="A382" s="436"/>
      <c r="B382" s="162"/>
      <c r="C382" s="450"/>
      <c r="D382" s="458"/>
      <c r="E382" s="465"/>
      <c r="F382" s="347"/>
      <c r="J382" s="439"/>
    </row>
    <row r="383" spans="1:10" ht="14.45" customHeight="1">
      <c r="A383" s="436"/>
      <c r="B383" s="162"/>
      <c r="C383" s="450"/>
      <c r="D383" s="458"/>
      <c r="E383" s="465"/>
      <c r="F383" s="347"/>
      <c r="J383" s="439"/>
    </row>
    <row r="384" spans="1:10" ht="14.45" customHeight="1">
      <c r="A384" s="436"/>
      <c r="B384" s="162"/>
      <c r="C384" s="450"/>
      <c r="D384" s="458"/>
      <c r="E384" s="465"/>
      <c r="F384" s="347"/>
      <c r="J384" s="439"/>
    </row>
    <row r="385" spans="1:10" ht="14.45" customHeight="1">
      <c r="A385" s="436"/>
      <c r="B385" s="162"/>
      <c r="C385" s="450"/>
      <c r="D385" s="458"/>
      <c r="E385" s="465"/>
      <c r="F385" s="347"/>
      <c r="J385" s="439"/>
    </row>
    <row r="386" spans="1:10" ht="14.45" customHeight="1">
      <c r="A386" s="436"/>
      <c r="B386" s="162"/>
      <c r="C386" s="450"/>
      <c r="D386" s="458"/>
      <c r="E386" s="465"/>
      <c r="F386" s="347"/>
      <c r="J386" s="439"/>
    </row>
    <row r="387" spans="1:10" ht="30" customHeight="1">
      <c r="A387" s="358"/>
      <c r="B387" s="359" t="s">
        <v>264</v>
      </c>
      <c r="C387" s="360"/>
      <c r="D387" s="443"/>
      <c r="E387" s="444" t="s">
        <v>248</v>
      </c>
      <c r="F387" s="400">
        <f>SUM(F355:F378)</f>
        <v>0</v>
      </c>
      <c r="J387" s="439"/>
    </row>
    <row r="388" spans="1:10" ht="15" customHeight="1">
      <c r="A388" s="344"/>
      <c r="B388" s="162"/>
      <c r="C388" s="345"/>
      <c r="D388" s="434"/>
      <c r="E388" s="435"/>
      <c r="F388" s="347"/>
      <c r="J388" s="439"/>
    </row>
    <row r="389" spans="1:10" ht="15" customHeight="1">
      <c r="A389" s="344"/>
      <c r="B389" s="343" t="s">
        <v>269</v>
      </c>
      <c r="C389" s="345"/>
      <c r="D389" s="434"/>
      <c r="E389" s="435"/>
      <c r="F389" s="347"/>
      <c r="J389" s="439"/>
    </row>
    <row r="390" spans="1:10" ht="14.45" customHeight="1">
      <c r="A390" s="436"/>
      <c r="B390" s="162"/>
      <c r="C390" s="450"/>
      <c r="D390" s="458"/>
      <c r="E390" s="465"/>
      <c r="F390" s="347"/>
      <c r="J390" s="439"/>
    </row>
    <row r="391" spans="1:10" ht="14.45" customHeight="1">
      <c r="A391" s="344" t="s">
        <v>947</v>
      </c>
      <c r="B391" s="161" t="s">
        <v>127</v>
      </c>
      <c r="C391" s="450"/>
      <c r="D391" s="458"/>
      <c r="E391" s="465"/>
      <c r="F391" s="347"/>
      <c r="J391" s="439"/>
    </row>
    <row r="392" spans="1:10" ht="14.45" customHeight="1">
      <c r="A392" s="436"/>
      <c r="B392" s="162"/>
      <c r="C392" s="450"/>
      <c r="D392" s="458"/>
      <c r="E392" s="465"/>
      <c r="F392" s="347"/>
      <c r="J392" s="439"/>
    </row>
    <row r="393" spans="1:10" ht="14.25">
      <c r="A393" s="344" t="s">
        <v>961</v>
      </c>
      <c r="B393" s="170" t="s">
        <v>146</v>
      </c>
      <c r="C393" s="450" t="s">
        <v>440</v>
      </c>
      <c r="D393" s="458">
        <v>306</v>
      </c>
      <c r="E393" s="283"/>
      <c r="F393" s="219">
        <f>D393*E393</f>
        <v>0</v>
      </c>
      <c r="J393" s="439"/>
    </row>
    <row r="394" spans="1:10" ht="14.45" customHeight="1">
      <c r="A394" s="436"/>
      <c r="B394" s="162"/>
      <c r="C394" s="450"/>
      <c r="D394" s="458"/>
      <c r="E394" s="438"/>
      <c r="F394" s="366"/>
      <c r="J394" s="439"/>
    </row>
    <row r="395" spans="1:10" ht="14.45" customHeight="1">
      <c r="A395" s="344" t="s">
        <v>962</v>
      </c>
      <c r="B395" s="170" t="s">
        <v>158</v>
      </c>
      <c r="C395" s="450" t="s">
        <v>440</v>
      </c>
      <c r="D395" s="458">
        <v>268</v>
      </c>
      <c r="E395" s="283"/>
      <c r="F395" s="219">
        <f>D395*E395</f>
        <v>0</v>
      </c>
      <c r="J395" s="439"/>
    </row>
    <row r="396" spans="1:10" ht="14.45" customHeight="1">
      <c r="A396" s="436"/>
      <c r="B396" s="162"/>
      <c r="C396" s="450"/>
      <c r="D396" s="458"/>
      <c r="E396" s="438"/>
      <c r="F396" s="366"/>
      <c r="J396" s="439"/>
    </row>
    <row r="397" spans="1:10" ht="14.45" customHeight="1">
      <c r="A397" s="344" t="s">
        <v>963</v>
      </c>
      <c r="B397" s="170" t="s">
        <v>159</v>
      </c>
      <c r="C397" s="450" t="s">
        <v>440</v>
      </c>
      <c r="D397" s="458">
        <v>31</v>
      </c>
      <c r="E397" s="283"/>
      <c r="F397" s="219">
        <f>D397*E397</f>
        <v>0</v>
      </c>
      <c r="J397" s="439"/>
    </row>
    <row r="398" spans="1:10" ht="14.45" customHeight="1">
      <c r="A398" s="436"/>
      <c r="B398" s="162"/>
      <c r="C398" s="450"/>
      <c r="D398" s="458"/>
      <c r="E398" s="438"/>
      <c r="F398" s="366"/>
      <c r="J398" s="439"/>
    </row>
    <row r="399" spans="1:10" ht="14.45" customHeight="1">
      <c r="A399" s="344" t="s">
        <v>948</v>
      </c>
      <c r="B399" s="161" t="s">
        <v>167</v>
      </c>
      <c r="C399" s="450"/>
      <c r="D399" s="458"/>
      <c r="E399" s="438"/>
      <c r="F399" s="366"/>
      <c r="J399" s="439"/>
    </row>
    <row r="400" spans="1:10" ht="14.45" customHeight="1">
      <c r="A400" s="436"/>
      <c r="B400" s="162"/>
      <c r="C400" s="450"/>
      <c r="D400" s="458"/>
      <c r="E400" s="438"/>
      <c r="F400" s="366"/>
      <c r="J400" s="439"/>
    </row>
    <row r="401" spans="1:10" ht="14.25">
      <c r="A401" s="344" t="s">
        <v>960</v>
      </c>
      <c r="B401" s="170" t="s">
        <v>157</v>
      </c>
      <c r="C401" s="450" t="s">
        <v>440</v>
      </c>
      <c r="D401" s="458">
        <v>73</v>
      </c>
      <c r="E401" s="283"/>
      <c r="F401" s="219">
        <f>D401*E401</f>
        <v>0</v>
      </c>
      <c r="J401" s="439"/>
    </row>
    <row r="402" spans="1:10" ht="14.45" customHeight="1">
      <c r="A402" s="436"/>
      <c r="B402" s="162"/>
      <c r="C402" s="450"/>
      <c r="D402" s="458"/>
      <c r="E402" s="438"/>
      <c r="F402" s="366"/>
      <c r="J402" s="439"/>
    </row>
    <row r="403" spans="1:10" ht="14.45" customHeight="1">
      <c r="A403" s="344" t="s">
        <v>949</v>
      </c>
      <c r="B403" s="161" t="s">
        <v>128</v>
      </c>
      <c r="C403" s="450"/>
      <c r="D403" s="458"/>
      <c r="E403" s="438"/>
      <c r="F403" s="366"/>
      <c r="J403" s="439"/>
    </row>
    <row r="404" spans="1:10" ht="14.45" customHeight="1">
      <c r="A404" s="436"/>
      <c r="B404" s="162"/>
      <c r="C404" s="450"/>
      <c r="D404" s="458"/>
      <c r="E404" s="438"/>
      <c r="F404" s="366"/>
      <c r="J404" s="439"/>
    </row>
    <row r="405" spans="1:10" ht="14.25">
      <c r="A405" s="344" t="s">
        <v>958</v>
      </c>
      <c r="B405" s="170" t="s">
        <v>146</v>
      </c>
      <c r="C405" s="450" t="s">
        <v>440</v>
      </c>
      <c r="D405" s="458">
        <v>64</v>
      </c>
      <c r="E405" s="283"/>
      <c r="F405" s="219">
        <f>D405*E405</f>
        <v>0</v>
      </c>
      <c r="J405" s="439"/>
    </row>
    <row r="406" spans="1:10" ht="14.45" customHeight="1">
      <c r="A406" s="436"/>
      <c r="B406" s="162"/>
      <c r="C406" s="450"/>
      <c r="D406" s="458"/>
      <c r="E406" s="438"/>
      <c r="F406" s="366"/>
      <c r="J406" s="439"/>
    </row>
    <row r="407" spans="1:10" ht="14.25">
      <c r="A407" s="344" t="s">
        <v>959</v>
      </c>
      <c r="B407" s="170" t="s">
        <v>158</v>
      </c>
      <c r="C407" s="450" t="s">
        <v>440</v>
      </c>
      <c r="D407" s="458">
        <v>123</v>
      </c>
      <c r="E407" s="283"/>
      <c r="F407" s="219">
        <f>D407*E407</f>
        <v>0</v>
      </c>
      <c r="J407" s="439"/>
    </row>
    <row r="408" spans="1:10" ht="14.45" customHeight="1">
      <c r="A408" s="436"/>
      <c r="B408" s="162"/>
      <c r="C408" s="450"/>
      <c r="D408" s="458"/>
      <c r="E408" s="438"/>
      <c r="F408" s="366"/>
      <c r="J408" s="439"/>
    </row>
    <row r="409" spans="1:10" ht="14.45" customHeight="1">
      <c r="A409" s="344" t="s">
        <v>1198</v>
      </c>
      <c r="B409" s="162" t="s">
        <v>159</v>
      </c>
      <c r="C409" s="450" t="s">
        <v>440</v>
      </c>
      <c r="D409" s="458">
        <v>30</v>
      </c>
      <c r="E409" s="283"/>
      <c r="F409" s="219">
        <f>D409*E409</f>
        <v>0</v>
      </c>
      <c r="J409" s="439"/>
    </row>
    <row r="410" spans="1:10" ht="14.45" customHeight="1">
      <c r="A410" s="436"/>
      <c r="B410" s="464"/>
      <c r="C410" s="450"/>
      <c r="D410" s="458"/>
      <c r="E410" s="438"/>
      <c r="F410" s="366"/>
      <c r="J410" s="439"/>
    </row>
    <row r="411" spans="1:10" ht="14.25">
      <c r="A411" s="344" t="s">
        <v>1199</v>
      </c>
      <c r="B411" s="170" t="s">
        <v>160</v>
      </c>
      <c r="C411" s="450" t="s">
        <v>440</v>
      </c>
      <c r="D411" s="458">
        <v>62</v>
      </c>
      <c r="E411" s="283"/>
      <c r="F411" s="219">
        <f>D411*E411</f>
        <v>0</v>
      </c>
      <c r="J411" s="439"/>
    </row>
    <row r="412" spans="1:10" ht="14.45" customHeight="1">
      <c r="A412" s="436"/>
      <c r="B412" s="162"/>
      <c r="C412" s="450"/>
      <c r="D412" s="458"/>
      <c r="E412" s="438"/>
      <c r="F412" s="366"/>
      <c r="J412" s="439"/>
    </row>
    <row r="413" spans="1:10" ht="14.45" customHeight="1">
      <c r="A413" s="344" t="s">
        <v>1200</v>
      </c>
      <c r="B413" s="162" t="s">
        <v>161</v>
      </c>
      <c r="C413" s="450" t="s">
        <v>440</v>
      </c>
      <c r="D413" s="458">
        <v>13</v>
      </c>
      <c r="E413" s="283"/>
      <c r="F413" s="219">
        <f>D413*E413</f>
        <v>0</v>
      </c>
      <c r="J413" s="439"/>
    </row>
    <row r="414" spans="1:10" ht="14.45" customHeight="1">
      <c r="A414" s="436"/>
      <c r="B414" s="464"/>
      <c r="C414" s="450"/>
      <c r="D414" s="458"/>
      <c r="E414" s="438"/>
      <c r="F414" s="366"/>
      <c r="J414" s="439"/>
    </row>
    <row r="415" spans="1:10" ht="14.45" customHeight="1">
      <c r="A415" s="344" t="s">
        <v>950</v>
      </c>
      <c r="B415" s="161" t="s">
        <v>168</v>
      </c>
      <c r="C415" s="450"/>
      <c r="D415" s="458"/>
      <c r="E415" s="438"/>
      <c r="F415" s="366"/>
      <c r="J415" s="439"/>
    </row>
    <row r="416" spans="1:10" ht="14.45" customHeight="1">
      <c r="A416" s="436"/>
      <c r="B416" s="464"/>
      <c r="C416" s="450"/>
      <c r="D416" s="458"/>
      <c r="E416" s="438"/>
      <c r="F416" s="366"/>
      <c r="J416" s="439"/>
    </row>
    <row r="417" spans="1:10" ht="14.25">
      <c r="A417" s="344" t="s">
        <v>956</v>
      </c>
      <c r="B417" s="170" t="s">
        <v>158</v>
      </c>
      <c r="C417" s="450" t="s">
        <v>440</v>
      </c>
      <c r="D417" s="458">
        <v>126</v>
      </c>
      <c r="E417" s="283"/>
      <c r="F417" s="219">
        <f>D417*E417</f>
        <v>0</v>
      </c>
      <c r="J417" s="439"/>
    </row>
    <row r="418" spans="1:10" ht="14.45" customHeight="1">
      <c r="A418" s="436"/>
      <c r="B418" s="466"/>
      <c r="C418" s="450"/>
      <c r="D418" s="458"/>
      <c r="E418" s="438"/>
      <c r="F418" s="366"/>
      <c r="J418" s="439"/>
    </row>
    <row r="419" spans="1:10" ht="14.45" customHeight="1">
      <c r="A419" s="344" t="s">
        <v>957</v>
      </c>
      <c r="B419" s="162" t="s">
        <v>159</v>
      </c>
      <c r="C419" s="450" t="s">
        <v>440</v>
      </c>
      <c r="D419" s="458">
        <v>24</v>
      </c>
      <c r="E419" s="283"/>
      <c r="F419" s="219">
        <f>D419*E419</f>
        <v>0</v>
      </c>
      <c r="J419" s="439"/>
    </row>
    <row r="420" spans="1:10" ht="14.45" customHeight="1">
      <c r="A420" s="436"/>
      <c r="B420" s="466"/>
      <c r="C420" s="450"/>
      <c r="D420" s="458"/>
      <c r="E420" s="465"/>
      <c r="F420" s="347"/>
      <c r="J420" s="439"/>
    </row>
    <row r="421" spans="1:10" ht="14.45" customHeight="1">
      <c r="A421" s="344" t="s">
        <v>951</v>
      </c>
      <c r="B421" s="161" t="s">
        <v>169</v>
      </c>
      <c r="C421" s="450"/>
      <c r="D421" s="458"/>
      <c r="E421" s="465"/>
      <c r="F421" s="347"/>
      <c r="J421" s="439"/>
    </row>
    <row r="422" spans="1:10" ht="14.45" customHeight="1">
      <c r="A422" s="436"/>
      <c r="B422" s="466"/>
      <c r="C422" s="450"/>
      <c r="D422" s="458"/>
      <c r="E422" s="465"/>
      <c r="F422" s="347"/>
      <c r="J422" s="439"/>
    </row>
    <row r="423" spans="1:10" ht="14.25">
      <c r="A423" s="344" t="s">
        <v>955</v>
      </c>
      <c r="B423" s="170" t="s">
        <v>158</v>
      </c>
      <c r="C423" s="450" t="s">
        <v>440</v>
      </c>
      <c r="D423" s="458">
        <v>179</v>
      </c>
      <c r="E423" s="283"/>
      <c r="F423" s="219">
        <f>D423*E423</f>
        <v>0</v>
      </c>
      <c r="J423" s="439"/>
    </row>
    <row r="424" spans="1:10" ht="14.45" customHeight="1">
      <c r="A424" s="436"/>
      <c r="B424" s="162"/>
      <c r="C424" s="450"/>
      <c r="D424" s="458"/>
      <c r="E424" s="438"/>
      <c r="F424" s="366"/>
      <c r="J424" s="439"/>
    </row>
    <row r="425" spans="1:10" ht="14.25">
      <c r="A425" s="344" t="s">
        <v>1201</v>
      </c>
      <c r="B425" s="170" t="s">
        <v>159</v>
      </c>
      <c r="C425" s="450" t="s">
        <v>440</v>
      </c>
      <c r="D425" s="458">
        <v>34</v>
      </c>
      <c r="E425" s="283"/>
      <c r="F425" s="219">
        <f>D425*E425</f>
        <v>0</v>
      </c>
      <c r="J425" s="439"/>
    </row>
    <row r="426" spans="1:10" ht="14.45" customHeight="1">
      <c r="A426" s="436"/>
      <c r="B426" s="162"/>
      <c r="C426" s="450"/>
      <c r="D426" s="458"/>
      <c r="E426" s="438"/>
      <c r="F426" s="366"/>
      <c r="J426" s="439"/>
    </row>
    <row r="427" spans="1:10" ht="14.45" customHeight="1">
      <c r="A427" s="344" t="s">
        <v>952</v>
      </c>
      <c r="B427" s="161" t="s">
        <v>170</v>
      </c>
      <c r="C427" s="450"/>
      <c r="D427" s="458"/>
      <c r="E427" s="438"/>
      <c r="F427" s="366"/>
      <c r="J427" s="439"/>
    </row>
    <row r="428" spans="1:10" ht="14.45" customHeight="1">
      <c r="A428" s="436"/>
      <c r="B428" s="162"/>
      <c r="C428" s="450"/>
      <c r="D428" s="458"/>
      <c r="E428" s="438"/>
      <c r="F428" s="366"/>
      <c r="J428" s="439"/>
    </row>
    <row r="429" spans="1:10" ht="14.25">
      <c r="A429" s="344" t="s">
        <v>953</v>
      </c>
      <c r="B429" s="170" t="s">
        <v>158</v>
      </c>
      <c r="C429" s="450" t="s">
        <v>440</v>
      </c>
      <c r="D429" s="458">
        <v>44</v>
      </c>
      <c r="E429" s="283"/>
      <c r="F429" s="219">
        <f>D429*E429</f>
        <v>0</v>
      </c>
      <c r="J429" s="439"/>
    </row>
    <row r="430" spans="1:10" ht="14.45" customHeight="1">
      <c r="A430" s="436"/>
      <c r="B430" s="466"/>
      <c r="C430" s="450"/>
      <c r="D430" s="458"/>
      <c r="E430" s="438"/>
      <c r="F430" s="366"/>
      <c r="J430" s="439"/>
    </row>
    <row r="431" spans="1:10" ht="14.45" customHeight="1">
      <c r="A431" s="344" t="s">
        <v>954</v>
      </c>
      <c r="B431" s="162" t="s">
        <v>159</v>
      </c>
      <c r="C431" s="450" t="s">
        <v>440</v>
      </c>
      <c r="D431" s="458">
        <v>6</v>
      </c>
      <c r="E431" s="283"/>
      <c r="F431" s="219">
        <f>D431*E431</f>
        <v>0</v>
      </c>
      <c r="J431" s="439"/>
    </row>
    <row r="432" spans="1:10" ht="14.45" customHeight="1">
      <c r="A432" s="436"/>
      <c r="B432" s="162"/>
      <c r="C432" s="384"/>
      <c r="D432" s="458"/>
      <c r="E432" s="465"/>
      <c r="F432" s="347"/>
      <c r="J432" s="439"/>
    </row>
    <row r="433" spans="1:10" ht="30" customHeight="1">
      <c r="A433" s="358"/>
      <c r="B433" s="359" t="s">
        <v>264</v>
      </c>
      <c r="C433" s="360"/>
      <c r="D433" s="443"/>
      <c r="E433" s="444" t="s">
        <v>248</v>
      </c>
      <c r="F433" s="400">
        <f>SUM(F390:F432)</f>
        <v>0</v>
      </c>
      <c r="J433" s="439"/>
    </row>
    <row r="434" spans="1:10" ht="15" customHeight="1">
      <c r="A434" s="344"/>
      <c r="B434" s="162"/>
      <c r="C434" s="345"/>
      <c r="D434" s="434"/>
      <c r="E434" s="435"/>
      <c r="F434" s="347"/>
      <c r="J434" s="439"/>
    </row>
    <row r="435" spans="1:10" ht="15" customHeight="1">
      <c r="A435" s="344"/>
      <c r="B435" s="343" t="s">
        <v>269</v>
      </c>
      <c r="C435" s="345"/>
      <c r="D435" s="434"/>
      <c r="E435" s="435"/>
      <c r="F435" s="347"/>
      <c r="J435" s="439"/>
    </row>
    <row r="436" spans="1:10" ht="14.45" customHeight="1">
      <c r="A436" s="436"/>
      <c r="B436" s="162"/>
      <c r="C436" s="384"/>
      <c r="D436" s="458"/>
      <c r="E436" s="465"/>
      <c r="F436" s="347"/>
      <c r="J436" s="439"/>
    </row>
    <row r="437" spans="1:10" ht="15" customHeight="1">
      <c r="A437" s="344" t="s">
        <v>964</v>
      </c>
      <c r="B437" s="167" t="s">
        <v>142</v>
      </c>
      <c r="C437" s="450"/>
      <c r="D437" s="434"/>
      <c r="E437" s="475"/>
      <c r="F437" s="347"/>
      <c r="J437" s="439"/>
    </row>
    <row r="438" spans="1:10" ht="15" customHeight="1">
      <c r="A438" s="185"/>
      <c r="B438" s="167"/>
      <c r="C438" s="450"/>
      <c r="D438" s="434"/>
      <c r="E438" s="475"/>
      <c r="F438" s="347"/>
      <c r="J438" s="439"/>
    </row>
    <row r="439" spans="1:10" ht="147" customHeight="1">
      <c r="A439" s="344"/>
      <c r="B439" s="161" t="s">
        <v>1120</v>
      </c>
      <c r="C439" s="450"/>
      <c r="D439" s="434"/>
      <c r="E439" s="475"/>
      <c r="F439" s="347"/>
      <c r="J439" s="439"/>
    </row>
    <row r="440" spans="1:10" ht="16.5" customHeight="1">
      <c r="A440" s="185"/>
      <c r="B440" s="167"/>
      <c r="C440" s="450"/>
      <c r="D440" s="434"/>
      <c r="E440" s="475"/>
      <c r="F440" s="347"/>
      <c r="J440" s="439"/>
    </row>
    <row r="441" spans="1:10" ht="28.5">
      <c r="A441" s="344" t="s">
        <v>965</v>
      </c>
      <c r="B441" s="462" t="s">
        <v>1084</v>
      </c>
      <c r="C441" s="450"/>
      <c r="D441" s="458"/>
      <c r="E441" s="460"/>
      <c r="F441" s="347"/>
      <c r="J441" s="439"/>
    </row>
    <row r="442" spans="1:10" ht="16.5" customHeight="1">
      <c r="A442" s="436"/>
      <c r="B442" s="466"/>
      <c r="C442" s="450"/>
      <c r="D442" s="458"/>
      <c r="E442" s="460"/>
      <c r="F442" s="347"/>
      <c r="J442" s="439"/>
    </row>
    <row r="443" spans="1:10" ht="16.5" customHeight="1">
      <c r="A443" s="344" t="s">
        <v>972</v>
      </c>
      <c r="B443" s="162" t="s">
        <v>173</v>
      </c>
      <c r="C443" s="168" t="s">
        <v>442</v>
      </c>
      <c r="D443" s="458">
        <f>111+14</f>
        <v>125</v>
      </c>
      <c r="E443" s="283"/>
      <c r="F443" s="219">
        <f>D443*E443</f>
        <v>0</v>
      </c>
      <c r="J443" s="439"/>
    </row>
    <row r="444" spans="1:10" ht="16.5" customHeight="1">
      <c r="A444" s="185"/>
      <c r="B444" s="162"/>
      <c r="C444" s="168"/>
      <c r="D444" s="458"/>
      <c r="E444" s="438"/>
      <c r="F444" s="366"/>
      <c r="J444" s="439"/>
    </row>
    <row r="445" spans="1:10" ht="16.5" customHeight="1">
      <c r="A445" s="344" t="s">
        <v>973</v>
      </c>
      <c r="B445" s="162" t="s">
        <v>174</v>
      </c>
      <c r="C445" s="168" t="s">
        <v>442</v>
      </c>
      <c r="D445" s="458">
        <f>43+5</f>
        <v>48</v>
      </c>
      <c r="E445" s="283"/>
      <c r="F445" s="219">
        <f>D445*E445</f>
        <v>0</v>
      </c>
      <c r="J445" s="439"/>
    </row>
    <row r="446" spans="1:10" ht="16.5" customHeight="1">
      <c r="A446" s="436"/>
      <c r="B446" s="123"/>
      <c r="C446" s="450"/>
      <c r="D446" s="458"/>
      <c r="E446" s="438"/>
      <c r="F446" s="366"/>
      <c r="J446" s="439"/>
    </row>
    <row r="447" spans="1:10" ht="16.5" customHeight="1">
      <c r="A447" s="344" t="s">
        <v>974</v>
      </c>
      <c r="B447" s="162" t="s">
        <v>175</v>
      </c>
      <c r="C447" s="168" t="s">
        <v>442</v>
      </c>
      <c r="D447" s="458">
        <f>11+2</f>
        <v>13</v>
      </c>
      <c r="E447" s="283"/>
      <c r="F447" s="219">
        <f>D447*E447</f>
        <v>0</v>
      </c>
      <c r="J447" s="439"/>
    </row>
    <row r="448" spans="1:10" ht="16.5" customHeight="1">
      <c r="A448" s="185"/>
      <c r="B448" s="162"/>
      <c r="C448" s="450"/>
      <c r="D448" s="458"/>
      <c r="E448" s="438"/>
      <c r="F448" s="366"/>
      <c r="J448" s="439"/>
    </row>
    <row r="449" spans="1:10" ht="28.5">
      <c r="A449" s="344" t="s">
        <v>966</v>
      </c>
      <c r="B449" s="462" t="s">
        <v>1085</v>
      </c>
      <c r="C449" s="450"/>
      <c r="D449" s="458"/>
      <c r="E449" s="438"/>
      <c r="F449" s="366"/>
      <c r="J449" s="439"/>
    </row>
    <row r="450" spans="1:10" ht="16.5" customHeight="1">
      <c r="A450" s="436"/>
      <c r="B450" s="466"/>
      <c r="C450" s="168"/>
      <c r="D450" s="458"/>
      <c r="E450" s="438"/>
      <c r="F450" s="366"/>
      <c r="J450" s="439"/>
    </row>
    <row r="451" spans="1:10" ht="16.5" customHeight="1">
      <c r="A451" s="344" t="s">
        <v>975</v>
      </c>
      <c r="B451" s="162" t="s">
        <v>173</v>
      </c>
      <c r="C451" s="168" t="s">
        <v>442</v>
      </c>
      <c r="D451" s="458">
        <v>3</v>
      </c>
      <c r="E451" s="283"/>
      <c r="F451" s="219">
        <f>D451*E451</f>
        <v>0</v>
      </c>
      <c r="J451" s="439"/>
    </row>
    <row r="452" spans="1:10" ht="16.5" customHeight="1">
      <c r="A452" s="185"/>
      <c r="B452" s="162"/>
      <c r="C452" s="450"/>
      <c r="D452" s="458"/>
      <c r="E452" s="438"/>
      <c r="F452" s="366"/>
      <c r="J452" s="439"/>
    </row>
    <row r="453" spans="1:10" ht="16.5" customHeight="1">
      <c r="A453" s="344" t="s">
        <v>976</v>
      </c>
      <c r="B453" s="162" t="s">
        <v>174</v>
      </c>
      <c r="C453" s="168" t="s">
        <v>442</v>
      </c>
      <c r="D453" s="458">
        <v>14</v>
      </c>
      <c r="E453" s="283"/>
      <c r="F453" s="219">
        <f>D453*E453</f>
        <v>0</v>
      </c>
      <c r="J453" s="439"/>
    </row>
    <row r="454" spans="1:10" ht="16.5" customHeight="1">
      <c r="A454" s="436"/>
      <c r="B454" s="466"/>
      <c r="C454" s="450"/>
      <c r="D454" s="458"/>
      <c r="E454" s="438"/>
      <c r="F454" s="366"/>
      <c r="J454" s="439"/>
    </row>
    <row r="455" spans="1:10" ht="16.5" customHeight="1">
      <c r="A455" s="344" t="s">
        <v>977</v>
      </c>
      <c r="B455" s="162" t="s">
        <v>175</v>
      </c>
      <c r="C455" s="168" t="s">
        <v>442</v>
      </c>
      <c r="D455" s="458">
        <v>2</v>
      </c>
      <c r="E455" s="283"/>
      <c r="F455" s="219">
        <f>D455*E455</f>
        <v>0</v>
      </c>
      <c r="J455" s="439"/>
    </row>
    <row r="456" spans="1:10" ht="16.5" customHeight="1">
      <c r="A456" s="185"/>
      <c r="B456" s="123"/>
      <c r="C456" s="168"/>
      <c r="D456" s="458"/>
      <c r="E456" s="438"/>
      <c r="F456" s="366"/>
      <c r="J456" s="439"/>
    </row>
    <row r="457" spans="1:10" ht="28.5">
      <c r="A457" s="344" t="s">
        <v>978</v>
      </c>
      <c r="B457" s="462" t="s">
        <v>1202</v>
      </c>
      <c r="C457" s="450"/>
      <c r="D457" s="458"/>
      <c r="E457" s="438"/>
      <c r="F457" s="366"/>
      <c r="J457" s="439"/>
    </row>
    <row r="458" spans="1:10" ht="16.5" customHeight="1">
      <c r="A458" s="436"/>
      <c r="B458" s="466"/>
      <c r="C458" s="168"/>
      <c r="D458" s="458"/>
      <c r="E458" s="438"/>
      <c r="F458" s="366"/>
      <c r="J458" s="439"/>
    </row>
    <row r="459" spans="1:10" ht="16.5" customHeight="1">
      <c r="A459" s="344" t="s">
        <v>991</v>
      </c>
      <c r="B459" s="162" t="s">
        <v>173</v>
      </c>
      <c r="C459" s="168" t="s">
        <v>442</v>
      </c>
      <c r="D459" s="458">
        <v>4</v>
      </c>
      <c r="E459" s="283"/>
      <c r="F459" s="219">
        <f>D459*E459</f>
        <v>0</v>
      </c>
      <c r="J459" s="439"/>
    </row>
    <row r="460" spans="1:10" ht="16.5" customHeight="1">
      <c r="A460" s="185"/>
      <c r="B460" s="162"/>
      <c r="C460" s="450"/>
      <c r="D460" s="458"/>
      <c r="E460" s="438"/>
      <c r="F460" s="366"/>
      <c r="J460" s="439"/>
    </row>
    <row r="461" spans="1:10" ht="16.5" customHeight="1">
      <c r="A461" s="344" t="s">
        <v>992</v>
      </c>
      <c r="B461" s="162" t="s">
        <v>174</v>
      </c>
      <c r="C461" s="168" t="s">
        <v>442</v>
      </c>
      <c r="D461" s="458">
        <v>1</v>
      </c>
      <c r="E461" s="283"/>
      <c r="F461" s="219">
        <f>D461*E461</f>
        <v>0</v>
      </c>
      <c r="J461" s="439"/>
    </row>
    <row r="462" spans="1:10" ht="14.25">
      <c r="A462" s="185"/>
      <c r="B462" s="123"/>
      <c r="C462" s="168"/>
      <c r="D462" s="458"/>
      <c r="E462" s="465"/>
      <c r="F462" s="347"/>
      <c r="J462" s="439"/>
    </row>
    <row r="463" spans="1:10" ht="14.25">
      <c r="A463" s="185"/>
      <c r="B463" s="123"/>
      <c r="C463" s="168"/>
      <c r="D463" s="458"/>
      <c r="E463" s="465"/>
      <c r="F463" s="347"/>
      <c r="J463" s="439"/>
    </row>
    <row r="464" spans="1:10" ht="30" customHeight="1">
      <c r="A464" s="358"/>
      <c r="B464" s="359" t="s">
        <v>264</v>
      </c>
      <c r="C464" s="360"/>
      <c r="D464" s="443"/>
      <c r="E464" s="444" t="s">
        <v>248</v>
      </c>
      <c r="F464" s="400">
        <f>SUM(F439:F462)</f>
        <v>0</v>
      </c>
      <c r="J464" s="439"/>
    </row>
    <row r="465" spans="1:10" ht="15" customHeight="1">
      <c r="A465" s="344"/>
      <c r="B465" s="162"/>
      <c r="C465" s="345"/>
      <c r="D465" s="434"/>
      <c r="E465" s="435"/>
      <c r="F465" s="347"/>
      <c r="J465" s="439"/>
    </row>
    <row r="466" spans="1:10" ht="15" customHeight="1">
      <c r="A466" s="344"/>
      <c r="B466" s="343" t="s">
        <v>269</v>
      </c>
      <c r="C466" s="345"/>
      <c r="D466" s="434"/>
      <c r="E466" s="435"/>
      <c r="F466" s="347"/>
      <c r="J466" s="439"/>
    </row>
    <row r="467" spans="1:10" ht="16.5" customHeight="1">
      <c r="A467" s="185"/>
      <c r="B467" s="123"/>
      <c r="C467" s="168"/>
      <c r="D467" s="458"/>
      <c r="E467" s="465"/>
      <c r="F467" s="347"/>
      <c r="J467" s="439"/>
    </row>
    <row r="468" spans="1:10" ht="28.5">
      <c r="A468" s="344" t="s">
        <v>979</v>
      </c>
      <c r="B468" s="462" t="s">
        <v>1086</v>
      </c>
      <c r="C468" s="450"/>
      <c r="D468" s="458"/>
      <c r="E468" s="465"/>
      <c r="F468" s="347"/>
      <c r="J468" s="439"/>
    </row>
    <row r="469" spans="1:10" ht="16.5" customHeight="1">
      <c r="A469" s="436"/>
      <c r="B469" s="466"/>
      <c r="C469" s="168"/>
      <c r="D469" s="458"/>
      <c r="E469" s="465"/>
      <c r="F469" s="347"/>
      <c r="J469" s="439"/>
    </row>
    <row r="470" spans="1:10" ht="16.5" customHeight="1">
      <c r="A470" s="344" t="s">
        <v>989</v>
      </c>
      <c r="B470" s="162" t="s">
        <v>173</v>
      </c>
      <c r="C470" s="168" t="s">
        <v>442</v>
      </c>
      <c r="D470" s="458">
        <v>3</v>
      </c>
      <c r="E470" s="283"/>
      <c r="F470" s="219">
        <f>D470*E470</f>
        <v>0</v>
      </c>
      <c r="J470" s="439"/>
    </row>
    <row r="471" spans="1:10" ht="16.5" customHeight="1">
      <c r="A471" s="436"/>
      <c r="B471" s="162"/>
      <c r="C471" s="450"/>
      <c r="D471" s="458"/>
      <c r="E471" s="438"/>
      <c r="F471" s="366"/>
      <c r="J471" s="439"/>
    </row>
    <row r="472" spans="1:10" ht="16.5" customHeight="1">
      <c r="A472" s="344" t="s">
        <v>990</v>
      </c>
      <c r="B472" s="162" t="s">
        <v>174</v>
      </c>
      <c r="C472" s="168" t="s">
        <v>442</v>
      </c>
      <c r="D472" s="458">
        <v>12</v>
      </c>
      <c r="E472" s="283"/>
      <c r="F472" s="219">
        <f>D472*E472</f>
        <v>0</v>
      </c>
      <c r="J472" s="439"/>
    </row>
    <row r="473" spans="1:10" ht="16.5" customHeight="1">
      <c r="A473" s="436"/>
      <c r="B473" s="466"/>
      <c r="C473" s="168"/>
      <c r="D473" s="458"/>
      <c r="E473" s="438"/>
      <c r="F473" s="366"/>
      <c r="J473" s="439"/>
    </row>
    <row r="474" spans="1:10" ht="16.5" customHeight="1">
      <c r="A474" s="344" t="s">
        <v>1207</v>
      </c>
      <c r="B474" s="162" t="s">
        <v>175</v>
      </c>
      <c r="C474" s="168" t="s">
        <v>442</v>
      </c>
      <c r="D474" s="458">
        <v>4</v>
      </c>
      <c r="E474" s="283"/>
      <c r="F474" s="219">
        <f>D474*E474</f>
        <v>0</v>
      </c>
      <c r="J474" s="439"/>
    </row>
    <row r="475" spans="1:10" ht="16.5" customHeight="1">
      <c r="A475" s="436"/>
      <c r="B475" s="466"/>
      <c r="C475" s="168"/>
      <c r="D475" s="458"/>
      <c r="E475" s="438"/>
      <c r="F475" s="366"/>
      <c r="J475" s="439"/>
    </row>
    <row r="476" spans="1:10" ht="28.5">
      <c r="A476" s="344" t="s">
        <v>980</v>
      </c>
      <c r="B476" s="462" t="s">
        <v>1087</v>
      </c>
      <c r="C476" s="450"/>
      <c r="D476" s="458"/>
      <c r="E476" s="438"/>
      <c r="F476" s="366"/>
      <c r="J476" s="439"/>
    </row>
    <row r="477" spans="1:10" ht="16.5" customHeight="1">
      <c r="A477" s="436"/>
      <c r="B477" s="466"/>
      <c r="C477" s="168"/>
      <c r="D477" s="458"/>
      <c r="E477" s="438"/>
      <c r="F477" s="366"/>
      <c r="J477" s="439"/>
    </row>
    <row r="478" spans="1:10" ht="16.5" customHeight="1">
      <c r="A478" s="344" t="s">
        <v>987</v>
      </c>
      <c r="B478" s="162" t="s">
        <v>174</v>
      </c>
      <c r="C478" s="168" t="s">
        <v>442</v>
      </c>
      <c r="D478" s="458">
        <v>6</v>
      </c>
      <c r="E478" s="283"/>
      <c r="F478" s="219">
        <f>D478*E478</f>
        <v>0</v>
      </c>
      <c r="J478" s="439"/>
    </row>
    <row r="479" spans="1:10" ht="16.5" customHeight="1">
      <c r="A479" s="436"/>
      <c r="B479" s="466"/>
      <c r="C479" s="450"/>
      <c r="D479" s="458"/>
      <c r="E479" s="438"/>
      <c r="F479" s="366"/>
      <c r="J479" s="439"/>
    </row>
    <row r="480" spans="1:10" ht="16.5" customHeight="1">
      <c r="A480" s="344" t="s">
        <v>988</v>
      </c>
      <c r="B480" s="162" t="s">
        <v>175</v>
      </c>
      <c r="C480" s="168" t="s">
        <v>442</v>
      </c>
      <c r="D480" s="458">
        <v>1</v>
      </c>
      <c r="E480" s="283"/>
      <c r="F480" s="219">
        <f>D480*E480</f>
        <v>0</v>
      </c>
      <c r="J480" s="439"/>
    </row>
    <row r="481" spans="1:10" ht="16.5" customHeight="1">
      <c r="A481" s="436"/>
      <c r="B481" s="466"/>
      <c r="C481" s="168"/>
      <c r="D481" s="458"/>
      <c r="E481" s="438"/>
      <c r="F481" s="366"/>
      <c r="J481" s="439"/>
    </row>
    <row r="482" spans="1:10" ht="28.5">
      <c r="A482" s="344" t="s">
        <v>981</v>
      </c>
      <c r="B482" s="462" t="s">
        <v>1203</v>
      </c>
      <c r="C482" s="450"/>
      <c r="D482" s="458"/>
      <c r="E482" s="438"/>
      <c r="F482" s="366"/>
      <c r="J482" s="439"/>
    </row>
    <row r="483" spans="1:10" ht="16.5" customHeight="1">
      <c r="A483" s="436"/>
      <c r="B483" s="466"/>
      <c r="C483" s="168"/>
      <c r="D483" s="458"/>
      <c r="E483" s="438"/>
      <c r="F483" s="366"/>
      <c r="J483" s="439"/>
    </row>
    <row r="484" spans="1:10" ht="16.5" customHeight="1">
      <c r="A484" s="344" t="s">
        <v>986</v>
      </c>
      <c r="B484" s="162" t="s">
        <v>174</v>
      </c>
      <c r="C484" s="168" t="s">
        <v>442</v>
      </c>
      <c r="D484" s="458">
        <v>1</v>
      </c>
      <c r="E484" s="283"/>
      <c r="F484" s="219">
        <f>D484*E484</f>
        <v>0</v>
      </c>
      <c r="J484" s="439"/>
    </row>
    <row r="485" spans="1:10" ht="16.5" customHeight="1">
      <c r="A485" s="436"/>
      <c r="B485" s="466"/>
      <c r="C485" s="450"/>
      <c r="D485" s="458"/>
      <c r="E485" s="438"/>
      <c r="F485" s="366"/>
      <c r="J485" s="439"/>
    </row>
    <row r="486" spans="1:10" ht="28.5">
      <c r="A486" s="344" t="s">
        <v>968</v>
      </c>
      <c r="B486" s="462" t="s">
        <v>178</v>
      </c>
      <c r="C486" s="450"/>
      <c r="D486" s="458"/>
      <c r="E486" s="438"/>
      <c r="F486" s="366"/>
      <c r="J486" s="439"/>
    </row>
    <row r="487" spans="1:10" ht="16.5" customHeight="1">
      <c r="A487" s="436"/>
      <c r="B487" s="466"/>
      <c r="C487" s="168"/>
      <c r="D487" s="458"/>
      <c r="E487" s="438"/>
      <c r="F487" s="366"/>
      <c r="J487" s="439"/>
    </row>
    <row r="488" spans="1:10" ht="16.5" customHeight="1">
      <c r="A488" s="344" t="s">
        <v>984</v>
      </c>
      <c r="B488" s="162" t="s">
        <v>173</v>
      </c>
      <c r="C488" s="168" t="s">
        <v>442</v>
      </c>
      <c r="D488" s="458">
        <v>2</v>
      </c>
      <c r="E488" s="283"/>
      <c r="F488" s="219">
        <f>D488*E488</f>
        <v>0</v>
      </c>
      <c r="J488" s="439"/>
    </row>
    <row r="489" spans="1:10" ht="16.5" customHeight="1">
      <c r="A489" s="436"/>
      <c r="B489" s="466"/>
      <c r="C489" s="450"/>
      <c r="D489" s="458"/>
      <c r="E489" s="438"/>
      <c r="F489" s="366"/>
      <c r="J489" s="439"/>
    </row>
    <row r="490" spans="1:10" ht="16.5" customHeight="1">
      <c r="A490" s="344" t="s">
        <v>985</v>
      </c>
      <c r="B490" s="162" t="s">
        <v>174</v>
      </c>
      <c r="C490" s="168" t="s">
        <v>442</v>
      </c>
      <c r="D490" s="458">
        <v>14</v>
      </c>
      <c r="E490" s="283"/>
      <c r="F490" s="219">
        <f>D490*E490</f>
        <v>0</v>
      </c>
      <c r="J490" s="439"/>
    </row>
    <row r="491" spans="1:10" ht="16.5" customHeight="1">
      <c r="A491" s="436"/>
      <c r="B491" s="123"/>
      <c r="C491" s="168"/>
      <c r="D491" s="458"/>
      <c r="E491" s="438"/>
      <c r="F491" s="366"/>
      <c r="J491" s="439"/>
    </row>
    <row r="492" spans="1:10" ht="16.5" customHeight="1">
      <c r="A492" s="344" t="s">
        <v>1208</v>
      </c>
      <c r="B492" s="162" t="s">
        <v>175</v>
      </c>
      <c r="C492" s="168" t="s">
        <v>442</v>
      </c>
      <c r="D492" s="458">
        <v>5</v>
      </c>
      <c r="E492" s="283"/>
      <c r="F492" s="219">
        <f>D492*E492</f>
        <v>0</v>
      </c>
      <c r="J492" s="439"/>
    </row>
    <row r="493" spans="1:10" ht="16.5" customHeight="1">
      <c r="A493" s="436"/>
      <c r="B493" s="123"/>
      <c r="C493" s="168"/>
      <c r="D493" s="458"/>
      <c r="E493" s="438"/>
      <c r="F493" s="366"/>
      <c r="J493" s="439"/>
    </row>
    <row r="494" spans="1:10" ht="16.5" customHeight="1">
      <c r="A494" s="344" t="s">
        <v>1209</v>
      </c>
      <c r="B494" s="162" t="s">
        <v>177</v>
      </c>
      <c r="C494" s="168" t="s">
        <v>442</v>
      </c>
      <c r="D494" s="458">
        <v>1</v>
      </c>
      <c r="E494" s="283"/>
      <c r="F494" s="219">
        <f>D494*E494</f>
        <v>0</v>
      </c>
      <c r="J494" s="439"/>
    </row>
    <row r="495" spans="1:10" ht="16.5" customHeight="1">
      <c r="A495" s="436"/>
      <c r="B495" s="466"/>
      <c r="C495" s="450"/>
      <c r="D495" s="458"/>
      <c r="E495" s="465"/>
      <c r="F495" s="347"/>
      <c r="J495" s="439"/>
    </row>
    <row r="496" spans="1:10" ht="16.5" customHeight="1">
      <c r="A496" s="436"/>
      <c r="B496" s="466"/>
      <c r="C496" s="450"/>
      <c r="D496" s="458"/>
      <c r="E496" s="476"/>
      <c r="F496" s="347"/>
      <c r="J496" s="439"/>
    </row>
    <row r="497" spans="1:10" ht="16.5" customHeight="1">
      <c r="A497" s="436"/>
      <c r="B497" s="466"/>
      <c r="C497" s="450"/>
      <c r="D497" s="458"/>
      <c r="E497" s="476"/>
      <c r="F497" s="347"/>
      <c r="J497" s="439"/>
    </row>
    <row r="498" spans="1:10" ht="16.5" customHeight="1">
      <c r="A498" s="436"/>
      <c r="B498" s="466"/>
      <c r="C498" s="450"/>
      <c r="D498" s="458"/>
      <c r="E498" s="476"/>
      <c r="F498" s="347"/>
      <c r="J498" s="439"/>
    </row>
    <row r="499" spans="1:10" ht="16.5" customHeight="1">
      <c r="A499" s="344"/>
      <c r="B499" s="123"/>
      <c r="C499" s="168"/>
      <c r="D499" s="458"/>
      <c r="E499" s="476"/>
      <c r="F499" s="347"/>
      <c r="J499" s="439"/>
    </row>
    <row r="500" spans="1:10" ht="21" customHeight="1">
      <c r="A500" s="436"/>
      <c r="B500" s="466"/>
      <c r="C500" s="168"/>
      <c r="D500" s="458"/>
      <c r="E500" s="476"/>
      <c r="F500" s="347"/>
      <c r="J500" s="439"/>
    </row>
    <row r="501" spans="1:10" ht="30" customHeight="1">
      <c r="A501" s="358"/>
      <c r="B501" s="359" t="s">
        <v>264</v>
      </c>
      <c r="C501" s="360"/>
      <c r="D501" s="443"/>
      <c r="E501" s="444" t="s">
        <v>248</v>
      </c>
      <c r="F501" s="400">
        <f>SUM(F467:F497)</f>
        <v>0</v>
      </c>
      <c r="J501" s="439"/>
    </row>
    <row r="502" spans="1:10" ht="15" customHeight="1">
      <c r="A502" s="344"/>
      <c r="B502" s="162"/>
      <c r="C502" s="345"/>
      <c r="D502" s="434"/>
      <c r="E502" s="435"/>
      <c r="F502" s="347"/>
      <c r="J502" s="439"/>
    </row>
    <row r="503" spans="1:10" ht="15" customHeight="1">
      <c r="A503" s="344"/>
      <c r="B503" s="343" t="s">
        <v>269</v>
      </c>
      <c r="C503" s="345"/>
      <c r="D503" s="434"/>
      <c r="E503" s="435"/>
      <c r="F503" s="347"/>
      <c r="J503" s="439"/>
    </row>
    <row r="504" spans="1:10" ht="14.25">
      <c r="A504" s="436"/>
      <c r="B504" s="466"/>
      <c r="C504" s="168"/>
      <c r="D504" s="458"/>
      <c r="E504" s="476"/>
      <c r="F504" s="347"/>
      <c r="J504" s="439"/>
    </row>
    <row r="505" spans="1:10" ht="28.5">
      <c r="A505" s="344" t="s">
        <v>967</v>
      </c>
      <c r="B505" s="462" t="s">
        <v>1088</v>
      </c>
      <c r="C505" s="450"/>
      <c r="D505" s="458"/>
      <c r="E505" s="465"/>
      <c r="F505" s="347"/>
      <c r="J505" s="439"/>
    </row>
    <row r="506" spans="1:10" ht="16.5" customHeight="1">
      <c r="A506" s="436"/>
      <c r="B506" s="466"/>
      <c r="C506" s="168"/>
      <c r="D506" s="458"/>
      <c r="E506" s="465"/>
      <c r="F506" s="347"/>
      <c r="J506" s="439"/>
    </row>
    <row r="507" spans="1:10" ht="16.5" customHeight="1">
      <c r="A507" s="344" t="s">
        <v>982</v>
      </c>
      <c r="B507" s="162" t="s">
        <v>173</v>
      </c>
      <c r="C507" s="168" t="s">
        <v>442</v>
      </c>
      <c r="D507" s="458">
        <v>2</v>
      </c>
      <c r="E507" s="283"/>
      <c r="F507" s="219">
        <f>D507*E507</f>
        <v>0</v>
      </c>
      <c r="J507" s="439"/>
    </row>
    <row r="508" spans="1:10" ht="16.5" customHeight="1">
      <c r="A508" s="436"/>
      <c r="B508" s="466"/>
      <c r="C508" s="450"/>
      <c r="D508" s="458"/>
      <c r="E508" s="438"/>
      <c r="F508" s="366"/>
      <c r="J508" s="439"/>
    </row>
    <row r="509" spans="1:10" ht="16.5" customHeight="1">
      <c r="A509" s="344" t="s">
        <v>983</v>
      </c>
      <c r="B509" s="162" t="s">
        <v>174</v>
      </c>
      <c r="C509" s="168" t="s">
        <v>442</v>
      </c>
      <c r="D509" s="458">
        <v>6</v>
      </c>
      <c r="E509" s="283"/>
      <c r="F509" s="219">
        <f>D509*E509</f>
        <v>0</v>
      </c>
      <c r="J509" s="439"/>
    </row>
    <row r="510" spans="1:10" ht="16.5" customHeight="1">
      <c r="A510" s="436"/>
      <c r="B510" s="162"/>
      <c r="C510" s="168"/>
      <c r="D510" s="458"/>
      <c r="E510" s="438"/>
      <c r="F510" s="366"/>
      <c r="J510" s="439"/>
    </row>
    <row r="511" spans="1:10" ht="16.5" customHeight="1">
      <c r="A511" s="344" t="s">
        <v>1210</v>
      </c>
      <c r="B511" s="162" t="s">
        <v>175</v>
      </c>
      <c r="C511" s="168" t="s">
        <v>442</v>
      </c>
      <c r="D511" s="458">
        <v>3</v>
      </c>
      <c r="E511" s="283"/>
      <c r="F511" s="219">
        <f>D511*E511</f>
        <v>0</v>
      </c>
      <c r="J511" s="439"/>
    </row>
    <row r="512" spans="1:10" ht="16.5" customHeight="1">
      <c r="A512" s="436"/>
      <c r="B512" s="466"/>
      <c r="C512" s="168"/>
      <c r="D512" s="458"/>
      <c r="E512" s="438"/>
      <c r="F512" s="366"/>
      <c r="J512" s="439"/>
    </row>
    <row r="513" spans="1:10" ht="16.5" customHeight="1">
      <c r="A513" s="344" t="s">
        <v>1211</v>
      </c>
      <c r="B513" s="162" t="s">
        <v>180</v>
      </c>
      <c r="C513" s="168" t="s">
        <v>442</v>
      </c>
      <c r="D513" s="458">
        <v>1</v>
      </c>
      <c r="E513" s="283"/>
      <c r="F513" s="219">
        <f>D513*E513</f>
        <v>0</v>
      </c>
      <c r="J513" s="439"/>
    </row>
    <row r="514" spans="1:10" ht="14.25">
      <c r="A514" s="436"/>
      <c r="B514" s="466"/>
      <c r="C514" s="168"/>
      <c r="D514" s="458"/>
      <c r="E514" s="438"/>
      <c r="F514" s="366"/>
      <c r="J514" s="439"/>
    </row>
    <row r="515" spans="1:10" ht="28.5">
      <c r="A515" s="344" t="s">
        <v>1212</v>
      </c>
      <c r="B515" s="462" t="s">
        <v>1089</v>
      </c>
      <c r="C515" s="450"/>
      <c r="D515" s="458"/>
      <c r="E515" s="438"/>
      <c r="F515" s="366"/>
      <c r="J515" s="439"/>
    </row>
    <row r="516" spans="1:10" ht="14.25">
      <c r="A516" s="436"/>
      <c r="B516" s="466"/>
      <c r="C516" s="168"/>
      <c r="D516" s="458"/>
      <c r="E516" s="438"/>
      <c r="F516" s="366"/>
      <c r="J516" s="439"/>
    </row>
    <row r="517" spans="1:10" ht="14.25">
      <c r="A517" s="344" t="s">
        <v>1213</v>
      </c>
      <c r="B517" s="162" t="s">
        <v>174</v>
      </c>
      <c r="C517" s="168" t="s">
        <v>442</v>
      </c>
      <c r="D517" s="458">
        <v>3</v>
      </c>
      <c r="E517" s="283"/>
      <c r="F517" s="219">
        <f>D517*E517</f>
        <v>0</v>
      </c>
      <c r="J517" s="439"/>
    </row>
    <row r="518" spans="1:10" ht="14.25">
      <c r="A518" s="436"/>
      <c r="B518" s="466"/>
      <c r="C518" s="450"/>
      <c r="D518" s="458"/>
      <c r="E518" s="438"/>
      <c r="F518" s="366"/>
      <c r="J518" s="439"/>
    </row>
    <row r="519" spans="1:10" ht="14.25">
      <c r="A519" s="344" t="s">
        <v>1214</v>
      </c>
      <c r="B519" s="162" t="s">
        <v>175</v>
      </c>
      <c r="C519" s="168" t="s">
        <v>442</v>
      </c>
      <c r="D519" s="458">
        <v>4</v>
      </c>
      <c r="E519" s="283"/>
      <c r="F519" s="219">
        <f>D519*E519</f>
        <v>0</v>
      </c>
      <c r="J519" s="439"/>
    </row>
    <row r="520" spans="1:10" ht="14.25">
      <c r="A520" s="436"/>
      <c r="B520" s="466"/>
      <c r="C520" s="450"/>
      <c r="D520" s="458"/>
      <c r="E520" s="438"/>
      <c r="F520" s="366"/>
      <c r="J520" s="439"/>
    </row>
    <row r="521" spans="1:10" ht="14.25">
      <c r="A521" s="344" t="s">
        <v>1215</v>
      </c>
      <c r="B521" s="162" t="s">
        <v>177</v>
      </c>
      <c r="C521" s="168" t="s">
        <v>442</v>
      </c>
      <c r="D521" s="458">
        <v>1</v>
      </c>
      <c r="E521" s="283"/>
      <c r="F521" s="219">
        <f>D521*E521</f>
        <v>0</v>
      </c>
      <c r="J521" s="439"/>
    </row>
    <row r="522" spans="1:10" ht="14.25">
      <c r="A522" s="436"/>
      <c r="B522" s="466"/>
      <c r="C522" s="168"/>
      <c r="D522" s="458"/>
      <c r="E522" s="438"/>
      <c r="F522" s="366"/>
      <c r="J522" s="439"/>
    </row>
    <row r="523" spans="1:10" ht="28.5">
      <c r="A523" s="344" t="s">
        <v>1216</v>
      </c>
      <c r="B523" s="462" t="s">
        <v>1204</v>
      </c>
      <c r="C523" s="168"/>
      <c r="D523" s="458"/>
      <c r="E523" s="438"/>
      <c r="F523" s="366"/>
      <c r="J523" s="439"/>
    </row>
    <row r="524" spans="1:10" ht="14.45" customHeight="1">
      <c r="A524" s="436"/>
      <c r="B524" s="466"/>
      <c r="C524" s="168"/>
      <c r="D524" s="458"/>
      <c r="E524" s="438"/>
      <c r="F524" s="366"/>
      <c r="J524" s="439"/>
    </row>
    <row r="525" spans="1:10" ht="14.45" customHeight="1">
      <c r="A525" s="344" t="s">
        <v>1217</v>
      </c>
      <c r="B525" s="162" t="s">
        <v>175</v>
      </c>
      <c r="C525" s="168" t="s">
        <v>442</v>
      </c>
      <c r="D525" s="458">
        <v>2</v>
      </c>
      <c r="E525" s="283"/>
      <c r="F525" s="219">
        <f>D525*E525</f>
        <v>0</v>
      </c>
      <c r="J525" s="439"/>
    </row>
    <row r="526" spans="1:10" ht="14.45" customHeight="1">
      <c r="A526" s="436"/>
      <c r="B526" s="466"/>
      <c r="C526" s="168"/>
      <c r="D526" s="458"/>
      <c r="E526" s="438"/>
      <c r="F526" s="366"/>
      <c r="J526" s="439"/>
    </row>
    <row r="527" spans="1:10" ht="14.45" customHeight="1">
      <c r="A527" s="344" t="s">
        <v>1218</v>
      </c>
      <c r="B527" s="162" t="s">
        <v>177</v>
      </c>
      <c r="C527" s="168" t="s">
        <v>442</v>
      </c>
      <c r="D527" s="458">
        <v>1</v>
      </c>
      <c r="E527" s="283"/>
      <c r="F527" s="219">
        <f>D527*E527</f>
        <v>0</v>
      </c>
      <c r="J527" s="439"/>
    </row>
    <row r="528" spans="1:10" ht="14.45" customHeight="1">
      <c r="A528" s="436"/>
      <c r="B528" s="123"/>
      <c r="C528" s="168"/>
      <c r="D528" s="458"/>
      <c r="E528" s="438"/>
      <c r="F528" s="366"/>
      <c r="J528" s="439"/>
    </row>
    <row r="529" spans="1:10" ht="14.45" customHeight="1">
      <c r="A529" s="344" t="s">
        <v>1219</v>
      </c>
      <c r="B529" s="162" t="s">
        <v>180</v>
      </c>
      <c r="C529" s="168" t="s">
        <v>442</v>
      </c>
      <c r="D529" s="458">
        <v>2</v>
      </c>
      <c r="E529" s="283"/>
      <c r="F529" s="219">
        <f>D529*E529</f>
        <v>0</v>
      </c>
      <c r="J529" s="439"/>
    </row>
    <row r="530" spans="1:10" ht="14.45" customHeight="1">
      <c r="A530" s="185"/>
      <c r="B530" s="123"/>
      <c r="C530" s="168"/>
      <c r="D530" s="458"/>
      <c r="E530" s="438"/>
      <c r="F530" s="366"/>
      <c r="J530" s="439"/>
    </row>
    <row r="531" spans="1:10" ht="28.5">
      <c r="A531" s="344" t="s">
        <v>1220</v>
      </c>
      <c r="B531" s="462" t="s">
        <v>1205</v>
      </c>
      <c r="C531" s="168"/>
      <c r="D531" s="458"/>
      <c r="E531" s="438"/>
      <c r="F531" s="366"/>
      <c r="J531" s="439"/>
    </row>
    <row r="532" spans="1:10" ht="14.45" customHeight="1">
      <c r="A532" s="436"/>
      <c r="B532" s="466"/>
      <c r="C532" s="168"/>
      <c r="D532" s="458"/>
      <c r="E532" s="438"/>
      <c r="F532" s="366"/>
      <c r="J532" s="439"/>
    </row>
    <row r="533" spans="1:10" ht="14.45" customHeight="1">
      <c r="A533" s="344" t="s">
        <v>1221</v>
      </c>
      <c r="B533" s="162" t="s">
        <v>175</v>
      </c>
      <c r="C533" s="168" t="s">
        <v>442</v>
      </c>
      <c r="D533" s="458">
        <v>1</v>
      </c>
      <c r="E533" s="283"/>
      <c r="F533" s="219">
        <f>D533*E533</f>
        <v>0</v>
      </c>
      <c r="J533" s="439"/>
    </row>
    <row r="534" spans="1:10" ht="14.45" customHeight="1">
      <c r="A534" s="436"/>
      <c r="B534" s="466"/>
      <c r="C534" s="168"/>
      <c r="D534" s="458"/>
      <c r="E534" s="465"/>
      <c r="F534" s="347"/>
      <c r="J534" s="439"/>
    </row>
    <row r="535" spans="1:10" ht="14.45" customHeight="1">
      <c r="A535" s="436"/>
      <c r="B535" s="466"/>
      <c r="C535" s="168"/>
      <c r="D535" s="458"/>
      <c r="E535" s="465"/>
      <c r="F535" s="347"/>
      <c r="J535" s="439"/>
    </row>
    <row r="536" spans="1:10" ht="14.45" customHeight="1">
      <c r="A536" s="436"/>
      <c r="B536" s="466"/>
      <c r="C536" s="168"/>
      <c r="D536" s="458"/>
      <c r="E536" s="465"/>
      <c r="F536" s="347"/>
      <c r="J536" s="439"/>
    </row>
    <row r="537" spans="1:10" ht="14.45" customHeight="1">
      <c r="A537" s="436"/>
      <c r="B537" s="466"/>
      <c r="C537" s="168"/>
      <c r="D537" s="458"/>
      <c r="E537" s="465"/>
      <c r="F537" s="347"/>
      <c r="J537" s="439"/>
    </row>
    <row r="538" spans="1:10" ht="14.45" customHeight="1">
      <c r="A538" s="436"/>
      <c r="B538" s="466"/>
      <c r="C538" s="168"/>
      <c r="D538" s="458"/>
      <c r="E538" s="465"/>
      <c r="F538" s="347"/>
      <c r="J538" s="439"/>
    </row>
    <row r="539" spans="1:10" ht="14.45" customHeight="1">
      <c r="A539" s="185"/>
      <c r="B539" s="123"/>
      <c r="C539" s="168"/>
      <c r="D539" s="458"/>
      <c r="E539" s="465"/>
      <c r="F539" s="347"/>
      <c r="J539" s="439"/>
    </row>
    <row r="540" spans="1:10" ht="14.45" customHeight="1">
      <c r="A540" s="185"/>
      <c r="B540" s="123"/>
      <c r="C540" s="168"/>
      <c r="D540" s="458"/>
      <c r="E540" s="465"/>
      <c r="F540" s="347"/>
      <c r="J540" s="439"/>
    </row>
    <row r="541" spans="1:10" ht="14.45" customHeight="1">
      <c r="A541" s="185"/>
      <c r="B541" s="123"/>
      <c r="C541" s="168"/>
      <c r="D541" s="458"/>
      <c r="E541" s="465"/>
      <c r="F541" s="347"/>
      <c r="J541" s="439"/>
    </row>
    <row r="542" spans="1:10" ht="30" customHeight="1">
      <c r="A542" s="358"/>
      <c r="B542" s="359" t="s">
        <v>264</v>
      </c>
      <c r="C542" s="360"/>
      <c r="D542" s="443"/>
      <c r="E542" s="444" t="s">
        <v>248</v>
      </c>
      <c r="F542" s="400">
        <f>SUM(F503:F537)</f>
        <v>0</v>
      </c>
      <c r="J542" s="439"/>
    </row>
    <row r="543" spans="1:10" ht="15" customHeight="1">
      <c r="A543" s="344"/>
      <c r="B543" s="162"/>
      <c r="C543" s="345"/>
      <c r="D543" s="434"/>
      <c r="E543" s="435"/>
      <c r="F543" s="347"/>
      <c r="J543" s="439"/>
    </row>
    <row r="544" spans="1:10" ht="15" customHeight="1">
      <c r="A544" s="344"/>
      <c r="B544" s="343" t="s">
        <v>269</v>
      </c>
      <c r="C544" s="345"/>
      <c r="D544" s="434"/>
      <c r="E544" s="435"/>
      <c r="F544" s="347"/>
      <c r="J544" s="439"/>
    </row>
    <row r="545" spans="1:10" ht="14.45" customHeight="1">
      <c r="A545" s="185"/>
      <c r="B545" s="123"/>
      <c r="C545" s="168"/>
      <c r="D545" s="458"/>
      <c r="E545" s="465"/>
      <c r="F545" s="347"/>
      <c r="J545" s="439"/>
    </row>
    <row r="546" spans="1:10" ht="28.5">
      <c r="A546" s="344" t="s">
        <v>1222</v>
      </c>
      <c r="B546" s="462" t="s">
        <v>1206</v>
      </c>
      <c r="C546" s="168"/>
      <c r="D546" s="458"/>
      <c r="E546" s="465"/>
      <c r="F546" s="347"/>
      <c r="J546" s="439"/>
    </row>
    <row r="547" spans="1:10" ht="14.45" customHeight="1">
      <c r="A547" s="436"/>
      <c r="B547" s="466"/>
      <c r="C547" s="168"/>
      <c r="D547" s="458"/>
      <c r="E547" s="465"/>
      <c r="F547" s="347"/>
      <c r="J547" s="439"/>
    </row>
    <row r="548" spans="1:10" ht="14.45" customHeight="1">
      <c r="A548" s="344" t="s">
        <v>1223</v>
      </c>
      <c r="B548" s="162" t="s">
        <v>179</v>
      </c>
      <c r="C548" s="168" t="s">
        <v>442</v>
      </c>
      <c r="D548" s="458">
        <v>2</v>
      </c>
      <c r="E548" s="283"/>
      <c r="F548" s="219">
        <f>D548*E548</f>
        <v>0</v>
      </c>
      <c r="J548" s="439"/>
    </row>
    <row r="549" spans="1:10" ht="14.45" customHeight="1">
      <c r="A549" s="436"/>
      <c r="B549" s="466"/>
      <c r="C549" s="168"/>
      <c r="D549" s="458"/>
      <c r="E549" s="438"/>
      <c r="F549" s="366"/>
      <c r="J549" s="439"/>
    </row>
    <row r="550" spans="1:10" ht="14.45" customHeight="1">
      <c r="A550" s="344" t="s">
        <v>1224</v>
      </c>
      <c r="B550" s="162" t="s">
        <v>176</v>
      </c>
      <c r="C550" s="168" t="s">
        <v>442</v>
      </c>
      <c r="D550" s="458">
        <v>1</v>
      </c>
      <c r="E550" s="283"/>
      <c r="F550" s="219">
        <f>D550*E550</f>
        <v>0</v>
      </c>
      <c r="J550" s="439"/>
    </row>
    <row r="551" spans="1:10" ht="14.45" customHeight="1">
      <c r="A551" s="185"/>
      <c r="B551" s="123"/>
      <c r="C551" s="168"/>
      <c r="D551" s="458"/>
      <c r="E551" s="465"/>
      <c r="F551" s="347"/>
      <c r="J551" s="439"/>
    </row>
    <row r="552" spans="1:10" ht="15" customHeight="1">
      <c r="A552" s="344" t="s">
        <v>969</v>
      </c>
      <c r="B552" s="446" t="s">
        <v>181</v>
      </c>
      <c r="C552" s="450"/>
      <c r="D552" s="434"/>
      <c r="E552" s="437"/>
      <c r="F552" s="347"/>
      <c r="J552" s="439"/>
    </row>
    <row r="553" spans="1:10" ht="15" customHeight="1">
      <c r="A553" s="436"/>
      <c r="B553" s="447"/>
      <c r="C553" s="168"/>
      <c r="D553" s="434"/>
      <c r="E553" s="437"/>
      <c r="F553" s="347"/>
      <c r="J553" s="439"/>
    </row>
    <row r="554" spans="1:10" ht="128.25">
      <c r="A554" s="436"/>
      <c r="B554" s="161" t="s">
        <v>1121</v>
      </c>
      <c r="C554" s="168"/>
      <c r="D554" s="434"/>
      <c r="E554" s="437"/>
      <c r="F554" s="347"/>
      <c r="J554" s="439"/>
    </row>
    <row r="555" spans="1:10" ht="15" customHeight="1">
      <c r="A555" s="436"/>
      <c r="B555" s="447"/>
      <c r="C555" s="168"/>
      <c r="D555" s="434"/>
      <c r="E555" s="437"/>
      <c r="F555" s="347"/>
      <c r="J555" s="439"/>
    </row>
    <row r="556" spans="1:10" ht="15" customHeight="1">
      <c r="A556" s="344" t="s">
        <v>970</v>
      </c>
      <c r="B556" s="466" t="s">
        <v>182</v>
      </c>
      <c r="C556" s="168" t="s">
        <v>442</v>
      </c>
      <c r="D556" s="434">
        <v>1470</v>
      </c>
      <c r="E556" s="283"/>
      <c r="F556" s="219">
        <f>D556*E556</f>
        <v>0</v>
      </c>
      <c r="J556" s="439"/>
    </row>
    <row r="557" spans="1:10" ht="15" customHeight="1">
      <c r="A557" s="436"/>
      <c r="B557" s="466"/>
      <c r="C557" s="450"/>
      <c r="D557" s="458"/>
      <c r="E557" s="438"/>
      <c r="F557" s="366"/>
      <c r="J557" s="439"/>
    </row>
    <row r="558" spans="1:10" ht="28.5">
      <c r="A558" s="344" t="s">
        <v>971</v>
      </c>
      <c r="B558" s="466" t="s">
        <v>183</v>
      </c>
      <c r="C558" s="168" t="s">
        <v>442</v>
      </c>
      <c r="D558" s="458">
        <v>169</v>
      </c>
      <c r="E558" s="283"/>
      <c r="F558" s="219">
        <f>D558*E558</f>
        <v>0</v>
      </c>
      <c r="J558" s="439"/>
    </row>
    <row r="559" spans="1:10" ht="15" customHeight="1">
      <c r="A559" s="185"/>
      <c r="B559" s="477"/>
      <c r="C559" s="168"/>
      <c r="D559" s="458"/>
      <c r="E559" s="465"/>
      <c r="F559" s="347"/>
      <c r="J559" s="439"/>
    </row>
    <row r="560" spans="1:10" ht="15" customHeight="1">
      <c r="A560" s="185"/>
      <c r="B560" s="477"/>
      <c r="C560" s="168"/>
      <c r="D560" s="458"/>
      <c r="E560" s="465"/>
      <c r="F560" s="347"/>
      <c r="J560" s="439"/>
    </row>
    <row r="561" spans="1:10" ht="15" customHeight="1">
      <c r="A561" s="185"/>
      <c r="B561" s="477"/>
      <c r="C561" s="168"/>
      <c r="D561" s="458"/>
      <c r="E561" s="465"/>
      <c r="F561" s="347"/>
      <c r="J561" s="439"/>
    </row>
    <row r="562" spans="1:10" ht="15" customHeight="1">
      <c r="A562" s="185"/>
      <c r="B562" s="477"/>
      <c r="C562" s="168"/>
      <c r="D562" s="458"/>
      <c r="E562" s="465"/>
      <c r="F562" s="347"/>
      <c r="J562" s="439"/>
    </row>
    <row r="563" spans="1:10" ht="15" customHeight="1">
      <c r="A563" s="185"/>
      <c r="B563" s="477"/>
      <c r="C563" s="168"/>
      <c r="D563" s="458"/>
      <c r="E563" s="465"/>
      <c r="F563" s="347"/>
      <c r="J563" s="439"/>
    </row>
    <row r="564" spans="1:10" ht="15" customHeight="1">
      <c r="A564" s="185"/>
      <c r="B564" s="477"/>
      <c r="C564" s="168"/>
      <c r="D564" s="458"/>
      <c r="E564" s="465"/>
      <c r="F564" s="347"/>
      <c r="J564" s="439"/>
    </row>
    <row r="565" spans="1:10" ht="15" customHeight="1">
      <c r="A565" s="185"/>
      <c r="B565" s="477"/>
      <c r="C565" s="168"/>
      <c r="D565" s="458"/>
      <c r="E565" s="465"/>
      <c r="F565" s="347"/>
      <c r="J565" s="439"/>
    </row>
    <row r="566" spans="1:10" ht="15" customHeight="1">
      <c r="A566" s="185"/>
      <c r="B566" s="477"/>
      <c r="C566" s="168"/>
      <c r="D566" s="458"/>
      <c r="E566" s="465"/>
      <c r="F566" s="347"/>
      <c r="J566" s="439"/>
    </row>
    <row r="567" spans="1:10" ht="15" customHeight="1">
      <c r="A567" s="185"/>
      <c r="B567" s="477"/>
      <c r="C567" s="168"/>
      <c r="D567" s="458"/>
      <c r="E567" s="465"/>
      <c r="F567" s="347"/>
      <c r="J567" s="439"/>
    </row>
    <row r="568" spans="1:10" ht="15" customHeight="1">
      <c r="A568" s="185"/>
      <c r="B568" s="477"/>
      <c r="C568" s="168"/>
      <c r="D568" s="458"/>
      <c r="E568" s="465"/>
      <c r="F568" s="347"/>
      <c r="J568" s="439"/>
    </row>
    <row r="569" spans="1:10" ht="15" customHeight="1">
      <c r="A569" s="185"/>
      <c r="B569" s="477"/>
      <c r="C569" s="168"/>
      <c r="D569" s="458"/>
      <c r="E569" s="465"/>
      <c r="F569" s="347"/>
      <c r="J569" s="439"/>
    </row>
    <row r="570" spans="1:10" ht="15" customHeight="1">
      <c r="A570" s="185"/>
      <c r="B570" s="477"/>
      <c r="C570" s="168"/>
      <c r="D570" s="458"/>
      <c r="E570" s="465"/>
      <c r="F570" s="347"/>
      <c r="J570" s="439"/>
    </row>
    <row r="571" spans="1:10" ht="15" customHeight="1">
      <c r="A571" s="185"/>
      <c r="B571" s="477"/>
      <c r="C571" s="168"/>
      <c r="D571" s="458"/>
      <c r="E571" s="465"/>
      <c r="F571" s="347"/>
      <c r="J571" s="439"/>
    </row>
    <row r="572" spans="1:10" ht="15" customHeight="1">
      <c r="A572" s="185"/>
      <c r="B572" s="477"/>
      <c r="C572" s="168"/>
      <c r="D572" s="458"/>
      <c r="E572" s="465"/>
      <c r="F572" s="347"/>
      <c r="J572" s="439"/>
    </row>
    <row r="573" spans="1:10" ht="15" customHeight="1">
      <c r="A573" s="185"/>
      <c r="B573" s="477"/>
      <c r="C573" s="168"/>
      <c r="D573" s="458"/>
      <c r="E573" s="465"/>
      <c r="F573" s="347"/>
      <c r="J573" s="439"/>
    </row>
    <row r="574" spans="1:10" ht="15" customHeight="1">
      <c r="A574" s="185"/>
      <c r="B574" s="477"/>
      <c r="C574" s="168"/>
      <c r="D574" s="458"/>
      <c r="E574" s="465"/>
      <c r="F574" s="347"/>
      <c r="J574" s="439"/>
    </row>
    <row r="575" spans="1:10" ht="15" customHeight="1">
      <c r="A575" s="436"/>
      <c r="B575" s="447"/>
      <c r="C575" s="168"/>
      <c r="D575" s="434"/>
      <c r="E575" s="437"/>
      <c r="F575" s="347"/>
      <c r="J575" s="439"/>
    </row>
    <row r="576" spans="1:10" ht="15" customHeight="1">
      <c r="A576" s="436"/>
      <c r="B576" s="447"/>
      <c r="C576" s="168"/>
      <c r="D576" s="434"/>
      <c r="E576" s="437"/>
      <c r="F576" s="347"/>
      <c r="J576" s="439"/>
    </row>
    <row r="577" spans="1:10" ht="30" customHeight="1">
      <c r="A577" s="358"/>
      <c r="B577" s="359" t="s">
        <v>264</v>
      </c>
      <c r="C577" s="360"/>
      <c r="D577" s="443"/>
      <c r="E577" s="444" t="s">
        <v>248</v>
      </c>
      <c r="F577" s="400">
        <f>SUM(F545:F564)</f>
        <v>0</v>
      </c>
      <c r="J577" s="439"/>
    </row>
    <row r="578" spans="1:10" ht="15" customHeight="1">
      <c r="A578" s="344"/>
      <c r="B578" s="162"/>
      <c r="C578" s="345"/>
      <c r="D578" s="434"/>
      <c r="E578" s="435"/>
      <c r="F578" s="347"/>
      <c r="J578" s="439"/>
    </row>
    <row r="579" spans="1:10" ht="15" customHeight="1">
      <c r="A579" s="344"/>
      <c r="B579" s="343" t="s">
        <v>269</v>
      </c>
      <c r="C579" s="345"/>
      <c r="D579" s="434"/>
      <c r="E579" s="435"/>
      <c r="F579" s="347"/>
      <c r="J579" s="439"/>
    </row>
    <row r="580" spans="1:10" ht="15" customHeight="1">
      <c r="A580" s="436"/>
      <c r="B580" s="447"/>
      <c r="C580" s="168"/>
      <c r="D580" s="434"/>
      <c r="E580" s="437"/>
      <c r="F580" s="347"/>
      <c r="J580" s="439"/>
    </row>
    <row r="581" spans="1:10" ht="15" customHeight="1">
      <c r="A581" s="344" t="s">
        <v>993</v>
      </c>
      <c r="B581" s="446" t="s">
        <v>184</v>
      </c>
      <c r="C581" s="450"/>
      <c r="D581" s="434"/>
      <c r="E581" s="437"/>
      <c r="F581" s="347"/>
      <c r="J581" s="439"/>
    </row>
    <row r="582" spans="1:10" ht="15" customHeight="1">
      <c r="A582" s="436"/>
      <c r="B582" s="447"/>
      <c r="C582" s="168"/>
      <c r="D582" s="434"/>
      <c r="E582" s="437"/>
      <c r="F582" s="347"/>
      <c r="J582" s="439"/>
    </row>
    <row r="583" spans="1:10" ht="142.5">
      <c r="A583" s="436"/>
      <c r="B583" s="161" t="s">
        <v>1122</v>
      </c>
      <c r="C583" s="168"/>
      <c r="D583" s="434"/>
      <c r="E583" s="437"/>
      <c r="F583" s="347"/>
      <c r="J583" s="439"/>
    </row>
    <row r="584" spans="1:10" ht="14.25">
      <c r="A584" s="436"/>
      <c r="B584" s="478"/>
      <c r="C584" s="168"/>
      <c r="D584" s="434"/>
      <c r="E584" s="437"/>
      <c r="F584" s="347"/>
      <c r="J584" s="439"/>
    </row>
    <row r="585" spans="1:10" ht="28.5">
      <c r="A585" s="344" t="s">
        <v>994</v>
      </c>
      <c r="B585" s="466" t="s">
        <v>185</v>
      </c>
      <c r="C585" s="168" t="s">
        <v>442</v>
      </c>
      <c r="D585" s="458">
        <v>1</v>
      </c>
      <c r="E585" s="283"/>
      <c r="F585" s="219">
        <f>D585*E585</f>
        <v>0</v>
      </c>
      <c r="J585" s="439"/>
    </row>
    <row r="586" spans="1:10" ht="15" customHeight="1">
      <c r="A586" s="185"/>
      <c r="B586" s="479"/>
      <c r="C586" s="168"/>
      <c r="D586" s="458"/>
      <c r="E586" s="438"/>
      <c r="F586" s="366"/>
      <c r="J586" s="439"/>
    </row>
    <row r="587" spans="1:10" ht="15" customHeight="1">
      <c r="A587" s="344" t="s">
        <v>995</v>
      </c>
      <c r="B587" s="167" t="s">
        <v>186</v>
      </c>
      <c r="C587" s="168"/>
      <c r="D587" s="458"/>
      <c r="E587" s="438"/>
      <c r="F587" s="366"/>
      <c r="J587" s="439"/>
    </row>
    <row r="588" spans="1:10" ht="15" customHeight="1">
      <c r="A588" s="130"/>
      <c r="B588" s="447"/>
      <c r="C588" s="168"/>
      <c r="D588" s="458"/>
      <c r="E588" s="438"/>
      <c r="F588" s="366"/>
      <c r="J588" s="439"/>
    </row>
    <row r="589" spans="1:10" ht="15" customHeight="1">
      <c r="A589" s="344" t="s">
        <v>996</v>
      </c>
      <c r="B589" s="447" t="s">
        <v>187</v>
      </c>
      <c r="C589" s="168" t="s">
        <v>442</v>
      </c>
      <c r="D589" s="458">
        <v>15</v>
      </c>
      <c r="E589" s="283"/>
      <c r="F589" s="219">
        <f>D589*E589</f>
        <v>0</v>
      </c>
      <c r="J589" s="439"/>
    </row>
    <row r="590" spans="1:10" ht="15" customHeight="1">
      <c r="A590" s="480"/>
      <c r="B590" s="481"/>
      <c r="C590" s="450"/>
      <c r="D590" s="434"/>
      <c r="E590" s="482"/>
      <c r="F590" s="483"/>
    </row>
    <row r="591" spans="1:10" ht="15" customHeight="1">
      <c r="A591" s="480"/>
      <c r="B591" s="481"/>
      <c r="C591" s="450"/>
      <c r="D591" s="434"/>
      <c r="E591" s="482"/>
      <c r="F591" s="483"/>
    </row>
    <row r="592" spans="1:10" ht="15" customHeight="1">
      <c r="A592" s="480"/>
      <c r="B592" s="481"/>
      <c r="C592" s="450"/>
      <c r="D592" s="434"/>
      <c r="E592" s="482"/>
      <c r="F592" s="483"/>
    </row>
    <row r="593" spans="1:6" ht="15" customHeight="1">
      <c r="A593" s="480"/>
      <c r="B593" s="481"/>
      <c r="C593" s="450"/>
      <c r="D593" s="434"/>
      <c r="E593" s="482"/>
      <c r="F593" s="483"/>
    </row>
    <row r="594" spans="1:6" ht="15" customHeight="1">
      <c r="A594" s="480"/>
      <c r="B594" s="481"/>
      <c r="C594" s="450"/>
      <c r="D594" s="434"/>
      <c r="E594" s="482"/>
      <c r="F594" s="483"/>
    </row>
    <row r="595" spans="1:6" ht="15" customHeight="1">
      <c r="A595" s="480"/>
      <c r="B595" s="481"/>
      <c r="C595" s="450"/>
      <c r="D595" s="434"/>
      <c r="E595" s="482"/>
      <c r="F595" s="483"/>
    </row>
    <row r="596" spans="1:6" ht="15" customHeight="1">
      <c r="A596" s="480"/>
      <c r="B596" s="481"/>
      <c r="C596" s="450"/>
      <c r="D596" s="434"/>
      <c r="E596" s="482"/>
      <c r="F596" s="483"/>
    </row>
    <row r="597" spans="1:6" ht="15" customHeight="1">
      <c r="A597" s="480"/>
      <c r="B597" s="481"/>
      <c r="C597" s="450"/>
      <c r="D597" s="434"/>
      <c r="E597" s="482"/>
      <c r="F597" s="483"/>
    </row>
    <row r="598" spans="1:6" ht="15" customHeight="1">
      <c r="A598" s="480"/>
      <c r="B598" s="481"/>
      <c r="C598" s="450"/>
      <c r="D598" s="434"/>
      <c r="E598" s="482"/>
      <c r="F598" s="483"/>
    </row>
    <row r="599" spans="1:6" ht="15" customHeight="1">
      <c r="A599" s="480"/>
      <c r="B599" s="481"/>
      <c r="C599" s="450"/>
      <c r="D599" s="434"/>
      <c r="E599" s="482"/>
      <c r="F599" s="483"/>
    </row>
    <row r="600" spans="1:6" ht="15" customHeight="1">
      <c r="A600" s="480"/>
      <c r="B600" s="481"/>
      <c r="C600" s="450"/>
      <c r="D600" s="434"/>
      <c r="E600" s="482"/>
      <c r="F600" s="483"/>
    </row>
    <row r="601" spans="1:6" ht="15" customHeight="1">
      <c r="A601" s="480"/>
      <c r="B601" s="481"/>
      <c r="C601" s="450"/>
      <c r="D601" s="434"/>
      <c r="E601" s="482"/>
      <c r="F601" s="483"/>
    </row>
    <row r="602" spans="1:6" ht="15" customHeight="1">
      <c r="A602" s="480"/>
      <c r="B602" s="481"/>
      <c r="C602" s="450"/>
      <c r="D602" s="434"/>
      <c r="E602" s="482"/>
      <c r="F602" s="483"/>
    </row>
    <row r="603" spans="1:6" ht="15" customHeight="1">
      <c r="A603" s="480"/>
      <c r="B603" s="481"/>
      <c r="C603" s="450"/>
      <c r="D603" s="434"/>
      <c r="E603" s="482"/>
      <c r="F603" s="483"/>
    </row>
    <row r="604" spans="1:6" ht="15" customHeight="1">
      <c r="A604" s="480"/>
      <c r="B604" s="481"/>
      <c r="C604" s="450"/>
      <c r="D604" s="434"/>
      <c r="E604" s="482"/>
      <c r="F604" s="483"/>
    </row>
    <row r="605" spans="1:6" ht="15" customHeight="1">
      <c r="A605" s="480"/>
      <c r="B605" s="481"/>
      <c r="C605" s="450"/>
      <c r="D605" s="434"/>
      <c r="E605" s="482"/>
      <c r="F605" s="483"/>
    </row>
    <row r="606" spans="1:6" ht="15" customHeight="1">
      <c r="A606" s="480"/>
      <c r="B606" s="481"/>
      <c r="C606" s="450"/>
      <c r="D606" s="434"/>
      <c r="E606" s="482"/>
      <c r="F606" s="483"/>
    </row>
    <row r="607" spans="1:6" ht="15" customHeight="1">
      <c r="A607" s="480"/>
      <c r="B607" s="481"/>
      <c r="C607" s="450"/>
      <c r="D607" s="434"/>
      <c r="E607" s="482"/>
      <c r="F607" s="483"/>
    </row>
    <row r="608" spans="1:6" ht="15" customHeight="1">
      <c r="A608" s="480"/>
      <c r="B608" s="481"/>
      <c r="C608" s="450"/>
      <c r="D608" s="434"/>
      <c r="E608" s="482"/>
      <c r="F608" s="483"/>
    </row>
    <row r="609" spans="1:244" ht="15" customHeight="1">
      <c r="A609" s="480"/>
      <c r="B609" s="481"/>
      <c r="C609" s="450"/>
      <c r="D609" s="434"/>
      <c r="E609" s="482"/>
      <c r="F609" s="483"/>
    </row>
    <row r="610" spans="1:244" ht="15" customHeight="1">
      <c r="A610" s="480"/>
      <c r="B610" s="481"/>
      <c r="C610" s="450"/>
      <c r="D610" s="434"/>
      <c r="E610" s="482"/>
      <c r="F610" s="483"/>
    </row>
    <row r="611" spans="1:244" ht="15" customHeight="1">
      <c r="A611" s="480"/>
      <c r="B611" s="481"/>
      <c r="C611" s="450"/>
      <c r="D611" s="434"/>
      <c r="E611" s="482"/>
      <c r="F611" s="483"/>
    </row>
    <row r="612" spans="1:244" ht="30" customHeight="1">
      <c r="A612" s="358"/>
      <c r="B612" s="359" t="s">
        <v>264</v>
      </c>
      <c r="C612" s="360"/>
      <c r="D612" s="443"/>
      <c r="E612" s="444" t="s">
        <v>248</v>
      </c>
      <c r="F612" s="400">
        <f>SUM(F580:F595)</f>
        <v>0</v>
      </c>
    </row>
    <row r="613" spans="1:244" ht="15" customHeight="1">
      <c r="A613" s="130"/>
      <c r="B613" s="367"/>
      <c r="C613" s="368"/>
      <c r="D613" s="484"/>
      <c r="E613" s="485"/>
      <c r="F613" s="220"/>
    </row>
    <row r="614" spans="1:244" ht="15" customHeight="1">
      <c r="A614" s="130"/>
      <c r="B614" s="371" t="s">
        <v>269</v>
      </c>
      <c r="C614" s="317"/>
      <c r="D614" s="486"/>
      <c r="E614" s="485"/>
      <c r="F614" s="220"/>
    </row>
    <row r="615" spans="1:244" s="353" customFormat="1" ht="14.25">
      <c r="A615" s="344"/>
      <c r="B615" s="373"/>
      <c r="C615" s="317"/>
      <c r="D615" s="454"/>
      <c r="E615" s="487"/>
      <c r="F615" s="220"/>
      <c r="G615" s="284"/>
      <c r="H615" s="284"/>
      <c r="I615" s="284"/>
      <c r="J615" s="284"/>
      <c r="K615" s="284"/>
      <c r="L615" s="284"/>
      <c r="M615" s="284"/>
      <c r="N615" s="284"/>
      <c r="O615" s="284"/>
      <c r="P615" s="284"/>
      <c r="Q615" s="284"/>
      <c r="R615" s="284"/>
      <c r="S615" s="284"/>
      <c r="T615" s="284"/>
      <c r="U615" s="284"/>
      <c r="V615" s="284"/>
      <c r="W615" s="284"/>
      <c r="X615" s="284"/>
      <c r="Y615" s="284"/>
      <c r="Z615" s="284"/>
      <c r="AA615" s="284"/>
      <c r="AB615" s="284"/>
      <c r="AC615" s="284"/>
      <c r="AD615" s="284"/>
      <c r="AE615" s="284"/>
      <c r="AF615" s="284"/>
      <c r="AG615" s="284"/>
      <c r="AH615" s="284"/>
      <c r="AI615" s="284"/>
      <c r="AJ615" s="284"/>
      <c r="AK615" s="284"/>
      <c r="AL615" s="284"/>
      <c r="AM615" s="284"/>
      <c r="AN615" s="284"/>
      <c r="AO615" s="284"/>
      <c r="AP615" s="284"/>
      <c r="AQ615" s="284"/>
      <c r="AR615" s="284"/>
      <c r="AS615" s="284"/>
      <c r="AT615" s="284"/>
      <c r="AU615" s="284"/>
      <c r="AV615" s="284"/>
      <c r="AW615" s="284"/>
      <c r="AX615" s="284"/>
      <c r="AY615" s="284"/>
      <c r="AZ615" s="284"/>
      <c r="BA615" s="284"/>
      <c r="BB615" s="284"/>
      <c r="BC615" s="284"/>
      <c r="BD615" s="284"/>
      <c r="BE615" s="284"/>
      <c r="BF615" s="284"/>
      <c r="BG615" s="284"/>
      <c r="BH615" s="284"/>
      <c r="BI615" s="284"/>
      <c r="BJ615" s="284"/>
      <c r="BK615" s="284"/>
      <c r="BL615" s="284"/>
      <c r="BM615" s="284"/>
      <c r="BN615" s="284"/>
      <c r="BO615" s="284"/>
      <c r="BP615" s="284"/>
      <c r="BQ615" s="284"/>
      <c r="BR615" s="284"/>
      <c r="BS615" s="284"/>
      <c r="BT615" s="284"/>
      <c r="BU615" s="284"/>
      <c r="BV615" s="284"/>
      <c r="BW615" s="284"/>
      <c r="BX615" s="284"/>
      <c r="BY615" s="284"/>
      <c r="BZ615" s="284"/>
      <c r="CA615" s="284"/>
      <c r="CB615" s="284"/>
      <c r="CC615" s="284"/>
      <c r="CD615" s="284"/>
      <c r="CE615" s="284"/>
      <c r="CF615" s="284"/>
      <c r="CG615" s="284"/>
      <c r="CH615" s="284"/>
      <c r="CI615" s="284"/>
      <c r="CJ615" s="284"/>
      <c r="CK615" s="284"/>
      <c r="CL615" s="284"/>
      <c r="CM615" s="284"/>
      <c r="CN615" s="284"/>
      <c r="CO615" s="284"/>
      <c r="CP615" s="284"/>
      <c r="CQ615" s="284"/>
      <c r="CR615" s="284"/>
      <c r="CS615" s="284"/>
      <c r="CT615" s="284"/>
      <c r="CU615" s="284"/>
      <c r="CV615" s="284"/>
      <c r="CW615" s="284"/>
      <c r="CX615" s="284"/>
      <c r="CY615" s="284"/>
      <c r="CZ615" s="284"/>
      <c r="DA615" s="284"/>
      <c r="DB615" s="284"/>
      <c r="DC615" s="284"/>
      <c r="DD615" s="284"/>
      <c r="DE615" s="284"/>
      <c r="DF615" s="284"/>
      <c r="DG615" s="284"/>
      <c r="DH615" s="284"/>
      <c r="DI615" s="284"/>
      <c r="DJ615" s="284"/>
      <c r="DK615" s="284"/>
      <c r="DL615" s="284"/>
      <c r="DM615" s="284"/>
      <c r="DN615" s="284"/>
      <c r="DO615" s="284"/>
      <c r="DP615" s="284"/>
      <c r="DQ615" s="284"/>
      <c r="DR615" s="284"/>
      <c r="DS615" s="284"/>
      <c r="DT615" s="284"/>
      <c r="DU615" s="284"/>
      <c r="DV615" s="284"/>
      <c r="DW615" s="284"/>
      <c r="DX615" s="284"/>
      <c r="DY615" s="284"/>
      <c r="DZ615" s="284"/>
      <c r="EA615" s="284"/>
      <c r="EB615" s="284"/>
      <c r="EC615" s="284"/>
      <c r="ED615" s="284"/>
      <c r="EE615" s="284"/>
      <c r="EF615" s="284"/>
      <c r="EG615" s="284"/>
      <c r="EH615" s="284"/>
      <c r="EI615" s="284"/>
      <c r="EJ615" s="284"/>
      <c r="EK615" s="284"/>
      <c r="EL615" s="284"/>
      <c r="EM615" s="284"/>
      <c r="EN615" s="284"/>
      <c r="EO615" s="284"/>
      <c r="EP615" s="284"/>
      <c r="EQ615" s="284"/>
      <c r="ER615" s="284"/>
      <c r="ES615" s="284"/>
      <c r="ET615" s="284"/>
      <c r="EU615" s="284"/>
      <c r="EV615" s="284"/>
      <c r="EW615" s="284"/>
      <c r="EX615" s="284"/>
      <c r="EY615" s="284"/>
      <c r="EZ615" s="284"/>
      <c r="FA615" s="284"/>
      <c r="FB615" s="284"/>
      <c r="FC615" s="284"/>
      <c r="FD615" s="284"/>
      <c r="FE615" s="284"/>
      <c r="FF615" s="284"/>
      <c r="FG615" s="284"/>
      <c r="FH615" s="284"/>
      <c r="FI615" s="284"/>
      <c r="FJ615" s="284"/>
      <c r="FK615" s="284"/>
      <c r="FL615" s="284"/>
      <c r="FM615" s="284"/>
      <c r="FN615" s="284"/>
      <c r="FO615" s="284"/>
      <c r="FP615" s="284"/>
      <c r="FQ615" s="284"/>
      <c r="FR615" s="284"/>
      <c r="FS615" s="284"/>
      <c r="FT615" s="284"/>
      <c r="FU615" s="284"/>
      <c r="FV615" s="284"/>
      <c r="FW615" s="284"/>
      <c r="FX615" s="284"/>
      <c r="FY615" s="284"/>
      <c r="FZ615" s="284"/>
      <c r="GA615" s="284"/>
      <c r="GB615" s="284"/>
      <c r="GC615" s="284"/>
      <c r="GD615" s="284"/>
      <c r="GE615" s="284"/>
      <c r="GF615" s="284"/>
      <c r="GG615" s="284"/>
      <c r="GH615" s="284"/>
      <c r="GI615" s="284"/>
      <c r="GJ615" s="284"/>
      <c r="GK615" s="284"/>
      <c r="GL615" s="284"/>
      <c r="GM615" s="284"/>
      <c r="GN615" s="284"/>
      <c r="GO615" s="284"/>
      <c r="GP615" s="284"/>
      <c r="GQ615" s="284"/>
      <c r="GR615" s="284"/>
      <c r="GS615" s="284"/>
      <c r="GT615" s="284"/>
      <c r="GU615" s="284"/>
      <c r="GV615" s="284"/>
      <c r="GW615" s="284"/>
      <c r="GX615" s="284"/>
      <c r="GY615" s="284"/>
      <c r="GZ615" s="284"/>
      <c r="HA615" s="284"/>
      <c r="HB615" s="284"/>
      <c r="HC615" s="284"/>
      <c r="HD615" s="284"/>
      <c r="HE615" s="284"/>
      <c r="HF615" s="284"/>
      <c r="HG615" s="284"/>
      <c r="HH615" s="284"/>
      <c r="HI615" s="284"/>
      <c r="HJ615" s="284"/>
      <c r="HK615" s="284"/>
      <c r="HL615" s="284"/>
      <c r="HM615" s="284"/>
      <c r="HN615" s="284"/>
      <c r="HO615" s="284"/>
      <c r="HP615" s="284"/>
      <c r="HQ615" s="284"/>
      <c r="HR615" s="284"/>
      <c r="HS615" s="284"/>
      <c r="HT615" s="284"/>
      <c r="HU615" s="284"/>
      <c r="HV615" s="284"/>
      <c r="HW615" s="284"/>
      <c r="HX615" s="284"/>
      <c r="HY615" s="284"/>
      <c r="HZ615" s="284"/>
      <c r="IA615" s="284"/>
      <c r="IB615" s="284"/>
      <c r="IC615" s="284"/>
      <c r="ID615" s="284"/>
      <c r="IE615" s="284"/>
      <c r="IF615" s="284"/>
      <c r="IG615" s="284"/>
      <c r="IH615" s="284"/>
      <c r="II615" s="284"/>
      <c r="IJ615" s="284"/>
    </row>
    <row r="616" spans="1:244" s="353" customFormat="1" ht="14.25">
      <c r="A616" s="344"/>
      <c r="B616" s="376" t="s">
        <v>268</v>
      </c>
      <c r="C616" s="317"/>
      <c r="D616" s="454"/>
      <c r="E616" s="487"/>
      <c r="F616" s="220"/>
      <c r="G616" s="284"/>
      <c r="H616" s="284"/>
      <c r="I616" s="284"/>
      <c r="J616" s="284"/>
      <c r="K616" s="284"/>
      <c r="L616" s="284"/>
      <c r="M616" s="284"/>
      <c r="N616" s="284"/>
      <c r="O616" s="284"/>
      <c r="P616" s="284"/>
      <c r="Q616" s="284"/>
      <c r="R616" s="284"/>
      <c r="S616" s="284"/>
      <c r="T616" s="284"/>
      <c r="U616" s="284"/>
      <c r="V616" s="284"/>
      <c r="W616" s="284"/>
      <c r="X616" s="284"/>
      <c r="Y616" s="284"/>
      <c r="Z616" s="284"/>
      <c r="AA616" s="284"/>
      <c r="AB616" s="284"/>
      <c r="AC616" s="284"/>
      <c r="AD616" s="284"/>
      <c r="AE616" s="284"/>
      <c r="AF616" s="284"/>
      <c r="AG616" s="284"/>
      <c r="AH616" s="284"/>
      <c r="AI616" s="284"/>
      <c r="AJ616" s="284"/>
      <c r="AK616" s="284"/>
      <c r="AL616" s="284"/>
      <c r="AM616" s="284"/>
      <c r="AN616" s="284"/>
      <c r="AO616" s="284"/>
      <c r="AP616" s="284"/>
      <c r="AQ616" s="284"/>
      <c r="AR616" s="284"/>
      <c r="AS616" s="284"/>
      <c r="AT616" s="284"/>
      <c r="AU616" s="284"/>
      <c r="AV616" s="284"/>
      <c r="AW616" s="284"/>
      <c r="AX616" s="284"/>
      <c r="AY616" s="284"/>
      <c r="AZ616" s="284"/>
      <c r="BA616" s="284"/>
      <c r="BB616" s="284"/>
      <c r="BC616" s="284"/>
      <c r="BD616" s="284"/>
      <c r="BE616" s="284"/>
      <c r="BF616" s="284"/>
      <c r="BG616" s="284"/>
      <c r="BH616" s="284"/>
      <c r="BI616" s="284"/>
      <c r="BJ616" s="284"/>
      <c r="BK616" s="284"/>
      <c r="BL616" s="284"/>
      <c r="BM616" s="284"/>
      <c r="BN616" s="284"/>
      <c r="BO616" s="284"/>
      <c r="BP616" s="284"/>
      <c r="BQ616" s="284"/>
      <c r="BR616" s="284"/>
      <c r="BS616" s="284"/>
      <c r="BT616" s="284"/>
      <c r="BU616" s="284"/>
      <c r="BV616" s="284"/>
      <c r="BW616" s="284"/>
      <c r="BX616" s="284"/>
      <c r="BY616" s="284"/>
      <c r="BZ616" s="284"/>
      <c r="CA616" s="284"/>
      <c r="CB616" s="284"/>
      <c r="CC616" s="284"/>
      <c r="CD616" s="284"/>
      <c r="CE616" s="284"/>
      <c r="CF616" s="284"/>
      <c r="CG616" s="284"/>
      <c r="CH616" s="284"/>
      <c r="CI616" s="284"/>
      <c r="CJ616" s="284"/>
      <c r="CK616" s="284"/>
      <c r="CL616" s="284"/>
      <c r="CM616" s="284"/>
      <c r="CN616" s="284"/>
      <c r="CO616" s="284"/>
      <c r="CP616" s="284"/>
      <c r="CQ616" s="284"/>
      <c r="CR616" s="284"/>
      <c r="CS616" s="284"/>
      <c r="CT616" s="284"/>
      <c r="CU616" s="284"/>
      <c r="CV616" s="284"/>
      <c r="CW616" s="284"/>
      <c r="CX616" s="284"/>
      <c r="CY616" s="284"/>
      <c r="CZ616" s="284"/>
      <c r="DA616" s="284"/>
      <c r="DB616" s="284"/>
      <c r="DC616" s="284"/>
      <c r="DD616" s="284"/>
      <c r="DE616" s="284"/>
      <c r="DF616" s="284"/>
      <c r="DG616" s="284"/>
      <c r="DH616" s="284"/>
      <c r="DI616" s="284"/>
      <c r="DJ616" s="284"/>
      <c r="DK616" s="284"/>
      <c r="DL616" s="284"/>
      <c r="DM616" s="284"/>
      <c r="DN616" s="284"/>
      <c r="DO616" s="284"/>
      <c r="DP616" s="284"/>
      <c r="DQ616" s="284"/>
      <c r="DR616" s="284"/>
      <c r="DS616" s="284"/>
      <c r="DT616" s="284"/>
      <c r="DU616" s="284"/>
      <c r="DV616" s="284"/>
      <c r="DW616" s="284"/>
      <c r="DX616" s="284"/>
      <c r="DY616" s="284"/>
      <c r="DZ616" s="284"/>
      <c r="EA616" s="284"/>
      <c r="EB616" s="284"/>
      <c r="EC616" s="284"/>
      <c r="ED616" s="284"/>
      <c r="EE616" s="284"/>
      <c r="EF616" s="284"/>
      <c r="EG616" s="284"/>
      <c r="EH616" s="284"/>
      <c r="EI616" s="284"/>
      <c r="EJ616" s="284"/>
      <c r="EK616" s="284"/>
      <c r="EL616" s="284"/>
      <c r="EM616" s="284"/>
      <c r="EN616" s="284"/>
      <c r="EO616" s="284"/>
      <c r="EP616" s="284"/>
      <c r="EQ616" s="284"/>
      <c r="ER616" s="284"/>
      <c r="ES616" s="284"/>
      <c r="ET616" s="284"/>
      <c r="EU616" s="284"/>
      <c r="EV616" s="284"/>
      <c r="EW616" s="284"/>
      <c r="EX616" s="284"/>
      <c r="EY616" s="284"/>
      <c r="EZ616" s="284"/>
      <c r="FA616" s="284"/>
      <c r="FB616" s="284"/>
      <c r="FC616" s="284"/>
      <c r="FD616" s="284"/>
      <c r="FE616" s="284"/>
      <c r="FF616" s="284"/>
      <c r="FG616" s="284"/>
      <c r="FH616" s="284"/>
      <c r="FI616" s="284"/>
      <c r="FJ616" s="284"/>
      <c r="FK616" s="284"/>
      <c r="FL616" s="284"/>
      <c r="FM616" s="284"/>
      <c r="FN616" s="284"/>
      <c r="FO616" s="284"/>
      <c r="FP616" s="284"/>
      <c r="FQ616" s="284"/>
      <c r="FR616" s="284"/>
      <c r="FS616" s="284"/>
      <c r="FT616" s="284"/>
      <c r="FU616" s="284"/>
      <c r="FV616" s="284"/>
      <c r="FW616" s="284"/>
      <c r="FX616" s="284"/>
      <c r="FY616" s="284"/>
      <c r="FZ616" s="284"/>
      <c r="GA616" s="284"/>
      <c r="GB616" s="284"/>
      <c r="GC616" s="284"/>
      <c r="GD616" s="284"/>
      <c r="GE616" s="284"/>
      <c r="GF616" s="284"/>
      <c r="GG616" s="284"/>
      <c r="GH616" s="284"/>
      <c r="GI616" s="284"/>
      <c r="GJ616" s="284"/>
      <c r="GK616" s="284"/>
      <c r="GL616" s="284"/>
      <c r="GM616" s="284"/>
      <c r="GN616" s="284"/>
      <c r="GO616" s="284"/>
      <c r="GP616" s="284"/>
      <c r="GQ616" s="284"/>
      <c r="GR616" s="284"/>
      <c r="GS616" s="284"/>
      <c r="GT616" s="284"/>
      <c r="GU616" s="284"/>
      <c r="GV616" s="284"/>
      <c r="GW616" s="284"/>
      <c r="GX616" s="284"/>
      <c r="GY616" s="284"/>
      <c r="GZ616" s="284"/>
      <c r="HA616" s="284"/>
      <c r="HB616" s="284"/>
      <c r="HC616" s="284"/>
      <c r="HD616" s="284"/>
      <c r="HE616" s="284"/>
      <c r="HF616" s="284"/>
      <c r="HG616" s="284"/>
      <c r="HH616" s="284"/>
      <c r="HI616" s="284"/>
      <c r="HJ616" s="284"/>
      <c r="HK616" s="284"/>
      <c r="HL616" s="284"/>
      <c r="HM616" s="284"/>
      <c r="HN616" s="284"/>
      <c r="HO616" s="284"/>
      <c r="HP616" s="284"/>
      <c r="HQ616" s="284"/>
      <c r="HR616" s="284"/>
      <c r="HS616" s="284"/>
      <c r="HT616" s="284"/>
      <c r="HU616" s="284"/>
      <c r="HV616" s="284"/>
      <c r="HW616" s="284"/>
      <c r="HX616" s="284"/>
      <c r="HY616" s="284"/>
      <c r="HZ616" s="284"/>
      <c r="IA616" s="284"/>
      <c r="IB616" s="284"/>
      <c r="IC616" s="284"/>
      <c r="ID616" s="284"/>
      <c r="IE616" s="284"/>
      <c r="IF616" s="284"/>
      <c r="IG616" s="284"/>
      <c r="IH616" s="284"/>
      <c r="II616" s="284"/>
      <c r="IJ616" s="284"/>
    </row>
    <row r="617" spans="1:244" s="353" customFormat="1" ht="14.25">
      <c r="A617" s="344"/>
      <c r="B617" s="373"/>
      <c r="C617" s="317"/>
      <c r="D617" s="454"/>
      <c r="E617" s="487"/>
      <c r="F617" s="220"/>
      <c r="G617" s="284"/>
      <c r="H617" s="284"/>
      <c r="I617" s="284"/>
      <c r="J617" s="284"/>
      <c r="K617" s="284"/>
      <c r="L617" s="284"/>
      <c r="M617" s="284"/>
      <c r="N617" s="284"/>
      <c r="O617" s="284"/>
      <c r="P617" s="284"/>
      <c r="Q617" s="284"/>
      <c r="R617" s="284"/>
      <c r="S617" s="284"/>
      <c r="T617" s="284"/>
      <c r="U617" s="284"/>
      <c r="V617" s="284"/>
      <c r="W617" s="284"/>
      <c r="X617" s="284"/>
      <c r="Y617" s="284"/>
      <c r="Z617" s="284"/>
      <c r="AA617" s="284"/>
      <c r="AB617" s="284"/>
      <c r="AC617" s="284"/>
      <c r="AD617" s="284"/>
      <c r="AE617" s="284"/>
      <c r="AF617" s="284"/>
      <c r="AG617" s="284"/>
      <c r="AH617" s="284"/>
      <c r="AI617" s="284"/>
      <c r="AJ617" s="284"/>
      <c r="AK617" s="284"/>
      <c r="AL617" s="284"/>
      <c r="AM617" s="284"/>
      <c r="AN617" s="284"/>
      <c r="AO617" s="284"/>
      <c r="AP617" s="284"/>
      <c r="AQ617" s="284"/>
      <c r="AR617" s="284"/>
      <c r="AS617" s="284"/>
      <c r="AT617" s="284"/>
      <c r="AU617" s="284"/>
      <c r="AV617" s="284"/>
      <c r="AW617" s="284"/>
      <c r="AX617" s="284"/>
      <c r="AY617" s="284"/>
      <c r="AZ617" s="284"/>
      <c r="BA617" s="284"/>
      <c r="BB617" s="284"/>
      <c r="BC617" s="284"/>
      <c r="BD617" s="284"/>
      <c r="BE617" s="284"/>
      <c r="BF617" s="284"/>
      <c r="BG617" s="284"/>
      <c r="BH617" s="284"/>
      <c r="BI617" s="284"/>
      <c r="BJ617" s="284"/>
      <c r="BK617" s="284"/>
      <c r="BL617" s="284"/>
      <c r="BM617" s="284"/>
      <c r="BN617" s="284"/>
      <c r="BO617" s="284"/>
      <c r="BP617" s="284"/>
      <c r="BQ617" s="284"/>
      <c r="BR617" s="284"/>
      <c r="BS617" s="284"/>
      <c r="BT617" s="284"/>
      <c r="BU617" s="284"/>
      <c r="BV617" s="284"/>
      <c r="BW617" s="284"/>
      <c r="BX617" s="284"/>
      <c r="BY617" s="284"/>
      <c r="BZ617" s="284"/>
      <c r="CA617" s="284"/>
      <c r="CB617" s="284"/>
      <c r="CC617" s="284"/>
      <c r="CD617" s="284"/>
      <c r="CE617" s="284"/>
      <c r="CF617" s="284"/>
      <c r="CG617" s="284"/>
      <c r="CH617" s="284"/>
      <c r="CI617" s="284"/>
      <c r="CJ617" s="284"/>
      <c r="CK617" s="284"/>
      <c r="CL617" s="284"/>
      <c r="CM617" s="284"/>
      <c r="CN617" s="284"/>
      <c r="CO617" s="284"/>
      <c r="CP617" s="284"/>
      <c r="CQ617" s="284"/>
      <c r="CR617" s="284"/>
      <c r="CS617" s="284"/>
      <c r="CT617" s="284"/>
      <c r="CU617" s="284"/>
      <c r="CV617" s="284"/>
      <c r="CW617" s="284"/>
      <c r="CX617" s="284"/>
      <c r="CY617" s="284"/>
      <c r="CZ617" s="284"/>
      <c r="DA617" s="284"/>
      <c r="DB617" s="284"/>
      <c r="DC617" s="284"/>
      <c r="DD617" s="284"/>
      <c r="DE617" s="284"/>
      <c r="DF617" s="284"/>
      <c r="DG617" s="284"/>
      <c r="DH617" s="284"/>
      <c r="DI617" s="284"/>
      <c r="DJ617" s="284"/>
      <c r="DK617" s="284"/>
      <c r="DL617" s="284"/>
      <c r="DM617" s="284"/>
      <c r="DN617" s="284"/>
      <c r="DO617" s="284"/>
      <c r="DP617" s="284"/>
      <c r="DQ617" s="284"/>
      <c r="DR617" s="284"/>
      <c r="DS617" s="284"/>
      <c r="DT617" s="284"/>
      <c r="DU617" s="284"/>
      <c r="DV617" s="284"/>
      <c r="DW617" s="284"/>
      <c r="DX617" s="284"/>
      <c r="DY617" s="284"/>
      <c r="DZ617" s="284"/>
      <c r="EA617" s="284"/>
      <c r="EB617" s="284"/>
      <c r="EC617" s="284"/>
      <c r="ED617" s="284"/>
      <c r="EE617" s="284"/>
      <c r="EF617" s="284"/>
      <c r="EG617" s="284"/>
      <c r="EH617" s="284"/>
      <c r="EI617" s="284"/>
      <c r="EJ617" s="284"/>
      <c r="EK617" s="284"/>
      <c r="EL617" s="284"/>
      <c r="EM617" s="284"/>
      <c r="EN617" s="284"/>
      <c r="EO617" s="284"/>
      <c r="EP617" s="284"/>
      <c r="EQ617" s="284"/>
      <c r="ER617" s="284"/>
      <c r="ES617" s="284"/>
      <c r="ET617" s="284"/>
      <c r="EU617" s="284"/>
      <c r="EV617" s="284"/>
      <c r="EW617" s="284"/>
      <c r="EX617" s="284"/>
      <c r="EY617" s="284"/>
      <c r="EZ617" s="284"/>
      <c r="FA617" s="284"/>
      <c r="FB617" s="284"/>
      <c r="FC617" s="284"/>
      <c r="FD617" s="284"/>
      <c r="FE617" s="284"/>
      <c r="FF617" s="284"/>
      <c r="FG617" s="284"/>
      <c r="FH617" s="284"/>
      <c r="FI617" s="284"/>
      <c r="FJ617" s="284"/>
      <c r="FK617" s="284"/>
      <c r="FL617" s="284"/>
      <c r="FM617" s="284"/>
      <c r="FN617" s="284"/>
      <c r="FO617" s="284"/>
      <c r="FP617" s="284"/>
      <c r="FQ617" s="284"/>
      <c r="FR617" s="284"/>
      <c r="FS617" s="284"/>
      <c r="FT617" s="284"/>
      <c r="FU617" s="284"/>
      <c r="FV617" s="284"/>
      <c r="FW617" s="284"/>
      <c r="FX617" s="284"/>
      <c r="FY617" s="284"/>
      <c r="FZ617" s="284"/>
      <c r="GA617" s="284"/>
      <c r="GB617" s="284"/>
      <c r="GC617" s="284"/>
      <c r="GD617" s="284"/>
      <c r="GE617" s="284"/>
      <c r="GF617" s="284"/>
      <c r="GG617" s="284"/>
      <c r="GH617" s="284"/>
      <c r="GI617" s="284"/>
      <c r="GJ617" s="284"/>
      <c r="GK617" s="284"/>
      <c r="GL617" s="284"/>
      <c r="GM617" s="284"/>
      <c r="GN617" s="284"/>
      <c r="GO617" s="284"/>
      <c r="GP617" s="284"/>
      <c r="GQ617" s="284"/>
      <c r="GR617" s="284"/>
      <c r="GS617" s="284"/>
      <c r="GT617" s="284"/>
      <c r="GU617" s="284"/>
      <c r="GV617" s="284"/>
      <c r="GW617" s="284"/>
      <c r="GX617" s="284"/>
      <c r="GY617" s="284"/>
      <c r="GZ617" s="284"/>
      <c r="HA617" s="284"/>
      <c r="HB617" s="284"/>
      <c r="HC617" s="284"/>
      <c r="HD617" s="284"/>
      <c r="HE617" s="284"/>
      <c r="HF617" s="284"/>
      <c r="HG617" s="284"/>
      <c r="HH617" s="284"/>
      <c r="HI617" s="284"/>
      <c r="HJ617" s="284"/>
      <c r="HK617" s="284"/>
      <c r="HL617" s="284"/>
      <c r="HM617" s="284"/>
      <c r="HN617" s="284"/>
      <c r="HO617" s="284"/>
      <c r="HP617" s="284"/>
      <c r="HQ617" s="284"/>
      <c r="HR617" s="284"/>
      <c r="HS617" s="284"/>
      <c r="HT617" s="284"/>
      <c r="HU617" s="284"/>
      <c r="HV617" s="284"/>
      <c r="HW617" s="284"/>
      <c r="HX617" s="284"/>
      <c r="HY617" s="284"/>
      <c r="HZ617" s="284"/>
      <c r="IA617" s="284"/>
      <c r="IB617" s="284"/>
      <c r="IC617" s="284"/>
      <c r="ID617" s="284"/>
      <c r="IE617" s="284"/>
      <c r="IF617" s="284"/>
      <c r="IG617" s="284"/>
      <c r="IH617" s="284"/>
      <c r="II617" s="284"/>
      <c r="IJ617" s="284"/>
    </row>
    <row r="618" spans="1:244" s="353" customFormat="1" ht="14.25">
      <c r="A618" s="344"/>
      <c r="B618" s="377" t="s">
        <v>309</v>
      </c>
      <c r="C618" s="317"/>
      <c r="D618" s="454"/>
      <c r="E618" s="487"/>
      <c r="F618" s="220">
        <f>F387</f>
        <v>0</v>
      </c>
      <c r="G618" s="284"/>
      <c r="H618" s="284"/>
      <c r="I618" s="284"/>
      <c r="J618" s="284"/>
      <c r="K618" s="284"/>
      <c r="L618" s="284"/>
      <c r="M618" s="284"/>
      <c r="N618" s="284"/>
      <c r="O618" s="284"/>
      <c r="P618" s="284"/>
      <c r="Q618" s="284"/>
      <c r="R618" s="284"/>
      <c r="S618" s="284"/>
      <c r="T618" s="284"/>
      <c r="U618" s="284"/>
      <c r="V618" s="284"/>
      <c r="W618" s="284"/>
      <c r="X618" s="284"/>
      <c r="Y618" s="284"/>
      <c r="Z618" s="284"/>
      <c r="AA618" s="284"/>
      <c r="AB618" s="284"/>
      <c r="AC618" s="284"/>
      <c r="AD618" s="284"/>
      <c r="AE618" s="284"/>
      <c r="AF618" s="284"/>
      <c r="AG618" s="284"/>
      <c r="AH618" s="284"/>
      <c r="AI618" s="284"/>
      <c r="AJ618" s="284"/>
      <c r="AK618" s="284"/>
      <c r="AL618" s="284"/>
      <c r="AM618" s="284"/>
      <c r="AN618" s="284"/>
      <c r="AO618" s="284"/>
      <c r="AP618" s="284"/>
      <c r="AQ618" s="284"/>
      <c r="AR618" s="284"/>
      <c r="AS618" s="284"/>
      <c r="AT618" s="284"/>
      <c r="AU618" s="284"/>
      <c r="AV618" s="284"/>
      <c r="AW618" s="284"/>
      <c r="AX618" s="284"/>
      <c r="AY618" s="284"/>
      <c r="AZ618" s="284"/>
      <c r="BA618" s="284"/>
      <c r="BB618" s="284"/>
      <c r="BC618" s="284"/>
      <c r="BD618" s="284"/>
      <c r="BE618" s="284"/>
      <c r="BF618" s="284"/>
      <c r="BG618" s="284"/>
      <c r="BH618" s="284"/>
      <c r="BI618" s="284"/>
      <c r="BJ618" s="284"/>
      <c r="BK618" s="284"/>
      <c r="BL618" s="284"/>
      <c r="BM618" s="284"/>
      <c r="BN618" s="284"/>
      <c r="BO618" s="284"/>
      <c r="BP618" s="284"/>
      <c r="BQ618" s="284"/>
      <c r="BR618" s="284"/>
      <c r="BS618" s="284"/>
      <c r="BT618" s="284"/>
      <c r="BU618" s="284"/>
      <c r="BV618" s="284"/>
      <c r="BW618" s="284"/>
      <c r="BX618" s="284"/>
      <c r="BY618" s="284"/>
      <c r="BZ618" s="284"/>
      <c r="CA618" s="284"/>
      <c r="CB618" s="284"/>
      <c r="CC618" s="284"/>
      <c r="CD618" s="284"/>
      <c r="CE618" s="284"/>
      <c r="CF618" s="284"/>
      <c r="CG618" s="284"/>
      <c r="CH618" s="284"/>
      <c r="CI618" s="284"/>
      <c r="CJ618" s="284"/>
      <c r="CK618" s="284"/>
      <c r="CL618" s="284"/>
      <c r="CM618" s="284"/>
      <c r="CN618" s="284"/>
      <c r="CO618" s="284"/>
      <c r="CP618" s="284"/>
      <c r="CQ618" s="284"/>
      <c r="CR618" s="284"/>
      <c r="CS618" s="284"/>
      <c r="CT618" s="284"/>
      <c r="CU618" s="284"/>
      <c r="CV618" s="284"/>
      <c r="CW618" s="284"/>
      <c r="CX618" s="284"/>
      <c r="CY618" s="284"/>
      <c r="CZ618" s="284"/>
      <c r="DA618" s="284"/>
      <c r="DB618" s="284"/>
      <c r="DC618" s="284"/>
      <c r="DD618" s="284"/>
      <c r="DE618" s="284"/>
      <c r="DF618" s="284"/>
      <c r="DG618" s="284"/>
      <c r="DH618" s="284"/>
      <c r="DI618" s="284"/>
      <c r="DJ618" s="284"/>
      <c r="DK618" s="284"/>
      <c r="DL618" s="284"/>
      <c r="DM618" s="284"/>
      <c r="DN618" s="284"/>
      <c r="DO618" s="284"/>
      <c r="DP618" s="284"/>
      <c r="DQ618" s="284"/>
      <c r="DR618" s="284"/>
      <c r="DS618" s="284"/>
      <c r="DT618" s="284"/>
      <c r="DU618" s="284"/>
      <c r="DV618" s="284"/>
      <c r="DW618" s="284"/>
      <c r="DX618" s="284"/>
      <c r="DY618" s="284"/>
      <c r="DZ618" s="284"/>
      <c r="EA618" s="284"/>
      <c r="EB618" s="284"/>
      <c r="EC618" s="284"/>
      <c r="ED618" s="284"/>
      <c r="EE618" s="284"/>
      <c r="EF618" s="284"/>
      <c r="EG618" s="284"/>
      <c r="EH618" s="284"/>
      <c r="EI618" s="284"/>
      <c r="EJ618" s="284"/>
      <c r="EK618" s="284"/>
      <c r="EL618" s="284"/>
      <c r="EM618" s="284"/>
      <c r="EN618" s="284"/>
      <c r="EO618" s="284"/>
      <c r="EP618" s="284"/>
      <c r="EQ618" s="284"/>
      <c r="ER618" s="284"/>
      <c r="ES618" s="284"/>
      <c r="ET618" s="284"/>
      <c r="EU618" s="284"/>
      <c r="EV618" s="284"/>
      <c r="EW618" s="284"/>
      <c r="EX618" s="284"/>
      <c r="EY618" s="284"/>
      <c r="EZ618" s="284"/>
      <c r="FA618" s="284"/>
      <c r="FB618" s="284"/>
      <c r="FC618" s="284"/>
      <c r="FD618" s="284"/>
      <c r="FE618" s="284"/>
      <c r="FF618" s="284"/>
      <c r="FG618" s="284"/>
      <c r="FH618" s="284"/>
      <c r="FI618" s="284"/>
      <c r="FJ618" s="284"/>
      <c r="FK618" s="284"/>
      <c r="FL618" s="284"/>
      <c r="FM618" s="284"/>
      <c r="FN618" s="284"/>
      <c r="FO618" s="284"/>
      <c r="FP618" s="284"/>
      <c r="FQ618" s="284"/>
      <c r="FR618" s="284"/>
      <c r="FS618" s="284"/>
      <c r="FT618" s="284"/>
      <c r="FU618" s="284"/>
      <c r="FV618" s="284"/>
      <c r="FW618" s="284"/>
      <c r="FX618" s="284"/>
      <c r="FY618" s="284"/>
      <c r="FZ618" s="284"/>
      <c r="GA618" s="284"/>
      <c r="GB618" s="284"/>
      <c r="GC618" s="284"/>
      <c r="GD618" s="284"/>
      <c r="GE618" s="284"/>
      <c r="GF618" s="284"/>
      <c r="GG618" s="284"/>
      <c r="GH618" s="284"/>
      <c r="GI618" s="284"/>
      <c r="GJ618" s="284"/>
      <c r="GK618" s="284"/>
      <c r="GL618" s="284"/>
      <c r="GM618" s="284"/>
      <c r="GN618" s="284"/>
      <c r="GO618" s="284"/>
      <c r="GP618" s="284"/>
      <c r="GQ618" s="284"/>
      <c r="GR618" s="284"/>
      <c r="GS618" s="284"/>
      <c r="GT618" s="284"/>
      <c r="GU618" s="284"/>
      <c r="GV618" s="284"/>
      <c r="GW618" s="284"/>
      <c r="GX618" s="284"/>
      <c r="GY618" s="284"/>
      <c r="GZ618" s="284"/>
      <c r="HA618" s="284"/>
      <c r="HB618" s="284"/>
      <c r="HC618" s="284"/>
      <c r="HD618" s="284"/>
      <c r="HE618" s="284"/>
      <c r="HF618" s="284"/>
      <c r="HG618" s="284"/>
      <c r="HH618" s="284"/>
      <c r="HI618" s="284"/>
      <c r="HJ618" s="284"/>
      <c r="HK618" s="284"/>
      <c r="HL618" s="284"/>
      <c r="HM618" s="284"/>
      <c r="HN618" s="284"/>
      <c r="HO618" s="284"/>
      <c r="HP618" s="284"/>
      <c r="HQ618" s="284"/>
      <c r="HR618" s="284"/>
      <c r="HS618" s="284"/>
      <c r="HT618" s="284"/>
      <c r="HU618" s="284"/>
      <c r="HV618" s="284"/>
      <c r="HW618" s="284"/>
      <c r="HX618" s="284"/>
      <c r="HY618" s="284"/>
      <c r="HZ618" s="284"/>
      <c r="IA618" s="284"/>
      <c r="IB618" s="284"/>
      <c r="IC618" s="284"/>
      <c r="ID618" s="284"/>
      <c r="IE618" s="284"/>
      <c r="IF618" s="284"/>
      <c r="IG618" s="284"/>
      <c r="IH618" s="284"/>
      <c r="II618" s="284"/>
      <c r="IJ618" s="284"/>
    </row>
    <row r="619" spans="1:244" s="353" customFormat="1" ht="14.25">
      <c r="A619" s="344"/>
      <c r="B619" s="373"/>
      <c r="C619" s="317"/>
      <c r="D619" s="454"/>
      <c r="E619" s="487"/>
      <c r="F619" s="220"/>
      <c r="G619" s="284"/>
      <c r="H619" s="284"/>
      <c r="I619" s="284"/>
      <c r="J619" s="284"/>
      <c r="K619" s="284"/>
      <c r="L619" s="284"/>
      <c r="M619" s="284"/>
      <c r="N619" s="284"/>
      <c r="O619" s="284"/>
      <c r="P619" s="284"/>
      <c r="Q619" s="284"/>
      <c r="R619" s="284"/>
      <c r="S619" s="284"/>
      <c r="T619" s="284"/>
      <c r="U619" s="284"/>
      <c r="V619" s="284"/>
      <c r="W619" s="284"/>
      <c r="X619" s="284"/>
      <c r="Y619" s="284"/>
      <c r="Z619" s="284"/>
      <c r="AA619" s="284"/>
      <c r="AB619" s="284"/>
      <c r="AC619" s="284"/>
      <c r="AD619" s="284"/>
      <c r="AE619" s="284"/>
      <c r="AF619" s="284"/>
      <c r="AG619" s="284"/>
      <c r="AH619" s="284"/>
      <c r="AI619" s="284"/>
      <c r="AJ619" s="284"/>
      <c r="AK619" s="284"/>
      <c r="AL619" s="284"/>
      <c r="AM619" s="284"/>
      <c r="AN619" s="284"/>
      <c r="AO619" s="284"/>
      <c r="AP619" s="284"/>
      <c r="AQ619" s="284"/>
      <c r="AR619" s="284"/>
      <c r="AS619" s="284"/>
      <c r="AT619" s="284"/>
      <c r="AU619" s="284"/>
      <c r="AV619" s="284"/>
      <c r="AW619" s="284"/>
      <c r="AX619" s="284"/>
      <c r="AY619" s="284"/>
      <c r="AZ619" s="284"/>
      <c r="BA619" s="284"/>
      <c r="BB619" s="284"/>
      <c r="BC619" s="284"/>
      <c r="BD619" s="284"/>
      <c r="BE619" s="284"/>
      <c r="BF619" s="284"/>
      <c r="BG619" s="284"/>
      <c r="BH619" s="284"/>
      <c r="BI619" s="284"/>
      <c r="BJ619" s="284"/>
      <c r="BK619" s="284"/>
      <c r="BL619" s="284"/>
      <c r="BM619" s="284"/>
      <c r="BN619" s="284"/>
      <c r="BO619" s="284"/>
      <c r="BP619" s="284"/>
      <c r="BQ619" s="284"/>
      <c r="BR619" s="284"/>
      <c r="BS619" s="284"/>
      <c r="BT619" s="284"/>
      <c r="BU619" s="284"/>
      <c r="BV619" s="284"/>
      <c r="BW619" s="284"/>
      <c r="BX619" s="284"/>
      <c r="BY619" s="284"/>
      <c r="BZ619" s="284"/>
      <c r="CA619" s="284"/>
      <c r="CB619" s="284"/>
      <c r="CC619" s="284"/>
      <c r="CD619" s="284"/>
      <c r="CE619" s="284"/>
      <c r="CF619" s="284"/>
      <c r="CG619" s="284"/>
      <c r="CH619" s="284"/>
      <c r="CI619" s="284"/>
      <c r="CJ619" s="284"/>
      <c r="CK619" s="284"/>
      <c r="CL619" s="284"/>
      <c r="CM619" s="284"/>
      <c r="CN619" s="284"/>
      <c r="CO619" s="284"/>
      <c r="CP619" s="284"/>
      <c r="CQ619" s="284"/>
      <c r="CR619" s="284"/>
      <c r="CS619" s="284"/>
      <c r="CT619" s="284"/>
      <c r="CU619" s="284"/>
      <c r="CV619" s="284"/>
      <c r="CW619" s="284"/>
      <c r="CX619" s="284"/>
      <c r="CY619" s="284"/>
      <c r="CZ619" s="284"/>
      <c r="DA619" s="284"/>
      <c r="DB619" s="284"/>
      <c r="DC619" s="284"/>
      <c r="DD619" s="284"/>
      <c r="DE619" s="284"/>
      <c r="DF619" s="284"/>
      <c r="DG619" s="284"/>
      <c r="DH619" s="284"/>
      <c r="DI619" s="284"/>
      <c r="DJ619" s="284"/>
      <c r="DK619" s="284"/>
      <c r="DL619" s="284"/>
      <c r="DM619" s="284"/>
      <c r="DN619" s="284"/>
      <c r="DO619" s="284"/>
      <c r="DP619" s="284"/>
      <c r="DQ619" s="284"/>
      <c r="DR619" s="284"/>
      <c r="DS619" s="284"/>
      <c r="DT619" s="284"/>
      <c r="DU619" s="284"/>
      <c r="DV619" s="284"/>
      <c r="DW619" s="284"/>
      <c r="DX619" s="284"/>
      <c r="DY619" s="284"/>
      <c r="DZ619" s="284"/>
      <c r="EA619" s="284"/>
      <c r="EB619" s="284"/>
      <c r="EC619" s="284"/>
      <c r="ED619" s="284"/>
      <c r="EE619" s="284"/>
      <c r="EF619" s="284"/>
      <c r="EG619" s="284"/>
      <c r="EH619" s="284"/>
      <c r="EI619" s="284"/>
      <c r="EJ619" s="284"/>
      <c r="EK619" s="284"/>
      <c r="EL619" s="284"/>
      <c r="EM619" s="284"/>
      <c r="EN619" s="284"/>
      <c r="EO619" s="284"/>
      <c r="EP619" s="284"/>
      <c r="EQ619" s="284"/>
      <c r="ER619" s="284"/>
      <c r="ES619" s="284"/>
      <c r="ET619" s="284"/>
      <c r="EU619" s="284"/>
      <c r="EV619" s="284"/>
      <c r="EW619" s="284"/>
      <c r="EX619" s="284"/>
      <c r="EY619" s="284"/>
      <c r="EZ619" s="284"/>
      <c r="FA619" s="284"/>
      <c r="FB619" s="284"/>
      <c r="FC619" s="284"/>
      <c r="FD619" s="284"/>
      <c r="FE619" s="284"/>
      <c r="FF619" s="284"/>
      <c r="FG619" s="284"/>
      <c r="FH619" s="284"/>
      <c r="FI619" s="284"/>
      <c r="FJ619" s="284"/>
      <c r="FK619" s="284"/>
      <c r="FL619" s="284"/>
      <c r="FM619" s="284"/>
      <c r="FN619" s="284"/>
      <c r="FO619" s="284"/>
      <c r="FP619" s="284"/>
      <c r="FQ619" s="284"/>
      <c r="FR619" s="284"/>
      <c r="FS619" s="284"/>
      <c r="FT619" s="284"/>
      <c r="FU619" s="284"/>
      <c r="FV619" s="284"/>
      <c r="FW619" s="284"/>
      <c r="FX619" s="284"/>
      <c r="FY619" s="284"/>
      <c r="FZ619" s="284"/>
      <c r="GA619" s="284"/>
      <c r="GB619" s="284"/>
      <c r="GC619" s="284"/>
      <c r="GD619" s="284"/>
      <c r="GE619" s="284"/>
      <c r="GF619" s="284"/>
      <c r="GG619" s="284"/>
      <c r="GH619" s="284"/>
      <c r="GI619" s="284"/>
      <c r="GJ619" s="284"/>
      <c r="GK619" s="284"/>
      <c r="GL619" s="284"/>
      <c r="GM619" s="284"/>
      <c r="GN619" s="284"/>
      <c r="GO619" s="284"/>
      <c r="GP619" s="284"/>
      <c r="GQ619" s="284"/>
      <c r="GR619" s="284"/>
      <c r="GS619" s="284"/>
      <c r="GT619" s="284"/>
      <c r="GU619" s="284"/>
      <c r="GV619" s="284"/>
      <c r="GW619" s="284"/>
      <c r="GX619" s="284"/>
      <c r="GY619" s="284"/>
      <c r="GZ619" s="284"/>
      <c r="HA619" s="284"/>
      <c r="HB619" s="284"/>
      <c r="HC619" s="284"/>
      <c r="HD619" s="284"/>
      <c r="HE619" s="284"/>
      <c r="HF619" s="284"/>
      <c r="HG619" s="284"/>
      <c r="HH619" s="284"/>
      <c r="HI619" s="284"/>
      <c r="HJ619" s="284"/>
      <c r="HK619" s="284"/>
      <c r="HL619" s="284"/>
      <c r="HM619" s="284"/>
      <c r="HN619" s="284"/>
      <c r="HO619" s="284"/>
      <c r="HP619" s="284"/>
      <c r="HQ619" s="284"/>
      <c r="HR619" s="284"/>
      <c r="HS619" s="284"/>
      <c r="HT619" s="284"/>
      <c r="HU619" s="284"/>
      <c r="HV619" s="284"/>
      <c r="HW619" s="284"/>
      <c r="HX619" s="284"/>
      <c r="HY619" s="284"/>
      <c r="HZ619" s="284"/>
      <c r="IA619" s="284"/>
      <c r="IB619" s="284"/>
      <c r="IC619" s="284"/>
      <c r="ID619" s="284"/>
      <c r="IE619" s="284"/>
      <c r="IF619" s="284"/>
      <c r="IG619" s="284"/>
      <c r="IH619" s="284"/>
      <c r="II619" s="284"/>
      <c r="IJ619" s="284"/>
    </row>
    <row r="620" spans="1:244" s="353" customFormat="1" ht="14.25">
      <c r="A620" s="344"/>
      <c r="B620" s="377" t="s">
        <v>310</v>
      </c>
      <c r="C620" s="317"/>
      <c r="D620" s="454"/>
      <c r="E620" s="487"/>
      <c r="F620" s="220">
        <f>F433</f>
        <v>0</v>
      </c>
      <c r="G620" s="284"/>
      <c r="H620" s="284"/>
      <c r="I620" s="284"/>
      <c r="J620" s="284"/>
      <c r="K620" s="284"/>
      <c r="L620" s="284"/>
      <c r="M620" s="284"/>
      <c r="N620" s="284"/>
      <c r="O620" s="284"/>
      <c r="P620" s="284"/>
      <c r="Q620" s="284"/>
      <c r="R620" s="284"/>
      <c r="S620" s="284"/>
      <c r="T620" s="284"/>
      <c r="U620" s="284"/>
      <c r="V620" s="284"/>
      <c r="W620" s="284"/>
      <c r="X620" s="284"/>
      <c r="Y620" s="284"/>
      <c r="Z620" s="284"/>
      <c r="AA620" s="284"/>
      <c r="AB620" s="284"/>
      <c r="AC620" s="284"/>
      <c r="AD620" s="284"/>
      <c r="AE620" s="284"/>
      <c r="AF620" s="284"/>
      <c r="AG620" s="284"/>
      <c r="AH620" s="284"/>
      <c r="AI620" s="284"/>
      <c r="AJ620" s="284"/>
      <c r="AK620" s="284"/>
      <c r="AL620" s="284"/>
      <c r="AM620" s="284"/>
      <c r="AN620" s="284"/>
      <c r="AO620" s="284"/>
      <c r="AP620" s="284"/>
      <c r="AQ620" s="284"/>
      <c r="AR620" s="284"/>
      <c r="AS620" s="284"/>
      <c r="AT620" s="284"/>
      <c r="AU620" s="284"/>
      <c r="AV620" s="284"/>
      <c r="AW620" s="284"/>
      <c r="AX620" s="284"/>
      <c r="AY620" s="284"/>
      <c r="AZ620" s="284"/>
      <c r="BA620" s="284"/>
      <c r="BB620" s="284"/>
      <c r="BC620" s="284"/>
      <c r="BD620" s="284"/>
      <c r="BE620" s="284"/>
      <c r="BF620" s="284"/>
      <c r="BG620" s="284"/>
      <c r="BH620" s="284"/>
      <c r="BI620" s="284"/>
      <c r="BJ620" s="284"/>
      <c r="BK620" s="284"/>
      <c r="BL620" s="284"/>
      <c r="BM620" s="284"/>
      <c r="BN620" s="284"/>
      <c r="BO620" s="284"/>
      <c r="BP620" s="284"/>
      <c r="BQ620" s="284"/>
      <c r="BR620" s="284"/>
      <c r="BS620" s="284"/>
      <c r="BT620" s="284"/>
      <c r="BU620" s="284"/>
      <c r="BV620" s="284"/>
      <c r="BW620" s="284"/>
      <c r="BX620" s="284"/>
      <c r="BY620" s="284"/>
      <c r="BZ620" s="284"/>
      <c r="CA620" s="284"/>
      <c r="CB620" s="284"/>
      <c r="CC620" s="284"/>
      <c r="CD620" s="284"/>
      <c r="CE620" s="284"/>
      <c r="CF620" s="284"/>
      <c r="CG620" s="284"/>
      <c r="CH620" s="284"/>
      <c r="CI620" s="284"/>
      <c r="CJ620" s="284"/>
      <c r="CK620" s="284"/>
      <c r="CL620" s="284"/>
      <c r="CM620" s="284"/>
      <c r="CN620" s="284"/>
      <c r="CO620" s="284"/>
      <c r="CP620" s="284"/>
      <c r="CQ620" s="284"/>
      <c r="CR620" s="284"/>
      <c r="CS620" s="284"/>
      <c r="CT620" s="284"/>
      <c r="CU620" s="284"/>
      <c r="CV620" s="284"/>
      <c r="CW620" s="284"/>
      <c r="CX620" s="284"/>
      <c r="CY620" s="284"/>
      <c r="CZ620" s="284"/>
      <c r="DA620" s="284"/>
      <c r="DB620" s="284"/>
      <c r="DC620" s="284"/>
      <c r="DD620" s="284"/>
      <c r="DE620" s="284"/>
      <c r="DF620" s="284"/>
      <c r="DG620" s="284"/>
      <c r="DH620" s="284"/>
      <c r="DI620" s="284"/>
      <c r="DJ620" s="284"/>
      <c r="DK620" s="284"/>
      <c r="DL620" s="284"/>
      <c r="DM620" s="284"/>
      <c r="DN620" s="284"/>
      <c r="DO620" s="284"/>
      <c r="DP620" s="284"/>
      <c r="DQ620" s="284"/>
      <c r="DR620" s="284"/>
      <c r="DS620" s="284"/>
      <c r="DT620" s="284"/>
      <c r="DU620" s="284"/>
      <c r="DV620" s="284"/>
      <c r="DW620" s="284"/>
      <c r="DX620" s="284"/>
      <c r="DY620" s="284"/>
      <c r="DZ620" s="284"/>
      <c r="EA620" s="284"/>
      <c r="EB620" s="284"/>
      <c r="EC620" s="284"/>
      <c r="ED620" s="284"/>
      <c r="EE620" s="284"/>
      <c r="EF620" s="284"/>
      <c r="EG620" s="284"/>
      <c r="EH620" s="284"/>
      <c r="EI620" s="284"/>
      <c r="EJ620" s="284"/>
      <c r="EK620" s="284"/>
      <c r="EL620" s="284"/>
      <c r="EM620" s="284"/>
      <c r="EN620" s="284"/>
      <c r="EO620" s="284"/>
      <c r="EP620" s="284"/>
      <c r="EQ620" s="284"/>
      <c r="ER620" s="284"/>
      <c r="ES620" s="284"/>
      <c r="ET620" s="284"/>
      <c r="EU620" s="284"/>
      <c r="EV620" s="284"/>
      <c r="EW620" s="284"/>
      <c r="EX620" s="284"/>
      <c r="EY620" s="284"/>
      <c r="EZ620" s="284"/>
      <c r="FA620" s="284"/>
      <c r="FB620" s="284"/>
      <c r="FC620" s="284"/>
      <c r="FD620" s="284"/>
      <c r="FE620" s="284"/>
      <c r="FF620" s="284"/>
      <c r="FG620" s="284"/>
      <c r="FH620" s="284"/>
      <c r="FI620" s="284"/>
      <c r="FJ620" s="284"/>
      <c r="FK620" s="284"/>
      <c r="FL620" s="284"/>
      <c r="FM620" s="284"/>
      <c r="FN620" s="284"/>
      <c r="FO620" s="284"/>
      <c r="FP620" s="284"/>
      <c r="FQ620" s="284"/>
      <c r="FR620" s="284"/>
      <c r="FS620" s="284"/>
      <c r="FT620" s="284"/>
      <c r="FU620" s="284"/>
      <c r="FV620" s="284"/>
      <c r="FW620" s="284"/>
      <c r="FX620" s="284"/>
      <c r="FY620" s="284"/>
      <c r="FZ620" s="284"/>
      <c r="GA620" s="284"/>
      <c r="GB620" s="284"/>
      <c r="GC620" s="284"/>
      <c r="GD620" s="284"/>
      <c r="GE620" s="284"/>
      <c r="GF620" s="284"/>
      <c r="GG620" s="284"/>
      <c r="GH620" s="284"/>
      <c r="GI620" s="284"/>
      <c r="GJ620" s="284"/>
      <c r="GK620" s="284"/>
      <c r="GL620" s="284"/>
      <c r="GM620" s="284"/>
      <c r="GN620" s="284"/>
      <c r="GO620" s="284"/>
      <c r="GP620" s="284"/>
      <c r="GQ620" s="284"/>
      <c r="GR620" s="284"/>
      <c r="GS620" s="284"/>
      <c r="GT620" s="284"/>
      <c r="GU620" s="284"/>
      <c r="GV620" s="284"/>
      <c r="GW620" s="284"/>
      <c r="GX620" s="284"/>
      <c r="GY620" s="284"/>
      <c r="GZ620" s="284"/>
      <c r="HA620" s="284"/>
      <c r="HB620" s="284"/>
      <c r="HC620" s="284"/>
      <c r="HD620" s="284"/>
      <c r="HE620" s="284"/>
      <c r="HF620" s="284"/>
      <c r="HG620" s="284"/>
      <c r="HH620" s="284"/>
      <c r="HI620" s="284"/>
      <c r="HJ620" s="284"/>
      <c r="HK620" s="284"/>
      <c r="HL620" s="284"/>
      <c r="HM620" s="284"/>
      <c r="HN620" s="284"/>
      <c r="HO620" s="284"/>
      <c r="HP620" s="284"/>
      <c r="HQ620" s="284"/>
      <c r="HR620" s="284"/>
      <c r="HS620" s="284"/>
      <c r="HT620" s="284"/>
      <c r="HU620" s="284"/>
      <c r="HV620" s="284"/>
      <c r="HW620" s="284"/>
      <c r="HX620" s="284"/>
      <c r="HY620" s="284"/>
      <c r="HZ620" s="284"/>
      <c r="IA620" s="284"/>
      <c r="IB620" s="284"/>
      <c r="IC620" s="284"/>
      <c r="ID620" s="284"/>
      <c r="IE620" s="284"/>
      <c r="IF620" s="284"/>
      <c r="IG620" s="284"/>
      <c r="IH620" s="284"/>
      <c r="II620" s="284"/>
      <c r="IJ620" s="284"/>
    </row>
    <row r="621" spans="1:244" s="353" customFormat="1" ht="14.25">
      <c r="A621" s="344"/>
      <c r="B621" s="373"/>
      <c r="C621" s="317"/>
      <c r="D621" s="454"/>
      <c r="E621" s="487"/>
      <c r="F621" s="220"/>
      <c r="G621" s="284"/>
      <c r="H621" s="284"/>
      <c r="I621" s="284"/>
      <c r="J621" s="284"/>
      <c r="K621" s="284"/>
      <c r="L621" s="284"/>
      <c r="M621" s="284"/>
      <c r="N621" s="284"/>
      <c r="O621" s="284"/>
      <c r="P621" s="284"/>
      <c r="Q621" s="284"/>
      <c r="R621" s="284"/>
      <c r="S621" s="284"/>
      <c r="T621" s="284"/>
      <c r="U621" s="284"/>
      <c r="V621" s="284"/>
      <c r="W621" s="284"/>
      <c r="X621" s="284"/>
      <c r="Y621" s="284"/>
      <c r="Z621" s="284"/>
      <c r="AA621" s="284"/>
      <c r="AB621" s="284"/>
      <c r="AC621" s="284"/>
      <c r="AD621" s="284"/>
      <c r="AE621" s="284"/>
      <c r="AF621" s="284"/>
      <c r="AG621" s="284"/>
      <c r="AH621" s="284"/>
      <c r="AI621" s="284"/>
      <c r="AJ621" s="284"/>
      <c r="AK621" s="284"/>
      <c r="AL621" s="284"/>
      <c r="AM621" s="284"/>
      <c r="AN621" s="284"/>
      <c r="AO621" s="284"/>
      <c r="AP621" s="284"/>
      <c r="AQ621" s="284"/>
      <c r="AR621" s="284"/>
      <c r="AS621" s="284"/>
      <c r="AT621" s="284"/>
      <c r="AU621" s="284"/>
      <c r="AV621" s="284"/>
      <c r="AW621" s="284"/>
      <c r="AX621" s="284"/>
      <c r="AY621" s="284"/>
      <c r="AZ621" s="284"/>
      <c r="BA621" s="284"/>
      <c r="BB621" s="284"/>
      <c r="BC621" s="284"/>
      <c r="BD621" s="284"/>
      <c r="BE621" s="284"/>
      <c r="BF621" s="284"/>
      <c r="BG621" s="284"/>
      <c r="BH621" s="284"/>
      <c r="BI621" s="284"/>
      <c r="BJ621" s="284"/>
      <c r="BK621" s="284"/>
      <c r="BL621" s="284"/>
      <c r="BM621" s="284"/>
      <c r="BN621" s="284"/>
      <c r="BO621" s="284"/>
      <c r="BP621" s="284"/>
      <c r="BQ621" s="284"/>
      <c r="BR621" s="284"/>
      <c r="BS621" s="284"/>
      <c r="BT621" s="284"/>
      <c r="BU621" s="284"/>
      <c r="BV621" s="284"/>
      <c r="BW621" s="284"/>
      <c r="BX621" s="284"/>
      <c r="BY621" s="284"/>
      <c r="BZ621" s="284"/>
      <c r="CA621" s="284"/>
      <c r="CB621" s="284"/>
      <c r="CC621" s="284"/>
      <c r="CD621" s="284"/>
      <c r="CE621" s="284"/>
      <c r="CF621" s="284"/>
      <c r="CG621" s="284"/>
      <c r="CH621" s="284"/>
      <c r="CI621" s="284"/>
      <c r="CJ621" s="284"/>
      <c r="CK621" s="284"/>
      <c r="CL621" s="284"/>
      <c r="CM621" s="284"/>
      <c r="CN621" s="284"/>
      <c r="CO621" s="284"/>
      <c r="CP621" s="284"/>
      <c r="CQ621" s="284"/>
      <c r="CR621" s="284"/>
      <c r="CS621" s="284"/>
      <c r="CT621" s="284"/>
      <c r="CU621" s="284"/>
      <c r="CV621" s="284"/>
      <c r="CW621" s="284"/>
      <c r="CX621" s="284"/>
      <c r="CY621" s="284"/>
      <c r="CZ621" s="284"/>
      <c r="DA621" s="284"/>
      <c r="DB621" s="284"/>
      <c r="DC621" s="284"/>
      <c r="DD621" s="284"/>
      <c r="DE621" s="284"/>
      <c r="DF621" s="284"/>
      <c r="DG621" s="284"/>
      <c r="DH621" s="284"/>
      <c r="DI621" s="284"/>
      <c r="DJ621" s="284"/>
      <c r="DK621" s="284"/>
      <c r="DL621" s="284"/>
      <c r="DM621" s="284"/>
      <c r="DN621" s="284"/>
      <c r="DO621" s="284"/>
      <c r="DP621" s="284"/>
      <c r="DQ621" s="284"/>
      <c r="DR621" s="284"/>
      <c r="DS621" s="284"/>
      <c r="DT621" s="284"/>
      <c r="DU621" s="284"/>
      <c r="DV621" s="284"/>
      <c r="DW621" s="284"/>
      <c r="DX621" s="284"/>
      <c r="DY621" s="284"/>
      <c r="DZ621" s="284"/>
      <c r="EA621" s="284"/>
      <c r="EB621" s="284"/>
      <c r="EC621" s="284"/>
      <c r="ED621" s="284"/>
      <c r="EE621" s="284"/>
      <c r="EF621" s="284"/>
      <c r="EG621" s="284"/>
      <c r="EH621" s="284"/>
      <c r="EI621" s="284"/>
      <c r="EJ621" s="284"/>
      <c r="EK621" s="284"/>
      <c r="EL621" s="284"/>
      <c r="EM621" s="284"/>
      <c r="EN621" s="284"/>
      <c r="EO621" s="284"/>
      <c r="EP621" s="284"/>
      <c r="EQ621" s="284"/>
      <c r="ER621" s="284"/>
      <c r="ES621" s="284"/>
      <c r="ET621" s="284"/>
      <c r="EU621" s="284"/>
      <c r="EV621" s="284"/>
      <c r="EW621" s="284"/>
      <c r="EX621" s="284"/>
      <c r="EY621" s="284"/>
      <c r="EZ621" s="284"/>
      <c r="FA621" s="284"/>
      <c r="FB621" s="284"/>
      <c r="FC621" s="284"/>
      <c r="FD621" s="284"/>
      <c r="FE621" s="284"/>
      <c r="FF621" s="284"/>
      <c r="FG621" s="284"/>
      <c r="FH621" s="284"/>
      <c r="FI621" s="284"/>
      <c r="FJ621" s="284"/>
      <c r="FK621" s="284"/>
      <c r="FL621" s="284"/>
      <c r="FM621" s="284"/>
      <c r="FN621" s="284"/>
      <c r="FO621" s="284"/>
      <c r="FP621" s="284"/>
      <c r="FQ621" s="284"/>
      <c r="FR621" s="284"/>
      <c r="FS621" s="284"/>
      <c r="FT621" s="284"/>
      <c r="FU621" s="284"/>
      <c r="FV621" s="284"/>
      <c r="FW621" s="284"/>
      <c r="FX621" s="284"/>
      <c r="FY621" s="284"/>
      <c r="FZ621" s="284"/>
      <c r="GA621" s="284"/>
      <c r="GB621" s="284"/>
      <c r="GC621" s="284"/>
      <c r="GD621" s="284"/>
      <c r="GE621" s="284"/>
      <c r="GF621" s="284"/>
      <c r="GG621" s="284"/>
      <c r="GH621" s="284"/>
      <c r="GI621" s="284"/>
      <c r="GJ621" s="284"/>
      <c r="GK621" s="284"/>
      <c r="GL621" s="284"/>
      <c r="GM621" s="284"/>
      <c r="GN621" s="284"/>
      <c r="GO621" s="284"/>
      <c r="GP621" s="284"/>
      <c r="GQ621" s="284"/>
      <c r="GR621" s="284"/>
      <c r="GS621" s="284"/>
      <c r="GT621" s="284"/>
      <c r="GU621" s="284"/>
      <c r="GV621" s="284"/>
      <c r="GW621" s="284"/>
      <c r="GX621" s="284"/>
      <c r="GY621" s="284"/>
      <c r="GZ621" s="284"/>
      <c r="HA621" s="284"/>
      <c r="HB621" s="284"/>
      <c r="HC621" s="284"/>
      <c r="HD621" s="284"/>
      <c r="HE621" s="284"/>
      <c r="HF621" s="284"/>
      <c r="HG621" s="284"/>
      <c r="HH621" s="284"/>
      <c r="HI621" s="284"/>
      <c r="HJ621" s="284"/>
      <c r="HK621" s="284"/>
      <c r="HL621" s="284"/>
      <c r="HM621" s="284"/>
      <c r="HN621" s="284"/>
      <c r="HO621" s="284"/>
      <c r="HP621" s="284"/>
      <c r="HQ621" s="284"/>
      <c r="HR621" s="284"/>
      <c r="HS621" s="284"/>
      <c r="HT621" s="284"/>
      <c r="HU621" s="284"/>
      <c r="HV621" s="284"/>
      <c r="HW621" s="284"/>
      <c r="HX621" s="284"/>
      <c r="HY621" s="284"/>
      <c r="HZ621" s="284"/>
      <c r="IA621" s="284"/>
      <c r="IB621" s="284"/>
      <c r="IC621" s="284"/>
      <c r="ID621" s="284"/>
      <c r="IE621" s="284"/>
      <c r="IF621" s="284"/>
      <c r="IG621" s="284"/>
      <c r="IH621" s="284"/>
      <c r="II621" s="284"/>
      <c r="IJ621" s="284"/>
    </row>
    <row r="622" spans="1:244" s="353" customFormat="1" ht="14.25">
      <c r="A622" s="344"/>
      <c r="B622" s="377" t="s">
        <v>311</v>
      </c>
      <c r="C622" s="317"/>
      <c r="D622" s="454"/>
      <c r="E622" s="487"/>
      <c r="F622" s="220">
        <f>F464</f>
        <v>0</v>
      </c>
      <c r="G622" s="284"/>
      <c r="H622" s="284"/>
      <c r="I622" s="284"/>
      <c r="J622" s="284"/>
      <c r="K622" s="284"/>
      <c r="L622" s="284"/>
      <c r="M622" s="284"/>
      <c r="N622" s="284"/>
      <c r="O622" s="284"/>
      <c r="P622" s="284"/>
      <c r="Q622" s="284"/>
      <c r="R622" s="284"/>
      <c r="S622" s="284"/>
      <c r="T622" s="284"/>
      <c r="U622" s="284"/>
      <c r="V622" s="284"/>
      <c r="W622" s="284"/>
      <c r="X622" s="284"/>
      <c r="Y622" s="284"/>
      <c r="Z622" s="284"/>
      <c r="AA622" s="284"/>
      <c r="AB622" s="284"/>
      <c r="AC622" s="284"/>
      <c r="AD622" s="284"/>
      <c r="AE622" s="284"/>
      <c r="AF622" s="284"/>
      <c r="AG622" s="284"/>
      <c r="AH622" s="284"/>
      <c r="AI622" s="284"/>
      <c r="AJ622" s="284"/>
      <c r="AK622" s="284"/>
      <c r="AL622" s="284"/>
      <c r="AM622" s="284"/>
      <c r="AN622" s="284"/>
      <c r="AO622" s="284"/>
      <c r="AP622" s="284"/>
      <c r="AQ622" s="284"/>
      <c r="AR622" s="284"/>
      <c r="AS622" s="284"/>
      <c r="AT622" s="284"/>
      <c r="AU622" s="284"/>
      <c r="AV622" s="284"/>
      <c r="AW622" s="284"/>
      <c r="AX622" s="284"/>
      <c r="AY622" s="284"/>
      <c r="AZ622" s="284"/>
      <c r="BA622" s="284"/>
      <c r="BB622" s="284"/>
      <c r="BC622" s="284"/>
      <c r="BD622" s="284"/>
      <c r="BE622" s="284"/>
      <c r="BF622" s="284"/>
      <c r="BG622" s="284"/>
      <c r="BH622" s="284"/>
      <c r="BI622" s="284"/>
      <c r="BJ622" s="284"/>
      <c r="BK622" s="284"/>
      <c r="BL622" s="284"/>
      <c r="BM622" s="284"/>
      <c r="BN622" s="284"/>
      <c r="BO622" s="284"/>
      <c r="BP622" s="284"/>
      <c r="BQ622" s="284"/>
      <c r="BR622" s="284"/>
      <c r="BS622" s="284"/>
      <c r="BT622" s="284"/>
      <c r="BU622" s="284"/>
      <c r="BV622" s="284"/>
      <c r="BW622" s="284"/>
      <c r="BX622" s="284"/>
      <c r="BY622" s="284"/>
      <c r="BZ622" s="284"/>
      <c r="CA622" s="284"/>
      <c r="CB622" s="284"/>
      <c r="CC622" s="284"/>
      <c r="CD622" s="284"/>
      <c r="CE622" s="284"/>
      <c r="CF622" s="284"/>
      <c r="CG622" s="284"/>
      <c r="CH622" s="284"/>
      <c r="CI622" s="284"/>
      <c r="CJ622" s="284"/>
      <c r="CK622" s="284"/>
      <c r="CL622" s="284"/>
      <c r="CM622" s="284"/>
      <c r="CN622" s="284"/>
      <c r="CO622" s="284"/>
      <c r="CP622" s="284"/>
      <c r="CQ622" s="284"/>
      <c r="CR622" s="284"/>
      <c r="CS622" s="284"/>
      <c r="CT622" s="284"/>
      <c r="CU622" s="284"/>
      <c r="CV622" s="284"/>
      <c r="CW622" s="284"/>
      <c r="CX622" s="284"/>
      <c r="CY622" s="284"/>
      <c r="CZ622" s="284"/>
      <c r="DA622" s="284"/>
      <c r="DB622" s="284"/>
      <c r="DC622" s="284"/>
      <c r="DD622" s="284"/>
      <c r="DE622" s="284"/>
      <c r="DF622" s="284"/>
      <c r="DG622" s="284"/>
      <c r="DH622" s="284"/>
      <c r="DI622" s="284"/>
      <c r="DJ622" s="284"/>
      <c r="DK622" s="284"/>
      <c r="DL622" s="284"/>
      <c r="DM622" s="284"/>
      <c r="DN622" s="284"/>
      <c r="DO622" s="284"/>
      <c r="DP622" s="284"/>
      <c r="DQ622" s="284"/>
      <c r="DR622" s="284"/>
      <c r="DS622" s="284"/>
      <c r="DT622" s="284"/>
      <c r="DU622" s="284"/>
      <c r="DV622" s="284"/>
      <c r="DW622" s="284"/>
      <c r="DX622" s="284"/>
      <c r="DY622" s="284"/>
      <c r="DZ622" s="284"/>
      <c r="EA622" s="284"/>
      <c r="EB622" s="284"/>
      <c r="EC622" s="284"/>
      <c r="ED622" s="284"/>
      <c r="EE622" s="284"/>
      <c r="EF622" s="284"/>
      <c r="EG622" s="284"/>
      <c r="EH622" s="284"/>
      <c r="EI622" s="284"/>
      <c r="EJ622" s="284"/>
      <c r="EK622" s="284"/>
      <c r="EL622" s="284"/>
      <c r="EM622" s="284"/>
      <c r="EN622" s="284"/>
      <c r="EO622" s="284"/>
      <c r="EP622" s="284"/>
      <c r="EQ622" s="284"/>
      <c r="ER622" s="284"/>
      <c r="ES622" s="284"/>
      <c r="ET622" s="284"/>
      <c r="EU622" s="284"/>
      <c r="EV622" s="284"/>
      <c r="EW622" s="284"/>
      <c r="EX622" s="284"/>
      <c r="EY622" s="284"/>
      <c r="EZ622" s="284"/>
      <c r="FA622" s="284"/>
      <c r="FB622" s="284"/>
      <c r="FC622" s="284"/>
      <c r="FD622" s="284"/>
      <c r="FE622" s="284"/>
      <c r="FF622" s="284"/>
      <c r="FG622" s="284"/>
      <c r="FH622" s="284"/>
      <c r="FI622" s="284"/>
      <c r="FJ622" s="284"/>
      <c r="FK622" s="284"/>
      <c r="FL622" s="284"/>
      <c r="FM622" s="284"/>
      <c r="FN622" s="284"/>
      <c r="FO622" s="284"/>
      <c r="FP622" s="284"/>
      <c r="FQ622" s="284"/>
      <c r="FR622" s="284"/>
      <c r="FS622" s="284"/>
      <c r="FT622" s="284"/>
      <c r="FU622" s="284"/>
      <c r="FV622" s="284"/>
      <c r="FW622" s="284"/>
      <c r="FX622" s="284"/>
      <c r="FY622" s="284"/>
      <c r="FZ622" s="284"/>
      <c r="GA622" s="284"/>
      <c r="GB622" s="284"/>
      <c r="GC622" s="284"/>
      <c r="GD622" s="284"/>
      <c r="GE622" s="284"/>
      <c r="GF622" s="284"/>
      <c r="GG622" s="284"/>
      <c r="GH622" s="284"/>
      <c r="GI622" s="284"/>
      <c r="GJ622" s="284"/>
      <c r="GK622" s="284"/>
      <c r="GL622" s="284"/>
      <c r="GM622" s="284"/>
      <c r="GN622" s="284"/>
      <c r="GO622" s="284"/>
      <c r="GP622" s="284"/>
      <c r="GQ622" s="284"/>
      <c r="GR622" s="284"/>
      <c r="GS622" s="284"/>
      <c r="GT622" s="284"/>
      <c r="GU622" s="284"/>
      <c r="GV622" s="284"/>
      <c r="GW622" s="284"/>
      <c r="GX622" s="284"/>
      <c r="GY622" s="284"/>
      <c r="GZ622" s="284"/>
      <c r="HA622" s="284"/>
      <c r="HB622" s="284"/>
      <c r="HC622" s="284"/>
      <c r="HD622" s="284"/>
      <c r="HE622" s="284"/>
      <c r="HF622" s="284"/>
      <c r="HG622" s="284"/>
      <c r="HH622" s="284"/>
      <c r="HI622" s="284"/>
      <c r="HJ622" s="284"/>
      <c r="HK622" s="284"/>
      <c r="HL622" s="284"/>
      <c r="HM622" s="284"/>
      <c r="HN622" s="284"/>
      <c r="HO622" s="284"/>
      <c r="HP622" s="284"/>
      <c r="HQ622" s="284"/>
      <c r="HR622" s="284"/>
      <c r="HS622" s="284"/>
      <c r="HT622" s="284"/>
      <c r="HU622" s="284"/>
      <c r="HV622" s="284"/>
      <c r="HW622" s="284"/>
      <c r="HX622" s="284"/>
      <c r="HY622" s="284"/>
      <c r="HZ622" s="284"/>
      <c r="IA622" s="284"/>
      <c r="IB622" s="284"/>
      <c r="IC622" s="284"/>
      <c r="ID622" s="284"/>
      <c r="IE622" s="284"/>
      <c r="IF622" s="284"/>
      <c r="IG622" s="284"/>
      <c r="IH622" s="284"/>
      <c r="II622" s="284"/>
      <c r="IJ622" s="284"/>
    </row>
    <row r="623" spans="1:244" s="353" customFormat="1" ht="14.25">
      <c r="A623" s="344"/>
      <c r="B623" s="373"/>
      <c r="C623" s="317"/>
      <c r="D623" s="454"/>
      <c r="E623" s="487"/>
      <c r="F623" s="220"/>
      <c r="G623" s="284"/>
      <c r="H623" s="284"/>
      <c r="I623" s="284"/>
      <c r="J623" s="284"/>
      <c r="K623" s="284"/>
      <c r="L623" s="284"/>
      <c r="M623" s="284"/>
      <c r="N623" s="284"/>
      <c r="O623" s="284"/>
      <c r="P623" s="284"/>
      <c r="Q623" s="284"/>
      <c r="R623" s="284"/>
      <c r="S623" s="284"/>
      <c r="T623" s="284"/>
      <c r="U623" s="284"/>
      <c r="V623" s="284"/>
      <c r="W623" s="284"/>
      <c r="X623" s="284"/>
      <c r="Y623" s="284"/>
      <c r="Z623" s="284"/>
      <c r="AA623" s="284"/>
      <c r="AB623" s="284"/>
      <c r="AC623" s="284"/>
      <c r="AD623" s="284"/>
      <c r="AE623" s="284"/>
      <c r="AF623" s="284"/>
      <c r="AG623" s="284"/>
      <c r="AH623" s="284"/>
      <c r="AI623" s="284"/>
      <c r="AJ623" s="284"/>
      <c r="AK623" s="284"/>
      <c r="AL623" s="284"/>
      <c r="AM623" s="284"/>
      <c r="AN623" s="284"/>
      <c r="AO623" s="284"/>
      <c r="AP623" s="284"/>
      <c r="AQ623" s="284"/>
      <c r="AR623" s="284"/>
      <c r="AS623" s="284"/>
      <c r="AT623" s="284"/>
      <c r="AU623" s="284"/>
      <c r="AV623" s="284"/>
      <c r="AW623" s="284"/>
      <c r="AX623" s="284"/>
      <c r="AY623" s="284"/>
      <c r="AZ623" s="284"/>
      <c r="BA623" s="284"/>
      <c r="BB623" s="284"/>
      <c r="BC623" s="284"/>
      <c r="BD623" s="284"/>
      <c r="BE623" s="284"/>
      <c r="BF623" s="284"/>
      <c r="BG623" s="284"/>
      <c r="BH623" s="284"/>
      <c r="BI623" s="284"/>
      <c r="BJ623" s="284"/>
      <c r="BK623" s="284"/>
      <c r="BL623" s="284"/>
      <c r="BM623" s="284"/>
      <c r="BN623" s="284"/>
      <c r="BO623" s="284"/>
      <c r="BP623" s="284"/>
      <c r="BQ623" s="284"/>
      <c r="BR623" s="284"/>
      <c r="BS623" s="284"/>
      <c r="BT623" s="284"/>
      <c r="BU623" s="284"/>
      <c r="BV623" s="284"/>
      <c r="BW623" s="284"/>
      <c r="BX623" s="284"/>
      <c r="BY623" s="284"/>
      <c r="BZ623" s="284"/>
      <c r="CA623" s="284"/>
      <c r="CB623" s="284"/>
      <c r="CC623" s="284"/>
      <c r="CD623" s="284"/>
      <c r="CE623" s="284"/>
      <c r="CF623" s="284"/>
      <c r="CG623" s="284"/>
      <c r="CH623" s="284"/>
      <c r="CI623" s="284"/>
      <c r="CJ623" s="284"/>
      <c r="CK623" s="284"/>
      <c r="CL623" s="284"/>
      <c r="CM623" s="284"/>
      <c r="CN623" s="284"/>
      <c r="CO623" s="284"/>
      <c r="CP623" s="284"/>
      <c r="CQ623" s="284"/>
      <c r="CR623" s="284"/>
      <c r="CS623" s="284"/>
      <c r="CT623" s="284"/>
      <c r="CU623" s="284"/>
      <c r="CV623" s="284"/>
      <c r="CW623" s="284"/>
      <c r="CX623" s="284"/>
      <c r="CY623" s="284"/>
      <c r="CZ623" s="284"/>
      <c r="DA623" s="284"/>
      <c r="DB623" s="284"/>
      <c r="DC623" s="284"/>
      <c r="DD623" s="284"/>
      <c r="DE623" s="284"/>
      <c r="DF623" s="284"/>
      <c r="DG623" s="284"/>
      <c r="DH623" s="284"/>
      <c r="DI623" s="284"/>
      <c r="DJ623" s="284"/>
      <c r="DK623" s="284"/>
      <c r="DL623" s="284"/>
      <c r="DM623" s="284"/>
      <c r="DN623" s="284"/>
      <c r="DO623" s="284"/>
      <c r="DP623" s="284"/>
      <c r="DQ623" s="284"/>
      <c r="DR623" s="284"/>
      <c r="DS623" s="284"/>
      <c r="DT623" s="284"/>
      <c r="DU623" s="284"/>
      <c r="DV623" s="284"/>
      <c r="DW623" s="284"/>
      <c r="DX623" s="284"/>
      <c r="DY623" s="284"/>
      <c r="DZ623" s="284"/>
      <c r="EA623" s="284"/>
      <c r="EB623" s="284"/>
      <c r="EC623" s="284"/>
      <c r="ED623" s="284"/>
      <c r="EE623" s="284"/>
      <c r="EF623" s="284"/>
      <c r="EG623" s="284"/>
      <c r="EH623" s="284"/>
      <c r="EI623" s="284"/>
      <c r="EJ623" s="284"/>
      <c r="EK623" s="284"/>
      <c r="EL623" s="284"/>
      <c r="EM623" s="284"/>
      <c r="EN623" s="284"/>
      <c r="EO623" s="284"/>
      <c r="EP623" s="284"/>
      <c r="EQ623" s="284"/>
      <c r="ER623" s="284"/>
      <c r="ES623" s="284"/>
      <c r="ET623" s="284"/>
      <c r="EU623" s="284"/>
      <c r="EV623" s="284"/>
      <c r="EW623" s="284"/>
      <c r="EX623" s="284"/>
      <c r="EY623" s="284"/>
      <c r="EZ623" s="284"/>
      <c r="FA623" s="284"/>
      <c r="FB623" s="284"/>
      <c r="FC623" s="284"/>
      <c r="FD623" s="284"/>
      <c r="FE623" s="284"/>
      <c r="FF623" s="284"/>
      <c r="FG623" s="284"/>
      <c r="FH623" s="284"/>
      <c r="FI623" s="284"/>
      <c r="FJ623" s="284"/>
      <c r="FK623" s="284"/>
      <c r="FL623" s="284"/>
      <c r="FM623" s="284"/>
      <c r="FN623" s="284"/>
      <c r="FO623" s="284"/>
      <c r="FP623" s="284"/>
      <c r="FQ623" s="284"/>
      <c r="FR623" s="284"/>
      <c r="FS623" s="284"/>
      <c r="FT623" s="284"/>
      <c r="FU623" s="284"/>
      <c r="FV623" s="284"/>
      <c r="FW623" s="284"/>
      <c r="FX623" s="284"/>
      <c r="FY623" s="284"/>
      <c r="FZ623" s="284"/>
      <c r="GA623" s="284"/>
      <c r="GB623" s="284"/>
      <c r="GC623" s="284"/>
      <c r="GD623" s="284"/>
      <c r="GE623" s="284"/>
      <c r="GF623" s="284"/>
      <c r="GG623" s="284"/>
      <c r="GH623" s="284"/>
      <c r="GI623" s="284"/>
      <c r="GJ623" s="284"/>
      <c r="GK623" s="284"/>
      <c r="GL623" s="284"/>
      <c r="GM623" s="284"/>
      <c r="GN623" s="284"/>
      <c r="GO623" s="284"/>
      <c r="GP623" s="284"/>
      <c r="GQ623" s="284"/>
      <c r="GR623" s="284"/>
      <c r="GS623" s="284"/>
      <c r="GT623" s="284"/>
      <c r="GU623" s="284"/>
      <c r="GV623" s="284"/>
      <c r="GW623" s="284"/>
      <c r="GX623" s="284"/>
      <c r="GY623" s="284"/>
      <c r="GZ623" s="284"/>
      <c r="HA623" s="284"/>
      <c r="HB623" s="284"/>
      <c r="HC623" s="284"/>
      <c r="HD623" s="284"/>
      <c r="HE623" s="284"/>
      <c r="HF623" s="284"/>
      <c r="HG623" s="284"/>
      <c r="HH623" s="284"/>
      <c r="HI623" s="284"/>
      <c r="HJ623" s="284"/>
      <c r="HK623" s="284"/>
      <c r="HL623" s="284"/>
      <c r="HM623" s="284"/>
      <c r="HN623" s="284"/>
      <c r="HO623" s="284"/>
      <c r="HP623" s="284"/>
      <c r="HQ623" s="284"/>
      <c r="HR623" s="284"/>
      <c r="HS623" s="284"/>
      <c r="HT623" s="284"/>
      <c r="HU623" s="284"/>
      <c r="HV623" s="284"/>
      <c r="HW623" s="284"/>
      <c r="HX623" s="284"/>
      <c r="HY623" s="284"/>
      <c r="HZ623" s="284"/>
      <c r="IA623" s="284"/>
      <c r="IB623" s="284"/>
      <c r="IC623" s="284"/>
      <c r="ID623" s="284"/>
      <c r="IE623" s="284"/>
      <c r="IF623" s="284"/>
      <c r="IG623" s="284"/>
      <c r="IH623" s="284"/>
      <c r="II623" s="284"/>
      <c r="IJ623" s="284"/>
    </row>
    <row r="624" spans="1:244" s="353" customFormat="1" ht="14.25">
      <c r="A624" s="344"/>
      <c r="B624" s="377" t="s">
        <v>312</v>
      </c>
      <c r="C624" s="317"/>
      <c r="D624" s="454"/>
      <c r="E624" s="487"/>
      <c r="F624" s="220">
        <f>F501</f>
        <v>0</v>
      </c>
      <c r="G624" s="284"/>
      <c r="H624" s="284"/>
      <c r="I624" s="284"/>
      <c r="J624" s="284"/>
      <c r="K624" s="284"/>
      <c r="L624" s="284"/>
      <c r="M624" s="284"/>
      <c r="N624" s="284"/>
      <c r="O624" s="284"/>
      <c r="P624" s="284"/>
      <c r="Q624" s="284"/>
      <c r="R624" s="284"/>
      <c r="S624" s="284"/>
      <c r="T624" s="284"/>
      <c r="U624" s="284"/>
      <c r="V624" s="284"/>
      <c r="W624" s="284"/>
      <c r="X624" s="284"/>
      <c r="Y624" s="284"/>
      <c r="Z624" s="284"/>
      <c r="AA624" s="284"/>
      <c r="AB624" s="284"/>
      <c r="AC624" s="284"/>
      <c r="AD624" s="284"/>
      <c r="AE624" s="284"/>
      <c r="AF624" s="284"/>
      <c r="AG624" s="284"/>
      <c r="AH624" s="284"/>
      <c r="AI624" s="284"/>
      <c r="AJ624" s="284"/>
      <c r="AK624" s="284"/>
      <c r="AL624" s="284"/>
      <c r="AM624" s="284"/>
      <c r="AN624" s="284"/>
      <c r="AO624" s="284"/>
      <c r="AP624" s="284"/>
      <c r="AQ624" s="284"/>
      <c r="AR624" s="284"/>
      <c r="AS624" s="284"/>
      <c r="AT624" s="284"/>
      <c r="AU624" s="284"/>
      <c r="AV624" s="284"/>
      <c r="AW624" s="284"/>
      <c r="AX624" s="284"/>
      <c r="AY624" s="284"/>
      <c r="AZ624" s="284"/>
      <c r="BA624" s="284"/>
      <c r="BB624" s="284"/>
      <c r="BC624" s="284"/>
      <c r="BD624" s="284"/>
      <c r="BE624" s="284"/>
      <c r="BF624" s="284"/>
      <c r="BG624" s="284"/>
      <c r="BH624" s="284"/>
      <c r="BI624" s="284"/>
      <c r="BJ624" s="284"/>
      <c r="BK624" s="284"/>
      <c r="BL624" s="284"/>
      <c r="BM624" s="284"/>
      <c r="BN624" s="284"/>
      <c r="BO624" s="284"/>
      <c r="BP624" s="284"/>
      <c r="BQ624" s="284"/>
      <c r="BR624" s="284"/>
      <c r="BS624" s="284"/>
      <c r="BT624" s="284"/>
      <c r="BU624" s="284"/>
      <c r="BV624" s="284"/>
      <c r="BW624" s="284"/>
      <c r="BX624" s="284"/>
      <c r="BY624" s="284"/>
      <c r="BZ624" s="284"/>
      <c r="CA624" s="284"/>
      <c r="CB624" s="284"/>
      <c r="CC624" s="284"/>
      <c r="CD624" s="284"/>
      <c r="CE624" s="284"/>
      <c r="CF624" s="284"/>
      <c r="CG624" s="284"/>
      <c r="CH624" s="284"/>
      <c r="CI624" s="284"/>
      <c r="CJ624" s="284"/>
      <c r="CK624" s="284"/>
      <c r="CL624" s="284"/>
      <c r="CM624" s="284"/>
      <c r="CN624" s="284"/>
      <c r="CO624" s="284"/>
      <c r="CP624" s="284"/>
      <c r="CQ624" s="284"/>
      <c r="CR624" s="284"/>
      <c r="CS624" s="284"/>
      <c r="CT624" s="284"/>
      <c r="CU624" s="284"/>
      <c r="CV624" s="284"/>
      <c r="CW624" s="284"/>
      <c r="CX624" s="284"/>
      <c r="CY624" s="284"/>
      <c r="CZ624" s="284"/>
      <c r="DA624" s="284"/>
      <c r="DB624" s="284"/>
      <c r="DC624" s="284"/>
      <c r="DD624" s="284"/>
      <c r="DE624" s="284"/>
      <c r="DF624" s="284"/>
      <c r="DG624" s="284"/>
      <c r="DH624" s="284"/>
      <c r="DI624" s="284"/>
      <c r="DJ624" s="284"/>
      <c r="DK624" s="284"/>
      <c r="DL624" s="284"/>
      <c r="DM624" s="284"/>
      <c r="DN624" s="284"/>
      <c r="DO624" s="284"/>
      <c r="DP624" s="284"/>
      <c r="DQ624" s="284"/>
      <c r="DR624" s="284"/>
      <c r="DS624" s="284"/>
      <c r="DT624" s="284"/>
      <c r="DU624" s="284"/>
      <c r="DV624" s="284"/>
      <c r="DW624" s="284"/>
      <c r="DX624" s="284"/>
      <c r="DY624" s="284"/>
      <c r="DZ624" s="284"/>
      <c r="EA624" s="284"/>
      <c r="EB624" s="284"/>
      <c r="EC624" s="284"/>
      <c r="ED624" s="284"/>
      <c r="EE624" s="284"/>
      <c r="EF624" s="284"/>
      <c r="EG624" s="284"/>
      <c r="EH624" s="284"/>
      <c r="EI624" s="284"/>
      <c r="EJ624" s="284"/>
      <c r="EK624" s="284"/>
      <c r="EL624" s="284"/>
      <c r="EM624" s="284"/>
      <c r="EN624" s="284"/>
      <c r="EO624" s="284"/>
      <c r="EP624" s="284"/>
      <c r="EQ624" s="284"/>
      <c r="ER624" s="284"/>
      <c r="ES624" s="284"/>
      <c r="ET624" s="284"/>
      <c r="EU624" s="284"/>
      <c r="EV624" s="284"/>
      <c r="EW624" s="284"/>
      <c r="EX624" s="284"/>
      <c r="EY624" s="284"/>
      <c r="EZ624" s="284"/>
      <c r="FA624" s="284"/>
      <c r="FB624" s="284"/>
      <c r="FC624" s="284"/>
      <c r="FD624" s="284"/>
      <c r="FE624" s="284"/>
      <c r="FF624" s="284"/>
      <c r="FG624" s="284"/>
      <c r="FH624" s="284"/>
      <c r="FI624" s="284"/>
      <c r="FJ624" s="284"/>
      <c r="FK624" s="284"/>
      <c r="FL624" s="284"/>
      <c r="FM624" s="284"/>
      <c r="FN624" s="284"/>
      <c r="FO624" s="284"/>
      <c r="FP624" s="284"/>
      <c r="FQ624" s="284"/>
      <c r="FR624" s="284"/>
      <c r="FS624" s="284"/>
      <c r="FT624" s="284"/>
      <c r="FU624" s="284"/>
      <c r="FV624" s="284"/>
      <c r="FW624" s="284"/>
      <c r="FX624" s="284"/>
      <c r="FY624" s="284"/>
      <c r="FZ624" s="284"/>
      <c r="GA624" s="284"/>
      <c r="GB624" s="284"/>
      <c r="GC624" s="284"/>
      <c r="GD624" s="284"/>
      <c r="GE624" s="284"/>
      <c r="GF624" s="284"/>
      <c r="GG624" s="284"/>
      <c r="GH624" s="284"/>
      <c r="GI624" s="284"/>
      <c r="GJ624" s="284"/>
      <c r="GK624" s="284"/>
      <c r="GL624" s="284"/>
      <c r="GM624" s="284"/>
      <c r="GN624" s="284"/>
      <c r="GO624" s="284"/>
      <c r="GP624" s="284"/>
      <c r="GQ624" s="284"/>
      <c r="GR624" s="284"/>
      <c r="GS624" s="284"/>
      <c r="GT624" s="284"/>
      <c r="GU624" s="284"/>
      <c r="GV624" s="284"/>
      <c r="GW624" s="284"/>
      <c r="GX624" s="284"/>
      <c r="GY624" s="284"/>
      <c r="GZ624" s="284"/>
      <c r="HA624" s="284"/>
      <c r="HB624" s="284"/>
      <c r="HC624" s="284"/>
      <c r="HD624" s="284"/>
      <c r="HE624" s="284"/>
      <c r="HF624" s="284"/>
      <c r="HG624" s="284"/>
      <c r="HH624" s="284"/>
      <c r="HI624" s="284"/>
      <c r="HJ624" s="284"/>
      <c r="HK624" s="284"/>
      <c r="HL624" s="284"/>
      <c r="HM624" s="284"/>
      <c r="HN624" s="284"/>
      <c r="HO624" s="284"/>
      <c r="HP624" s="284"/>
      <c r="HQ624" s="284"/>
      <c r="HR624" s="284"/>
      <c r="HS624" s="284"/>
      <c r="HT624" s="284"/>
      <c r="HU624" s="284"/>
      <c r="HV624" s="284"/>
      <c r="HW624" s="284"/>
      <c r="HX624" s="284"/>
      <c r="HY624" s="284"/>
      <c r="HZ624" s="284"/>
      <c r="IA624" s="284"/>
      <c r="IB624" s="284"/>
      <c r="IC624" s="284"/>
      <c r="ID624" s="284"/>
      <c r="IE624" s="284"/>
      <c r="IF624" s="284"/>
      <c r="IG624" s="284"/>
      <c r="IH624" s="284"/>
      <c r="II624" s="284"/>
      <c r="IJ624" s="284"/>
    </row>
    <row r="625" spans="1:244" s="353" customFormat="1" ht="14.25">
      <c r="A625" s="344"/>
      <c r="B625" s="373"/>
      <c r="C625" s="317"/>
      <c r="D625" s="454"/>
      <c r="E625" s="487"/>
      <c r="F625" s="220"/>
      <c r="G625" s="284"/>
      <c r="H625" s="284"/>
      <c r="I625" s="284"/>
      <c r="J625" s="284"/>
      <c r="K625" s="284"/>
      <c r="L625" s="284"/>
      <c r="M625" s="284"/>
      <c r="N625" s="284"/>
      <c r="O625" s="284"/>
      <c r="P625" s="284"/>
      <c r="Q625" s="284"/>
      <c r="R625" s="284"/>
      <c r="S625" s="284"/>
      <c r="T625" s="284"/>
      <c r="U625" s="284"/>
      <c r="V625" s="284"/>
      <c r="W625" s="284"/>
      <c r="X625" s="284"/>
      <c r="Y625" s="284"/>
      <c r="Z625" s="284"/>
      <c r="AA625" s="284"/>
      <c r="AB625" s="284"/>
      <c r="AC625" s="284"/>
      <c r="AD625" s="284"/>
      <c r="AE625" s="284"/>
      <c r="AF625" s="284"/>
      <c r="AG625" s="284"/>
      <c r="AH625" s="284"/>
      <c r="AI625" s="284"/>
      <c r="AJ625" s="284"/>
      <c r="AK625" s="284"/>
      <c r="AL625" s="284"/>
      <c r="AM625" s="284"/>
      <c r="AN625" s="284"/>
      <c r="AO625" s="284"/>
      <c r="AP625" s="284"/>
      <c r="AQ625" s="284"/>
      <c r="AR625" s="284"/>
      <c r="AS625" s="284"/>
      <c r="AT625" s="284"/>
      <c r="AU625" s="284"/>
      <c r="AV625" s="284"/>
      <c r="AW625" s="284"/>
      <c r="AX625" s="284"/>
      <c r="AY625" s="284"/>
      <c r="AZ625" s="284"/>
      <c r="BA625" s="284"/>
      <c r="BB625" s="284"/>
      <c r="BC625" s="284"/>
      <c r="BD625" s="284"/>
      <c r="BE625" s="284"/>
      <c r="BF625" s="284"/>
      <c r="BG625" s="284"/>
      <c r="BH625" s="284"/>
      <c r="BI625" s="284"/>
      <c r="BJ625" s="284"/>
      <c r="BK625" s="284"/>
      <c r="BL625" s="284"/>
      <c r="BM625" s="284"/>
      <c r="BN625" s="284"/>
      <c r="BO625" s="284"/>
      <c r="BP625" s="284"/>
      <c r="BQ625" s="284"/>
      <c r="BR625" s="284"/>
      <c r="BS625" s="284"/>
      <c r="BT625" s="284"/>
      <c r="BU625" s="284"/>
      <c r="BV625" s="284"/>
      <c r="BW625" s="284"/>
      <c r="BX625" s="284"/>
      <c r="BY625" s="284"/>
      <c r="BZ625" s="284"/>
      <c r="CA625" s="284"/>
      <c r="CB625" s="284"/>
      <c r="CC625" s="284"/>
      <c r="CD625" s="284"/>
      <c r="CE625" s="284"/>
      <c r="CF625" s="284"/>
      <c r="CG625" s="284"/>
      <c r="CH625" s="284"/>
      <c r="CI625" s="284"/>
      <c r="CJ625" s="284"/>
      <c r="CK625" s="284"/>
      <c r="CL625" s="284"/>
      <c r="CM625" s="284"/>
      <c r="CN625" s="284"/>
      <c r="CO625" s="284"/>
      <c r="CP625" s="284"/>
      <c r="CQ625" s="284"/>
      <c r="CR625" s="284"/>
      <c r="CS625" s="284"/>
      <c r="CT625" s="284"/>
      <c r="CU625" s="284"/>
      <c r="CV625" s="284"/>
      <c r="CW625" s="284"/>
      <c r="CX625" s="284"/>
      <c r="CY625" s="284"/>
      <c r="CZ625" s="284"/>
      <c r="DA625" s="284"/>
      <c r="DB625" s="284"/>
      <c r="DC625" s="284"/>
      <c r="DD625" s="284"/>
      <c r="DE625" s="284"/>
      <c r="DF625" s="284"/>
      <c r="DG625" s="284"/>
      <c r="DH625" s="284"/>
      <c r="DI625" s="284"/>
      <c r="DJ625" s="284"/>
      <c r="DK625" s="284"/>
      <c r="DL625" s="284"/>
      <c r="DM625" s="284"/>
      <c r="DN625" s="284"/>
      <c r="DO625" s="284"/>
      <c r="DP625" s="284"/>
      <c r="DQ625" s="284"/>
      <c r="DR625" s="284"/>
      <c r="DS625" s="284"/>
      <c r="DT625" s="284"/>
      <c r="DU625" s="284"/>
      <c r="DV625" s="284"/>
      <c r="DW625" s="284"/>
      <c r="DX625" s="284"/>
      <c r="DY625" s="284"/>
      <c r="DZ625" s="284"/>
      <c r="EA625" s="284"/>
      <c r="EB625" s="284"/>
      <c r="EC625" s="284"/>
      <c r="ED625" s="284"/>
      <c r="EE625" s="284"/>
      <c r="EF625" s="284"/>
      <c r="EG625" s="284"/>
      <c r="EH625" s="284"/>
      <c r="EI625" s="284"/>
      <c r="EJ625" s="284"/>
      <c r="EK625" s="284"/>
      <c r="EL625" s="284"/>
      <c r="EM625" s="284"/>
      <c r="EN625" s="284"/>
      <c r="EO625" s="284"/>
      <c r="EP625" s="284"/>
      <c r="EQ625" s="284"/>
      <c r="ER625" s="284"/>
      <c r="ES625" s="284"/>
      <c r="ET625" s="284"/>
      <c r="EU625" s="284"/>
      <c r="EV625" s="284"/>
      <c r="EW625" s="284"/>
      <c r="EX625" s="284"/>
      <c r="EY625" s="284"/>
      <c r="EZ625" s="284"/>
      <c r="FA625" s="284"/>
      <c r="FB625" s="284"/>
      <c r="FC625" s="284"/>
      <c r="FD625" s="284"/>
      <c r="FE625" s="284"/>
      <c r="FF625" s="284"/>
      <c r="FG625" s="284"/>
      <c r="FH625" s="284"/>
      <c r="FI625" s="284"/>
      <c r="FJ625" s="284"/>
      <c r="FK625" s="284"/>
      <c r="FL625" s="284"/>
      <c r="FM625" s="284"/>
      <c r="FN625" s="284"/>
      <c r="FO625" s="284"/>
      <c r="FP625" s="284"/>
      <c r="FQ625" s="284"/>
      <c r="FR625" s="284"/>
      <c r="FS625" s="284"/>
      <c r="FT625" s="284"/>
      <c r="FU625" s="284"/>
      <c r="FV625" s="284"/>
      <c r="FW625" s="284"/>
      <c r="FX625" s="284"/>
      <c r="FY625" s="284"/>
      <c r="FZ625" s="284"/>
      <c r="GA625" s="284"/>
      <c r="GB625" s="284"/>
      <c r="GC625" s="284"/>
      <c r="GD625" s="284"/>
      <c r="GE625" s="284"/>
      <c r="GF625" s="284"/>
      <c r="GG625" s="284"/>
      <c r="GH625" s="284"/>
      <c r="GI625" s="284"/>
      <c r="GJ625" s="284"/>
      <c r="GK625" s="284"/>
      <c r="GL625" s="284"/>
      <c r="GM625" s="284"/>
      <c r="GN625" s="284"/>
      <c r="GO625" s="284"/>
      <c r="GP625" s="284"/>
      <c r="GQ625" s="284"/>
      <c r="GR625" s="284"/>
      <c r="GS625" s="284"/>
      <c r="GT625" s="284"/>
      <c r="GU625" s="284"/>
      <c r="GV625" s="284"/>
      <c r="GW625" s="284"/>
      <c r="GX625" s="284"/>
      <c r="GY625" s="284"/>
      <c r="GZ625" s="284"/>
      <c r="HA625" s="284"/>
      <c r="HB625" s="284"/>
      <c r="HC625" s="284"/>
      <c r="HD625" s="284"/>
      <c r="HE625" s="284"/>
      <c r="HF625" s="284"/>
      <c r="HG625" s="284"/>
      <c r="HH625" s="284"/>
      <c r="HI625" s="284"/>
      <c r="HJ625" s="284"/>
      <c r="HK625" s="284"/>
      <c r="HL625" s="284"/>
      <c r="HM625" s="284"/>
      <c r="HN625" s="284"/>
      <c r="HO625" s="284"/>
      <c r="HP625" s="284"/>
      <c r="HQ625" s="284"/>
      <c r="HR625" s="284"/>
      <c r="HS625" s="284"/>
      <c r="HT625" s="284"/>
      <c r="HU625" s="284"/>
      <c r="HV625" s="284"/>
      <c r="HW625" s="284"/>
      <c r="HX625" s="284"/>
      <c r="HY625" s="284"/>
      <c r="HZ625" s="284"/>
      <c r="IA625" s="284"/>
      <c r="IB625" s="284"/>
      <c r="IC625" s="284"/>
      <c r="ID625" s="284"/>
      <c r="IE625" s="284"/>
      <c r="IF625" s="284"/>
      <c r="IG625" s="284"/>
      <c r="IH625" s="284"/>
      <c r="II625" s="284"/>
      <c r="IJ625" s="284"/>
    </row>
    <row r="626" spans="1:244" s="353" customFormat="1" ht="14.25">
      <c r="A626" s="344"/>
      <c r="B626" s="377" t="s">
        <v>313</v>
      </c>
      <c r="C626" s="317"/>
      <c r="D626" s="454"/>
      <c r="E626" s="487"/>
      <c r="F626" s="220">
        <f>F542</f>
        <v>0</v>
      </c>
      <c r="G626" s="284"/>
      <c r="H626" s="284"/>
      <c r="I626" s="284"/>
      <c r="J626" s="284"/>
      <c r="K626" s="284"/>
      <c r="L626" s="284"/>
      <c r="M626" s="284"/>
      <c r="N626" s="284"/>
      <c r="O626" s="284"/>
      <c r="P626" s="284"/>
      <c r="Q626" s="284"/>
      <c r="R626" s="284"/>
      <c r="S626" s="284"/>
      <c r="T626" s="284"/>
      <c r="U626" s="284"/>
      <c r="V626" s="284"/>
      <c r="W626" s="284"/>
      <c r="X626" s="284"/>
      <c r="Y626" s="284"/>
      <c r="Z626" s="284"/>
      <c r="AA626" s="284"/>
      <c r="AB626" s="284"/>
      <c r="AC626" s="284"/>
      <c r="AD626" s="284"/>
      <c r="AE626" s="284"/>
      <c r="AF626" s="284"/>
      <c r="AG626" s="284"/>
      <c r="AH626" s="284"/>
      <c r="AI626" s="284"/>
      <c r="AJ626" s="284"/>
      <c r="AK626" s="284"/>
      <c r="AL626" s="284"/>
      <c r="AM626" s="284"/>
      <c r="AN626" s="284"/>
      <c r="AO626" s="284"/>
      <c r="AP626" s="284"/>
      <c r="AQ626" s="284"/>
      <c r="AR626" s="284"/>
      <c r="AS626" s="284"/>
      <c r="AT626" s="284"/>
      <c r="AU626" s="284"/>
      <c r="AV626" s="284"/>
      <c r="AW626" s="284"/>
      <c r="AX626" s="284"/>
      <c r="AY626" s="284"/>
      <c r="AZ626" s="284"/>
      <c r="BA626" s="284"/>
      <c r="BB626" s="284"/>
      <c r="BC626" s="284"/>
      <c r="BD626" s="284"/>
      <c r="BE626" s="284"/>
      <c r="BF626" s="284"/>
      <c r="BG626" s="284"/>
      <c r="BH626" s="284"/>
      <c r="BI626" s="284"/>
      <c r="BJ626" s="284"/>
      <c r="BK626" s="284"/>
      <c r="BL626" s="284"/>
      <c r="BM626" s="284"/>
      <c r="BN626" s="284"/>
      <c r="BO626" s="284"/>
      <c r="BP626" s="284"/>
      <c r="BQ626" s="284"/>
      <c r="BR626" s="284"/>
      <c r="BS626" s="284"/>
      <c r="BT626" s="284"/>
      <c r="BU626" s="284"/>
      <c r="BV626" s="284"/>
      <c r="BW626" s="284"/>
      <c r="BX626" s="284"/>
      <c r="BY626" s="284"/>
      <c r="BZ626" s="284"/>
      <c r="CA626" s="284"/>
      <c r="CB626" s="284"/>
      <c r="CC626" s="284"/>
      <c r="CD626" s="284"/>
      <c r="CE626" s="284"/>
      <c r="CF626" s="284"/>
      <c r="CG626" s="284"/>
      <c r="CH626" s="284"/>
      <c r="CI626" s="284"/>
      <c r="CJ626" s="284"/>
      <c r="CK626" s="284"/>
      <c r="CL626" s="284"/>
      <c r="CM626" s="284"/>
      <c r="CN626" s="284"/>
      <c r="CO626" s="284"/>
      <c r="CP626" s="284"/>
      <c r="CQ626" s="284"/>
      <c r="CR626" s="284"/>
      <c r="CS626" s="284"/>
      <c r="CT626" s="284"/>
      <c r="CU626" s="284"/>
      <c r="CV626" s="284"/>
      <c r="CW626" s="284"/>
      <c r="CX626" s="284"/>
      <c r="CY626" s="284"/>
      <c r="CZ626" s="284"/>
      <c r="DA626" s="284"/>
      <c r="DB626" s="284"/>
      <c r="DC626" s="284"/>
      <c r="DD626" s="284"/>
      <c r="DE626" s="284"/>
      <c r="DF626" s="284"/>
      <c r="DG626" s="284"/>
      <c r="DH626" s="284"/>
      <c r="DI626" s="284"/>
      <c r="DJ626" s="284"/>
      <c r="DK626" s="284"/>
      <c r="DL626" s="284"/>
      <c r="DM626" s="284"/>
      <c r="DN626" s="284"/>
      <c r="DO626" s="284"/>
      <c r="DP626" s="284"/>
      <c r="DQ626" s="284"/>
      <c r="DR626" s="284"/>
      <c r="DS626" s="284"/>
      <c r="DT626" s="284"/>
      <c r="DU626" s="284"/>
      <c r="DV626" s="284"/>
      <c r="DW626" s="284"/>
      <c r="DX626" s="284"/>
      <c r="DY626" s="284"/>
      <c r="DZ626" s="284"/>
      <c r="EA626" s="284"/>
      <c r="EB626" s="284"/>
      <c r="EC626" s="284"/>
      <c r="ED626" s="284"/>
      <c r="EE626" s="284"/>
      <c r="EF626" s="284"/>
      <c r="EG626" s="284"/>
      <c r="EH626" s="284"/>
      <c r="EI626" s="284"/>
      <c r="EJ626" s="284"/>
      <c r="EK626" s="284"/>
      <c r="EL626" s="284"/>
      <c r="EM626" s="284"/>
      <c r="EN626" s="284"/>
      <c r="EO626" s="284"/>
      <c r="EP626" s="284"/>
      <c r="EQ626" s="284"/>
      <c r="ER626" s="284"/>
      <c r="ES626" s="284"/>
      <c r="ET626" s="284"/>
      <c r="EU626" s="284"/>
      <c r="EV626" s="284"/>
      <c r="EW626" s="284"/>
      <c r="EX626" s="284"/>
      <c r="EY626" s="284"/>
      <c r="EZ626" s="284"/>
      <c r="FA626" s="284"/>
      <c r="FB626" s="284"/>
      <c r="FC626" s="284"/>
      <c r="FD626" s="284"/>
      <c r="FE626" s="284"/>
      <c r="FF626" s="284"/>
      <c r="FG626" s="284"/>
      <c r="FH626" s="284"/>
      <c r="FI626" s="284"/>
      <c r="FJ626" s="284"/>
      <c r="FK626" s="284"/>
      <c r="FL626" s="284"/>
      <c r="FM626" s="284"/>
      <c r="FN626" s="284"/>
      <c r="FO626" s="284"/>
      <c r="FP626" s="284"/>
      <c r="FQ626" s="284"/>
      <c r="FR626" s="284"/>
      <c r="FS626" s="284"/>
      <c r="FT626" s="284"/>
      <c r="FU626" s="284"/>
      <c r="FV626" s="284"/>
      <c r="FW626" s="284"/>
      <c r="FX626" s="284"/>
      <c r="FY626" s="284"/>
      <c r="FZ626" s="284"/>
      <c r="GA626" s="284"/>
      <c r="GB626" s="284"/>
      <c r="GC626" s="284"/>
      <c r="GD626" s="284"/>
      <c r="GE626" s="284"/>
      <c r="GF626" s="284"/>
      <c r="GG626" s="284"/>
      <c r="GH626" s="284"/>
      <c r="GI626" s="284"/>
      <c r="GJ626" s="284"/>
      <c r="GK626" s="284"/>
      <c r="GL626" s="284"/>
      <c r="GM626" s="284"/>
      <c r="GN626" s="284"/>
      <c r="GO626" s="284"/>
      <c r="GP626" s="284"/>
      <c r="GQ626" s="284"/>
      <c r="GR626" s="284"/>
      <c r="GS626" s="284"/>
      <c r="GT626" s="284"/>
      <c r="GU626" s="284"/>
      <c r="GV626" s="284"/>
      <c r="GW626" s="284"/>
      <c r="GX626" s="284"/>
      <c r="GY626" s="284"/>
      <c r="GZ626" s="284"/>
      <c r="HA626" s="284"/>
      <c r="HB626" s="284"/>
      <c r="HC626" s="284"/>
      <c r="HD626" s="284"/>
      <c r="HE626" s="284"/>
      <c r="HF626" s="284"/>
      <c r="HG626" s="284"/>
      <c r="HH626" s="284"/>
      <c r="HI626" s="284"/>
      <c r="HJ626" s="284"/>
      <c r="HK626" s="284"/>
      <c r="HL626" s="284"/>
      <c r="HM626" s="284"/>
      <c r="HN626" s="284"/>
      <c r="HO626" s="284"/>
      <c r="HP626" s="284"/>
      <c r="HQ626" s="284"/>
      <c r="HR626" s="284"/>
      <c r="HS626" s="284"/>
      <c r="HT626" s="284"/>
      <c r="HU626" s="284"/>
      <c r="HV626" s="284"/>
      <c r="HW626" s="284"/>
      <c r="HX626" s="284"/>
      <c r="HY626" s="284"/>
      <c r="HZ626" s="284"/>
      <c r="IA626" s="284"/>
      <c r="IB626" s="284"/>
      <c r="IC626" s="284"/>
      <c r="ID626" s="284"/>
      <c r="IE626" s="284"/>
      <c r="IF626" s="284"/>
      <c r="IG626" s="284"/>
      <c r="IH626" s="284"/>
      <c r="II626" s="284"/>
      <c r="IJ626" s="284"/>
    </row>
    <row r="627" spans="1:244" s="353" customFormat="1" ht="14.25">
      <c r="A627" s="344"/>
      <c r="B627" s="373"/>
      <c r="C627" s="317"/>
      <c r="D627" s="454"/>
      <c r="E627" s="487"/>
      <c r="F627" s="220"/>
      <c r="G627" s="284"/>
      <c r="H627" s="284"/>
      <c r="I627" s="284"/>
      <c r="J627" s="284"/>
      <c r="K627" s="284"/>
      <c r="L627" s="284"/>
      <c r="M627" s="284"/>
      <c r="N627" s="284"/>
      <c r="O627" s="284"/>
      <c r="P627" s="284"/>
      <c r="Q627" s="284"/>
      <c r="R627" s="284"/>
      <c r="S627" s="284"/>
      <c r="T627" s="284"/>
      <c r="U627" s="284"/>
      <c r="V627" s="284"/>
      <c r="W627" s="284"/>
      <c r="X627" s="284"/>
      <c r="Y627" s="284"/>
      <c r="Z627" s="284"/>
      <c r="AA627" s="284"/>
      <c r="AB627" s="284"/>
      <c r="AC627" s="284"/>
      <c r="AD627" s="284"/>
      <c r="AE627" s="284"/>
      <c r="AF627" s="284"/>
      <c r="AG627" s="284"/>
      <c r="AH627" s="284"/>
      <c r="AI627" s="284"/>
      <c r="AJ627" s="284"/>
      <c r="AK627" s="284"/>
      <c r="AL627" s="284"/>
      <c r="AM627" s="284"/>
      <c r="AN627" s="284"/>
      <c r="AO627" s="284"/>
      <c r="AP627" s="284"/>
      <c r="AQ627" s="284"/>
      <c r="AR627" s="284"/>
      <c r="AS627" s="284"/>
      <c r="AT627" s="284"/>
      <c r="AU627" s="284"/>
      <c r="AV627" s="284"/>
      <c r="AW627" s="284"/>
      <c r="AX627" s="284"/>
      <c r="AY627" s="284"/>
      <c r="AZ627" s="284"/>
      <c r="BA627" s="284"/>
      <c r="BB627" s="284"/>
      <c r="BC627" s="284"/>
      <c r="BD627" s="284"/>
      <c r="BE627" s="284"/>
      <c r="BF627" s="284"/>
      <c r="BG627" s="284"/>
      <c r="BH627" s="284"/>
      <c r="BI627" s="284"/>
      <c r="BJ627" s="284"/>
      <c r="BK627" s="284"/>
      <c r="BL627" s="284"/>
      <c r="BM627" s="284"/>
      <c r="BN627" s="284"/>
      <c r="BO627" s="284"/>
      <c r="BP627" s="284"/>
      <c r="BQ627" s="284"/>
      <c r="BR627" s="284"/>
      <c r="BS627" s="284"/>
      <c r="BT627" s="284"/>
      <c r="BU627" s="284"/>
      <c r="BV627" s="284"/>
      <c r="BW627" s="284"/>
      <c r="BX627" s="284"/>
      <c r="BY627" s="284"/>
      <c r="BZ627" s="284"/>
      <c r="CA627" s="284"/>
      <c r="CB627" s="284"/>
      <c r="CC627" s="284"/>
      <c r="CD627" s="284"/>
      <c r="CE627" s="284"/>
      <c r="CF627" s="284"/>
      <c r="CG627" s="284"/>
      <c r="CH627" s="284"/>
      <c r="CI627" s="284"/>
      <c r="CJ627" s="284"/>
      <c r="CK627" s="284"/>
      <c r="CL627" s="284"/>
      <c r="CM627" s="284"/>
      <c r="CN627" s="284"/>
      <c r="CO627" s="284"/>
      <c r="CP627" s="284"/>
      <c r="CQ627" s="284"/>
      <c r="CR627" s="284"/>
      <c r="CS627" s="284"/>
      <c r="CT627" s="284"/>
      <c r="CU627" s="284"/>
      <c r="CV627" s="284"/>
      <c r="CW627" s="284"/>
      <c r="CX627" s="284"/>
      <c r="CY627" s="284"/>
      <c r="CZ627" s="284"/>
      <c r="DA627" s="284"/>
      <c r="DB627" s="284"/>
      <c r="DC627" s="284"/>
      <c r="DD627" s="284"/>
      <c r="DE627" s="284"/>
      <c r="DF627" s="284"/>
      <c r="DG627" s="284"/>
      <c r="DH627" s="284"/>
      <c r="DI627" s="284"/>
      <c r="DJ627" s="284"/>
      <c r="DK627" s="284"/>
      <c r="DL627" s="284"/>
      <c r="DM627" s="284"/>
      <c r="DN627" s="284"/>
      <c r="DO627" s="284"/>
      <c r="DP627" s="284"/>
      <c r="DQ627" s="284"/>
      <c r="DR627" s="284"/>
      <c r="DS627" s="284"/>
      <c r="DT627" s="284"/>
      <c r="DU627" s="284"/>
      <c r="DV627" s="284"/>
      <c r="DW627" s="284"/>
      <c r="DX627" s="284"/>
      <c r="DY627" s="284"/>
      <c r="DZ627" s="284"/>
      <c r="EA627" s="284"/>
      <c r="EB627" s="284"/>
      <c r="EC627" s="284"/>
      <c r="ED627" s="284"/>
      <c r="EE627" s="284"/>
      <c r="EF627" s="284"/>
      <c r="EG627" s="284"/>
      <c r="EH627" s="284"/>
      <c r="EI627" s="284"/>
      <c r="EJ627" s="284"/>
      <c r="EK627" s="284"/>
      <c r="EL627" s="284"/>
      <c r="EM627" s="284"/>
      <c r="EN627" s="284"/>
      <c r="EO627" s="284"/>
      <c r="EP627" s="284"/>
      <c r="EQ627" s="284"/>
      <c r="ER627" s="284"/>
      <c r="ES627" s="284"/>
      <c r="ET627" s="284"/>
      <c r="EU627" s="284"/>
      <c r="EV627" s="284"/>
      <c r="EW627" s="284"/>
      <c r="EX627" s="284"/>
      <c r="EY627" s="284"/>
      <c r="EZ627" s="284"/>
      <c r="FA627" s="284"/>
      <c r="FB627" s="284"/>
      <c r="FC627" s="284"/>
      <c r="FD627" s="284"/>
      <c r="FE627" s="284"/>
      <c r="FF627" s="284"/>
      <c r="FG627" s="284"/>
      <c r="FH627" s="284"/>
      <c r="FI627" s="284"/>
      <c r="FJ627" s="284"/>
      <c r="FK627" s="284"/>
      <c r="FL627" s="284"/>
      <c r="FM627" s="284"/>
      <c r="FN627" s="284"/>
      <c r="FO627" s="284"/>
      <c r="FP627" s="284"/>
      <c r="FQ627" s="284"/>
      <c r="FR627" s="284"/>
      <c r="FS627" s="284"/>
      <c r="FT627" s="284"/>
      <c r="FU627" s="284"/>
      <c r="FV627" s="284"/>
      <c r="FW627" s="284"/>
      <c r="FX627" s="284"/>
      <c r="FY627" s="284"/>
      <c r="FZ627" s="284"/>
      <c r="GA627" s="284"/>
      <c r="GB627" s="284"/>
      <c r="GC627" s="284"/>
      <c r="GD627" s="284"/>
      <c r="GE627" s="284"/>
      <c r="GF627" s="284"/>
      <c r="GG627" s="284"/>
      <c r="GH627" s="284"/>
      <c r="GI627" s="284"/>
      <c r="GJ627" s="284"/>
      <c r="GK627" s="284"/>
      <c r="GL627" s="284"/>
      <c r="GM627" s="284"/>
      <c r="GN627" s="284"/>
      <c r="GO627" s="284"/>
      <c r="GP627" s="284"/>
      <c r="GQ627" s="284"/>
      <c r="GR627" s="284"/>
      <c r="GS627" s="284"/>
      <c r="GT627" s="284"/>
      <c r="GU627" s="284"/>
      <c r="GV627" s="284"/>
      <c r="GW627" s="284"/>
      <c r="GX627" s="284"/>
      <c r="GY627" s="284"/>
      <c r="GZ627" s="284"/>
      <c r="HA627" s="284"/>
      <c r="HB627" s="284"/>
      <c r="HC627" s="284"/>
      <c r="HD627" s="284"/>
      <c r="HE627" s="284"/>
      <c r="HF627" s="284"/>
      <c r="HG627" s="284"/>
      <c r="HH627" s="284"/>
      <c r="HI627" s="284"/>
      <c r="HJ627" s="284"/>
      <c r="HK627" s="284"/>
      <c r="HL627" s="284"/>
      <c r="HM627" s="284"/>
      <c r="HN627" s="284"/>
      <c r="HO627" s="284"/>
      <c r="HP627" s="284"/>
      <c r="HQ627" s="284"/>
      <c r="HR627" s="284"/>
      <c r="HS627" s="284"/>
      <c r="HT627" s="284"/>
      <c r="HU627" s="284"/>
      <c r="HV627" s="284"/>
      <c r="HW627" s="284"/>
      <c r="HX627" s="284"/>
      <c r="HY627" s="284"/>
      <c r="HZ627" s="284"/>
      <c r="IA627" s="284"/>
      <c r="IB627" s="284"/>
      <c r="IC627" s="284"/>
      <c r="ID627" s="284"/>
      <c r="IE627" s="284"/>
      <c r="IF627" s="284"/>
      <c r="IG627" s="284"/>
      <c r="IH627" s="284"/>
      <c r="II627" s="284"/>
      <c r="IJ627" s="284"/>
    </row>
    <row r="628" spans="1:244" s="353" customFormat="1" ht="14.25">
      <c r="A628" s="344"/>
      <c r="B628" s="377" t="s">
        <v>314</v>
      </c>
      <c r="C628" s="317"/>
      <c r="D628" s="454"/>
      <c r="E628" s="487"/>
      <c r="F628" s="220">
        <f>F577</f>
        <v>0</v>
      </c>
      <c r="G628" s="284"/>
      <c r="H628" s="284"/>
      <c r="I628" s="284"/>
      <c r="J628" s="284"/>
      <c r="K628" s="284"/>
      <c r="L628" s="284"/>
      <c r="M628" s="284"/>
      <c r="N628" s="284"/>
      <c r="O628" s="284"/>
      <c r="P628" s="284"/>
      <c r="Q628" s="284"/>
      <c r="R628" s="284"/>
      <c r="S628" s="284"/>
      <c r="T628" s="284"/>
      <c r="U628" s="284"/>
      <c r="V628" s="284"/>
      <c r="W628" s="284"/>
      <c r="X628" s="284"/>
      <c r="Y628" s="284"/>
      <c r="Z628" s="284"/>
      <c r="AA628" s="284"/>
      <c r="AB628" s="284"/>
      <c r="AC628" s="284"/>
      <c r="AD628" s="284"/>
      <c r="AE628" s="284"/>
      <c r="AF628" s="284"/>
      <c r="AG628" s="284"/>
      <c r="AH628" s="284"/>
      <c r="AI628" s="284"/>
      <c r="AJ628" s="284"/>
      <c r="AK628" s="284"/>
      <c r="AL628" s="284"/>
      <c r="AM628" s="284"/>
      <c r="AN628" s="284"/>
      <c r="AO628" s="284"/>
      <c r="AP628" s="284"/>
      <c r="AQ628" s="284"/>
      <c r="AR628" s="284"/>
      <c r="AS628" s="284"/>
      <c r="AT628" s="284"/>
      <c r="AU628" s="284"/>
      <c r="AV628" s="284"/>
      <c r="AW628" s="284"/>
      <c r="AX628" s="284"/>
      <c r="AY628" s="284"/>
      <c r="AZ628" s="284"/>
      <c r="BA628" s="284"/>
      <c r="BB628" s="284"/>
      <c r="BC628" s="284"/>
      <c r="BD628" s="284"/>
      <c r="BE628" s="284"/>
      <c r="BF628" s="284"/>
      <c r="BG628" s="284"/>
      <c r="BH628" s="284"/>
      <c r="BI628" s="284"/>
      <c r="BJ628" s="284"/>
      <c r="BK628" s="284"/>
      <c r="BL628" s="284"/>
      <c r="BM628" s="284"/>
      <c r="BN628" s="284"/>
      <c r="BO628" s="284"/>
      <c r="BP628" s="284"/>
      <c r="BQ628" s="284"/>
      <c r="BR628" s="284"/>
      <c r="BS628" s="284"/>
      <c r="BT628" s="284"/>
      <c r="BU628" s="284"/>
      <c r="BV628" s="284"/>
      <c r="BW628" s="284"/>
      <c r="BX628" s="284"/>
      <c r="BY628" s="284"/>
      <c r="BZ628" s="284"/>
      <c r="CA628" s="284"/>
      <c r="CB628" s="284"/>
      <c r="CC628" s="284"/>
      <c r="CD628" s="284"/>
      <c r="CE628" s="284"/>
      <c r="CF628" s="284"/>
      <c r="CG628" s="284"/>
      <c r="CH628" s="284"/>
      <c r="CI628" s="284"/>
      <c r="CJ628" s="284"/>
      <c r="CK628" s="284"/>
      <c r="CL628" s="284"/>
      <c r="CM628" s="284"/>
      <c r="CN628" s="284"/>
      <c r="CO628" s="284"/>
      <c r="CP628" s="284"/>
      <c r="CQ628" s="284"/>
      <c r="CR628" s="284"/>
      <c r="CS628" s="284"/>
      <c r="CT628" s="284"/>
      <c r="CU628" s="284"/>
      <c r="CV628" s="284"/>
      <c r="CW628" s="284"/>
      <c r="CX628" s="284"/>
      <c r="CY628" s="284"/>
      <c r="CZ628" s="284"/>
      <c r="DA628" s="284"/>
      <c r="DB628" s="284"/>
      <c r="DC628" s="284"/>
      <c r="DD628" s="284"/>
      <c r="DE628" s="284"/>
      <c r="DF628" s="284"/>
      <c r="DG628" s="284"/>
      <c r="DH628" s="284"/>
      <c r="DI628" s="284"/>
      <c r="DJ628" s="284"/>
      <c r="DK628" s="284"/>
      <c r="DL628" s="284"/>
      <c r="DM628" s="284"/>
      <c r="DN628" s="284"/>
      <c r="DO628" s="284"/>
      <c r="DP628" s="284"/>
      <c r="DQ628" s="284"/>
      <c r="DR628" s="284"/>
      <c r="DS628" s="284"/>
      <c r="DT628" s="284"/>
      <c r="DU628" s="284"/>
      <c r="DV628" s="284"/>
      <c r="DW628" s="284"/>
      <c r="DX628" s="284"/>
      <c r="DY628" s="284"/>
      <c r="DZ628" s="284"/>
      <c r="EA628" s="284"/>
      <c r="EB628" s="284"/>
      <c r="EC628" s="284"/>
      <c r="ED628" s="284"/>
      <c r="EE628" s="284"/>
      <c r="EF628" s="284"/>
      <c r="EG628" s="284"/>
      <c r="EH628" s="284"/>
      <c r="EI628" s="284"/>
      <c r="EJ628" s="284"/>
      <c r="EK628" s="284"/>
      <c r="EL628" s="284"/>
      <c r="EM628" s="284"/>
      <c r="EN628" s="284"/>
      <c r="EO628" s="284"/>
      <c r="EP628" s="284"/>
      <c r="EQ628" s="284"/>
      <c r="ER628" s="284"/>
      <c r="ES628" s="284"/>
      <c r="ET628" s="284"/>
      <c r="EU628" s="284"/>
      <c r="EV628" s="284"/>
      <c r="EW628" s="284"/>
      <c r="EX628" s="284"/>
      <c r="EY628" s="284"/>
      <c r="EZ628" s="284"/>
      <c r="FA628" s="284"/>
      <c r="FB628" s="284"/>
      <c r="FC628" s="284"/>
      <c r="FD628" s="284"/>
      <c r="FE628" s="284"/>
      <c r="FF628" s="284"/>
      <c r="FG628" s="284"/>
      <c r="FH628" s="284"/>
      <c r="FI628" s="284"/>
      <c r="FJ628" s="284"/>
      <c r="FK628" s="284"/>
      <c r="FL628" s="284"/>
      <c r="FM628" s="284"/>
      <c r="FN628" s="284"/>
      <c r="FO628" s="284"/>
      <c r="FP628" s="284"/>
      <c r="FQ628" s="284"/>
      <c r="FR628" s="284"/>
      <c r="FS628" s="284"/>
      <c r="FT628" s="284"/>
      <c r="FU628" s="284"/>
      <c r="FV628" s="284"/>
      <c r="FW628" s="284"/>
      <c r="FX628" s="284"/>
      <c r="FY628" s="284"/>
      <c r="FZ628" s="284"/>
      <c r="GA628" s="284"/>
      <c r="GB628" s="284"/>
      <c r="GC628" s="284"/>
      <c r="GD628" s="284"/>
      <c r="GE628" s="284"/>
      <c r="GF628" s="284"/>
      <c r="GG628" s="284"/>
      <c r="GH628" s="284"/>
      <c r="GI628" s="284"/>
      <c r="GJ628" s="284"/>
      <c r="GK628" s="284"/>
      <c r="GL628" s="284"/>
      <c r="GM628" s="284"/>
      <c r="GN628" s="284"/>
      <c r="GO628" s="284"/>
      <c r="GP628" s="284"/>
      <c r="GQ628" s="284"/>
      <c r="GR628" s="284"/>
      <c r="GS628" s="284"/>
      <c r="GT628" s="284"/>
      <c r="GU628" s="284"/>
      <c r="GV628" s="284"/>
      <c r="GW628" s="284"/>
      <c r="GX628" s="284"/>
      <c r="GY628" s="284"/>
      <c r="GZ628" s="284"/>
      <c r="HA628" s="284"/>
      <c r="HB628" s="284"/>
      <c r="HC628" s="284"/>
      <c r="HD628" s="284"/>
      <c r="HE628" s="284"/>
      <c r="HF628" s="284"/>
      <c r="HG628" s="284"/>
      <c r="HH628" s="284"/>
      <c r="HI628" s="284"/>
      <c r="HJ628" s="284"/>
      <c r="HK628" s="284"/>
      <c r="HL628" s="284"/>
      <c r="HM628" s="284"/>
      <c r="HN628" s="284"/>
      <c r="HO628" s="284"/>
      <c r="HP628" s="284"/>
      <c r="HQ628" s="284"/>
      <c r="HR628" s="284"/>
      <c r="HS628" s="284"/>
      <c r="HT628" s="284"/>
      <c r="HU628" s="284"/>
      <c r="HV628" s="284"/>
      <c r="HW628" s="284"/>
      <c r="HX628" s="284"/>
      <c r="HY628" s="284"/>
      <c r="HZ628" s="284"/>
      <c r="IA628" s="284"/>
      <c r="IB628" s="284"/>
      <c r="IC628" s="284"/>
      <c r="ID628" s="284"/>
      <c r="IE628" s="284"/>
      <c r="IF628" s="284"/>
      <c r="IG628" s="284"/>
      <c r="IH628" s="284"/>
      <c r="II628" s="284"/>
      <c r="IJ628" s="284"/>
    </row>
    <row r="629" spans="1:244" s="353" customFormat="1" ht="14.25">
      <c r="A629" s="344"/>
      <c r="B629" s="373"/>
      <c r="C629" s="317"/>
      <c r="D629" s="454"/>
      <c r="E629" s="487"/>
      <c r="F629" s="220"/>
      <c r="G629" s="284"/>
      <c r="H629" s="284"/>
      <c r="I629" s="284"/>
      <c r="J629" s="284"/>
      <c r="K629" s="284"/>
      <c r="L629" s="284"/>
      <c r="M629" s="284"/>
      <c r="N629" s="284"/>
      <c r="O629" s="284"/>
      <c r="P629" s="284"/>
      <c r="Q629" s="284"/>
      <c r="R629" s="284"/>
      <c r="S629" s="284"/>
      <c r="T629" s="284"/>
      <c r="U629" s="284"/>
      <c r="V629" s="284"/>
      <c r="W629" s="284"/>
      <c r="X629" s="284"/>
      <c r="Y629" s="284"/>
      <c r="Z629" s="284"/>
      <c r="AA629" s="284"/>
      <c r="AB629" s="284"/>
      <c r="AC629" s="284"/>
      <c r="AD629" s="284"/>
      <c r="AE629" s="284"/>
      <c r="AF629" s="284"/>
      <c r="AG629" s="284"/>
      <c r="AH629" s="284"/>
      <c r="AI629" s="284"/>
      <c r="AJ629" s="284"/>
      <c r="AK629" s="284"/>
      <c r="AL629" s="284"/>
      <c r="AM629" s="284"/>
      <c r="AN629" s="284"/>
      <c r="AO629" s="284"/>
      <c r="AP629" s="284"/>
      <c r="AQ629" s="284"/>
      <c r="AR629" s="284"/>
      <c r="AS629" s="284"/>
      <c r="AT629" s="284"/>
      <c r="AU629" s="284"/>
      <c r="AV629" s="284"/>
      <c r="AW629" s="284"/>
      <c r="AX629" s="284"/>
      <c r="AY629" s="284"/>
      <c r="AZ629" s="284"/>
      <c r="BA629" s="284"/>
      <c r="BB629" s="284"/>
      <c r="BC629" s="284"/>
      <c r="BD629" s="284"/>
      <c r="BE629" s="284"/>
      <c r="BF629" s="284"/>
      <c r="BG629" s="284"/>
      <c r="BH629" s="284"/>
      <c r="BI629" s="284"/>
      <c r="BJ629" s="284"/>
      <c r="BK629" s="284"/>
      <c r="BL629" s="284"/>
      <c r="BM629" s="284"/>
      <c r="BN629" s="284"/>
      <c r="BO629" s="284"/>
      <c r="BP629" s="284"/>
      <c r="BQ629" s="284"/>
      <c r="BR629" s="284"/>
      <c r="BS629" s="284"/>
      <c r="BT629" s="284"/>
      <c r="BU629" s="284"/>
      <c r="BV629" s="284"/>
      <c r="BW629" s="284"/>
      <c r="BX629" s="284"/>
      <c r="BY629" s="284"/>
      <c r="BZ629" s="284"/>
      <c r="CA629" s="284"/>
      <c r="CB629" s="284"/>
      <c r="CC629" s="284"/>
      <c r="CD629" s="284"/>
      <c r="CE629" s="284"/>
      <c r="CF629" s="284"/>
      <c r="CG629" s="284"/>
      <c r="CH629" s="284"/>
      <c r="CI629" s="284"/>
      <c r="CJ629" s="284"/>
      <c r="CK629" s="284"/>
      <c r="CL629" s="284"/>
      <c r="CM629" s="284"/>
      <c r="CN629" s="284"/>
      <c r="CO629" s="284"/>
      <c r="CP629" s="284"/>
      <c r="CQ629" s="284"/>
      <c r="CR629" s="284"/>
      <c r="CS629" s="284"/>
      <c r="CT629" s="284"/>
      <c r="CU629" s="284"/>
      <c r="CV629" s="284"/>
      <c r="CW629" s="284"/>
      <c r="CX629" s="284"/>
      <c r="CY629" s="284"/>
      <c r="CZ629" s="284"/>
      <c r="DA629" s="284"/>
      <c r="DB629" s="284"/>
      <c r="DC629" s="284"/>
      <c r="DD629" s="284"/>
      <c r="DE629" s="284"/>
      <c r="DF629" s="284"/>
      <c r="DG629" s="284"/>
      <c r="DH629" s="284"/>
      <c r="DI629" s="284"/>
      <c r="DJ629" s="284"/>
      <c r="DK629" s="284"/>
      <c r="DL629" s="284"/>
      <c r="DM629" s="284"/>
      <c r="DN629" s="284"/>
      <c r="DO629" s="284"/>
      <c r="DP629" s="284"/>
      <c r="DQ629" s="284"/>
      <c r="DR629" s="284"/>
      <c r="DS629" s="284"/>
      <c r="DT629" s="284"/>
      <c r="DU629" s="284"/>
      <c r="DV629" s="284"/>
      <c r="DW629" s="284"/>
      <c r="DX629" s="284"/>
      <c r="DY629" s="284"/>
      <c r="DZ629" s="284"/>
      <c r="EA629" s="284"/>
      <c r="EB629" s="284"/>
      <c r="EC629" s="284"/>
      <c r="ED629" s="284"/>
      <c r="EE629" s="284"/>
      <c r="EF629" s="284"/>
      <c r="EG629" s="284"/>
      <c r="EH629" s="284"/>
      <c r="EI629" s="284"/>
      <c r="EJ629" s="284"/>
      <c r="EK629" s="284"/>
      <c r="EL629" s="284"/>
      <c r="EM629" s="284"/>
      <c r="EN629" s="284"/>
      <c r="EO629" s="284"/>
      <c r="EP629" s="284"/>
      <c r="EQ629" s="284"/>
      <c r="ER629" s="284"/>
      <c r="ES629" s="284"/>
      <c r="ET629" s="284"/>
      <c r="EU629" s="284"/>
      <c r="EV629" s="284"/>
      <c r="EW629" s="284"/>
      <c r="EX629" s="284"/>
      <c r="EY629" s="284"/>
      <c r="EZ629" s="284"/>
      <c r="FA629" s="284"/>
      <c r="FB629" s="284"/>
      <c r="FC629" s="284"/>
      <c r="FD629" s="284"/>
      <c r="FE629" s="284"/>
      <c r="FF629" s="284"/>
      <c r="FG629" s="284"/>
      <c r="FH629" s="284"/>
      <c r="FI629" s="284"/>
      <c r="FJ629" s="284"/>
      <c r="FK629" s="284"/>
      <c r="FL629" s="284"/>
      <c r="FM629" s="284"/>
      <c r="FN629" s="284"/>
      <c r="FO629" s="284"/>
      <c r="FP629" s="284"/>
      <c r="FQ629" s="284"/>
      <c r="FR629" s="284"/>
      <c r="FS629" s="284"/>
      <c r="FT629" s="284"/>
      <c r="FU629" s="284"/>
      <c r="FV629" s="284"/>
      <c r="FW629" s="284"/>
      <c r="FX629" s="284"/>
      <c r="FY629" s="284"/>
      <c r="FZ629" s="284"/>
      <c r="GA629" s="284"/>
      <c r="GB629" s="284"/>
      <c r="GC629" s="284"/>
      <c r="GD629" s="284"/>
      <c r="GE629" s="284"/>
      <c r="GF629" s="284"/>
      <c r="GG629" s="284"/>
      <c r="GH629" s="284"/>
      <c r="GI629" s="284"/>
      <c r="GJ629" s="284"/>
      <c r="GK629" s="284"/>
      <c r="GL629" s="284"/>
      <c r="GM629" s="284"/>
      <c r="GN629" s="284"/>
      <c r="GO629" s="284"/>
      <c r="GP629" s="284"/>
      <c r="GQ629" s="284"/>
      <c r="GR629" s="284"/>
      <c r="GS629" s="284"/>
      <c r="GT629" s="284"/>
      <c r="GU629" s="284"/>
      <c r="GV629" s="284"/>
      <c r="GW629" s="284"/>
      <c r="GX629" s="284"/>
      <c r="GY629" s="284"/>
      <c r="GZ629" s="284"/>
      <c r="HA629" s="284"/>
      <c r="HB629" s="284"/>
      <c r="HC629" s="284"/>
      <c r="HD629" s="284"/>
      <c r="HE629" s="284"/>
      <c r="HF629" s="284"/>
      <c r="HG629" s="284"/>
      <c r="HH629" s="284"/>
      <c r="HI629" s="284"/>
      <c r="HJ629" s="284"/>
      <c r="HK629" s="284"/>
      <c r="HL629" s="284"/>
      <c r="HM629" s="284"/>
      <c r="HN629" s="284"/>
      <c r="HO629" s="284"/>
      <c r="HP629" s="284"/>
      <c r="HQ629" s="284"/>
      <c r="HR629" s="284"/>
      <c r="HS629" s="284"/>
      <c r="HT629" s="284"/>
      <c r="HU629" s="284"/>
      <c r="HV629" s="284"/>
      <c r="HW629" s="284"/>
      <c r="HX629" s="284"/>
      <c r="HY629" s="284"/>
      <c r="HZ629" s="284"/>
      <c r="IA629" s="284"/>
      <c r="IB629" s="284"/>
      <c r="IC629" s="284"/>
      <c r="ID629" s="284"/>
      <c r="IE629" s="284"/>
      <c r="IF629" s="284"/>
      <c r="IG629" s="284"/>
      <c r="IH629" s="284"/>
      <c r="II629" s="284"/>
      <c r="IJ629" s="284"/>
    </row>
    <row r="630" spans="1:244" s="353" customFormat="1" ht="14.25">
      <c r="A630" s="344"/>
      <c r="B630" s="377" t="s">
        <v>315</v>
      </c>
      <c r="C630" s="317"/>
      <c r="D630" s="454"/>
      <c r="E630" s="487"/>
      <c r="F630" s="220">
        <f>F612</f>
        <v>0</v>
      </c>
      <c r="G630" s="284"/>
      <c r="H630" s="284"/>
      <c r="I630" s="284"/>
      <c r="J630" s="284"/>
      <c r="K630" s="284"/>
      <c r="L630" s="284"/>
      <c r="M630" s="284"/>
      <c r="N630" s="284"/>
      <c r="O630" s="284"/>
      <c r="P630" s="284"/>
      <c r="Q630" s="284"/>
      <c r="R630" s="284"/>
      <c r="S630" s="284"/>
      <c r="T630" s="284"/>
      <c r="U630" s="284"/>
      <c r="V630" s="284"/>
      <c r="W630" s="284"/>
      <c r="X630" s="284"/>
      <c r="Y630" s="284"/>
      <c r="Z630" s="284"/>
      <c r="AA630" s="284"/>
      <c r="AB630" s="284"/>
      <c r="AC630" s="284"/>
      <c r="AD630" s="284"/>
      <c r="AE630" s="284"/>
      <c r="AF630" s="284"/>
      <c r="AG630" s="284"/>
      <c r="AH630" s="284"/>
      <c r="AI630" s="284"/>
      <c r="AJ630" s="284"/>
      <c r="AK630" s="284"/>
      <c r="AL630" s="284"/>
      <c r="AM630" s="284"/>
      <c r="AN630" s="284"/>
      <c r="AO630" s="284"/>
      <c r="AP630" s="284"/>
      <c r="AQ630" s="284"/>
      <c r="AR630" s="284"/>
      <c r="AS630" s="284"/>
      <c r="AT630" s="284"/>
      <c r="AU630" s="284"/>
      <c r="AV630" s="284"/>
      <c r="AW630" s="284"/>
      <c r="AX630" s="284"/>
      <c r="AY630" s="284"/>
      <c r="AZ630" s="284"/>
      <c r="BA630" s="284"/>
      <c r="BB630" s="284"/>
      <c r="BC630" s="284"/>
      <c r="BD630" s="284"/>
      <c r="BE630" s="284"/>
      <c r="BF630" s="284"/>
      <c r="BG630" s="284"/>
      <c r="BH630" s="284"/>
      <c r="BI630" s="284"/>
      <c r="BJ630" s="284"/>
      <c r="BK630" s="284"/>
      <c r="BL630" s="284"/>
      <c r="BM630" s="284"/>
      <c r="BN630" s="284"/>
      <c r="BO630" s="284"/>
      <c r="BP630" s="284"/>
      <c r="BQ630" s="284"/>
      <c r="BR630" s="284"/>
      <c r="BS630" s="284"/>
      <c r="BT630" s="284"/>
      <c r="BU630" s="284"/>
      <c r="BV630" s="284"/>
      <c r="BW630" s="284"/>
      <c r="BX630" s="284"/>
      <c r="BY630" s="284"/>
      <c r="BZ630" s="284"/>
      <c r="CA630" s="284"/>
      <c r="CB630" s="284"/>
      <c r="CC630" s="284"/>
      <c r="CD630" s="284"/>
      <c r="CE630" s="284"/>
      <c r="CF630" s="284"/>
      <c r="CG630" s="284"/>
      <c r="CH630" s="284"/>
      <c r="CI630" s="284"/>
      <c r="CJ630" s="284"/>
      <c r="CK630" s="284"/>
      <c r="CL630" s="284"/>
      <c r="CM630" s="284"/>
      <c r="CN630" s="284"/>
      <c r="CO630" s="284"/>
      <c r="CP630" s="284"/>
      <c r="CQ630" s="284"/>
      <c r="CR630" s="284"/>
      <c r="CS630" s="284"/>
      <c r="CT630" s="284"/>
      <c r="CU630" s="284"/>
      <c r="CV630" s="284"/>
      <c r="CW630" s="284"/>
      <c r="CX630" s="284"/>
      <c r="CY630" s="284"/>
      <c r="CZ630" s="284"/>
      <c r="DA630" s="284"/>
      <c r="DB630" s="284"/>
      <c r="DC630" s="284"/>
      <c r="DD630" s="284"/>
      <c r="DE630" s="284"/>
      <c r="DF630" s="284"/>
      <c r="DG630" s="284"/>
      <c r="DH630" s="284"/>
      <c r="DI630" s="284"/>
      <c r="DJ630" s="284"/>
      <c r="DK630" s="284"/>
      <c r="DL630" s="284"/>
      <c r="DM630" s="284"/>
      <c r="DN630" s="284"/>
      <c r="DO630" s="284"/>
      <c r="DP630" s="284"/>
      <c r="DQ630" s="284"/>
      <c r="DR630" s="284"/>
      <c r="DS630" s="284"/>
      <c r="DT630" s="284"/>
      <c r="DU630" s="284"/>
      <c r="DV630" s="284"/>
      <c r="DW630" s="284"/>
      <c r="DX630" s="284"/>
      <c r="DY630" s="284"/>
      <c r="DZ630" s="284"/>
      <c r="EA630" s="284"/>
      <c r="EB630" s="284"/>
      <c r="EC630" s="284"/>
      <c r="ED630" s="284"/>
      <c r="EE630" s="284"/>
      <c r="EF630" s="284"/>
      <c r="EG630" s="284"/>
      <c r="EH630" s="284"/>
      <c r="EI630" s="284"/>
      <c r="EJ630" s="284"/>
      <c r="EK630" s="284"/>
      <c r="EL630" s="284"/>
      <c r="EM630" s="284"/>
      <c r="EN630" s="284"/>
      <c r="EO630" s="284"/>
      <c r="EP630" s="284"/>
      <c r="EQ630" s="284"/>
      <c r="ER630" s="284"/>
      <c r="ES630" s="284"/>
      <c r="ET630" s="284"/>
      <c r="EU630" s="284"/>
      <c r="EV630" s="284"/>
      <c r="EW630" s="284"/>
      <c r="EX630" s="284"/>
      <c r="EY630" s="284"/>
      <c r="EZ630" s="284"/>
      <c r="FA630" s="284"/>
      <c r="FB630" s="284"/>
      <c r="FC630" s="284"/>
      <c r="FD630" s="284"/>
      <c r="FE630" s="284"/>
      <c r="FF630" s="284"/>
      <c r="FG630" s="284"/>
      <c r="FH630" s="284"/>
      <c r="FI630" s="284"/>
      <c r="FJ630" s="284"/>
      <c r="FK630" s="284"/>
      <c r="FL630" s="284"/>
      <c r="FM630" s="284"/>
      <c r="FN630" s="284"/>
      <c r="FO630" s="284"/>
      <c r="FP630" s="284"/>
      <c r="FQ630" s="284"/>
      <c r="FR630" s="284"/>
      <c r="FS630" s="284"/>
      <c r="FT630" s="284"/>
      <c r="FU630" s="284"/>
      <c r="FV630" s="284"/>
      <c r="FW630" s="284"/>
      <c r="FX630" s="284"/>
      <c r="FY630" s="284"/>
      <c r="FZ630" s="284"/>
      <c r="GA630" s="284"/>
      <c r="GB630" s="284"/>
      <c r="GC630" s="284"/>
      <c r="GD630" s="284"/>
      <c r="GE630" s="284"/>
      <c r="GF630" s="284"/>
      <c r="GG630" s="284"/>
      <c r="GH630" s="284"/>
      <c r="GI630" s="284"/>
      <c r="GJ630" s="284"/>
      <c r="GK630" s="284"/>
      <c r="GL630" s="284"/>
      <c r="GM630" s="284"/>
      <c r="GN630" s="284"/>
      <c r="GO630" s="284"/>
      <c r="GP630" s="284"/>
      <c r="GQ630" s="284"/>
      <c r="GR630" s="284"/>
      <c r="GS630" s="284"/>
      <c r="GT630" s="284"/>
      <c r="GU630" s="284"/>
      <c r="GV630" s="284"/>
      <c r="GW630" s="284"/>
      <c r="GX630" s="284"/>
      <c r="GY630" s="284"/>
      <c r="GZ630" s="284"/>
      <c r="HA630" s="284"/>
      <c r="HB630" s="284"/>
      <c r="HC630" s="284"/>
      <c r="HD630" s="284"/>
      <c r="HE630" s="284"/>
      <c r="HF630" s="284"/>
      <c r="HG630" s="284"/>
      <c r="HH630" s="284"/>
      <c r="HI630" s="284"/>
      <c r="HJ630" s="284"/>
      <c r="HK630" s="284"/>
      <c r="HL630" s="284"/>
      <c r="HM630" s="284"/>
      <c r="HN630" s="284"/>
      <c r="HO630" s="284"/>
      <c r="HP630" s="284"/>
      <c r="HQ630" s="284"/>
      <c r="HR630" s="284"/>
      <c r="HS630" s="284"/>
      <c r="HT630" s="284"/>
      <c r="HU630" s="284"/>
      <c r="HV630" s="284"/>
      <c r="HW630" s="284"/>
      <c r="HX630" s="284"/>
      <c r="HY630" s="284"/>
      <c r="HZ630" s="284"/>
      <c r="IA630" s="284"/>
      <c r="IB630" s="284"/>
      <c r="IC630" s="284"/>
      <c r="ID630" s="284"/>
      <c r="IE630" s="284"/>
      <c r="IF630" s="284"/>
      <c r="IG630" s="284"/>
      <c r="IH630" s="284"/>
      <c r="II630" s="284"/>
      <c r="IJ630" s="284"/>
    </row>
    <row r="631" spans="1:244" s="353" customFormat="1" ht="14.25">
      <c r="A631" s="344"/>
      <c r="B631" s="373"/>
      <c r="C631" s="317"/>
      <c r="D631" s="454"/>
      <c r="E631" s="487"/>
      <c r="F631" s="220"/>
      <c r="G631" s="284"/>
      <c r="H631" s="284"/>
      <c r="I631" s="284"/>
      <c r="J631" s="284"/>
      <c r="K631" s="284"/>
      <c r="L631" s="284"/>
      <c r="M631" s="284"/>
      <c r="N631" s="284"/>
      <c r="O631" s="284"/>
      <c r="P631" s="284"/>
      <c r="Q631" s="284"/>
      <c r="R631" s="284"/>
      <c r="S631" s="284"/>
      <c r="T631" s="284"/>
      <c r="U631" s="284"/>
      <c r="V631" s="284"/>
      <c r="W631" s="284"/>
      <c r="X631" s="284"/>
      <c r="Y631" s="284"/>
      <c r="Z631" s="284"/>
      <c r="AA631" s="284"/>
      <c r="AB631" s="284"/>
      <c r="AC631" s="284"/>
      <c r="AD631" s="284"/>
      <c r="AE631" s="284"/>
      <c r="AF631" s="284"/>
      <c r="AG631" s="284"/>
      <c r="AH631" s="284"/>
      <c r="AI631" s="284"/>
      <c r="AJ631" s="284"/>
      <c r="AK631" s="284"/>
      <c r="AL631" s="284"/>
      <c r="AM631" s="284"/>
      <c r="AN631" s="284"/>
      <c r="AO631" s="284"/>
      <c r="AP631" s="284"/>
      <c r="AQ631" s="284"/>
      <c r="AR631" s="284"/>
      <c r="AS631" s="284"/>
      <c r="AT631" s="284"/>
      <c r="AU631" s="284"/>
      <c r="AV631" s="284"/>
      <c r="AW631" s="284"/>
      <c r="AX631" s="284"/>
      <c r="AY631" s="284"/>
      <c r="AZ631" s="284"/>
      <c r="BA631" s="284"/>
      <c r="BB631" s="284"/>
      <c r="BC631" s="284"/>
      <c r="BD631" s="284"/>
      <c r="BE631" s="284"/>
      <c r="BF631" s="284"/>
      <c r="BG631" s="284"/>
      <c r="BH631" s="284"/>
      <c r="BI631" s="284"/>
      <c r="BJ631" s="284"/>
      <c r="BK631" s="284"/>
      <c r="BL631" s="284"/>
      <c r="BM631" s="284"/>
      <c r="BN631" s="284"/>
      <c r="BO631" s="284"/>
      <c r="BP631" s="284"/>
      <c r="BQ631" s="284"/>
      <c r="BR631" s="284"/>
      <c r="BS631" s="284"/>
      <c r="BT631" s="284"/>
      <c r="BU631" s="284"/>
      <c r="BV631" s="284"/>
      <c r="BW631" s="284"/>
      <c r="BX631" s="284"/>
      <c r="BY631" s="284"/>
      <c r="BZ631" s="284"/>
      <c r="CA631" s="284"/>
      <c r="CB631" s="284"/>
      <c r="CC631" s="284"/>
      <c r="CD631" s="284"/>
      <c r="CE631" s="284"/>
      <c r="CF631" s="284"/>
      <c r="CG631" s="284"/>
      <c r="CH631" s="284"/>
      <c r="CI631" s="284"/>
      <c r="CJ631" s="284"/>
      <c r="CK631" s="284"/>
      <c r="CL631" s="284"/>
      <c r="CM631" s="284"/>
      <c r="CN631" s="284"/>
      <c r="CO631" s="284"/>
      <c r="CP631" s="284"/>
      <c r="CQ631" s="284"/>
      <c r="CR631" s="284"/>
      <c r="CS631" s="284"/>
      <c r="CT631" s="284"/>
      <c r="CU631" s="284"/>
      <c r="CV631" s="284"/>
      <c r="CW631" s="284"/>
      <c r="CX631" s="284"/>
      <c r="CY631" s="284"/>
      <c r="CZ631" s="284"/>
      <c r="DA631" s="284"/>
      <c r="DB631" s="284"/>
      <c r="DC631" s="284"/>
      <c r="DD631" s="284"/>
      <c r="DE631" s="284"/>
      <c r="DF631" s="284"/>
      <c r="DG631" s="284"/>
      <c r="DH631" s="284"/>
      <c r="DI631" s="284"/>
      <c r="DJ631" s="284"/>
      <c r="DK631" s="284"/>
      <c r="DL631" s="284"/>
      <c r="DM631" s="284"/>
      <c r="DN631" s="284"/>
      <c r="DO631" s="284"/>
      <c r="DP631" s="284"/>
      <c r="DQ631" s="284"/>
      <c r="DR631" s="284"/>
      <c r="DS631" s="284"/>
      <c r="DT631" s="284"/>
      <c r="DU631" s="284"/>
      <c r="DV631" s="284"/>
      <c r="DW631" s="284"/>
      <c r="DX631" s="284"/>
      <c r="DY631" s="284"/>
      <c r="DZ631" s="284"/>
      <c r="EA631" s="284"/>
      <c r="EB631" s="284"/>
      <c r="EC631" s="284"/>
      <c r="ED631" s="284"/>
      <c r="EE631" s="284"/>
      <c r="EF631" s="284"/>
      <c r="EG631" s="284"/>
      <c r="EH631" s="284"/>
      <c r="EI631" s="284"/>
      <c r="EJ631" s="284"/>
      <c r="EK631" s="284"/>
      <c r="EL631" s="284"/>
      <c r="EM631" s="284"/>
      <c r="EN631" s="284"/>
      <c r="EO631" s="284"/>
      <c r="EP631" s="284"/>
      <c r="EQ631" s="284"/>
      <c r="ER631" s="284"/>
      <c r="ES631" s="284"/>
      <c r="ET631" s="284"/>
      <c r="EU631" s="284"/>
      <c r="EV631" s="284"/>
      <c r="EW631" s="284"/>
      <c r="EX631" s="284"/>
      <c r="EY631" s="284"/>
      <c r="EZ631" s="284"/>
      <c r="FA631" s="284"/>
      <c r="FB631" s="284"/>
      <c r="FC631" s="284"/>
      <c r="FD631" s="284"/>
      <c r="FE631" s="284"/>
      <c r="FF631" s="284"/>
      <c r="FG631" s="284"/>
      <c r="FH631" s="284"/>
      <c r="FI631" s="284"/>
      <c r="FJ631" s="284"/>
      <c r="FK631" s="284"/>
      <c r="FL631" s="284"/>
      <c r="FM631" s="284"/>
      <c r="FN631" s="284"/>
      <c r="FO631" s="284"/>
      <c r="FP631" s="284"/>
      <c r="FQ631" s="284"/>
      <c r="FR631" s="284"/>
      <c r="FS631" s="284"/>
      <c r="FT631" s="284"/>
      <c r="FU631" s="284"/>
      <c r="FV631" s="284"/>
      <c r="FW631" s="284"/>
      <c r="FX631" s="284"/>
      <c r="FY631" s="284"/>
      <c r="FZ631" s="284"/>
      <c r="GA631" s="284"/>
      <c r="GB631" s="284"/>
      <c r="GC631" s="284"/>
      <c r="GD631" s="284"/>
      <c r="GE631" s="284"/>
      <c r="GF631" s="284"/>
      <c r="GG631" s="284"/>
      <c r="GH631" s="284"/>
      <c r="GI631" s="284"/>
      <c r="GJ631" s="284"/>
      <c r="GK631" s="284"/>
      <c r="GL631" s="284"/>
      <c r="GM631" s="284"/>
      <c r="GN631" s="284"/>
      <c r="GO631" s="284"/>
      <c r="GP631" s="284"/>
      <c r="GQ631" s="284"/>
      <c r="GR631" s="284"/>
      <c r="GS631" s="284"/>
      <c r="GT631" s="284"/>
      <c r="GU631" s="284"/>
      <c r="GV631" s="284"/>
      <c r="GW631" s="284"/>
      <c r="GX631" s="284"/>
      <c r="GY631" s="284"/>
      <c r="GZ631" s="284"/>
      <c r="HA631" s="284"/>
      <c r="HB631" s="284"/>
      <c r="HC631" s="284"/>
      <c r="HD631" s="284"/>
      <c r="HE631" s="284"/>
      <c r="HF631" s="284"/>
      <c r="HG631" s="284"/>
      <c r="HH631" s="284"/>
      <c r="HI631" s="284"/>
      <c r="HJ631" s="284"/>
      <c r="HK631" s="284"/>
      <c r="HL631" s="284"/>
      <c r="HM631" s="284"/>
      <c r="HN631" s="284"/>
      <c r="HO631" s="284"/>
      <c r="HP631" s="284"/>
      <c r="HQ631" s="284"/>
      <c r="HR631" s="284"/>
      <c r="HS631" s="284"/>
      <c r="HT631" s="284"/>
      <c r="HU631" s="284"/>
      <c r="HV631" s="284"/>
      <c r="HW631" s="284"/>
      <c r="HX631" s="284"/>
      <c r="HY631" s="284"/>
      <c r="HZ631" s="284"/>
      <c r="IA631" s="284"/>
      <c r="IB631" s="284"/>
      <c r="IC631" s="284"/>
      <c r="ID631" s="284"/>
      <c r="IE631" s="284"/>
      <c r="IF631" s="284"/>
      <c r="IG631" s="284"/>
      <c r="IH631" s="284"/>
      <c r="II631" s="284"/>
      <c r="IJ631" s="284"/>
    </row>
    <row r="632" spans="1:244" s="353" customFormat="1" ht="14.25">
      <c r="A632" s="344"/>
      <c r="B632" s="377"/>
      <c r="C632" s="317"/>
      <c r="D632" s="454"/>
      <c r="E632" s="487"/>
      <c r="F632" s="220"/>
      <c r="G632" s="284"/>
      <c r="H632" s="284"/>
      <c r="I632" s="284"/>
      <c r="J632" s="284"/>
      <c r="K632" s="284"/>
      <c r="L632" s="284"/>
      <c r="M632" s="284"/>
      <c r="N632" s="284"/>
      <c r="O632" s="284"/>
      <c r="P632" s="284"/>
      <c r="Q632" s="284"/>
      <c r="R632" s="284"/>
      <c r="S632" s="284"/>
      <c r="T632" s="284"/>
      <c r="U632" s="284"/>
      <c r="V632" s="284"/>
      <c r="W632" s="284"/>
      <c r="X632" s="284"/>
      <c r="Y632" s="284"/>
      <c r="Z632" s="284"/>
      <c r="AA632" s="284"/>
      <c r="AB632" s="284"/>
      <c r="AC632" s="284"/>
      <c r="AD632" s="284"/>
      <c r="AE632" s="284"/>
      <c r="AF632" s="284"/>
      <c r="AG632" s="284"/>
      <c r="AH632" s="284"/>
      <c r="AI632" s="284"/>
      <c r="AJ632" s="284"/>
      <c r="AK632" s="284"/>
      <c r="AL632" s="284"/>
      <c r="AM632" s="284"/>
      <c r="AN632" s="284"/>
      <c r="AO632" s="284"/>
      <c r="AP632" s="284"/>
      <c r="AQ632" s="284"/>
      <c r="AR632" s="284"/>
      <c r="AS632" s="284"/>
      <c r="AT632" s="284"/>
      <c r="AU632" s="284"/>
      <c r="AV632" s="284"/>
      <c r="AW632" s="284"/>
      <c r="AX632" s="284"/>
      <c r="AY632" s="284"/>
      <c r="AZ632" s="284"/>
      <c r="BA632" s="284"/>
      <c r="BB632" s="284"/>
      <c r="BC632" s="284"/>
      <c r="BD632" s="284"/>
      <c r="BE632" s="284"/>
      <c r="BF632" s="284"/>
      <c r="BG632" s="284"/>
      <c r="BH632" s="284"/>
      <c r="BI632" s="284"/>
      <c r="BJ632" s="284"/>
      <c r="BK632" s="284"/>
      <c r="BL632" s="284"/>
      <c r="BM632" s="284"/>
      <c r="BN632" s="284"/>
      <c r="BO632" s="284"/>
      <c r="BP632" s="284"/>
      <c r="BQ632" s="284"/>
      <c r="BR632" s="284"/>
      <c r="BS632" s="284"/>
      <c r="BT632" s="284"/>
      <c r="BU632" s="284"/>
      <c r="BV632" s="284"/>
      <c r="BW632" s="284"/>
      <c r="BX632" s="284"/>
      <c r="BY632" s="284"/>
      <c r="BZ632" s="284"/>
      <c r="CA632" s="284"/>
      <c r="CB632" s="284"/>
      <c r="CC632" s="284"/>
      <c r="CD632" s="284"/>
      <c r="CE632" s="284"/>
      <c r="CF632" s="284"/>
      <c r="CG632" s="284"/>
      <c r="CH632" s="284"/>
      <c r="CI632" s="284"/>
      <c r="CJ632" s="284"/>
      <c r="CK632" s="284"/>
      <c r="CL632" s="284"/>
      <c r="CM632" s="284"/>
      <c r="CN632" s="284"/>
      <c r="CO632" s="284"/>
      <c r="CP632" s="284"/>
      <c r="CQ632" s="284"/>
      <c r="CR632" s="284"/>
      <c r="CS632" s="284"/>
      <c r="CT632" s="284"/>
      <c r="CU632" s="284"/>
      <c r="CV632" s="284"/>
      <c r="CW632" s="284"/>
      <c r="CX632" s="284"/>
      <c r="CY632" s="284"/>
      <c r="CZ632" s="284"/>
      <c r="DA632" s="284"/>
      <c r="DB632" s="284"/>
      <c r="DC632" s="284"/>
      <c r="DD632" s="284"/>
      <c r="DE632" s="284"/>
      <c r="DF632" s="284"/>
      <c r="DG632" s="284"/>
      <c r="DH632" s="284"/>
      <c r="DI632" s="284"/>
      <c r="DJ632" s="284"/>
      <c r="DK632" s="284"/>
      <c r="DL632" s="284"/>
      <c r="DM632" s="284"/>
      <c r="DN632" s="284"/>
      <c r="DO632" s="284"/>
      <c r="DP632" s="284"/>
      <c r="DQ632" s="284"/>
      <c r="DR632" s="284"/>
      <c r="DS632" s="284"/>
      <c r="DT632" s="284"/>
      <c r="DU632" s="284"/>
      <c r="DV632" s="284"/>
      <c r="DW632" s="284"/>
      <c r="DX632" s="284"/>
      <c r="DY632" s="284"/>
      <c r="DZ632" s="284"/>
      <c r="EA632" s="284"/>
      <c r="EB632" s="284"/>
      <c r="EC632" s="284"/>
      <c r="ED632" s="284"/>
      <c r="EE632" s="284"/>
      <c r="EF632" s="284"/>
      <c r="EG632" s="284"/>
      <c r="EH632" s="284"/>
      <c r="EI632" s="284"/>
      <c r="EJ632" s="284"/>
      <c r="EK632" s="284"/>
      <c r="EL632" s="284"/>
      <c r="EM632" s="284"/>
      <c r="EN632" s="284"/>
      <c r="EO632" s="284"/>
      <c r="EP632" s="284"/>
      <c r="EQ632" s="284"/>
      <c r="ER632" s="284"/>
      <c r="ES632" s="284"/>
      <c r="ET632" s="284"/>
      <c r="EU632" s="284"/>
      <c r="EV632" s="284"/>
      <c r="EW632" s="284"/>
      <c r="EX632" s="284"/>
      <c r="EY632" s="284"/>
      <c r="EZ632" s="284"/>
      <c r="FA632" s="284"/>
      <c r="FB632" s="284"/>
      <c r="FC632" s="284"/>
      <c r="FD632" s="284"/>
      <c r="FE632" s="284"/>
      <c r="FF632" s="284"/>
      <c r="FG632" s="284"/>
      <c r="FH632" s="284"/>
      <c r="FI632" s="284"/>
      <c r="FJ632" s="284"/>
      <c r="FK632" s="284"/>
      <c r="FL632" s="284"/>
      <c r="FM632" s="284"/>
      <c r="FN632" s="284"/>
      <c r="FO632" s="284"/>
      <c r="FP632" s="284"/>
      <c r="FQ632" s="284"/>
      <c r="FR632" s="284"/>
      <c r="FS632" s="284"/>
      <c r="FT632" s="284"/>
      <c r="FU632" s="284"/>
      <c r="FV632" s="284"/>
      <c r="FW632" s="284"/>
      <c r="FX632" s="284"/>
      <c r="FY632" s="284"/>
      <c r="FZ632" s="284"/>
      <c r="GA632" s="284"/>
      <c r="GB632" s="284"/>
      <c r="GC632" s="284"/>
      <c r="GD632" s="284"/>
      <c r="GE632" s="284"/>
      <c r="GF632" s="284"/>
      <c r="GG632" s="284"/>
      <c r="GH632" s="284"/>
      <c r="GI632" s="284"/>
      <c r="GJ632" s="284"/>
      <c r="GK632" s="284"/>
      <c r="GL632" s="284"/>
      <c r="GM632" s="284"/>
      <c r="GN632" s="284"/>
      <c r="GO632" s="284"/>
      <c r="GP632" s="284"/>
      <c r="GQ632" s="284"/>
      <c r="GR632" s="284"/>
      <c r="GS632" s="284"/>
      <c r="GT632" s="284"/>
      <c r="GU632" s="284"/>
      <c r="GV632" s="284"/>
      <c r="GW632" s="284"/>
      <c r="GX632" s="284"/>
      <c r="GY632" s="284"/>
      <c r="GZ632" s="284"/>
      <c r="HA632" s="284"/>
      <c r="HB632" s="284"/>
      <c r="HC632" s="284"/>
      <c r="HD632" s="284"/>
      <c r="HE632" s="284"/>
      <c r="HF632" s="284"/>
      <c r="HG632" s="284"/>
      <c r="HH632" s="284"/>
      <c r="HI632" s="284"/>
      <c r="HJ632" s="284"/>
      <c r="HK632" s="284"/>
      <c r="HL632" s="284"/>
      <c r="HM632" s="284"/>
      <c r="HN632" s="284"/>
      <c r="HO632" s="284"/>
      <c r="HP632" s="284"/>
      <c r="HQ632" s="284"/>
      <c r="HR632" s="284"/>
      <c r="HS632" s="284"/>
      <c r="HT632" s="284"/>
      <c r="HU632" s="284"/>
      <c r="HV632" s="284"/>
      <c r="HW632" s="284"/>
      <c r="HX632" s="284"/>
      <c r="HY632" s="284"/>
      <c r="HZ632" s="284"/>
      <c r="IA632" s="284"/>
      <c r="IB632" s="284"/>
      <c r="IC632" s="284"/>
      <c r="ID632" s="284"/>
      <c r="IE632" s="284"/>
      <c r="IF632" s="284"/>
      <c r="IG632" s="284"/>
      <c r="IH632" s="284"/>
      <c r="II632" s="284"/>
      <c r="IJ632" s="284"/>
    </row>
    <row r="633" spans="1:244" s="353" customFormat="1" ht="14.25">
      <c r="A633" s="344"/>
      <c r="B633" s="373"/>
      <c r="C633" s="317"/>
      <c r="D633" s="454"/>
      <c r="E633" s="487"/>
      <c r="F633" s="220"/>
      <c r="G633" s="284"/>
      <c r="H633" s="284"/>
      <c r="I633" s="284"/>
      <c r="J633" s="284"/>
      <c r="K633" s="284"/>
      <c r="L633" s="284"/>
      <c r="M633" s="284"/>
      <c r="N633" s="284"/>
      <c r="O633" s="284"/>
      <c r="P633" s="284"/>
      <c r="Q633" s="284"/>
      <c r="R633" s="284"/>
      <c r="S633" s="284"/>
      <c r="T633" s="284"/>
      <c r="U633" s="284"/>
      <c r="V633" s="284"/>
      <c r="W633" s="284"/>
      <c r="X633" s="284"/>
      <c r="Y633" s="284"/>
      <c r="Z633" s="284"/>
      <c r="AA633" s="284"/>
      <c r="AB633" s="284"/>
      <c r="AC633" s="284"/>
      <c r="AD633" s="284"/>
      <c r="AE633" s="284"/>
      <c r="AF633" s="284"/>
      <c r="AG633" s="284"/>
      <c r="AH633" s="284"/>
      <c r="AI633" s="284"/>
      <c r="AJ633" s="284"/>
      <c r="AK633" s="284"/>
      <c r="AL633" s="284"/>
      <c r="AM633" s="284"/>
      <c r="AN633" s="284"/>
      <c r="AO633" s="284"/>
      <c r="AP633" s="284"/>
      <c r="AQ633" s="284"/>
      <c r="AR633" s="284"/>
      <c r="AS633" s="284"/>
      <c r="AT633" s="284"/>
      <c r="AU633" s="284"/>
      <c r="AV633" s="284"/>
      <c r="AW633" s="284"/>
      <c r="AX633" s="284"/>
      <c r="AY633" s="284"/>
      <c r="AZ633" s="284"/>
      <c r="BA633" s="284"/>
      <c r="BB633" s="284"/>
      <c r="BC633" s="284"/>
      <c r="BD633" s="284"/>
      <c r="BE633" s="284"/>
      <c r="BF633" s="284"/>
      <c r="BG633" s="284"/>
      <c r="BH633" s="284"/>
      <c r="BI633" s="284"/>
      <c r="BJ633" s="284"/>
      <c r="BK633" s="284"/>
      <c r="BL633" s="284"/>
      <c r="BM633" s="284"/>
      <c r="BN633" s="284"/>
      <c r="BO633" s="284"/>
      <c r="BP633" s="284"/>
      <c r="BQ633" s="284"/>
      <c r="BR633" s="284"/>
      <c r="BS633" s="284"/>
      <c r="BT633" s="284"/>
      <c r="BU633" s="284"/>
      <c r="BV633" s="284"/>
      <c r="BW633" s="284"/>
      <c r="BX633" s="284"/>
      <c r="BY633" s="284"/>
      <c r="BZ633" s="284"/>
      <c r="CA633" s="284"/>
      <c r="CB633" s="284"/>
      <c r="CC633" s="284"/>
      <c r="CD633" s="284"/>
      <c r="CE633" s="284"/>
      <c r="CF633" s="284"/>
      <c r="CG633" s="284"/>
      <c r="CH633" s="284"/>
      <c r="CI633" s="284"/>
      <c r="CJ633" s="284"/>
      <c r="CK633" s="284"/>
      <c r="CL633" s="284"/>
      <c r="CM633" s="284"/>
      <c r="CN633" s="284"/>
      <c r="CO633" s="284"/>
      <c r="CP633" s="284"/>
      <c r="CQ633" s="284"/>
      <c r="CR633" s="284"/>
      <c r="CS633" s="284"/>
      <c r="CT633" s="284"/>
      <c r="CU633" s="284"/>
      <c r="CV633" s="284"/>
      <c r="CW633" s="284"/>
      <c r="CX633" s="284"/>
      <c r="CY633" s="284"/>
      <c r="CZ633" s="284"/>
      <c r="DA633" s="284"/>
      <c r="DB633" s="284"/>
      <c r="DC633" s="284"/>
      <c r="DD633" s="284"/>
      <c r="DE633" s="284"/>
      <c r="DF633" s="284"/>
      <c r="DG633" s="284"/>
      <c r="DH633" s="284"/>
      <c r="DI633" s="284"/>
      <c r="DJ633" s="284"/>
      <c r="DK633" s="284"/>
      <c r="DL633" s="284"/>
      <c r="DM633" s="284"/>
      <c r="DN633" s="284"/>
      <c r="DO633" s="284"/>
      <c r="DP633" s="284"/>
      <c r="DQ633" s="284"/>
      <c r="DR633" s="284"/>
      <c r="DS633" s="284"/>
      <c r="DT633" s="284"/>
      <c r="DU633" s="284"/>
      <c r="DV633" s="284"/>
      <c r="DW633" s="284"/>
      <c r="DX633" s="284"/>
      <c r="DY633" s="284"/>
      <c r="DZ633" s="284"/>
      <c r="EA633" s="284"/>
      <c r="EB633" s="284"/>
      <c r="EC633" s="284"/>
      <c r="ED633" s="284"/>
      <c r="EE633" s="284"/>
      <c r="EF633" s="284"/>
      <c r="EG633" s="284"/>
      <c r="EH633" s="284"/>
      <c r="EI633" s="284"/>
      <c r="EJ633" s="284"/>
      <c r="EK633" s="284"/>
      <c r="EL633" s="284"/>
      <c r="EM633" s="284"/>
      <c r="EN633" s="284"/>
      <c r="EO633" s="284"/>
      <c r="EP633" s="284"/>
      <c r="EQ633" s="284"/>
      <c r="ER633" s="284"/>
      <c r="ES633" s="284"/>
      <c r="ET633" s="284"/>
      <c r="EU633" s="284"/>
      <c r="EV633" s="284"/>
      <c r="EW633" s="284"/>
      <c r="EX633" s="284"/>
      <c r="EY633" s="284"/>
      <c r="EZ633" s="284"/>
      <c r="FA633" s="284"/>
      <c r="FB633" s="284"/>
      <c r="FC633" s="284"/>
      <c r="FD633" s="284"/>
      <c r="FE633" s="284"/>
      <c r="FF633" s="284"/>
      <c r="FG633" s="284"/>
      <c r="FH633" s="284"/>
      <c r="FI633" s="284"/>
      <c r="FJ633" s="284"/>
      <c r="FK633" s="284"/>
      <c r="FL633" s="284"/>
      <c r="FM633" s="284"/>
      <c r="FN633" s="284"/>
      <c r="FO633" s="284"/>
      <c r="FP633" s="284"/>
      <c r="FQ633" s="284"/>
      <c r="FR633" s="284"/>
      <c r="FS633" s="284"/>
      <c r="FT633" s="284"/>
      <c r="FU633" s="284"/>
      <c r="FV633" s="284"/>
      <c r="FW633" s="284"/>
      <c r="FX633" s="284"/>
      <c r="FY633" s="284"/>
      <c r="FZ633" s="284"/>
      <c r="GA633" s="284"/>
      <c r="GB633" s="284"/>
      <c r="GC633" s="284"/>
      <c r="GD633" s="284"/>
      <c r="GE633" s="284"/>
      <c r="GF633" s="284"/>
      <c r="GG633" s="284"/>
      <c r="GH633" s="284"/>
      <c r="GI633" s="284"/>
      <c r="GJ633" s="284"/>
      <c r="GK633" s="284"/>
      <c r="GL633" s="284"/>
      <c r="GM633" s="284"/>
      <c r="GN633" s="284"/>
      <c r="GO633" s="284"/>
      <c r="GP633" s="284"/>
      <c r="GQ633" s="284"/>
      <c r="GR633" s="284"/>
      <c r="GS633" s="284"/>
      <c r="GT633" s="284"/>
      <c r="GU633" s="284"/>
      <c r="GV633" s="284"/>
      <c r="GW633" s="284"/>
      <c r="GX633" s="284"/>
      <c r="GY633" s="284"/>
      <c r="GZ633" s="284"/>
      <c r="HA633" s="284"/>
      <c r="HB633" s="284"/>
      <c r="HC633" s="284"/>
      <c r="HD633" s="284"/>
      <c r="HE633" s="284"/>
      <c r="HF633" s="284"/>
      <c r="HG633" s="284"/>
      <c r="HH633" s="284"/>
      <c r="HI633" s="284"/>
      <c r="HJ633" s="284"/>
      <c r="HK633" s="284"/>
      <c r="HL633" s="284"/>
      <c r="HM633" s="284"/>
      <c r="HN633" s="284"/>
      <c r="HO633" s="284"/>
      <c r="HP633" s="284"/>
      <c r="HQ633" s="284"/>
      <c r="HR633" s="284"/>
      <c r="HS633" s="284"/>
      <c r="HT633" s="284"/>
      <c r="HU633" s="284"/>
      <c r="HV633" s="284"/>
      <c r="HW633" s="284"/>
      <c r="HX633" s="284"/>
      <c r="HY633" s="284"/>
      <c r="HZ633" s="284"/>
      <c r="IA633" s="284"/>
      <c r="IB633" s="284"/>
      <c r="IC633" s="284"/>
      <c r="ID633" s="284"/>
      <c r="IE633" s="284"/>
      <c r="IF633" s="284"/>
      <c r="IG633" s="284"/>
      <c r="IH633" s="284"/>
      <c r="II633" s="284"/>
      <c r="IJ633" s="284"/>
    </row>
    <row r="634" spans="1:244" s="353" customFormat="1" ht="14.25">
      <c r="A634" s="344"/>
      <c r="B634" s="373"/>
      <c r="C634" s="317"/>
      <c r="D634" s="454"/>
      <c r="E634" s="487"/>
      <c r="F634" s="220"/>
      <c r="G634" s="284"/>
      <c r="H634" s="284"/>
      <c r="I634" s="284"/>
      <c r="J634" s="284"/>
      <c r="K634" s="284"/>
      <c r="L634" s="284"/>
      <c r="M634" s="284"/>
      <c r="N634" s="284"/>
      <c r="O634" s="284"/>
      <c r="P634" s="284"/>
      <c r="Q634" s="284"/>
      <c r="R634" s="284"/>
      <c r="S634" s="284"/>
      <c r="T634" s="284"/>
      <c r="U634" s="284"/>
      <c r="V634" s="284"/>
      <c r="W634" s="284"/>
      <c r="X634" s="284"/>
      <c r="Y634" s="284"/>
      <c r="Z634" s="284"/>
      <c r="AA634" s="284"/>
      <c r="AB634" s="284"/>
      <c r="AC634" s="284"/>
      <c r="AD634" s="284"/>
      <c r="AE634" s="284"/>
      <c r="AF634" s="284"/>
      <c r="AG634" s="284"/>
      <c r="AH634" s="284"/>
      <c r="AI634" s="284"/>
      <c r="AJ634" s="284"/>
      <c r="AK634" s="284"/>
      <c r="AL634" s="284"/>
      <c r="AM634" s="284"/>
      <c r="AN634" s="284"/>
      <c r="AO634" s="284"/>
      <c r="AP634" s="284"/>
      <c r="AQ634" s="284"/>
      <c r="AR634" s="284"/>
      <c r="AS634" s="284"/>
      <c r="AT634" s="284"/>
      <c r="AU634" s="284"/>
      <c r="AV634" s="284"/>
      <c r="AW634" s="284"/>
      <c r="AX634" s="284"/>
      <c r="AY634" s="284"/>
      <c r="AZ634" s="284"/>
      <c r="BA634" s="284"/>
      <c r="BB634" s="284"/>
      <c r="BC634" s="284"/>
      <c r="BD634" s="284"/>
      <c r="BE634" s="284"/>
      <c r="BF634" s="284"/>
      <c r="BG634" s="284"/>
      <c r="BH634" s="284"/>
      <c r="BI634" s="284"/>
      <c r="BJ634" s="284"/>
      <c r="BK634" s="284"/>
      <c r="BL634" s="284"/>
      <c r="BM634" s="284"/>
      <c r="BN634" s="284"/>
      <c r="BO634" s="284"/>
      <c r="BP634" s="284"/>
      <c r="BQ634" s="284"/>
      <c r="BR634" s="284"/>
      <c r="BS634" s="284"/>
      <c r="BT634" s="284"/>
      <c r="BU634" s="284"/>
      <c r="BV634" s="284"/>
      <c r="BW634" s="284"/>
      <c r="BX634" s="284"/>
      <c r="BY634" s="284"/>
      <c r="BZ634" s="284"/>
      <c r="CA634" s="284"/>
      <c r="CB634" s="284"/>
      <c r="CC634" s="284"/>
      <c r="CD634" s="284"/>
      <c r="CE634" s="284"/>
      <c r="CF634" s="284"/>
      <c r="CG634" s="284"/>
      <c r="CH634" s="284"/>
      <c r="CI634" s="284"/>
      <c r="CJ634" s="284"/>
      <c r="CK634" s="284"/>
      <c r="CL634" s="284"/>
      <c r="CM634" s="284"/>
      <c r="CN634" s="284"/>
      <c r="CO634" s="284"/>
      <c r="CP634" s="284"/>
      <c r="CQ634" s="284"/>
      <c r="CR634" s="284"/>
      <c r="CS634" s="284"/>
      <c r="CT634" s="284"/>
      <c r="CU634" s="284"/>
      <c r="CV634" s="284"/>
      <c r="CW634" s="284"/>
      <c r="CX634" s="284"/>
      <c r="CY634" s="284"/>
      <c r="CZ634" s="284"/>
      <c r="DA634" s="284"/>
      <c r="DB634" s="284"/>
      <c r="DC634" s="284"/>
      <c r="DD634" s="284"/>
      <c r="DE634" s="284"/>
      <c r="DF634" s="284"/>
      <c r="DG634" s="284"/>
      <c r="DH634" s="284"/>
      <c r="DI634" s="284"/>
      <c r="DJ634" s="284"/>
      <c r="DK634" s="284"/>
      <c r="DL634" s="284"/>
      <c r="DM634" s="284"/>
      <c r="DN634" s="284"/>
      <c r="DO634" s="284"/>
      <c r="DP634" s="284"/>
      <c r="DQ634" s="284"/>
      <c r="DR634" s="284"/>
      <c r="DS634" s="284"/>
      <c r="DT634" s="284"/>
      <c r="DU634" s="284"/>
      <c r="DV634" s="284"/>
      <c r="DW634" s="284"/>
      <c r="DX634" s="284"/>
      <c r="DY634" s="284"/>
      <c r="DZ634" s="284"/>
      <c r="EA634" s="284"/>
      <c r="EB634" s="284"/>
      <c r="EC634" s="284"/>
      <c r="ED634" s="284"/>
      <c r="EE634" s="284"/>
      <c r="EF634" s="284"/>
      <c r="EG634" s="284"/>
      <c r="EH634" s="284"/>
      <c r="EI634" s="284"/>
      <c r="EJ634" s="284"/>
      <c r="EK634" s="284"/>
      <c r="EL634" s="284"/>
      <c r="EM634" s="284"/>
      <c r="EN634" s="284"/>
      <c r="EO634" s="284"/>
      <c r="EP634" s="284"/>
      <c r="EQ634" s="284"/>
      <c r="ER634" s="284"/>
      <c r="ES634" s="284"/>
      <c r="ET634" s="284"/>
      <c r="EU634" s="284"/>
      <c r="EV634" s="284"/>
      <c r="EW634" s="284"/>
      <c r="EX634" s="284"/>
      <c r="EY634" s="284"/>
      <c r="EZ634" s="284"/>
      <c r="FA634" s="284"/>
      <c r="FB634" s="284"/>
      <c r="FC634" s="284"/>
      <c r="FD634" s="284"/>
      <c r="FE634" s="284"/>
      <c r="FF634" s="284"/>
      <c r="FG634" s="284"/>
      <c r="FH634" s="284"/>
      <c r="FI634" s="284"/>
      <c r="FJ634" s="284"/>
      <c r="FK634" s="284"/>
      <c r="FL634" s="284"/>
      <c r="FM634" s="284"/>
      <c r="FN634" s="284"/>
      <c r="FO634" s="284"/>
      <c r="FP634" s="284"/>
      <c r="FQ634" s="284"/>
      <c r="FR634" s="284"/>
      <c r="FS634" s="284"/>
      <c r="FT634" s="284"/>
      <c r="FU634" s="284"/>
      <c r="FV634" s="284"/>
      <c r="FW634" s="284"/>
      <c r="FX634" s="284"/>
      <c r="FY634" s="284"/>
      <c r="FZ634" s="284"/>
      <c r="GA634" s="284"/>
      <c r="GB634" s="284"/>
      <c r="GC634" s="284"/>
      <c r="GD634" s="284"/>
      <c r="GE634" s="284"/>
      <c r="GF634" s="284"/>
      <c r="GG634" s="284"/>
      <c r="GH634" s="284"/>
      <c r="GI634" s="284"/>
      <c r="GJ634" s="284"/>
      <c r="GK634" s="284"/>
      <c r="GL634" s="284"/>
      <c r="GM634" s="284"/>
      <c r="GN634" s="284"/>
      <c r="GO634" s="284"/>
      <c r="GP634" s="284"/>
      <c r="GQ634" s="284"/>
      <c r="GR634" s="284"/>
      <c r="GS634" s="284"/>
      <c r="GT634" s="284"/>
      <c r="GU634" s="284"/>
      <c r="GV634" s="284"/>
      <c r="GW634" s="284"/>
      <c r="GX634" s="284"/>
      <c r="GY634" s="284"/>
      <c r="GZ634" s="284"/>
      <c r="HA634" s="284"/>
      <c r="HB634" s="284"/>
      <c r="HC634" s="284"/>
      <c r="HD634" s="284"/>
      <c r="HE634" s="284"/>
      <c r="HF634" s="284"/>
      <c r="HG634" s="284"/>
      <c r="HH634" s="284"/>
      <c r="HI634" s="284"/>
      <c r="HJ634" s="284"/>
      <c r="HK634" s="284"/>
      <c r="HL634" s="284"/>
      <c r="HM634" s="284"/>
      <c r="HN634" s="284"/>
      <c r="HO634" s="284"/>
      <c r="HP634" s="284"/>
      <c r="HQ634" s="284"/>
      <c r="HR634" s="284"/>
      <c r="HS634" s="284"/>
      <c r="HT634" s="284"/>
      <c r="HU634" s="284"/>
      <c r="HV634" s="284"/>
      <c r="HW634" s="284"/>
      <c r="HX634" s="284"/>
      <c r="HY634" s="284"/>
      <c r="HZ634" s="284"/>
      <c r="IA634" s="284"/>
      <c r="IB634" s="284"/>
      <c r="IC634" s="284"/>
      <c r="ID634" s="284"/>
      <c r="IE634" s="284"/>
      <c r="IF634" s="284"/>
      <c r="IG634" s="284"/>
      <c r="IH634" s="284"/>
      <c r="II634" s="284"/>
      <c r="IJ634" s="284"/>
    </row>
    <row r="635" spans="1:244" s="353" customFormat="1" ht="14.25">
      <c r="A635" s="344"/>
      <c r="B635" s="373"/>
      <c r="C635" s="317"/>
      <c r="D635" s="454"/>
      <c r="E635" s="487"/>
      <c r="F635" s="220"/>
      <c r="G635" s="284"/>
      <c r="H635" s="284"/>
      <c r="I635" s="284"/>
      <c r="J635" s="284"/>
      <c r="K635" s="284"/>
      <c r="L635" s="284"/>
      <c r="M635" s="284"/>
      <c r="N635" s="284"/>
      <c r="O635" s="284"/>
      <c r="P635" s="284"/>
      <c r="Q635" s="284"/>
      <c r="R635" s="284"/>
      <c r="S635" s="284"/>
      <c r="T635" s="284"/>
      <c r="U635" s="284"/>
      <c r="V635" s="284"/>
      <c r="W635" s="284"/>
      <c r="X635" s="284"/>
      <c r="Y635" s="284"/>
      <c r="Z635" s="284"/>
      <c r="AA635" s="284"/>
      <c r="AB635" s="284"/>
      <c r="AC635" s="284"/>
      <c r="AD635" s="284"/>
      <c r="AE635" s="284"/>
      <c r="AF635" s="284"/>
      <c r="AG635" s="284"/>
      <c r="AH635" s="284"/>
      <c r="AI635" s="284"/>
      <c r="AJ635" s="284"/>
      <c r="AK635" s="284"/>
      <c r="AL635" s="284"/>
      <c r="AM635" s="284"/>
      <c r="AN635" s="284"/>
      <c r="AO635" s="284"/>
      <c r="AP635" s="284"/>
      <c r="AQ635" s="284"/>
      <c r="AR635" s="284"/>
      <c r="AS635" s="284"/>
      <c r="AT635" s="284"/>
      <c r="AU635" s="284"/>
      <c r="AV635" s="284"/>
      <c r="AW635" s="284"/>
      <c r="AX635" s="284"/>
      <c r="AY635" s="284"/>
      <c r="AZ635" s="284"/>
      <c r="BA635" s="284"/>
      <c r="BB635" s="284"/>
      <c r="BC635" s="284"/>
      <c r="BD635" s="284"/>
      <c r="BE635" s="284"/>
      <c r="BF635" s="284"/>
      <c r="BG635" s="284"/>
      <c r="BH635" s="284"/>
      <c r="BI635" s="284"/>
      <c r="BJ635" s="284"/>
      <c r="BK635" s="284"/>
      <c r="BL635" s="284"/>
      <c r="BM635" s="284"/>
      <c r="BN635" s="284"/>
      <c r="BO635" s="284"/>
      <c r="BP635" s="284"/>
      <c r="BQ635" s="284"/>
      <c r="BR635" s="284"/>
      <c r="BS635" s="284"/>
      <c r="BT635" s="284"/>
      <c r="BU635" s="284"/>
      <c r="BV635" s="284"/>
      <c r="BW635" s="284"/>
      <c r="BX635" s="284"/>
      <c r="BY635" s="284"/>
      <c r="BZ635" s="284"/>
      <c r="CA635" s="284"/>
      <c r="CB635" s="284"/>
      <c r="CC635" s="284"/>
      <c r="CD635" s="284"/>
      <c r="CE635" s="284"/>
      <c r="CF635" s="284"/>
      <c r="CG635" s="284"/>
      <c r="CH635" s="284"/>
      <c r="CI635" s="284"/>
      <c r="CJ635" s="284"/>
      <c r="CK635" s="284"/>
      <c r="CL635" s="284"/>
      <c r="CM635" s="284"/>
      <c r="CN635" s="284"/>
      <c r="CO635" s="284"/>
      <c r="CP635" s="284"/>
      <c r="CQ635" s="284"/>
      <c r="CR635" s="284"/>
      <c r="CS635" s="284"/>
      <c r="CT635" s="284"/>
      <c r="CU635" s="284"/>
      <c r="CV635" s="284"/>
      <c r="CW635" s="284"/>
      <c r="CX635" s="284"/>
      <c r="CY635" s="284"/>
      <c r="CZ635" s="284"/>
      <c r="DA635" s="284"/>
      <c r="DB635" s="284"/>
      <c r="DC635" s="284"/>
      <c r="DD635" s="284"/>
      <c r="DE635" s="284"/>
      <c r="DF635" s="284"/>
      <c r="DG635" s="284"/>
      <c r="DH635" s="284"/>
      <c r="DI635" s="284"/>
      <c r="DJ635" s="284"/>
      <c r="DK635" s="284"/>
      <c r="DL635" s="284"/>
      <c r="DM635" s="284"/>
      <c r="DN635" s="284"/>
      <c r="DO635" s="284"/>
      <c r="DP635" s="284"/>
      <c r="DQ635" s="284"/>
      <c r="DR635" s="284"/>
      <c r="DS635" s="284"/>
      <c r="DT635" s="284"/>
      <c r="DU635" s="284"/>
      <c r="DV635" s="284"/>
      <c r="DW635" s="284"/>
      <c r="DX635" s="284"/>
      <c r="DY635" s="284"/>
      <c r="DZ635" s="284"/>
      <c r="EA635" s="284"/>
      <c r="EB635" s="284"/>
      <c r="EC635" s="284"/>
      <c r="ED635" s="284"/>
      <c r="EE635" s="284"/>
      <c r="EF635" s="284"/>
      <c r="EG635" s="284"/>
      <c r="EH635" s="284"/>
      <c r="EI635" s="284"/>
      <c r="EJ635" s="284"/>
      <c r="EK635" s="284"/>
      <c r="EL635" s="284"/>
      <c r="EM635" s="284"/>
      <c r="EN635" s="284"/>
      <c r="EO635" s="284"/>
      <c r="EP635" s="284"/>
      <c r="EQ635" s="284"/>
      <c r="ER635" s="284"/>
      <c r="ES635" s="284"/>
      <c r="ET635" s="284"/>
      <c r="EU635" s="284"/>
      <c r="EV635" s="284"/>
      <c r="EW635" s="284"/>
      <c r="EX635" s="284"/>
      <c r="EY635" s="284"/>
      <c r="EZ635" s="284"/>
      <c r="FA635" s="284"/>
      <c r="FB635" s="284"/>
      <c r="FC635" s="284"/>
      <c r="FD635" s="284"/>
      <c r="FE635" s="284"/>
      <c r="FF635" s="284"/>
      <c r="FG635" s="284"/>
      <c r="FH635" s="284"/>
      <c r="FI635" s="284"/>
      <c r="FJ635" s="284"/>
      <c r="FK635" s="284"/>
      <c r="FL635" s="284"/>
      <c r="FM635" s="284"/>
      <c r="FN635" s="284"/>
      <c r="FO635" s="284"/>
      <c r="FP635" s="284"/>
      <c r="FQ635" s="284"/>
      <c r="FR635" s="284"/>
      <c r="FS635" s="284"/>
      <c r="FT635" s="284"/>
      <c r="FU635" s="284"/>
      <c r="FV635" s="284"/>
      <c r="FW635" s="284"/>
      <c r="FX635" s="284"/>
      <c r="FY635" s="284"/>
      <c r="FZ635" s="284"/>
      <c r="GA635" s="284"/>
      <c r="GB635" s="284"/>
      <c r="GC635" s="284"/>
      <c r="GD635" s="284"/>
      <c r="GE635" s="284"/>
      <c r="GF635" s="284"/>
      <c r="GG635" s="284"/>
      <c r="GH635" s="284"/>
      <c r="GI635" s="284"/>
      <c r="GJ635" s="284"/>
      <c r="GK635" s="284"/>
      <c r="GL635" s="284"/>
      <c r="GM635" s="284"/>
      <c r="GN635" s="284"/>
      <c r="GO635" s="284"/>
      <c r="GP635" s="284"/>
      <c r="GQ635" s="284"/>
      <c r="GR635" s="284"/>
      <c r="GS635" s="284"/>
      <c r="GT635" s="284"/>
      <c r="GU635" s="284"/>
      <c r="GV635" s="284"/>
      <c r="GW635" s="284"/>
      <c r="GX635" s="284"/>
      <c r="GY635" s="284"/>
      <c r="GZ635" s="284"/>
      <c r="HA635" s="284"/>
      <c r="HB635" s="284"/>
      <c r="HC635" s="284"/>
      <c r="HD635" s="284"/>
      <c r="HE635" s="284"/>
      <c r="HF635" s="284"/>
      <c r="HG635" s="284"/>
      <c r="HH635" s="284"/>
      <c r="HI635" s="284"/>
      <c r="HJ635" s="284"/>
      <c r="HK635" s="284"/>
      <c r="HL635" s="284"/>
      <c r="HM635" s="284"/>
      <c r="HN635" s="284"/>
      <c r="HO635" s="284"/>
      <c r="HP635" s="284"/>
      <c r="HQ635" s="284"/>
      <c r="HR635" s="284"/>
      <c r="HS635" s="284"/>
      <c r="HT635" s="284"/>
      <c r="HU635" s="284"/>
      <c r="HV635" s="284"/>
      <c r="HW635" s="284"/>
      <c r="HX635" s="284"/>
      <c r="HY635" s="284"/>
      <c r="HZ635" s="284"/>
      <c r="IA635" s="284"/>
      <c r="IB635" s="284"/>
      <c r="IC635" s="284"/>
      <c r="ID635" s="284"/>
      <c r="IE635" s="284"/>
      <c r="IF635" s="284"/>
      <c r="IG635" s="284"/>
      <c r="IH635" s="284"/>
      <c r="II635" s="284"/>
      <c r="IJ635" s="284"/>
    </row>
    <row r="636" spans="1:244" s="353" customFormat="1" ht="14.25">
      <c r="A636" s="344"/>
      <c r="B636" s="373"/>
      <c r="C636" s="317"/>
      <c r="D636" s="454"/>
      <c r="E636" s="487"/>
      <c r="F636" s="220"/>
      <c r="G636" s="284"/>
      <c r="H636" s="284"/>
      <c r="I636" s="284"/>
      <c r="J636" s="284"/>
      <c r="K636" s="284"/>
      <c r="L636" s="284"/>
      <c r="M636" s="284"/>
      <c r="N636" s="284"/>
      <c r="O636" s="284"/>
      <c r="P636" s="284"/>
      <c r="Q636" s="284"/>
      <c r="R636" s="284"/>
      <c r="S636" s="284"/>
      <c r="T636" s="284"/>
      <c r="U636" s="284"/>
      <c r="V636" s="284"/>
      <c r="W636" s="284"/>
      <c r="X636" s="284"/>
      <c r="Y636" s="284"/>
      <c r="Z636" s="284"/>
      <c r="AA636" s="284"/>
      <c r="AB636" s="284"/>
      <c r="AC636" s="284"/>
      <c r="AD636" s="284"/>
      <c r="AE636" s="284"/>
      <c r="AF636" s="284"/>
      <c r="AG636" s="284"/>
      <c r="AH636" s="284"/>
      <c r="AI636" s="284"/>
      <c r="AJ636" s="284"/>
      <c r="AK636" s="284"/>
      <c r="AL636" s="284"/>
      <c r="AM636" s="284"/>
      <c r="AN636" s="284"/>
      <c r="AO636" s="284"/>
      <c r="AP636" s="284"/>
      <c r="AQ636" s="284"/>
      <c r="AR636" s="284"/>
      <c r="AS636" s="284"/>
      <c r="AT636" s="284"/>
      <c r="AU636" s="284"/>
      <c r="AV636" s="284"/>
      <c r="AW636" s="284"/>
      <c r="AX636" s="284"/>
      <c r="AY636" s="284"/>
      <c r="AZ636" s="284"/>
      <c r="BA636" s="284"/>
      <c r="BB636" s="284"/>
      <c r="BC636" s="284"/>
      <c r="BD636" s="284"/>
      <c r="BE636" s="284"/>
      <c r="BF636" s="284"/>
      <c r="BG636" s="284"/>
      <c r="BH636" s="284"/>
      <c r="BI636" s="284"/>
      <c r="BJ636" s="284"/>
      <c r="BK636" s="284"/>
      <c r="BL636" s="284"/>
      <c r="BM636" s="284"/>
      <c r="BN636" s="284"/>
      <c r="BO636" s="284"/>
      <c r="BP636" s="284"/>
      <c r="BQ636" s="284"/>
      <c r="BR636" s="284"/>
      <c r="BS636" s="284"/>
      <c r="BT636" s="284"/>
      <c r="BU636" s="284"/>
      <c r="BV636" s="284"/>
      <c r="BW636" s="284"/>
      <c r="BX636" s="284"/>
      <c r="BY636" s="284"/>
      <c r="BZ636" s="284"/>
      <c r="CA636" s="284"/>
      <c r="CB636" s="284"/>
      <c r="CC636" s="284"/>
      <c r="CD636" s="284"/>
      <c r="CE636" s="284"/>
      <c r="CF636" s="284"/>
      <c r="CG636" s="284"/>
      <c r="CH636" s="284"/>
      <c r="CI636" s="284"/>
      <c r="CJ636" s="284"/>
      <c r="CK636" s="284"/>
      <c r="CL636" s="284"/>
      <c r="CM636" s="284"/>
      <c r="CN636" s="284"/>
      <c r="CO636" s="284"/>
      <c r="CP636" s="284"/>
      <c r="CQ636" s="284"/>
      <c r="CR636" s="284"/>
      <c r="CS636" s="284"/>
      <c r="CT636" s="284"/>
      <c r="CU636" s="284"/>
      <c r="CV636" s="284"/>
      <c r="CW636" s="284"/>
      <c r="CX636" s="284"/>
      <c r="CY636" s="284"/>
      <c r="CZ636" s="284"/>
      <c r="DA636" s="284"/>
      <c r="DB636" s="284"/>
      <c r="DC636" s="284"/>
      <c r="DD636" s="284"/>
      <c r="DE636" s="284"/>
      <c r="DF636" s="284"/>
      <c r="DG636" s="284"/>
      <c r="DH636" s="284"/>
      <c r="DI636" s="284"/>
      <c r="DJ636" s="284"/>
      <c r="DK636" s="284"/>
      <c r="DL636" s="284"/>
      <c r="DM636" s="284"/>
      <c r="DN636" s="284"/>
      <c r="DO636" s="284"/>
      <c r="DP636" s="284"/>
      <c r="DQ636" s="284"/>
      <c r="DR636" s="284"/>
      <c r="DS636" s="284"/>
      <c r="DT636" s="284"/>
      <c r="DU636" s="284"/>
      <c r="DV636" s="284"/>
      <c r="DW636" s="284"/>
      <c r="DX636" s="284"/>
      <c r="DY636" s="284"/>
      <c r="DZ636" s="284"/>
      <c r="EA636" s="284"/>
      <c r="EB636" s="284"/>
      <c r="EC636" s="284"/>
      <c r="ED636" s="284"/>
      <c r="EE636" s="284"/>
      <c r="EF636" s="284"/>
      <c r="EG636" s="284"/>
      <c r="EH636" s="284"/>
      <c r="EI636" s="284"/>
      <c r="EJ636" s="284"/>
      <c r="EK636" s="284"/>
      <c r="EL636" s="284"/>
      <c r="EM636" s="284"/>
      <c r="EN636" s="284"/>
      <c r="EO636" s="284"/>
      <c r="EP636" s="284"/>
      <c r="EQ636" s="284"/>
      <c r="ER636" s="284"/>
      <c r="ES636" s="284"/>
      <c r="ET636" s="284"/>
      <c r="EU636" s="284"/>
      <c r="EV636" s="284"/>
      <c r="EW636" s="284"/>
      <c r="EX636" s="284"/>
      <c r="EY636" s="284"/>
      <c r="EZ636" s="284"/>
      <c r="FA636" s="284"/>
      <c r="FB636" s="284"/>
      <c r="FC636" s="284"/>
      <c r="FD636" s="284"/>
      <c r="FE636" s="284"/>
      <c r="FF636" s="284"/>
      <c r="FG636" s="284"/>
      <c r="FH636" s="284"/>
      <c r="FI636" s="284"/>
      <c r="FJ636" s="284"/>
      <c r="FK636" s="284"/>
      <c r="FL636" s="284"/>
      <c r="FM636" s="284"/>
      <c r="FN636" s="284"/>
      <c r="FO636" s="284"/>
      <c r="FP636" s="284"/>
      <c r="FQ636" s="284"/>
      <c r="FR636" s="284"/>
      <c r="FS636" s="284"/>
      <c r="FT636" s="284"/>
      <c r="FU636" s="284"/>
      <c r="FV636" s="284"/>
      <c r="FW636" s="284"/>
      <c r="FX636" s="284"/>
      <c r="FY636" s="284"/>
      <c r="FZ636" s="284"/>
      <c r="GA636" s="284"/>
      <c r="GB636" s="284"/>
      <c r="GC636" s="284"/>
      <c r="GD636" s="284"/>
      <c r="GE636" s="284"/>
      <c r="GF636" s="284"/>
      <c r="GG636" s="284"/>
      <c r="GH636" s="284"/>
      <c r="GI636" s="284"/>
      <c r="GJ636" s="284"/>
      <c r="GK636" s="284"/>
      <c r="GL636" s="284"/>
      <c r="GM636" s="284"/>
      <c r="GN636" s="284"/>
      <c r="GO636" s="284"/>
      <c r="GP636" s="284"/>
      <c r="GQ636" s="284"/>
      <c r="GR636" s="284"/>
      <c r="GS636" s="284"/>
      <c r="GT636" s="284"/>
      <c r="GU636" s="284"/>
      <c r="GV636" s="284"/>
      <c r="GW636" s="284"/>
      <c r="GX636" s="284"/>
      <c r="GY636" s="284"/>
      <c r="GZ636" s="284"/>
      <c r="HA636" s="284"/>
      <c r="HB636" s="284"/>
      <c r="HC636" s="284"/>
      <c r="HD636" s="284"/>
      <c r="HE636" s="284"/>
      <c r="HF636" s="284"/>
      <c r="HG636" s="284"/>
      <c r="HH636" s="284"/>
      <c r="HI636" s="284"/>
      <c r="HJ636" s="284"/>
      <c r="HK636" s="284"/>
      <c r="HL636" s="284"/>
      <c r="HM636" s="284"/>
      <c r="HN636" s="284"/>
      <c r="HO636" s="284"/>
      <c r="HP636" s="284"/>
      <c r="HQ636" s="284"/>
      <c r="HR636" s="284"/>
      <c r="HS636" s="284"/>
      <c r="HT636" s="284"/>
      <c r="HU636" s="284"/>
      <c r="HV636" s="284"/>
      <c r="HW636" s="284"/>
      <c r="HX636" s="284"/>
      <c r="HY636" s="284"/>
      <c r="HZ636" s="284"/>
      <c r="IA636" s="284"/>
      <c r="IB636" s="284"/>
      <c r="IC636" s="284"/>
      <c r="ID636" s="284"/>
      <c r="IE636" s="284"/>
      <c r="IF636" s="284"/>
      <c r="IG636" s="284"/>
      <c r="IH636" s="284"/>
      <c r="II636" s="284"/>
      <c r="IJ636" s="284"/>
    </row>
    <row r="637" spans="1:244" s="353" customFormat="1" ht="14.25">
      <c r="A637" s="344"/>
      <c r="B637" s="373"/>
      <c r="C637" s="317"/>
      <c r="D637" s="454"/>
      <c r="E637" s="487"/>
      <c r="F637" s="220"/>
      <c r="G637" s="284"/>
      <c r="H637" s="284"/>
      <c r="I637" s="284"/>
      <c r="J637" s="284"/>
      <c r="K637" s="284"/>
      <c r="L637" s="284"/>
      <c r="M637" s="284"/>
      <c r="N637" s="284"/>
      <c r="O637" s="284"/>
      <c r="P637" s="284"/>
      <c r="Q637" s="284"/>
      <c r="R637" s="284"/>
      <c r="S637" s="284"/>
      <c r="T637" s="284"/>
      <c r="U637" s="284"/>
      <c r="V637" s="284"/>
      <c r="W637" s="284"/>
      <c r="X637" s="284"/>
      <c r="Y637" s="284"/>
      <c r="Z637" s="284"/>
      <c r="AA637" s="284"/>
      <c r="AB637" s="284"/>
      <c r="AC637" s="284"/>
      <c r="AD637" s="284"/>
      <c r="AE637" s="284"/>
      <c r="AF637" s="284"/>
      <c r="AG637" s="284"/>
      <c r="AH637" s="284"/>
      <c r="AI637" s="284"/>
      <c r="AJ637" s="284"/>
      <c r="AK637" s="284"/>
      <c r="AL637" s="284"/>
      <c r="AM637" s="284"/>
      <c r="AN637" s="284"/>
      <c r="AO637" s="284"/>
      <c r="AP637" s="284"/>
      <c r="AQ637" s="284"/>
      <c r="AR637" s="284"/>
      <c r="AS637" s="284"/>
      <c r="AT637" s="284"/>
      <c r="AU637" s="284"/>
      <c r="AV637" s="284"/>
      <c r="AW637" s="284"/>
      <c r="AX637" s="284"/>
      <c r="AY637" s="284"/>
      <c r="AZ637" s="284"/>
      <c r="BA637" s="284"/>
      <c r="BB637" s="284"/>
      <c r="BC637" s="284"/>
      <c r="BD637" s="284"/>
      <c r="BE637" s="284"/>
      <c r="BF637" s="284"/>
      <c r="BG637" s="284"/>
      <c r="BH637" s="284"/>
      <c r="BI637" s="284"/>
      <c r="BJ637" s="284"/>
      <c r="BK637" s="284"/>
      <c r="BL637" s="284"/>
      <c r="BM637" s="284"/>
      <c r="BN637" s="284"/>
      <c r="BO637" s="284"/>
      <c r="BP637" s="284"/>
      <c r="BQ637" s="284"/>
      <c r="BR637" s="284"/>
      <c r="BS637" s="284"/>
      <c r="BT637" s="284"/>
      <c r="BU637" s="284"/>
      <c r="BV637" s="284"/>
      <c r="BW637" s="284"/>
      <c r="BX637" s="284"/>
      <c r="BY637" s="284"/>
      <c r="BZ637" s="284"/>
      <c r="CA637" s="284"/>
      <c r="CB637" s="284"/>
      <c r="CC637" s="284"/>
      <c r="CD637" s="284"/>
      <c r="CE637" s="284"/>
      <c r="CF637" s="284"/>
      <c r="CG637" s="284"/>
      <c r="CH637" s="284"/>
      <c r="CI637" s="284"/>
      <c r="CJ637" s="284"/>
      <c r="CK637" s="284"/>
      <c r="CL637" s="284"/>
      <c r="CM637" s="284"/>
      <c r="CN637" s="284"/>
      <c r="CO637" s="284"/>
      <c r="CP637" s="284"/>
      <c r="CQ637" s="284"/>
      <c r="CR637" s="284"/>
      <c r="CS637" s="284"/>
      <c r="CT637" s="284"/>
      <c r="CU637" s="284"/>
      <c r="CV637" s="284"/>
      <c r="CW637" s="284"/>
      <c r="CX637" s="284"/>
      <c r="CY637" s="284"/>
      <c r="CZ637" s="284"/>
      <c r="DA637" s="284"/>
      <c r="DB637" s="284"/>
      <c r="DC637" s="284"/>
      <c r="DD637" s="284"/>
      <c r="DE637" s="284"/>
      <c r="DF637" s="284"/>
      <c r="DG637" s="284"/>
      <c r="DH637" s="284"/>
      <c r="DI637" s="284"/>
      <c r="DJ637" s="284"/>
      <c r="DK637" s="284"/>
      <c r="DL637" s="284"/>
      <c r="DM637" s="284"/>
      <c r="DN637" s="284"/>
      <c r="DO637" s="284"/>
      <c r="DP637" s="284"/>
      <c r="DQ637" s="284"/>
      <c r="DR637" s="284"/>
      <c r="DS637" s="284"/>
      <c r="DT637" s="284"/>
      <c r="DU637" s="284"/>
      <c r="DV637" s="284"/>
      <c r="DW637" s="284"/>
      <c r="DX637" s="284"/>
      <c r="DY637" s="284"/>
      <c r="DZ637" s="284"/>
      <c r="EA637" s="284"/>
      <c r="EB637" s="284"/>
      <c r="EC637" s="284"/>
      <c r="ED637" s="284"/>
      <c r="EE637" s="284"/>
      <c r="EF637" s="284"/>
      <c r="EG637" s="284"/>
      <c r="EH637" s="284"/>
      <c r="EI637" s="284"/>
      <c r="EJ637" s="284"/>
      <c r="EK637" s="284"/>
      <c r="EL637" s="284"/>
      <c r="EM637" s="284"/>
      <c r="EN637" s="284"/>
      <c r="EO637" s="284"/>
      <c r="EP637" s="284"/>
      <c r="EQ637" s="284"/>
      <c r="ER637" s="284"/>
      <c r="ES637" s="284"/>
      <c r="ET637" s="284"/>
      <c r="EU637" s="284"/>
      <c r="EV637" s="284"/>
      <c r="EW637" s="284"/>
      <c r="EX637" s="284"/>
      <c r="EY637" s="284"/>
      <c r="EZ637" s="284"/>
      <c r="FA637" s="284"/>
      <c r="FB637" s="284"/>
      <c r="FC637" s="284"/>
      <c r="FD637" s="284"/>
      <c r="FE637" s="284"/>
      <c r="FF637" s="284"/>
      <c r="FG637" s="284"/>
      <c r="FH637" s="284"/>
      <c r="FI637" s="284"/>
      <c r="FJ637" s="284"/>
      <c r="FK637" s="284"/>
      <c r="FL637" s="284"/>
      <c r="FM637" s="284"/>
      <c r="FN637" s="284"/>
      <c r="FO637" s="284"/>
      <c r="FP637" s="284"/>
      <c r="FQ637" s="284"/>
      <c r="FR637" s="284"/>
      <c r="FS637" s="284"/>
      <c r="FT637" s="284"/>
      <c r="FU637" s="284"/>
      <c r="FV637" s="284"/>
      <c r="FW637" s="284"/>
      <c r="FX637" s="284"/>
      <c r="FY637" s="284"/>
      <c r="FZ637" s="284"/>
      <c r="GA637" s="284"/>
      <c r="GB637" s="284"/>
      <c r="GC637" s="284"/>
      <c r="GD637" s="284"/>
      <c r="GE637" s="284"/>
      <c r="GF637" s="284"/>
      <c r="GG637" s="284"/>
      <c r="GH637" s="284"/>
      <c r="GI637" s="284"/>
      <c r="GJ637" s="284"/>
      <c r="GK637" s="284"/>
      <c r="GL637" s="284"/>
      <c r="GM637" s="284"/>
      <c r="GN637" s="284"/>
      <c r="GO637" s="284"/>
      <c r="GP637" s="284"/>
      <c r="GQ637" s="284"/>
      <c r="GR637" s="284"/>
      <c r="GS637" s="284"/>
      <c r="GT637" s="284"/>
      <c r="GU637" s="284"/>
      <c r="GV637" s="284"/>
      <c r="GW637" s="284"/>
      <c r="GX637" s="284"/>
      <c r="GY637" s="284"/>
      <c r="GZ637" s="284"/>
      <c r="HA637" s="284"/>
      <c r="HB637" s="284"/>
      <c r="HC637" s="284"/>
      <c r="HD637" s="284"/>
      <c r="HE637" s="284"/>
      <c r="HF637" s="284"/>
      <c r="HG637" s="284"/>
      <c r="HH637" s="284"/>
      <c r="HI637" s="284"/>
      <c r="HJ637" s="284"/>
      <c r="HK637" s="284"/>
      <c r="HL637" s="284"/>
      <c r="HM637" s="284"/>
      <c r="HN637" s="284"/>
      <c r="HO637" s="284"/>
      <c r="HP637" s="284"/>
      <c r="HQ637" s="284"/>
      <c r="HR637" s="284"/>
      <c r="HS637" s="284"/>
      <c r="HT637" s="284"/>
      <c r="HU637" s="284"/>
      <c r="HV637" s="284"/>
      <c r="HW637" s="284"/>
      <c r="HX637" s="284"/>
      <c r="HY637" s="284"/>
      <c r="HZ637" s="284"/>
      <c r="IA637" s="284"/>
      <c r="IB637" s="284"/>
      <c r="IC637" s="284"/>
      <c r="ID637" s="284"/>
      <c r="IE637" s="284"/>
      <c r="IF637" s="284"/>
      <c r="IG637" s="284"/>
      <c r="IH637" s="284"/>
      <c r="II637" s="284"/>
      <c r="IJ637" s="284"/>
    </row>
    <row r="638" spans="1:244" s="353" customFormat="1" ht="14.25">
      <c r="A638" s="344"/>
      <c r="B638" s="373"/>
      <c r="C638" s="317"/>
      <c r="D638" s="454"/>
      <c r="E638" s="487"/>
      <c r="F638" s="220"/>
      <c r="G638" s="284"/>
      <c r="H638" s="284"/>
      <c r="I638" s="284"/>
      <c r="J638" s="284"/>
      <c r="K638" s="284"/>
      <c r="L638" s="284"/>
      <c r="M638" s="284"/>
      <c r="N638" s="284"/>
      <c r="O638" s="284"/>
      <c r="P638" s="284"/>
      <c r="Q638" s="284"/>
      <c r="R638" s="284"/>
      <c r="S638" s="284"/>
      <c r="T638" s="284"/>
      <c r="U638" s="284"/>
      <c r="V638" s="284"/>
      <c r="W638" s="284"/>
      <c r="X638" s="284"/>
      <c r="Y638" s="284"/>
      <c r="Z638" s="284"/>
      <c r="AA638" s="284"/>
      <c r="AB638" s="284"/>
      <c r="AC638" s="284"/>
      <c r="AD638" s="284"/>
      <c r="AE638" s="284"/>
      <c r="AF638" s="284"/>
      <c r="AG638" s="284"/>
      <c r="AH638" s="284"/>
      <c r="AI638" s="284"/>
      <c r="AJ638" s="284"/>
      <c r="AK638" s="284"/>
      <c r="AL638" s="284"/>
      <c r="AM638" s="284"/>
      <c r="AN638" s="284"/>
      <c r="AO638" s="284"/>
      <c r="AP638" s="284"/>
      <c r="AQ638" s="284"/>
      <c r="AR638" s="284"/>
      <c r="AS638" s="284"/>
      <c r="AT638" s="284"/>
      <c r="AU638" s="284"/>
      <c r="AV638" s="284"/>
      <c r="AW638" s="284"/>
      <c r="AX638" s="284"/>
      <c r="AY638" s="284"/>
      <c r="AZ638" s="284"/>
      <c r="BA638" s="284"/>
      <c r="BB638" s="284"/>
      <c r="BC638" s="284"/>
      <c r="BD638" s="284"/>
      <c r="BE638" s="284"/>
      <c r="BF638" s="284"/>
      <c r="BG638" s="284"/>
      <c r="BH638" s="284"/>
      <c r="BI638" s="284"/>
      <c r="BJ638" s="284"/>
      <c r="BK638" s="284"/>
      <c r="BL638" s="284"/>
      <c r="BM638" s="284"/>
      <c r="BN638" s="284"/>
      <c r="BO638" s="284"/>
      <c r="BP638" s="284"/>
      <c r="BQ638" s="284"/>
      <c r="BR638" s="284"/>
      <c r="BS638" s="284"/>
      <c r="BT638" s="284"/>
      <c r="BU638" s="284"/>
      <c r="BV638" s="284"/>
      <c r="BW638" s="284"/>
      <c r="BX638" s="284"/>
      <c r="BY638" s="284"/>
      <c r="BZ638" s="284"/>
      <c r="CA638" s="284"/>
      <c r="CB638" s="284"/>
      <c r="CC638" s="284"/>
      <c r="CD638" s="284"/>
      <c r="CE638" s="284"/>
      <c r="CF638" s="284"/>
      <c r="CG638" s="284"/>
      <c r="CH638" s="284"/>
      <c r="CI638" s="284"/>
      <c r="CJ638" s="284"/>
      <c r="CK638" s="284"/>
      <c r="CL638" s="284"/>
      <c r="CM638" s="284"/>
      <c r="CN638" s="284"/>
      <c r="CO638" s="284"/>
      <c r="CP638" s="284"/>
      <c r="CQ638" s="284"/>
      <c r="CR638" s="284"/>
      <c r="CS638" s="284"/>
      <c r="CT638" s="284"/>
      <c r="CU638" s="284"/>
      <c r="CV638" s="284"/>
      <c r="CW638" s="284"/>
      <c r="CX638" s="284"/>
      <c r="CY638" s="284"/>
      <c r="CZ638" s="284"/>
      <c r="DA638" s="284"/>
      <c r="DB638" s="284"/>
      <c r="DC638" s="284"/>
      <c r="DD638" s="284"/>
      <c r="DE638" s="284"/>
      <c r="DF638" s="284"/>
      <c r="DG638" s="284"/>
      <c r="DH638" s="284"/>
      <c r="DI638" s="284"/>
      <c r="DJ638" s="284"/>
      <c r="DK638" s="284"/>
      <c r="DL638" s="284"/>
      <c r="DM638" s="284"/>
      <c r="DN638" s="284"/>
      <c r="DO638" s="284"/>
      <c r="DP638" s="284"/>
      <c r="DQ638" s="284"/>
      <c r="DR638" s="284"/>
      <c r="DS638" s="284"/>
      <c r="DT638" s="284"/>
      <c r="DU638" s="284"/>
      <c r="DV638" s="284"/>
      <c r="DW638" s="284"/>
      <c r="DX638" s="284"/>
      <c r="DY638" s="284"/>
      <c r="DZ638" s="284"/>
      <c r="EA638" s="284"/>
      <c r="EB638" s="284"/>
      <c r="EC638" s="284"/>
      <c r="ED638" s="284"/>
      <c r="EE638" s="284"/>
      <c r="EF638" s="284"/>
      <c r="EG638" s="284"/>
      <c r="EH638" s="284"/>
      <c r="EI638" s="284"/>
      <c r="EJ638" s="284"/>
      <c r="EK638" s="284"/>
      <c r="EL638" s="284"/>
      <c r="EM638" s="284"/>
      <c r="EN638" s="284"/>
      <c r="EO638" s="284"/>
      <c r="EP638" s="284"/>
      <c r="EQ638" s="284"/>
      <c r="ER638" s="284"/>
      <c r="ES638" s="284"/>
      <c r="ET638" s="284"/>
      <c r="EU638" s="284"/>
      <c r="EV638" s="284"/>
      <c r="EW638" s="284"/>
      <c r="EX638" s="284"/>
      <c r="EY638" s="284"/>
      <c r="EZ638" s="284"/>
      <c r="FA638" s="284"/>
      <c r="FB638" s="284"/>
      <c r="FC638" s="284"/>
      <c r="FD638" s="284"/>
      <c r="FE638" s="284"/>
      <c r="FF638" s="284"/>
      <c r="FG638" s="284"/>
      <c r="FH638" s="284"/>
      <c r="FI638" s="284"/>
      <c r="FJ638" s="284"/>
      <c r="FK638" s="284"/>
      <c r="FL638" s="284"/>
      <c r="FM638" s="284"/>
      <c r="FN638" s="284"/>
      <c r="FO638" s="284"/>
      <c r="FP638" s="284"/>
      <c r="FQ638" s="284"/>
      <c r="FR638" s="284"/>
      <c r="FS638" s="284"/>
      <c r="FT638" s="284"/>
      <c r="FU638" s="284"/>
      <c r="FV638" s="284"/>
      <c r="FW638" s="284"/>
      <c r="FX638" s="284"/>
      <c r="FY638" s="284"/>
      <c r="FZ638" s="284"/>
      <c r="GA638" s="284"/>
      <c r="GB638" s="284"/>
      <c r="GC638" s="284"/>
      <c r="GD638" s="284"/>
      <c r="GE638" s="284"/>
      <c r="GF638" s="284"/>
      <c r="GG638" s="284"/>
      <c r="GH638" s="284"/>
      <c r="GI638" s="284"/>
      <c r="GJ638" s="284"/>
      <c r="GK638" s="284"/>
      <c r="GL638" s="284"/>
      <c r="GM638" s="284"/>
      <c r="GN638" s="284"/>
      <c r="GO638" s="284"/>
      <c r="GP638" s="284"/>
      <c r="GQ638" s="284"/>
      <c r="GR638" s="284"/>
      <c r="GS638" s="284"/>
      <c r="GT638" s="284"/>
      <c r="GU638" s="284"/>
      <c r="GV638" s="284"/>
      <c r="GW638" s="284"/>
      <c r="GX638" s="284"/>
      <c r="GY638" s="284"/>
      <c r="GZ638" s="284"/>
      <c r="HA638" s="284"/>
      <c r="HB638" s="284"/>
      <c r="HC638" s="284"/>
      <c r="HD638" s="284"/>
      <c r="HE638" s="284"/>
      <c r="HF638" s="284"/>
      <c r="HG638" s="284"/>
      <c r="HH638" s="284"/>
      <c r="HI638" s="284"/>
      <c r="HJ638" s="284"/>
      <c r="HK638" s="284"/>
      <c r="HL638" s="284"/>
      <c r="HM638" s="284"/>
      <c r="HN638" s="284"/>
      <c r="HO638" s="284"/>
      <c r="HP638" s="284"/>
      <c r="HQ638" s="284"/>
      <c r="HR638" s="284"/>
      <c r="HS638" s="284"/>
      <c r="HT638" s="284"/>
      <c r="HU638" s="284"/>
      <c r="HV638" s="284"/>
      <c r="HW638" s="284"/>
      <c r="HX638" s="284"/>
      <c r="HY638" s="284"/>
      <c r="HZ638" s="284"/>
      <c r="IA638" s="284"/>
      <c r="IB638" s="284"/>
      <c r="IC638" s="284"/>
      <c r="ID638" s="284"/>
      <c r="IE638" s="284"/>
      <c r="IF638" s="284"/>
      <c r="IG638" s="284"/>
      <c r="IH638" s="284"/>
      <c r="II638" s="284"/>
      <c r="IJ638" s="284"/>
    </row>
    <row r="639" spans="1:244" s="353" customFormat="1" ht="14.25">
      <c r="A639" s="344"/>
      <c r="B639" s="373"/>
      <c r="C639" s="317"/>
      <c r="D639" s="454"/>
      <c r="E639" s="487"/>
      <c r="F639" s="220"/>
      <c r="G639" s="284"/>
      <c r="H639" s="284"/>
      <c r="I639" s="284"/>
      <c r="J639" s="284"/>
      <c r="K639" s="284"/>
      <c r="L639" s="284"/>
      <c r="M639" s="284"/>
      <c r="N639" s="284"/>
      <c r="O639" s="284"/>
      <c r="P639" s="284"/>
      <c r="Q639" s="284"/>
      <c r="R639" s="284"/>
      <c r="S639" s="284"/>
      <c r="T639" s="284"/>
      <c r="U639" s="284"/>
      <c r="V639" s="284"/>
      <c r="W639" s="284"/>
      <c r="X639" s="284"/>
      <c r="Y639" s="284"/>
      <c r="Z639" s="284"/>
      <c r="AA639" s="284"/>
      <c r="AB639" s="284"/>
      <c r="AC639" s="284"/>
      <c r="AD639" s="284"/>
      <c r="AE639" s="284"/>
      <c r="AF639" s="284"/>
      <c r="AG639" s="284"/>
      <c r="AH639" s="284"/>
      <c r="AI639" s="284"/>
      <c r="AJ639" s="284"/>
      <c r="AK639" s="284"/>
      <c r="AL639" s="284"/>
      <c r="AM639" s="284"/>
      <c r="AN639" s="284"/>
      <c r="AO639" s="284"/>
      <c r="AP639" s="284"/>
      <c r="AQ639" s="284"/>
      <c r="AR639" s="284"/>
      <c r="AS639" s="284"/>
      <c r="AT639" s="284"/>
      <c r="AU639" s="284"/>
      <c r="AV639" s="284"/>
      <c r="AW639" s="284"/>
      <c r="AX639" s="284"/>
      <c r="AY639" s="284"/>
      <c r="AZ639" s="284"/>
      <c r="BA639" s="284"/>
      <c r="BB639" s="284"/>
      <c r="BC639" s="284"/>
      <c r="BD639" s="284"/>
      <c r="BE639" s="284"/>
      <c r="BF639" s="284"/>
      <c r="BG639" s="284"/>
      <c r="BH639" s="284"/>
      <c r="BI639" s="284"/>
      <c r="BJ639" s="284"/>
      <c r="BK639" s="284"/>
      <c r="BL639" s="284"/>
      <c r="BM639" s="284"/>
      <c r="BN639" s="284"/>
      <c r="BO639" s="284"/>
      <c r="BP639" s="284"/>
      <c r="BQ639" s="284"/>
      <c r="BR639" s="284"/>
      <c r="BS639" s="284"/>
      <c r="BT639" s="284"/>
      <c r="BU639" s="284"/>
      <c r="BV639" s="284"/>
      <c r="BW639" s="284"/>
      <c r="BX639" s="284"/>
      <c r="BY639" s="284"/>
      <c r="BZ639" s="284"/>
      <c r="CA639" s="284"/>
      <c r="CB639" s="284"/>
      <c r="CC639" s="284"/>
      <c r="CD639" s="284"/>
      <c r="CE639" s="284"/>
      <c r="CF639" s="284"/>
      <c r="CG639" s="284"/>
      <c r="CH639" s="284"/>
      <c r="CI639" s="284"/>
      <c r="CJ639" s="284"/>
      <c r="CK639" s="284"/>
      <c r="CL639" s="284"/>
      <c r="CM639" s="284"/>
      <c r="CN639" s="284"/>
      <c r="CO639" s="284"/>
      <c r="CP639" s="284"/>
      <c r="CQ639" s="284"/>
      <c r="CR639" s="284"/>
      <c r="CS639" s="284"/>
      <c r="CT639" s="284"/>
      <c r="CU639" s="284"/>
      <c r="CV639" s="284"/>
      <c r="CW639" s="284"/>
      <c r="CX639" s="284"/>
      <c r="CY639" s="284"/>
      <c r="CZ639" s="284"/>
      <c r="DA639" s="284"/>
      <c r="DB639" s="284"/>
      <c r="DC639" s="284"/>
      <c r="DD639" s="284"/>
      <c r="DE639" s="284"/>
      <c r="DF639" s="284"/>
      <c r="DG639" s="284"/>
      <c r="DH639" s="284"/>
      <c r="DI639" s="284"/>
      <c r="DJ639" s="284"/>
      <c r="DK639" s="284"/>
      <c r="DL639" s="284"/>
      <c r="DM639" s="284"/>
      <c r="DN639" s="284"/>
      <c r="DO639" s="284"/>
      <c r="DP639" s="284"/>
      <c r="DQ639" s="284"/>
      <c r="DR639" s="284"/>
      <c r="DS639" s="284"/>
      <c r="DT639" s="284"/>
      <c r="DU639" s="284"/>
      <c r="DV639" s="284"/>
      <c r="DW639" s="284"/>
      <c r="DX639" s="284"/>
      <c r="DY639" s="284"/>
      <c r="DZ639" s="284"/>
      <c r="EA639" s="284"/>
      <c r="EB639" s="284"/>
      <c r="EC639" s="284"/>
      <c r="ED639" s="284"/>
      <c r="EE639" s="284"/>
      <c r="EF639" s="284"/>
      <c r="EG639" s="284"/>
      <c r="EH639" s="284"/>
      <c r="EI639" s="284"/>
      <c r="EJ639" s="284"/>
      <c r="EK639" s="284"/>
      <c r="EL639" s="284"/>
      <c r="EM639" s="284"/>
      <c r="EN639" s="284"/>
      <c r="EO639" s="284"/>
      <c r="EP639" s="284"/>
      <c r="EQ639" s="284"/>
      <c r="ER639" s="284"/>
      <c r="ES639" s="284"/>
      <c r="ET639" s="284"/>
      <c r="EU639" s="284"/>
      <c r="EV639" s="284"/>
      <c r="EW639" s="284"/>
      <c r="EX639" s="284"/>
      <c r="EY639" s="284"/>
      <c r="EZ639" s="284"/>
      <c r="FA639" s="284"/>
      <c r="FB639" s="284"/>
      <c r="FC639" s="284"/>
      <c r="FD639" s="284"/>
      <c r="FE639" s="284"/>
      <c r="FF639" s="284"/>
      <c r="FG639" s="284"/>
      <c r="FH639" s="284"/>
      <c r="FI639" s="284"/>
      <c r="FJ639" s="284"/>
      <c r="FK639" s="284"/>
      <c r="FL639" s="284"/>
      <c r="FM639" s="284"/>
      <c r="FN639" s="284"/>
      <c r="FO639" s="284"/>
      <c r="FP639" s="284"/>
      <c r="FQ639" s="284"/>
      <c r="FR639" s="284"/>
      <c r="FS639" s="284"/>
      <c r="FT639" s="284"/>
      <c r="FU639" s="284"/>
      <c r="FV639" s="284"/>
      <c r="FW639" s="284"/>
      <c r="FX639" s="284"/>
      <c r="FY639" s="284"/>
      <c r="FZ639" s="284"/>
      <c r="GA639" s="284"/>
      <c r="GB639" s="284"/>
      <c r="GC639" s="284"/>
      <c r="GD639" s="284"/>
      <c r="GE639" s="284"/>
      <c r="GF639" s="284"/>
      <c r="GG639" s="284"/>
      <c r="GH639" s="284"/>
      <c r="GI639" s="284"/>
      <c r="GJ639" s="284"/>
      <c r="GK639" s="284"/>
      <c r="GL639" s="284"/>
      <c r="GM639" s="284"/>
      <c r="GN639" s="284"/>
      <c r="GO639" s="284"/>
      <c r="GP639" s="284"/>
      <c r="GQ639" s="284"/>
      <c r="GR639" s="284"/>
      <c r="GS639" s="284"/>
      <c r="GT639" s="284"/>
      <c r="GU639" s="284"/>
      <c r="GV639" s="284"/>
      <c r="GW639" s="284"/>
      <c r="GX639" s="284"/>
      <c r="GY639" s="284"/>
      <c r="GZ639" s="284"/>
      <c r="HA639" s="284"/>
      <c r="HB639" s="284"/>
      <c r="HC639" s="284"/>
      <c r="HD639" s="284"/>
      <c r="HE639" s="284"/>
      <c r="HF639" s="284"/>
      <c r="HG639" s="284"/>
      <c r="HH639" s="284"/>
      <c r="HI639" s="284"/>
      <c r="HJ639" s="284"/>
      <c r="HK639" s="284"/>
      <c r="HL639" s="284"/>
      <c r="HM639" s="284"/>
      <c r="HN639" s="284"/>
      <c r="HO639" s="284"/>
      <c r="HP639" s="284"/>
      <c r="HQ639" s="284"/>
      <c r="HR639" s="284"/>
      <c r="HS639" s="284"/>
      <c r="HT639" s="284"/>
      <c r="HU639" s="284"/>
      <c r="HV639" s="284"/>
      <c r="HW639" s="284"/>
      <c r="HX639" s="284"/>
      <c r="HY639" s="284"/>
      <c r="HZ639" s="284"/>
      <c r="IA639" s="284"/>
      <c r="IB639" s="284"/>
      <c r="IC639" s="284"/>
      <c r="ID639" s="284"/>
      <c r="IE639" s="284"/>
      <c r="IF639" s="284"/>
      <c r="IG639" s="284"/>
      <c r="IH639" s="284"/>
      <c r="II639" s="284"/>
      <c r="IJ639" s="284"/>
    </row>
    <row r="640" spans="1:244" s="353" customFormat="1" ht="14.25">
      <c r="A640" s="344"/>
      <c r="B640" s="373"/>
      <c r="C640" s="317"/>
      <c r="D640" s="454"/>
      <c r="E640" s="487"/>
      <c r="F640" s="220"/>
      <c r="G640" s="284"/>
      <c r="H640" s="284"/>
      <c r="I640" s="284"/>
      <c r="J640" s="284"/>
      <c r="K640" s="284"/>
      <c r="L640" s="284"/>
      <c r="M640" s="284"/>
      <c r="N640" s="284"/>
      <c r="O640" s="284"/>
      <c r="P640" s="284"/>
      <c r="Q640" s="284"/>
      <c r="R640" s="284"/>
      <c r="S640" s="284"/>
      <c r="T640" s="284"/>
      <c r="U640" s="284"/>
      <c r="V640" s="284"/>
      <c r="W640" s="284"/>
      <c r="X640" s="284"/>
      <c r="Y640" s="284"/>
      <c r="Z640" s="284"/>
      <c r="AA640" s="284"/>
      <c r="AB640" s="284"/>
      <c r="AC640" s="284"/>
      <c r="AD640" s="284"/>
      <c r="AE640" s="284"/>
      <c r="AF640" s="284"/>
      <c r="AG640" s="284"/>
      <c r="AH640" s="284"/>
      <c r="AI640" s="284"/>
      <c r="AJ640" s="284"/>
      <c r="AK640" s="284"/>
      <c r="AL640" s="284"/>
      <c r="AM640" s="284"/>
      <c r="AN640" s="284"/>
      <c r="AO640" s="284"/>
      <c r="AP640" s="284"/>
      <c r="AQ640" s="284"/>
      <c r="AR640" s="284"/>
      <c r="AS640" s="284"/>
      <c r="AT640" s="284"/>
      <c r="AU640" s="284"/>
      <c r="AV640" s="284"/>
      <c r="AW640" s="284"/>
      <c r="AX640" s="284"/>
      <c r="AY640" s="284"/>
      <c r="AZ640" s="284"/>
      <c r="BA640" s="284"/>
      <c r="BB640" s="284"/>
      <c r="BC640" s="284"/>
      <c r="BD640" s="284"/>
      <c r="BE640" s="284"/>
      <c r="BF640" s="284"/>
      <c r="BG640" s="284"/>
      <c r="BH640" s="284"/>
      <c r="BI640" s="284"/>
      <c r="BJ640" s="284"/>
      <c r="BK640" s="284"/>
      <c r="BL640" s="284"/>
      <c r="BM640" s="284"/>
      <c r="BN640" s="284"/>
      <c r="BO640" s="284"/>
      <c r="BP640" s="284"/>
      <c r="BQ640" s="284"/>
      <c r="BR640" s="284"/>
      <c r="BS640" s="284"/>
      <c r="BT640" s="284"/>
      <c r="BU640" s="284"/>
      <c r="BV640" s="284"/>
      <c r="BW640" s="284"/>
      <c r="BX640" s="284"/>
      <c r="BY640" s="284"/>
      <c r="BZ640" s="284"/>
      <c r="CA640" s="284"/>
      <c r="CB640" s="284"/>
      <c r="CC640" s="284"/>
      <c r="CD640" s="284"/>
      <c r="CE640" s="284"/>
      <c r="CF640" s="284"/>
      <c r="CG640" s="284"/>
      <c r="CH640" s="284"/>
      <c r="CI640" s="284"/>
      <c r="CJ640" s="284"/>
      <c r="CK640" s="284"/>
      <c r="CL640" s="284"/>
      <c r="CM640" s="284"/>
      <c r="CN640" s="284"/>
      <c r="CO640" s="284"/>
      <c r="CP640" s="284"/>
      <c r="CQ640" s="284"/>
      <c r="CR640" s="284"/>
      <c r="CS640" s="284"/>
      <c r="CT640" s="284"/>
      <c r="CU640" s="284"/>
      <c r="CV640" s="284"/>
      <c r="CW640" s="284"/>
      <c r="CX640" s="284"/>
      <c r="CY640" s="284"/>
      <c r="CZ640" s="284"/>
      <c r="DA640" s="284"/>
      <c r="DB640" s="284"/>
      <c r="DC640" s="284"/>
      <c r="DD640" s="284"/>
      <c r="DE640" s="284"/>
      <c r="DF640" s="284"/>
      <c r="DG640" s="284"/>
      <c r="DH640" s="284"/>
      <c r="DI640" s="284"/>
      <c r="DJ640" s="284"/>
      <c r="DK640" s="284"/>
      <c r="DL640" s="284"/>
      <c r="DM640" s="284"/>
      <c r="DN640" s="284"/>
      <c r="DO640" s="284"/>
      <c r="DP640" s="284"/>
      <c r="DQ640" s="284"/>
      <c r="DR640" s="284"/>
      <c r="DS640" s="284"/>
      <c r="DT640" s="284"/>
      <c r="DU640" s="284"/>
      <c r="DV640" s="284"/>
      <c r="DW640" s="284"/>
      <c r="DX640" s="284"/>
      <c r="DY640" s="284"/>
      <c r="DZ640" s="284"/>
      <c r="EA640" s="284"/>
      <c r="EB640" s="284"/>
      <c r="EC640" s="284"/>
      <c r="ED640" s="284"/>
      <c r="EE640" s="284"/>
      <c r="EF640" s="284"/>
      <c r="EG640" s="284"/>
      <c r="EH640" s="284"/>
      <c r="EI640" s="284"/>
      <c r="EJ640" s="284"/>
      <c r="EK640" s="284"/>
      <c r="EL640" s="284"/>
      <c r="EM640" s="284"/>
      <c r="EN640" s="284"/>
      <c r="EO640" s="284"/>
      <c r="EP640" s="284"/>
      <c r="EQ640" s="284"/>
      <c r="ER640" s="284"/>
      <c r="ES640" s="284"/>
      <c r="ET640" s="284"/>
      <c r="EU640" s="284"/>
      <c r="EV640" s="284"/>
      <c r="EW640" s="284"/>
      <c r="EX640" s="284"/>
      <c r="EY640" s="284"/>
      <c r="EZ640" s="284"/>
      <c r="FA640" s="284"/>
      <c r="FB640" s="284"/>
      <c r="FC640" s="284"/>
      <c r="FD640" s="284"/>
      <c r="FE640" s="284"/>
      <c r="FF640" s="284"/>
      <c r="FG640" s="284"/>
      <c r="FH640" s="284"/>
      <c r="FI640" s="284"/>
      <c r="FJ640" s="284"/>
      <c r="FK640" s="284"/>
      <c r="FL640" s="284"/>
      <c r="FM640" s="284"/>
      <c r="FN640" s="284"/>
      <c r="FO640" s="284"/>
      <c r="FP640" s="284"/>
      <c r="FQ640" s="284"/>
      <c r="FR640" s="284"/>
      <c r="FS640" s="284"/>
      <c r="FT640" s="284"/>
      <c r="FU640" s="284"/>
      <c r="FV640" s="284"/>
      <c r="FW640" s="284"/>
      <c r="FX640" s="284"/>
      <c r="FY640" s="284"/>
      <c r="FZ640" s="284"/>
      <c r="GA640" s="284"/>
      <c r="GB640" s="284"/>
      <c r="GC640" s="284"/>
      <c r="GD640" s="284"/>
      <c r="GE640" s="284"/>
      <c r="GF640" s="284"/>
      <c r="GG640" s="284"/>
      <c r="GH640" s="284"/>
      <c r="GI640" s="284"/>
      <c r="GJ640" s="284"/>
      <c r="GK640" s="284"/>
      <c r="GL640" s="284"/>
      <c r="GM640" s="284"/>
      <c r="GN640" s="284"/>
      <c r="GO640" s="284"/>
      <c r="GP640" s="284"/>
      <c r="GQ640" s="284"/>
      <c r="GR640" s="284"/>
      <c r="GS640" s="284"/>
      <c r="GT640" s="284"/>
      <c r="GU640" s="284"/>
      <c r="GV640" s="284"/>
      <c r="GW640" s="284"/>
      <c r="GX640" s="284"/>
      <c r="GY640" s="284"/>
      <c r="GZ640" s="284"/>
      <c r="HA640" s="284"/>
      <c r="HB640" s="284"/>
      <c r="HC640" s="284"/>
      <c r="HD640" s="284"/>
      <c r="HE640" s="284"/>
      <c r="HF640" s="284"/>
      <c r="HG640" s="284"/>
      <c r="HH640" s="284"/>
      <c r="HI640" s="284"/>
      <c r="HJ640" s="284"/>
      <c r="HK640" s="284"/>
      <c r="HL640" s="284"/>
      <c r="HM640" s="284"/>
      <c r="HN640" s="284"/>
      <c r="HO640" s="284"/>
      <c r="HP640" s="284"/>
      <c r="HQ640" s="284"/>
      <c r="HR640" s="284"/>
      <c r="HS640" s="284"/>
      <c r="HT640" s="284"/>
      <c r="HU640" s="284"/>
      <c r="HV640" s="284"/>
      <c r="HW640" s="284"/>
      <c r="HX640" s="284"/>
      <c r="HY640" s="284"/>
      <c r="HZ640" s="284"/>
      <c r="IA640" s="284"/>
      <c r="IB640" s="284"/>
      <c r="IC640" s="284"/>
      <c r="ID640" s="284"/>
      <c r="IE640" s="284"/>
      <c r="IF640" s="284"/>
      <c r="IG640" s="284"/>
      <c r="IH640" s="284"/>
      <c r="II640" s="284"/>
      <c r="IJ640" s="284"/>
    </row>
    <row r="641" spans="1:244" s="353" customFormat="1" ht="14.25">
      <c r="A641" s="344"/>
      <c r="B641" s="373"/>
      <c r="C641" s="317"/>
      <c r="D641" s="454"/>
      <c r="E641" s="487"/>
      <c r="F641" s="220"/>
      <c r="G641" s="284"/>
      <c r="H641" s="284"/>
      <c r="I641" s="284"/>
      <c r="J641" s="284"/>
      <c r="K641" s="284"/>
      <c r="L641" s="284"/>
      <c r="M641" s="284"/>
      <c r="N641" s="284"/>
      <c r="O641" s="284"/>
      <c r="P641" s="284"/>
      <c r="Q641" s="284"/>
      <c r="R641" s="284"/>
      <c r="S641" s="284"/>
      <c r="T641" s="284"/>
      <c r="U641" s="284"/>
      <c r="V641" s="284"/>
      <c r="W641" s="284"/>
      <c r="X641" s="284"/>
      <c r="Y641" s="284"/>
      <c r="Z641" s="284"/>
      <c r="AA641" s="284"/>
      <c r="AB641" s="284"/>
      <c r="AC641" s="284"/>
      <c r="AD641" s="284"/>
      <c r="AE641" s="284"/>
      <c r="AF641" s="284"/>
      <c r="AG641" s="284"/>
      <c r="AH641" s="284"/>
      <c r="AI641" s="284"/>
      <c r="AJ641" s="284"/>
      <c r="AK641" s="284"/>
      <c r="AL641" s="284"/>
      <c r="AM641" s="284"/>
      <c r="AN641" s="284"/>
      <c r="AO641" s="284"/>
      <c r="AP641" s="284"/>
      <c r="AQ641" s="284"/>
      <c r="AR641" s="284"/>
      <c r="AS641" s="284"/>
      <c r="AT641" s="284"/>
      <c r="AU641" s="284"/>
      <c r="AV641" s="284"/>
      <c r="AW641" s="284"/>
      <c r="AX641" s="284"/>
      <c r="AY641" s="284"/>
      <c r="AZ641" s="284"/>
      <c r="BA641" s="284"/>
      <c r="BB641" s="284"/>
      <c r="BC641" s="284"/>
      <c r="BD641" s="284"/>
      <c r="BE641" s="284"/>
      <c r="BF641" s="284"/>
      <c r="BG641" s="284"/>
      <c r="BH641" s="284"/>
      <c r="BI641" s="284"/>
      <c r="BJ641" s="284"/>
      <c r="BK641" s="284"/>
      <c r="BL641" s="284"/>
      <c r="BM641" s="284"/>
      <c r="BN641" s="284"/>
      <c r="BO641" s="284"/>
      <c r="BP641" s="284"/>
      <c r="BQ641" s="284"/>
      <c r="BR641" s="284"/>
      <c r="BS641" s="284"/>
      <c r="BT641" s="284"/>
      <c r="BU641" s="284"/>
      <c r="BV641" s="284"/>
      <c r="BW641" s="284"/>
      <c r="BX641" s="284"/>
      <c r="BY641" s="284"/>
      <c r="BZ641" s="284"/>
      <c r="CA641" s="284"/>
      <c r="CB641" s="284"/>
      <c r="CC641" s="284"/>
      <c r="CD641" s="284"/>
      <c r="CE641" s="284"/>
      <c r="CF641" s="284"/>
      <c r="CG641" s="284"/>
      <c r="CH641" s="284"/>
      <c r="CI641" s="284"/>
      <c r="CJ641" s="284"/>
      <c r="CK641" s="284"/>
      <c r="CL641" s="284"/>
      <c r="CM641" s="284"/>
      <c r="CN641" s="284"/>
      <c r="CO641" s="284"/>
      <c r="CP641" s="284"/>
      <c r="CQ641" s="284"/>
      <c r="CR641" s="284"/>
      <c r="CS641" s="284"/>
      <c r="CT641" s="284"/>
      <c r="CU641" s="284"/>
      <c r="CV641" s="284"/>
      <c r="CW641" s="284"/>
      <c r="CX641" s="284"/>
      <c r="CY641" s="284"/>
      <c r="CZ641" s="284"/>
      <c r="DA641" s="284"/>
      <c r="DB641" s="284"/>
      <c r="DC641" s="284"/>
      <c r="DD641" s="284"/>
      <c r="DE641" s="284"/>
      <c r="DF641" s="284"/>
      <c r="DG641" s="284"/>
      <c r="DH641" s="284"/>
      <c r="DI641" s="284"/>
      <c r="DJ641" s="284"/>
      <c r="DK641" s="284"/>
      <c r="DL641" s="284"/>
      <c r="DM641" s="284"/>
      <c r="DN641" s="284"/>
      <c r="DO641" s="284"/>
      <c r="DP641" s="284"/>
      <c r="DQ641" s="284"/>
      <c r="DR641" s="284"/>
      <c r="DS641" s="284"/>
      <c r="DT641" s="284"/>
      <c r="DU641" s="284"/>
      <c r="DV641" s="284"/>
      <c r="DW641" s="284"/>
      <c r="DX641" s="284"/>
      <c r="DY641" s="284"/>
      <c r="DZ641" s="284"/>
      <c r="EA641" s="284"/>
      <c r="EB641" s="284"/>
      <c r="EC641" s="284"/>
      <c r="ED641" s="284"/>
      <c r="EE641" s="284"/>
      <c r="EF641" s="284"/>
      <c r="EG641" s="284"/>
      <c r="EH641" s="284"/>
      <c r="EI641" s="284"/>
      <c r="EJ641" s="284"/>
      <c r="EK641" s="284"/>
      <c r="EL641" s="284"/>
      <c r="EM641" s="284"/>
      <c r="EN641" s="284"/>
      <c r="EO641" s="284"/>
      <c r="EP641" s="284"/>
      <c r="EQ641" s="284"/>
      <c r="ER641" s="284"/>
      <c r="ES641" s="284"/>
      <c r="ET641" s="284"/>
      <c r="EU641" s="284"/>
      <c r="EV641" s="284"/>
      <c r="EW641" s="284"/>
      <c r="EX641" s="284"/>
      <c r="EY641" s="284"/>
      <c r="EZ641" s="284"/>
      <c r="FA641" s="284"/>
      <c r="FB641" s="284"/>
      <c r="FC641" s="284"/>
      <c r="FD641" s="284"/>
      <c r="FE641" s="284"/>
      <c r="FF641" s="284"/>
      <c r="FG641" s="284"/>
      <c r="FH641" s="284"/>
      <c r="FI641" s="284"/>
      <c r="FJ641" s="284"/>
      <c r="FK641" s="284"/>
      <c r="FL641" s="284"/>
      <c r="FM641" s="284"/>
      <c r="FN641" s="284"/>
      <c r="FO641" s="284"/>
      <c r="FP641" s="284"/>
      <c r="FQ641" s="284"/>
      <c r="FR641" s="284"/>
      <c r="FS641" s="284"/>
      <c r="FT641" s="284"/>
      <c r="FU641" s="284"/>
      <c r="FV641" s="284"/>
      <c r="FW641" s="284"/>
      <c r="FX641" s="284"/>
      <c r="FY641" s="284"/>
      <c r="FZ641" s="284"/>
      <c r="GA641" s="284"/>
      <c r="GB641" s="284"/>
      <c r="GC641" s="284"/>
      <c r="GD641" s="284"/>
      <c r="GE641" s="284"/>
      <c r="GF641" s="284"/>
      <c r="GG641" s="284"/>
      <c r="GH641" s="284"/>
      <c r="GI641" s="284"/>
      <c r="GJ641" s="284"/>
      <c r="GK641" s="284"/>
      <c r="GL641" s="284"/>
      <c r="GM641" s="284"/>
      <c r="GN641" s="284"/>
      <c r="GO641" s="284"/>
      <c r="GP641" s="284"/>
      <c r="GQ641" s="284"/>
      <c r="GR641" s="284"/>
      <c r="GS641" s="284"/>
      <c r="GT641" s="284"/>
      <c r="GU641" s="284"/>
      <c r="GV641" s="284"/>
      <c r="GW641" s="284"/>
      <c r="GX641" s="284"/>
      <c r="GY641" s="284"/>
      <c r="GZ641" s="284"/>
      <c r="HA641" s="284"/>
      <c r="HB641" s="284"/>
      <c r="HC641" s="284"/>
      <c r="HD641" s="284"/>
      <c r="HE641" s="284"/>
      <c r="HF641" s="284"/>
      <c r="HG641" s="284"/>
      <c r="HH641" s="284"/>
      <c r="HI641" s="284"/>
      <c r="HJ641" s="284"/>
      <c r="HK641" s="284"/>
      <c r="HL641" s="284"/>
      <c r="HM641" s="284"/>
      <c r="HN641" s="284"/>
      <c r="HO641" s="284"/>
      <c r="HP641" s="284"/>
      <c r="HQ641" s="284"/>
      <c r="HR641" s="284"/>
      <c r="HS641" s="284"/>
      <c r="HT641" s="284"/>
      <c r="HU641" s="284"/>
      <c r="HV641" s="284"/>
      <c r="HW641" s="284"/>
      <c r="HX641" s="284"/>
      <c r="HY641" s="284"/>
      <c r="HZ641" s="284"/>
      <c r="IA641" s="284"/>
      <c r="IB641" s="284"/>
      <c r="IC641" s="284"/>
      <c r="ID641" s="284"/>
      <c r="IE641" s="284"/>
      <c r="IF641" s="284"/>
      <c r="IG641" s="284"/>
      <c r="IH641" s="284"/>
      <c r="II641" s="284"/>
      <c r="IJ641" s="284"/>
    </row>
    <row r="642" spans="1:244" s="353" customFormat="1" ht="14.25">
      <c r="A642" s="344"/>
      <c r="B642" s="373"/>
      <c r="C642" s="317"/>
      <c r="D642" s="454"/>
      <c r="E642" s="487"/>
      <c r="F642" s="220"/>
      <c r="G642" s="284"/>
      <c r="H642" s="284"/>
      <c r="I642" s="284"/>
      <c r="J642" s="284"/>
      <c r="K642" s="284"/>
      <c r="L642" s="284"/>
      <c r="M642" s="284"/>
      <c r="N642" s="284"/>
      <c r="O642" s="284"/>
      <c r="P642" s="284"/>
      <c r="Q642" s="284"/>
      <c r="R642" s="284"/>
      <c r="S642" s="284"/>
      <c r="T642" s="284"/>
      <c r="U642" s="284"/>
      <c r="V642" s="284"/>
      <c r="W642" s="284"/>
      <c r="X642" s="284"/>
      <c r="Y642" s="284"/>
      <c r="Z642" s="284"/>
      <c r="AA642" s="284"/>
      <c r="AB642" s="284"/>
      <c r="AC642" s="284"/>
      <c r="AD642" s="284"/>
      <c r="AE642" s="284"/>
      <c r="AF642" s="284"/>
      <c r="AG642" s="284"/>
      <c r="AH642" s="284"/>
      <c r="AI642" s="284"/>
      <c r="AJ642" s="284"/>
      <c r="AK642" s="284"/>
      <c r="AL642" s="284"/>
      <c r="AM642" s="284"/>
      <c r="AN642" s="284"/>
      <c r="AO642" s="284"/>
      <c r="AP642" s="284"/>
      <c r="AQ642" s="284"/>
      <c r="AR642" s="284"/>
      <c r="AS642" s="284"/>
      <c r="AT642" s="284"/>
      <c r="AU642" s="284"/>
      <c r="AV642" s="284"/>
      <c r="AW642" s="284"/>
      <c r="AX642" s="284"/>
      <c r="AY642" s="284"/>
      <c r="AZ642" s="284"/>
      <c r="BA642" s="284"/>
      <c r="BB642" s="284"/>
      <c r="BC642" s="284"/>
      <c r="BD642" s="284"/>
      <c r="BE642" s="284"/>
      <c r="BF642" s="284"/>
      <c r="BG642" s="284"/>
      <c r="BH642" s="284"/>
      <c r="BI642" s="284"/>
      <c r="BJ642" s="284"/>
      <c r="BK642" s="284"/>
      <c r="BL642" s="284"/>
      <c r="BM642" s="284"/>
      <c r="BN642" s="284"/>
      <c r="BO642" s="284"/>
      <c r="BP642" s="284"/>
      <c r="BQ642" s="284"/>
      <c r="BR642" s="284"/>
      <c r="BS642" s="284"/>
      <c r="BT642" s="284"/>
      <c r="BU642" s="284"/>
      <c r="BV642" s="284"/>
      <c r="BW642" s="284"/>
      <c r="BX642" s="284"/>
      <c r="BY642" s="284"/>
      <c r="BZ642" s="284"/>
      <c r="CA642" s="284"/>
      <c r="CB642" s="284"/>
      <c r="CC642" s="284"/>
      <c r="CD642" s="284"/>
      <c r="CE642" s="284"/>
      <c r="CF642" s="284"/>
      <c r="CG642" s="284"/>
      <c r="CH642" s="284"/>
      <c r="CI642" s="284"/>
      <c r="CJ642" s="284"/>
      <c r="CK642" s="284"/>
      <c r="CL642" s="284"/>
      <c r="CM642" s="284"/>
      <c r="CN642" s="284"/>
      <c r="CO642" s="284"/>
      <c r="CP642" s="284"/>
      <c r="CQ642" s="284"/>
      <c r="CR642" s="284"/>
      <c r="CS642" s="284"/>
      <c r="CT642" s="284"/>
      <c r="CU642" s="284"/>
      <c r="CV642" s="284"/>
      <c r="CW642" s="284"/>
      <c r="CX642" s="284"/>
      <c r="CY642" s="284"/>
      <c r="CZ642" s="284"/>
      <c r="DA642" s="284"/>
      <c r="DB642" s="284"/>
      <c r="DC642" s="284"/>
      <c r="DD642" s="284"/>
      <c r="DE642" s="284"/>
      <c r="DF642" s="284"/>
      <c r="DG642" s="284"/>
      <c r="DH642" s="284"/>
      <c r="DI642" s="284"/>
      <c r="DJ642" s="284"/>
      <c r="DK642" s="284"/>
      <c r="DL642" s="284"/>
      <c r="DM642" s="284"/>
      <c r="DN642" s="284"/>
      <c r="DO642" s="284"/>
      <c r="DP642" s="284"/>
      <c r="DQ642" s="284"/>
      <c r="DR642" s="284"/>
      <c r="DS642" s="284"/>
      <c r="DT642" s="284"/>
      <c r="DU642" s="284"/>
      <c r="DV642" s="284"/>
      <c r="DW642" s="284"/>
      <c r="DX642" s="284"/>
      <c r="DY642" s="284"/>
      <c r="DZ642" s="284"/>
      <c r="EA642" s="284"/>
      <c r="EB642" s="284"/>
      <c r="EC642" s="284"/>
      <c r="ED642" s="284"/>
      <c r="EE642" s="284"/>
      <c r="EF642" s="284"/>
      <c r="EG642" s="284"/>
      <c r="EH642" s="284"/>
      <c r="EI642" s="284"/>
      <c r="EJ642" s="284"/>
      <c r="EK642" s="284"/>
      <c r="EL642" s="284"/>
      <c r="EM642" s="284"/>
      <c r="EN642" s="284"/>
      <c r="EO642" s="284"/>
      <c r="EP642" s="284"/>
      <c r="EQ642" s="284"/>
      <c r="ER642" s="284"/>
      <c r="ES642" s="284"/>
      <c r="ET642" s="284"/>
      <c r="EU642" s="284"/>
      <c r="EV642" s="284"/>
      <c r="EW642" s="284"/>
      <c r="EX642" s="284"/>
      <c r="EY642" s="284"/>
      <c r="EZ642" s="284"/>
      <c r="FA642" s="284"/>
      <c r="FB642" s="284"/>
      <c r="FC642" s="284"/>
      <c r="FD642" s="284"/>
      <c r="FE642" s="284"/>
      <c r="FF642" s="284"/>
      <c r="FG642" s="284"/>
      <c r="FH642" s="284"/>
      <c r="FI642" s="284"/>
      <c r="FJ642" s="284"/>
      <c r="FK642" s="284"/>
      <c r="FL642" s="284"/>
      <c r="FM642" s="284"/>
      <c r="FN642" s="284"/>
      <c r="FO642" s="284"/>
      <c r="FP642" s="284"/>
      <c r="FQ642" s="284"/>
      <c r="FR642" s="284"/>
      <c r="FS642" s="284"/>
      <c r="FT642" s="284"/>
      <c r="FU642" s="284"/>
      <c r="FV642" s="284"/>
      <c r="FW642" s="284"/>
      <c r="FX642" s="284"/>
      <c r="FY642" s="284"/>
      <c r="FZ642" s="284"/>
      <c r="GA642" s="284"/>
      <c r="GB642" s="284"/>
      <c r="GC642" s="284"/>
      <c r="GD642" s="284"/>
      <c r="GE642" s="284"/>
      <c r="GF642" s="284"/>
      <c r="GG642" s="284"/>
      <c r="GH642" s="284"/>
      <c r="GI642" s="284"/>
      <c r="GJ642" s="284"/>
      <c r="GK642" s="284"/>
      <c r="GL642" s="284"/>
      <c r="GM642" s="284"/>
      <c r="GN642" s="284"/>
      <c r="GO642" s="284"/>
      <c r="GP642" s="284"/>
      <c r="GQ642" s="284"/>
      <c r="GR642" s="284"/>
      <c r="GS642" s="284"/>
      <c r="GT642" s="284"/>
      <c r="GU642" s="284"/>
      <c r="GV642" s="284"/>
      <c r="GW642" s="284"/>
      <c r="GX642" s="284"/>
      <c r="GY642" s="284"/>
      <c r="GZ642" s="284"/>
      <c r="HA642" s="284"/>
      <c r="HB642" s="284"/>
      <c r="HC642" s="284"/>
      <c r="HD642" s="284"/>
      <c r="HE642" s="284"/>
      <c r="HF642" s="284"/>
      <c r="HG642" s="284"/>
      <c r="HH642" s="284"/>
      <c r="HI642" s="284"/>
      <c r="HJ642" s="284"/>
      <c r="HK642" s="284"/>
      <c r="HL642" s="284"/>
      <c r="HM642" s="284"/>
      <c r="HN642" s="284"/>
      <c r="HO642" s="284"/>
      <c r="HP642" s="284"/>
      <c r="HQ642" s="284"/>
      <c r="HR642" s="284"/>
      <c r="HS642" s="284"/>
      <c r="HT642" s="284"/>
      <c r="HU642" s="284"/>
      <c r="HV642" s="284"/>
      <c r="HW642" s="284"/>
      <c r="HX642" s="284"/>
      <c r="HY642" s="284"/>
      <c r="HZ642" s="284"/>
      <c r="IA642" s="284"/>
      <c r="IB642" s="284"/>
      <c r="IC642" s="284"/>
      <c r="ID642" s="284"/>
      <c r="IE642" s="284"/>
      <c r="IF642" s="284"/>
      <c r="IG642" s="284"/>
      <c r="IH642" s="284"/>
      <c r="II642" s="284"/>
      <c r="IJ642" s="284"/>
    </row>
    <row r="643" spans="1:244" s="353" customFormat="1" ht="14.25">
      <c r="A643" s="344"/>
      <c r="B643" s="373"/>
      <c r="C643" s="317"/>
      <c r="D643" s="454"/>
      <c r="E643" s="487"/>
      <c r="F643" s="220"/>
      <c r="G643" s="284"/>
      <c r="H643" s="284"/>
      <c r="I643" s="284"/>
      <c r="J643" s="284"/>
      <c r="K643" s="284"/>
      <c r="L643" s="284"/>
      <c r="M643" s="284"/>
      <c r="N643" s="284"/>
      <c r="O643" s="284"/>
      <c r="P643" s="284"/>
      <c r="Q643" s="284"/>
      <c r="R643" s="284"/>
      <c r="S643" s="284"/>
      <c r="T643" s="284"/>
      <c r="U643" s="284"/>
      <c r="V643" s="284"/>
      <c r="W643" s="284"/>
      <c r="X643" s="284"/>
      <c r="Y643" s="284"/>
      <c r="Z643" s="284"/>
      <c r="AA643" s="284"/>
      <c r="AB643" s="284"/>
      <c r="AC643" s="284"/>
      <c r="AD643" s="284"/>
      <c r="AE643" s="284"/>
      <c r="AF643" s="284"/>
      <c r="AG643" s="284"/>
      <c r="AH643" s="284"/>
      <c r="AI643" s="284"/>
      <c r="AJ643" s="284"/>
      <c r="AK643" s="284"/>
      <c r="AL643" s="284"/>
      <c r="AM643" s="284"/>
      <c r="AN643" s="284"/>
      <c r="AO643" s="284"/>
      <c r="AP643" s="284"/>
      <c r="AQ643" s="284"/>
      <c r="AR643" s="284"/>
      <c r="AS643" s="284"/>
      <c r="AT643" s="284"/>
      <c r="AU643" s="284"/>
      <c r="AV643" s="284"/>
      <c r="AW643" s="284"/>
      <c r="AX643" s="284"/>
      <c r="AY643" s="284"/>
      <c r="AZ643" s="284"/>
      <c r="BA643" s="284"/>
      <c r="BB643" s="284"/>
      <c r="BC643" s="284"/>
      <c r="BD643" s="284"/>
      <c r="BE643" s="284"/>
      <c r="BF643" s="284"/>
      <c r="BG643" s="284"/>
      <c r="BH643" s="284"/>
      <c r="BI643" s="284"/>
      <c r="BJ643" s="284"/>
      <c r="BK643" s="284"/>
      <c r="BL643" s="284"/>
      <c r="BM643" s="284"/>
      <c r="BN643" s="284"/>
      <c r="BO643" s="284"/>
      <c r="BP643" s="284"/>
      <c r="BQ643" s="284"/>
      <c r="BR643" s="284"/>
      <c r="BS643" s="284"/>
      <c r="BT643" s="284"/>
      <c r="BU643" s="284"/>
      <c r="BV643" s="284"/>
      <c r="BW643" s="284"/>
      <c r="BX643" s="284"/>
      <c r="BY643" s="284"/>
      <c r="BZ643" s="284"/>
      <c r="CA643" s="284"/>
      <c r="CB643" s="284"/>
      <c r="CC643" s="284"/>
      <c r="CD643" s="284"/>
      <c r="CE643" s="284"/>
      <c r="CF643" s="284"/>
      <c r="CG643" s="284"/>
      <c r="CH643" s="284"/>
      <c r="CI643" s="284"/>
      <c r="CJ643" s="284"/>
      <c r="CK643" s="284"/>
      <c r="CL643" s="284"/>
      <c r="CM643" s="284"/>
      <c r="CN643" s="284"/>
      <c r="CO643" s="284"/>
      <c r="CP643" s="284"/>
      <c r="CQ643" s="284"/>
      <c r="CR643" s="284"/>
      <c r="CS643" s="284"/>
      <c r="CT643" s="284"/>
      <c r="CU643" s="284"/>
      <c r="CV643" s="284"/>
      <c r="CW643" s="284"/>
      <c r="CX643" s="284"/>
      <c r="CY643" s="284"/>
      <c r="CZ643" s="284"/>
      <c r="DA643" s="284"/>
      <c r="DB643" s="284"/>
      <c r="DC643" s="284"/>
      <c r="DD643" s="284"/>
      <c r="DE643" s="284"/>
      <c r="DF643" s="284"/>
      <c r="DG643" s="284"/>
      <c r="DH643" s="284"/>
      <c r="DI643" s="284"/>
      <c r="DJ643" s="284"/>
      <c r="DK643" s="284"/>
      <c r="DL643" s="284"/>
      <c r="DM643" s="284"/>
      <c r="DN643" s="284"/>
      <c r="DO643" s="284"/>
      <c r="DP643" s="284"/>
      <c r="DQ643" s="284"/>
      <c r="DR643" s="284"/>
      <c r="DS643" s="284"/>
      <c r="DT643" s="284"/>
      <c r="DU643" s="284"/>
      <c r="DV643" s="284"/>
      <c r="DW643" s="284"/>
      <c r="DX643" s="284"/>
      <c r="DY643" s="284"/>
      <c r="DZ643" s="284"/>
      <c r="EA643" s="284"/>
      <c r="EB643" s="284"/>
      <c r="EC643" s="284"/>
      <c r="ED643" s="284"/>
      <c r="EE643" s="284"/>
      <c r="EF643" s="284"/>
      <c r="EG643" s="284"/>
      <c r="EH643" s="284"/>
      <c r="EI643" s="284"/>
      <c r="EJ643" s="284"/>
      <c r="EK643" s="284"/>
      <c r="EL643" s="284"/>
      <c r="EM643" s="284"/>
      <c r="EN643" s="284"/>
      <c r="EO643" s="284"/>
      <c r="EP643" s="284"/>
      <c r="EQ643" s="284"/>
      <c r="ER643" s="284"/>
      <c r="ES643" s="284"/>
      <c r="ET643" s="284"/>
      <c r="EU643" s="284"/>
      <c r="EV643" s="284"/>
      <c r="EW643" s="284"/>
      <c r="EX643" s="284"/>
      <c r="EY643" s="284"/>
      <c r="EZ643" s="284"/>
      <c r="FA643" s="284"/>
      <c r="FB643" s="284"/>
      <c r="FC643" s="284"/>
      <c r="FD643" s="284"/>
      <c r="FE643" s="284"/>
      <c r="FF643" s="284"/>
      <c r="FG643" s="284"/>
      <c r="FH643" s="284"/>
      <c r="FI643" s="284"/>
      <c r="FJ643" s="284"/>
      <c r="FK643" s="284"/>
      <c r="FL643" s="284"/>
      <c r="FM643" s="284"/>
      <c r="FN643" s="284"/>
      <c r="FO643" s="284"/>
      <c r="FP643" s="284"/>
      <c r="FQ643" s="284"/>
      <c r="FR643" s="284"/>
      <c r="FS643" s="284"/>
      <c r="FT643" s="284"/>
      <c r="FU643" s="284"/>
      <c r="FV643" s="284"/>
      <c r="FW643" s="284"/>
      <c r="FX643" s="284"/>
      <c r="FY643" s="284"/>
      <c r="FZ643" s="284"/>
      <c r="GA643" s="284"/>
      <c r="GB643" s="284"/>
      <c r="GC643" s="284"/>
      <c r="GD643" s="284"/>
      <c r="GE643" s="284"/>
      <c r="GF643" s="284"/>
      <c r="GG643" s="284"/>
      <c r="GH643" s="284"/>
      <c r="GI643" s="284"/>
      <c r="GJ643" s="284"/>
      <c r="GK643" s="284"/>
      <c r="GL643" s="284"/>
      <c r="GM643" s="284"/>
      <c r="GN643" s="284"/>
      <c r="GO643" s="284"/>
      <c r="GP643" s="284"/>
      <c r="GQ643" s="284"/>
      <c r="GR643" s="284"/>
      <c r="GS643" s="284"/>
      <c r="GT643" s="284"/>
      <c r="GU643" s="284"/>
      <c r="GV643" s="284"/>
      <c r="GW643" s="284"/>
      <c r="GX643" s="284"/>
      <c r="GY643" s="284"/>
      <c r="GZ643" s="284"/>
      <c r="HA643" s="284"/>
      <c r="HB643" s="284"/>
      <c r="HC643" s="284"/>
      <c r="HD643" s="284"/>
      <c r="HE643" s="284"/>
      <c r="HF643" s="284"/>
      <c r="HG643" s="284"/>
      <c r="HH643" s="284"/>
      <c r="HI643" s="284"/>
      <c r="HJ643" s="284"/>
      <c r="HK643" s="284"/>
      <c r="HL643" s="284"/>
      <c r="HM643" s="284"/>
      <c r="HN643" s="284"/>
      <c r="HO643" s="284"/>
      <c r="HP643" s="284"/>
      <c r="HQ643" s="284"/>
      <c r="HR643" s="284"/>
      <c r="HS643" s="284"/>
      <c r="HT643" s="284"/>
      <c r="HU643" s="284"/>
      <c r="HV643" s="284"/>
      <c r="HW643" s="284"/>
      <c r="HX643" s="284"/>
      <c r="HY643" s="284"/>
      <c r="HZ643" s="284"/>
      <c r="IA643" s="284"/>
      <c r="IB643" s="284"/>
      <c r="IC643" s="284"/>
      <c r="ID643" s="284"/>
      <c r="IE643" s="284"/>
      <c r="IF643" s="284"/>
      <c r="IG643" s="284"/>
      <c r="IH643" s="284"/>
      <c r="II643" s="284"/>
      <c r="IJ643" s="284"/>
    </row>
    <row r="644" spans="1:244" s="353" customFormat="1" ht="14.25">
      <c r="A644" s="344"/>
      <c r="B644" s="373"/>
      <c r="C644" s="317"/>
      <c r="D644" s="454"/>
      <c r="E644" s="487"/>
      <c r="F644" s="220"/>
      <c r="G644" s="284"/>
      <c r="H644" s="284"/>
      <c r="I644" s="284"/>
      <c r="J644" s="284"/>
      <c r="K644" s="284"/>
      <c r="L644" s="284"/>
      <c r="M644" s="284"/>
      <c r="N644" s="284"/>
      <c r="O644" s="284"/>
      <c r="P644" s="284"/>
      <c r="Q644" s="284"/>
      <c r="R644" s="284"/>
      <c r="S644" s="284"/>
      <c r="T644" s="284"/>
      <c r="U644" s="284"/>
      <c r="V644" s="284"/>
      <c r="W644" s="284"/>
      <c r="X644" s="284"/>
      <c r="Y644" s="284"/>
      <c r="Z644" s="284"/>
      <c r="AA644" s="284"/>
      <c r="AB644" s="284"/>
      <c r="AC644" s="284"/>
      <c r="AD644" s="284"/>
      <c r="AE644" s="284"/>
      <c r="AF644" s="284"/>
      <c r="AG644" s="284"/>
      <c r="AH644" s="284"/>
      <c r="AI644" s="284"/>
      <c r="AJ644" s="284"/>
      <c r="AK644" s="284"/>
      <c r="AL644" s="284"/>
      <c r="AM644" s="284"/>
      <c r="AN644" s="284"/>
      <c r="AO644" s="284"/>
      <c r="AP644" s="284"/>
      <c r="AQ644" s="284"/>
      <c r="AR644" s="284"/>
      <c r="AS644" s="284"/>
      <c r="AT644" s="284"/>
      <c r="AU644" s="284"/>
      <c r="AV644" s="284"/>
      <c r="AW644" s="284"/>
      <c r="AX644" s="284"/>
      <c r="AY644" s="284"/>
      <c r="AZ644" s="284"/>
      <c r="BA644" s="284"/>
      <c r="BB644" s="284"/>
      <c r="BC644" s="284"/>
      <c r="BD644" s="284"/>
      <c r="BE644" s="284"/>
      <c r="BF644" s="284"/>
      <c r="BG644" s="284"/>
      <c r="BH644" s="284"/>
      <c r="BI644" s="284"/>
      <c r="BJ644" s="284"/>
      <c r="BK644" s="284"/>
      <c r="BL644" s="284"/>
      <c r="BM644" s="284"/>
      <c r="BN644" s="284"/>
      <c r="BO644" s="284"/>
      <c r="BP644" s="284"/>
      <c r="BQ644" s="284"/>
      <c r="BR644" s="284"/>
      <c r="BS644" s="284"/>
      <c r="BT644" s="284"/>
      <c r="BU644" s="284"/>
      <c r="BV644" s="284"/>
      <c r="BW644" s="284"/>
      <c r="BX644" s="284"/>
      <c r="BY644" s="284"/>
      <c r="BZ644" s="284"/>
      <c r="CA644" s="284"/>
      <c r="CB644" s="284"/>
      <c r="CC644" s="284"/>
      <c r="CD644" s="284"/>
      <c r="CE644" s="284"/>
      <c r="CF644" s="284"/>
      <c r="CG644" s="284"/>
      <c r="CH644" s="284"/>
      <c r="CI644" s="284"/>
      <c r="CJ644" s="284"/>
      <c r="CK644" s="284"/>
      <c r="CL644" s="284"/>
      <c r="CM644" s="284"/>
      <c r="CN644" s="284"/>
      <c r="CO644" s="284"/>
      <c r="CP644" s="284"/>
      <c r="CQ644" s="284"/>
      <c r="CR644" s="284"/>
      <c r="CS644" s="284"/>
      <c r="CT644" s="284"/>
      <c r="CU644" s="284"/>
      <c r="CV644" s="284"/>
      <c r="CW644" s="284"/>
      <c r="CX644" s="284"/>
      <c r="CY644" s="284"/>
      <c r="CZ644" s="284"/>
      <c r="DA644" s="284"/>
      <c r="DB644" s="284"/>
      <c r="DC644" s="284"/>
      <c r="DD644" s="284"/>
      <c r="DE644" s="284"/>
      <c r="DF644" s="284"/>
      <c r="DG644" s="284"/>
      <c r="DH644" s="284"/>
      <c r="DI644" s="284"/>
      <c r="DJ644" s="284"/>
      <c r="DK644" s="284"/>
      <c r="DL644" s="284"/>
      <c r="DM644" s="284"/>
      <c r="DN644" s="284"/>
      <c r="DO644" s="284"/>
      <c r="DP644" s="284"/>
      <c r="DQ644" s="284"/>
      <c r="DR644" s="284"/>
      <c r="DS644" s="284"/>
      <c r="DT644" s="284"/>
      <c r="DU644" s="284"/>
      <c r="DV644" s="284"/>
      <c r="DW644" s="284"/>
      <c r="DX644" s="284"/>
      <c r="DY644" s="284"/>
      <c r="DZ644" s="284"/>
      <c r="EA644" s="284"/>
      <c r="EB644" s="284"/>
      <c r="EC644" s="284"/>
      <c r="ED644" s="284"/>
      <c r="EE644" s="284"/>
      <c r="EF644" s="284"/>
      <c r="EG644" s="284"/>
      <c r="EH644" s="284"/>
      <c r="EI644" s="284"/>
      <c r="EJ644" s="284"/>
      <c r="EK644" s="284"/>
      <c r="EL644" s="284"/>
      <c r="EM644" s="284"/>
      <c r="EN644" s="284"/>
      <c r="EO644" s="284"/>
      <c r="EP644" s="284"/>
      <c r="EQ644" s="284"/>
      <c r="ER644" s="284"/>
      <c r="ES644" s="284"/>
      <c r="ET644" s="284"/>
      <c r="EU644" s="284"/>
      <c r="EV644" s="284"/>
      <c r="EW644" s="284"/>
      <c r="EX644" s="284"/>
      <c r="EY644" s="284"/>
      <c r="EZ644" s="284"/>
      <c r="FA644" s="284"/>
      <c r="FB644" s="284"/>
      <c r="FC644" s="284"/>
      <c r="FD644" s="284"/>
      <c r="FE644" s="284"/>
      <c r="FF644" s="284"/>
      <c r="FG644" s="284"/>
      <c r="FH644" s="284"/>
      <c r="FI644" s="284"/>
      <c r="FJ644" s="284"/>
      <c r="FK644" s="284"/>
      <c r="FL644" s="284"/>
      <c r="FM644" s="284"/>
      <c r="FN644" s="284"/>
      <c r="FO644" s="284"/>
      <c r="FP644" s="284"/>
      <c r="FQ644" s="284"/>
      <c r="FR644" s="284"/>
      <c r="FS644" s="284"/>
      <c r="FT644" s="284"/>
      <c r="FU644" s="284"/>
      <c r="FV644" s="284"/>
      <c r="FW644" s="284"/>
      <c r="FX644" s="284"/>
      <c r="FY644" s="284"/>
      <c r="FZ644" s="284"/>
      <c r="GA644" s="284"/>
      <c r="GB644" s="284"/>
      <c r="GC644" s="284"/>
      <c r="GD644" s="284"/>
      <c r="GE644" s="284"/>
      <c r="GF644" s="284"/>
      <c r="GG644" s="284"/>
      <c r="GH644" s="284"/>
      <c r="GI644" s="284"/>
      <c r="GJ644" s="284"/>
      <c r="GK644" s="284"/>
      <c r="GL644" s="284"/>
      <c r="GM644" s="284"/>
      <c r="GN644" s="284"/>
      <c r="GO644" s="284"/>
      <c r="GP644" s="284"/>
      <c r="GQ644" s="284"/>
      <c r="GR644" s="284"/>
      <c r="GS644" s="284"/>
      <c r="GT644" s="284"/>
      <c r="GU644" s="284"/>
      <c r="GV644" s="284"/>
      <c r="GW644" s="284"/>
      <c r="GX644" s="284"/>
      <c r="GY644" s="284"/>
      <c r="GZ644" s="284"/>
      <c r="HA644" s="284"/>
      <c r="HB644" s="284"/>
      <c r="HC644" s="284"/>
      <c r="HD644" s="284"/>
      <c r="HE644" s="284"/>
      <c r="HF644" s="284"/>
      <c r="HG644" s="284"/>
      <c r="HH644" s="284"/>
      <c r="HI644" s="284"/>
      <c r="HJ644" s="284"/>
      <c r="HK644" s="284"/>
      <c r="HL644" s="284"/>
      <c r="HM644" s="284"/>
      <c r="HN644" s="284"/>
      <c r="HO644" s="284"/>
      <c r="HP644" s="284"/>
      <c r="HQ644" s="284"/>
      <c r="HR644" s="284"/>
      <c r="HS644" s="284"/>
      <c r="HT644" s="284"/>
      <c r="HU644" s="284"/>
      <c r="HV644" s="284"/>
      <c r="HW644" s="284"/>
      <c r="HX644" s="284"/>
      <c r="HY644" s="284"/>
      <c r="HZ644" s="284"/>
      <c r="IA644" s="284"/>
      <c r="IB644" s="284"/>
      <c r="IC644" s="284"/>
      <c r="ID644" s="284"/>
      <c r="IE644" s="284"/>
      <c r="IF644" s="284"/>
      <c r="IG644" s="284"/>
      <c r="IH644" s="284"/>
      <c r="II644" s="284"/>
      <c r="IJ644" s="284"/>
    </row>
    <row r="645" spans="1:244" s="353" customFormat="1" ht="14.25">
      <c r="A645" s="344"/>
      <c r="B645" s="373"/>
      <c r="C645" s="317"/>
      <c r="D645" s="454"/>
      <c r="E645" s="487"/>
      <c r="F645" s="220"/>
      <c r="G645" s="284"/>
      <c r="H645" s="284"/>
      <c r="I645" s="284"/>
      <c r="J645" s="284"/>
      <c r="K645" s="284"/>
      <c r="L645" s="284"/>
      <c r="M645" s="284"/>
      <c r="N645" s="284"/>
      <c r="O645" s="284"/>
      <c r="P645" s="284"/>
      <c r="Q645" s="284"/>
      <c r="R645" s="284"/>
      <c r="S645" s="284"/>
      <c r="T645" s="284"/>
      <c r="U645" s="284"/>
      <c r="V645" s="284"/>
      <c r="W645" s="284"/>
      <c r="X645" s="284"/>
      <c r="Y645" s="284"/>
      <c r="Z645" s="284"/>
      <c r="AA645" s="284"/>
      <c r="AB645" s="284"/>
      <c r="AC645" s="284"/>
      <c r="AD645" s="284"/>
      <c r="AE645" s="284"/>
      <c r="AF645" s="284"/>
      <c r="AG645" s="284"/>
      <c r="AH645" s="284"/>
      <c r="AI645" s="284"/>
      <c r="AJ645" s="284"/>
      <c r="AK645" s="284"/>
      <c r="AL645" s="284"/>
      <c r="AM645" s="284"/>
      <c r="AN645" s="284"/>
      <c r="AO645" s="284"/>
      <c r="AP645" s="284"/>
      <c r="AQ645" s="284"/>
      <c r="AR645" s="284"/>
      <c r="AS645" s="284"/>
      <c r="AT645" s="284"/>
      <c r="AU645" s="284"/>
      <c r="AV645" s="284"/>
      <c r="AW645" s="284"/>
      <c r="AX645" s="284"/>
      <c r="AY645" s="284"/>
      <c r="AZ645" s="284"/>
      <c r="BA645" s="284"/>
      <c r="BB645" s="284"/>
      <c r="BC645" s="284"/>
      <c r="BD645" s="284"/>
      <c r="BE645" s="284"/>
      <c r="BF645" s="284"/>
      <c r="BG645" s="284"/>
      <c r="BH645" s="284"/>
      <c r="BI645" s="284"/>
      <c r="BJ645" s="284"/>
      <c r="BK645" s="284"/>
      <c r="BL645" s="284"/>
      <c r="BM645" s="284"/>
      <c r="BN645" s="284"/>
      <c r="BO645" s="284"/>
      <c r="BP645" s="284"/>
      <c r="BQ645" s="284"/>
      <c r="BR645" s="284"/>
      <c r="BS645" s="284"/>
      <c r="BT645" s="284"/>
      <c r="BU645" s="284"/>
      <c r="BV645" s="284"/>
      <c r="BW645" s="284"/>
      <c r="BX645" s="284"/>
      <c r="BY645" s="284"/>
      <c r="BZ645" s="284"/>
      <c r="CA645" s="284"/>
      <c r="CB645" s="284"/>
      <c r="CC645" s="284"/>
      <c r="CD645" s="284"/>
      <c r="CE645" s="284"/>
      <c r="CF645" s="284"/>
      <c r="CG645" s="284"/>
      <c r="CH645" s="284"/>
      <c r="CI645" s="284"/>
      <c r="CJ645" s="284"/>
      <c r="CK645" s="284"/>
      <c r="CL645" s="284"/>
      <c r="CM645" s="284"/>
      <c r="CN645" s="284"/>
      <c r="CO645" s="284"/>
      <c r="CP645" s="284"/>
      <c r="CQ645" s="284"/>
      <c r="CR645" s="284"/>
      <c r="CS645" s="284"/>
      <c r="CT645" s="284"/>
      <c r="CU645" s="284"/>
      <c r="CV645" s="284"/>
      <c r="CW645" s="284"/>
      <c r="CX645" s="284"/>
      <c r="CY645" s="284"/>
      <c r="CZ645" s="284"/>
      <c r="DA645" s="284"/>
      <c r="DB645" s="284"/>
      <c r="DC645" s="284"/>
      <c r="DD645" s="284"/>
      <c r="DE645" s="284"/>
      <c r="DF645" s="284"/>
      <c r="DG645" s="284"/>
      <c r="DH645" s="284"/>
      <c r="DI645" s="284"/>
      <c r="DJ645" s="284"/>
      <c r="DK645" s="284"/>
      <c r="DL645" s="284"/>
      <c r="DM645" s="284"/>
      <c r="DN645" s="284"/>
      <c r="DO645" s="284"/>
      <c r="DP645" s="284"/>
      <c r="DQ645" s="284"/>
      <c r="DR645" s="284"/>
      <c r="DS645" s="284"/>
      <c r="DT645" s="284"/>
      <c r="DU645" s="284"/>
      <c r="DV645" s="284"/>
      <c r="DW645" s="284"/>
      <c r="DX645" s="284"/>
      <c r="DY645" s="284"/>
      <c r="DZ645" s="284"/>
      <c r="EA645" s="284"/>
      <c r="EB645" s="284"/>
      <c r="EC645" s="284"/>
      <c r="ED645" s="284"/>
      <c r="EE645" s="284"/>
      <c r="EF645" s="284"/>
      <c r="EG645" s="284"/>
      <c r="EH645" s="284"/>
      <c r="EI645" s="284"/>
      <c r="EJ645" s="284"/>
      <c r="EK645" s="284"/>
      <c r="EL645" s="284"/>
      <c r="EM645" s="284"/>
      <c r="EN645" s="284"/>
      <c r="EO645" s="284"/>
      <c r="EP645" s="284"/>
      <c r="EQ645" s="284"/>
      <c r="ER645" s="284"/>
      <c r="ES645" s="284"/>
      <c r="ET645" s="284"/>
      <c r="EU645" s="284"/>
      <c r="EV645" s="284"/>
      <c r="EW645" s="284"/>
      <c r="EX645" s="284"/>
      <c r="EY645" s="284"/>
      <c r="EZ645" s="284"/>
      <c r="FA645" s="284"/>
      <c r="FB645" s="284"/>
      <c r="FC645" s="284"/>
      <c r="FD645" s="284"/>
      <c r="FE645" s="284"/>
      <c r="FF645" s="284"/>
      <c r="FG645" s="284"/>
      <c r="FH645" s="284"/>
      <c r="FI645" s="284"/>
      <c r="FJ645" s="284"/>
      <c r="FK645" s="284"/>
      <c r="FL645" s="284"/>
      <c r="FM645" s="284"/>
      <c r="FN645" s="284"/>
      <c r="FO645" s="284"/>
      <c r="FP645" s="284"/>
      <c r="FQ645" s="284"/>
      <c r="FR645" s="284"/>
      <c r="FS645" s="284"/>
      <c r="FT645" s="284"/>
      <c r="FU645" s="284"/>
      <c r="FV645" s="284"/>
      <c r="FW645" s="284"/>
      <c r="FX645" s="284"/>
      <c r="FY645" s="284"/>
      <c r="FZ645" s="284"/>
      <c r="GA645" s="284"/>
      <c r="GB645" s="284"/>
      <c r="GC645" s="284"/>
      <c r="GD645" s="284"/>
      <c r="GE645" s="284"/>
      <c r="GF645" s="284"/>
      <c r="GG645" s="284"/>
      <c r="GH645" s="284"/>
      <c r="GI645" s="284"/>
      <c r="GJ645" s="284"/>
      <c r="GK645" s="284"/>
      <c r="GL645" s="284"/>
      <c r="GM645" s="284"/>
      <c r="GN645" s="284"/>
      <c r="GO645" s="284"/>
      <c r="GP645" s="284"/>
      <c r="GQ645" s="284"/>
      <c r="GR645" s="284"/>
      <c r="GS645" s="284"/>
      <c r="GT645" s="284"/>
      <c r="GU645" s="284"/>
      <c r="GV645" s="284"/>
      <c r="GW645" s="284"/>
      <c r="GX645" s="284"/>
      <c r="GY645" s="284"/>
      <c r="GZ645" s="284"/>
      <c r="HA645" s="284"/>
      <c r="HB645" s="284"/>
      <c r="HC645" s="284"/>
      <c r="HD645" s="284"/>
      <c r="HE645" s="284"/>
      <c r="HF645" s="284"/>
      <c r="HG645" s="284"/>
      <c r="HH645" s="284"/>
      <c r="HI645" s="284"/>
      <c r="HJ645" s="284"/>
      <c r="HK645" s="284"/>
      <c r="HL645" s="284"/>
      <c r="HM645" s="284"/>
      <c r="HN645" s="284"/>
      <c r="HO645" s="284"/>
      <c r="HP645" s="284"/>
      <c r="HQ645" s="284"/>
      <c r="HR645" s="284"/>
      <c r="HS645" s="284"/>
      <c r="HT645" s="284"/>
      <c r="HU645" s="284"/>
      <c r="HV645" s="284"/>
      <c r="HW645" s="284"/>
      <c r="HX645" s="284"/>
      <c r="HY645" s="284"/>
      <c r="HZ645" s="284"/>
      <c r="IA645" s="284"/>
      <c r="IB645" s="284"/>
      <c r="IC645" s="284"/>
      <c r="ID645" s="284"/>
      <c r="IE645" s="284"/>
      <c r="IF645" s="284"/>
      <c r="IG645" s="284"/>
      <c r="IH645" s="284"/>
      <c r="II645" s="284"/>
      <c r="IJ645" s="284"/>
    </row>
    <row r="646" spans="1:244" s="353" customFormat="1" ht="14.25">
      <c r="A646" s="344"/>
      <c r="B646" s="373"/>
      <c r="C646" s="317"/>
      <c r="D646" s="454"/>
      <c r="E646" s="487"/>
      <c r="F646" s="220"/>
      <c r="G646" s="284"/>
      <c r="H646" s="284"/>
      <c r="I646" s="284"/>
      <c r="J646" s="284"/>
      <c r="K646" s="284"/>
      <c r="L646" s="284"/>
      <c r="M646" s="284"/>
      <c r="N646" s="284"/>
      <c r="O646" s="284"/>
      <c r="P646" s="284"/>
      <c r="Q646" s="284"/>
      <c r="R646" s="284"/>
      <c r="S646" s="284"/>
      <c r="T646" s="284"/>
      <c r="U646" s="284"/>
      <c r="V646" s="284"/>
      <c r="W646" s="284"/>
      <c r="X646" s="284"/>
      <c r="Y646" s="284"/>
      <c r="Z646" s="284"/>
      <c r="AA646" s="284"/>
      <c r="AB646" s="284"/>
      <c r="AC646" s="284"/>
      <c r="AD646" s="284"/>
      <c r="AE646" s="284"/>
      <c r="AF646" s="284"/>
      <c r="AG646" s="284"/>
      <c r="AH646" s="284"/>
      <c r="AI646" s="284"/>
      <c r="AJ646" s="284"/>
      <c r="AK646" s="284"/>
      <c r="AL646" s="284"/>
      <c r="AM646" s="284"/>
      <c r="AN646" s="284"/>
      <c r="AO646" s="284"/>
      <c r="AP646" s="284"/>
      <c r="AQ646" s="284"/>
      <c r="AR646" s="284"/>
      <c r="AS646" s="284"/>
      <c r="AT646" s="284"/>
      <c r="AU646" s="284"/>
      <c r="AV646" s="284"/>
      <c r="AW646" s="284"/>
      <c r="AX646" s="284"/>
      <c r="AY646" s="284"/>
      <c r="AZ646" s="284"/>
      <c r="BA646" s="284"/>
      <c r="BB646" s="284"/>
      <c r="BC646" s="284"/>
      <c r="BD646" s="284"/>
      <c r="BE646" s="284"/>
      <c r="BF646" s="284"/>
      <c r="BG646" s="284"/>
      <c r="BH646" s="284"/>
      <c r="BI646" s="284"/>
      <c r="BJ646" s="284"/>
      <c r="BK646" s="284"/>
      <c r="BL646" s="284"/>
      <c r="BM646" s="284"/>
      <c r="BN646" s="284"/>
      <c r="BO646" s="284"/>
      <c r="BP646" s="284"/>
      <c r="BQ646" s="284"/>
      <c r="BR646" s="284"/>
      <c r="BS646" s="284"/>
      <c r="BT646" s="284"/>
      <c r="BU646" s="284"/>
      <c r="BV646" s="284"/>
      <c r="BW646" s="284"/>
      <c r="BX646" s="284"/>
      <c r="BY646" s="284"/>
      <c r="BZ646" s="284"/>
      <c r="CA646" s="284"/>
      <c r="CB646" s="284"/>
      <c r="CC646" s="284"/>
      <c r="CD646" s="284"/>
      <c r="CE646" s="284"/>
      <c r="CF646" s="284"/>
      <c r="CG646" s="284"/>
      <c r="CH646" s="284"/>
      <c r="CI646" s="284"/>
      <c r="CJ646" s="284"/>
      <c r="CK646" s="284"/>
      <c r="CL646" s="284"/>
      <c r="CM646" s="284"/>
      <c r="CN646" s="284"/>
      <c r="CO646" s="284"/>
      <c r="CP646" s="284"/>
      <c r="CQ646" s="284"/>
      <c r="CR646" s="284"/>
      <c r="CS646" s="284"/>
      <c r="CT646" s="284"/>
      <c r="CU646" s="284"/>
      <c r="CV646" s="284"/>
      <c r="CW646" s="284"/>
      <c r="CX646" s="284"/>
      <c r="CY646" s="284"/>
      <c r="CZ646" s="284"/>
      <c r="DA646" s="284"/>
      <c r="DB646" s="284"/>
      <c r="DC646" s="284"/>
      <c r="DD646" s="284"/>
      <c r="DE646" s="284"/>
      <c r="DF646" s="284"/>
      <c r="DG646" s="284"/>
      <c r="DH646" s="284"/>
      <c r="DI646" s="284"/>
      <c r="DJ646" s="284"/>
      <c r="DK646" s="284"/>
      <c r="DL646" s="284"/>
      <c r="DM646" s="284"/>
      <c r="DN646" s="284"/>
      <c r="DO646" s="284"/>
      <c r="DP646" s="284"/>
      <c r="DQ646" s="284"/>
      <c r="DR646" s="284"/>
      <c r="DS646" s="284"/>
      <c r="DT646" s="284"/>
      <c r="DU646" s="284"/>
      <c r="DV646" s="284"/>
      <c r="DW646" s="284"/>
      <c r="DX646" s="284"/>
      <c r="DY646" s="284"/>
      <c r="DZ646" s="284"/>
      <c r="EA646" s="284"/>
      <c r="EB646" s="284"/>
      <c r="EC646" s="284"/>
      <c r="ED646" s="284"/>
      <c r="EE646" s="284"/>
      <c r="EF646" s="284"/>
      <c r="EG646" s="284"/>
      <c r="EH646" s="284"/>
      <c r="EI646" s="284"/>
      <c r="EJ646" s="284"/>
      <c r="EK646" s="284"/>
      <c r="EL646" s="284"/>
      <c r="EM646" s="284"/>
      <c r="EN646" s="284"/>
      <c r="EO646" s="284"/>
      <c r="EP646" s="284"/>
      <c r="EQ646" s="284"/>
      <c r="ER646" s="284"/>
      <c r="ES646" s="284"/>
      <c r="ET646" s="284"/>
      <c r="EU646" s="284"/>
      <c r="EV646" s="284"/>
      <c r="EW646" s="284"/>
      <c r="EX646" s="284"/>
      <c r="EY646" s="284"/>
      <c r="EZ646" s="284"/>
      <c r="FA646" s="284"/>
      <c r="FB646" s="284"/>
      <c r="FC646" s="284"/>
      <c r="FD646" s="284"/>
      <c r="FE646" s="284"/>
      <c r="FF646" s="284"/>
      <c r="FG646" s="284"/>
      <c r="FH646" s="284"/>
      <c r="FI646" s="284"/>
      <c r="FJ646" s="284"/>
      <c r="FK646" s="284"/>
      <c r="FL646" s="284"/>
      <c r="FM646" s="284"/>
      <c r="FN646" s="284"/>
      <c r="FO646" s="284"/>
      <c r="FP646" s="284"/>
      <c r="FQ646" s="284"/>
      <c r="FR646" s="284"/>
      <c r="FS646" s="284"/>
      <c r="FT646" s="284"/>
      <c r="FU646" s="284"/>
      <c r="FV646" s="284"/>
      <c r="FW646" s="284"/>
      <c r="FX646" s="284"/>
      <c r="FY646" s="284"/>
      <c r="FZ646" s="284"/>
      <c r="GA646" s="284"/>
      <c r="GB646" s="284"/>
      <c r="GC646" s="284"/>
      <c r="GD646" s="284"/>
      <c r="GE646" s="284"/>
      <c r="GF646" s="284"/>
      <c r="GG646" s="284"/>
      <c r="GH646" s="284"/>
      <c r="GI646" s="284"/>
      <c r="GJ646" s="284"/>
      <c r="GK646" s="284"/>
      <c r="GL646" s="284"/>
      <c r="GM646" s="284"/>
      <c r="GN646" s="284"/>
      <c r="GO646" s="284"/>
      <c r="GP646" s="284"/>
      <c r="GQ646" s="284"/>
      <c r="GR646" s="284"/>
      <c r="GS646" s="284"/>
      <c r="GT646" s="284"/>
      <c r="GU646" s="284"/>
      <c r="GV646" s="284"/>
      <c r="GW646" s="284"/>
      <c r="GX646" s="284"/>
      <c r="GY646" s="284"/>
      <c r="GZ646" s="284"/>
      <c r="HA646" s="284"/>
      <c r="HB646" s="284"/>
      <c r="HC646" s="284"/>
      <c r="HD646" s="284"/>
      <c r="HE646" s="284"/>
      <c r="HF646" s="284"/>
      <c r="HG646" s="284"/>
      <c r="HH646" s="284"/>
      <c r="HI646" s="284"/>
      <c r="HJ646" s="284"/>
      <c r="HK646" s="284"/>
      <c r="HL646" s="284"/>
      <c r="HM646" s="284"/>
      <c r="HN646" s="284"/>
      <c r="HO646" s="284"/>
      <c r="HP646" s="284"/>
      <c r="HQ646" s="284"/>
      <c r="HR646" s="284"/>
      <c r="HS646" s="284"/>
      <c r="HT646" s="284"/>
      <c r="HU646" s="284"/>
      <c r="HV646" s="284"/>
      <c r="HW646" s="284"/>
      <c r="HX646" s="284"/>
      <c r="HY646" s="284"/>
      <c r="HZ646" s="284"/>
      <c r="IA646" s="284"/>
      <c r="IB646" s="284"/>
      <c r="IC646" s="284"/>
      <c r="ID646" s="284"/>
      <c r="IE646" s="284"/>
      <c r="IF646" s="284"/>
      <c r="IG646" s="284"/>
      <c r="IH646" s="284"/>
      <c r="II646" s="284"/>
      <c r="IJ646" s="284"/>
    </row>
    <row r="647" spans="1:244" s="353" customFormat="1" ht="14.25">
      <c r="A647" s="344"/>
      <c r="B647" s="373"/>
      <c r="C647" s="317"/>
      <c r="D647" s="454"/>
      <c r="E647" s="487"/>
      <c r="F647" s="220"/>
      <c r="G647" s="284"/>
      <c r="H647" s="284"/>
      <c r="I647" s="284"/>
      <c r="J647" s="284"/>
      <c r="K647" s="284"/>
      <c r="L647" s="284"/>
      <c r="M647" s="284"/>
      <c r="N647" s="284"/>
      <c r="O647" s="284"/>
      <c r="P647" s="284"/>
      <c r="Q647" s="284"/>
      <c r="R647" s="284"/>
      <c r="S647" s="284"/>
      <c r="T647" s="284"/>
      <c r="U647" s="284"/>
      <c r="V647" s="284"/>
      <c r="W647" s="284"/>
      <c r="X647" s="284"/>
      <c r="Y647" s="284"/>
      <c r="Z647" s="284"/>
      <c r="AA647" s="284"/>
      <c r="AB647" s="284"/>
      <c r="AC647" s="284"/>
      <c r="AD647" s="284"/>
      <c r="AE647" s="284"/>
      <c r="AF647" s="284"/>
      <c r="AG647" s="284"/>
      <c r="AH647" s="284"/>
      <c r="AI647" s="284"/>
      <c r="AJ647" s="284"/>
      <c r="AK647" s="284"/>
      <c r="AL647" s="284"/>
      <c r="AM647" s="284"/>
      <c r="AN647" s="284"/>
      <c r="AO647" s="284"/>
      <c r="AP647" s="284"/>
      <c r="AQ647" s="284"/>
      <c r="AR647" s="284"/>
      <c r="AS647" s="284"/>
      <c r="AT647" s="284"/>
      <c r="AU647" s="284"/>
      <c r="AV647" s="284"/>
      <c r="AW647" s="284"/>
      <c r="AX647" s="284"/>
      <c r="AY647" s="284"/>
      <c r="AZ647" s="284"/>
      <c r="BA647" s="284"/>
      <c r="BB647" s="284"/>
      <c r="BC647" s="284"/>
      <c r="BD647" s="284"/>
      <c r="BE647" s="284"/>
      <c r="BF647" s="284"/>
      <c r="BG647" s="284"/>
      <c r="BH647" s="284"/>
      <c r="BI647" s="284"/>
      <c r="BJ647" s="284"/>
      <c r="BK647" s="284"/>
      <c r="BL647" s="284"/>
      <c r="BM647" s="284"/>
      <c r="BN647" s="284"/>
      <c r="BO647" s="284"/>
      <c r="BP647" s="284"/>
      <c r="BQ647" s="284"/>
      <c r="BR647" s="284"/>
      <c r="BS647" s="284"/>
      <c r="BT647" s="284"/>
      <c r="BU647" s="284"/>
      <c r="BV647" s="284"/>
      <c r="BW647" s="284"/>
      <c r="BX647" s="284"/>
      <c r="BY647" s="284"/>
      <c r="BZ647" s="284"/>
      <c r="CA647" s="284"/>
      <c r="CB647" s="284"/>
      <c r="CC647" s="284"/>
      <c r="CD647" s="284"/>
      <c r="CE647" s="284"/>
      <c r="CF647" s="284"/>
      <c r="CG647" s="284"/>
      <c r="CH647" s="284"/>
      <c r="CI647" s="284"/>
      <c r="CJ647" s="284"/>
      <c r="CK647" s="284"/>
      <c r="CL647" s="284"/>
      <c r="CM647" s="284"/>
      <c r="CN647" s="284"/>
      <c r="CO647" s="284"/>
      <c r="CP647" s="284"/>
      <c r="CQ647" s="284"/>
      <c r="CR647" s="284"/>
      <c r="CS647" s="284"/>
      <c r="CT647" s="284"/>
      <c r="CU647" s="284"/>
      <c r="CV647" s="284"/>
      <c r="CW647" s="284"/>
      <c r="CX647" s="284"/>
      <c r="CY647" s="284"/>
      <c r="CZ647" s="284"/>
      <c r="DA647" s="284"/>
      <c r="DB647" s="284"/>
      <c r="DC647" s="284"/>
      <c r="DD647" s="284"/>
      <c r="DE647" s="284"/>
      <c r="DF647" s="284"/>
      <c r="DG647" s="284"/>
      <c r="DH647" s="284"/>
      <c r="DI647" s="284"/>
      <c r="DJ647" s="284"/>
      <c r="DK647" s="284"/>
      <c r="DL647" s="284"/>
      <c r="DM647" s="284"/>
      <c r="DN647" s="284"/>
      <c r="DO647" s="284"/>
      <c r="DP647" s="284"/>
      <c r="DQ647" s="284"/>
      <c r="DR647" s="284"/>
      <c r="DS647" s="284"/>
      <c r="DT647" s="284"/>
      <c r="DU647" s="284"/>
      <c r="DV647" s="284"/>
      <c r="DW647" s="284"/>
      <c r="DX647" s="284"/>
      <c r="DY647" s="284"/>
      <c r="DZ647" s="284"/>
      <c r="EA647" s="284"/>
      <c r="EB647" s="284"/>
      <c r="EC647" s="284"/>
      <c r="ED647" s="284"/>
      <c r="EE647" s="284"/>
      <c r="EF647" s="284"/>
      <c r="EG647" s="284"/>
      <c r="EH647" s="284"/>
      <c r="EI647" s="284"/>
      <c r="EJ647" s="284"/>
      <c r="EK647" s="284"/>
      <c r="EL647" s="284"/>
      <c r="EM647" s="284"/>
      <c r="EN647" s="284"/>
      <c r="EO647" s="284"/>
      <c r="EP647" s="284"/>
      <c r="EQ647" s="284"/>
      <c r="ER647" s="284"/>
      <c r="ES647" s="284"/>
      <c r="ET647" s="284"/>
      <c r="EU647" s="284"/>
      <c r="EV647" s="284"/>
      <c r="EW647" s="284"/>
      <c r="EX647" s="284"/>
      <c r="EY647" s="284"/>
      <c r="EZ647" s="284"/>
      <c r="FA647" s="284"/>
      <c r="FB647" s="284"/>
      <c r="FC647" s="284"/>
      <c r="FD647" s="284"/>
      <c r="FE647" s="284"/>
      <c r="FF647" s="284"/>
      <c r="FG647" s="284"/>
      <c r="FH647" s="284"/>
      <c r="FI647" s="284"/>
      <c r="FJ647" s="284"/>
      <c r="FK647" s="284"/>
      <c r="FL647" s="284"/>
      <c r="FM647" s="284"/>
      <c r="FN647" s="284"/>
      <c r="FO647" s="284"/>
      <c r="FP647" s="284"/>
      <c r="FQ647" s="284"/>
      <c r="FR647" s="284"/>
      <c r="FS647" s="284"/>
      <c r="FT647" s="284"/>
      <c r="FU647" s="284"/>
      <c r="FV647" s="284"/>
      <c r="FW647" s="284"/>
      <c r="FX647" s="284"/>
      <c r="FY647" s="284"/>
      <c r="FZ647" s="284"/>
      <c r="GA647" s="284"/>
      <c r="GB647" s="284"/>
      <c r="GC647" s="284"/>
      <c r="GD647" s="284"/>
      <c r="GE647" s="284"/>
      <c r="GF647" s="284"/>
      <c r="GG647" s="284"/>
      <c r="GH647" s="284"/>
      <c r="GI647" s="284"/>
      <c r="GJ647" s="284"/>
      <c r="GK647" s="284"/>
      <c r="GL647" s="284"/>
      <c r="GM647" s="284"/>
      <c r="GN647" s="284"/>
      <c r="GO647" s="284"/>
      <c r="GP647" s="284"/>
      <c r="GQ647" s="284"/>
      <c r="GR647" s="284"/>
      <c r="GS647" s="284"/>
      <c r="GT647" s="284"/>
      <c r="GU647" s="284"/>
      <c r="GV647" s="284"/>
      <c r="GW647" s="284"/>
      <c r="GX647" s="284"/>
      <c r="GY647" s="284"/>
      <c r="GZ647" s="284"/>
      <c r="HA647" s="284"/>
      <c r="HB647" s="284"/>
      <c r="HC647" s="284"/>
      <c r="HD647" s="284"/>
      <c r="HE647" s="284"/>
      <c r="HF647" s="284"/>
      <c r="HG647" s="284"/>
      <c r="HH647" s="284"/>
      <c r="HI647" s="284"/>
      <c r="HJ647" s="284"/>
      <c r="HK647" s="284"/>
      <c r="HL647" s="284"/>
      <c r="HM647" s="284"/>
      <c r="HN647" s="284"/>
      <c r="HO647" s="284"/>
      <c r="HP647" s="284"/>
      <c r="HQ647" s="284"/>
      <c r="HR647" s="284"/>
      <c r="HS647" s="284"/>
      <c r="HT647" s="284"/>
      <c r="HU647" s="284"/>
      <c r="HV647" s="284"/>
      <c r="HW647" s="284"/>
      <c r="HX647" s="284"/>
      <c r="HY647" s="284"/>
      <c r="HZ647" s="284"/>
      <c r="IA647" s="284"/>
      <c r="IB647" s="284"/>
      <c r="IC647" s="284"/>
      <c r="ID647" s="284"/>
      <c r="IE647" s="284"/>
      <c r="IF647" s="284"/>
      <c r="IG647" s="284"/>
      <c r="IH647" s="284"/>
      <c r="II647" s="284"/>
      <c r="IJ647" s="284"/>
    </row>
    <row r="648" spans="1:244" s="353" customFormat="1" ht="14.25">
      <c r="A648" s="344"/>
      <c r="B648" s="373"/>
      <c r="C648" s="317"/>
      <c r="D648" s="454"/>
      <c r="E648" s="487"/>
      <c r="F648" s="220"/>
      <c r="G648" s="284"/>
      <c r="H648" s="284"/>
      <c r="I648" s="284"/>
      <c r="J648" s="284"/>
      <c r="K648" s="284"/>
      <c r="L648" s="284"/>
      <c r="M648" s="284"/>
      <c r="N648" s="284"/>
      <c r="O648" s="284"/>
      <c r="P648" s="284"/>
      <c r="Q648" s="284"/>
      <c r="R648" s="284"/>
      <c r="S648" s="284"/>
      <c r="T648" s="284"/>
      <c r="U648" s="284"/>
      <c r="V648" s="284"/>
      <c r="W648" s="284"/>
      <c r="X648" s="284"/>
      <c r="Y648" s="284"/>
      <c r="Z648" s="284"/>
      <c r="AA648" s="284"/>
      <c r="AB648" s="284"/>
      <c r="AC648" s="284"/>
      <c r="AD648" s="284"/>
      <c r="AE648" s="284"/>
      <c r="AF648" s="284"/>
      <c r="AG648" s="284"/>
      <c r="AH648" s="284"/>
      <c r="AI648" s="284"/>
      <c r="AJ648" s="284"/>
      <c r="AK648" s="284"/>
      <c r="AL648" s="284"/>
      <c r="AM648" s="284"/>
      <c r="AN648" s="284"/>
      <c r="AO648" s="284"/>
      <c r="AP648" s="284"/>
      <c r="AQ648" s="284"/>
      <c r="AR648" s="284"/>
      <c r="AS648" s="284"/>
      <c r="AT648" s="284"/>
      <c r="AU648" s="284"/>
      <c r="AV648" s="284"/>
      <c r="AW648" s="284"/>
      <c r="AX648" s="284"/>
      <c r="AY648" s="284"/>
      <c r="AZ648" s="284"/>
      <c r="BA648" s="284"/>
      <c r="BB648" s="284"/>
      <c r="BC648" s="284"/>
      <c r="BD648" s="284"/>
      <c r="BE648" s="284"/>
      <c r="BF648" s="284"/>
      <c r="BG648" s="284"/>
      <c r="BH648" s="284"/>
      <c r="BI648" s="284"/>
      <c r="BJ648" s="284"/>
      <c r="BK648" s="284"/>
      <c r="BL648" s="284"/>
      <c r="BM648" s="284"/>
      <c r="BN648" s="284"/>
      <c r="BO648" s="284"/>
      <c r="BP648" s="284"/>
      <c r="BQ648" s="284"/>
      <c r="BR648" s="284"/>
      <c r="BS648" s="284"/>
      <c r="BT648" s="284"/>
      <c r="BU648" s="284"/>
      <c r="BV648" s="284"/>
      <c r="BW648" s="284"/>
      <c r="BX648" s="284"/>
      <c r="BY648" s="284"/>
      <c r="BZ648" s="284"/>
      <c r="CA648" s="284"/>
      <c r="CB648" s="284"/>
      <c r="CC648" s="284"/>
      <c r="CD648" s="284"/>
      <c r="CE648" s="284"/>
      <c r="CF648" s="284"/>
      <c r="CG648" s="284"/>
      <c r="CH648" s="284"/>
      <c r="CI648" s="284"/>
      <c r="CJ648" s="284"/>
      <c r="CK648" s="284"/>
      <c r="CL648" s="284"/>
      <c r="CM648" s="284"/>
      <c r="CN648" s="284"/>
      <c r="CO648" s="284"/>
      <c r="CP648" s="284"/>
      <c r="CQ648" s="284"/>
      <c r="CR648" s="284"/>
      <c r="CS648" s="284"/>
      <c r="CT648" s="284"/>
      <c r="CU648" s="284"/>
      <c r="CV648" s="284"/>
      <c r="CW648" s="284"/>
      <c r="CX648" s="284"/>
      <c r="CY648" s="284"/>
      <c r="CZ648" s="284"/>
      <c r="DA648" s="284"/>
      <c r="DB648" s="284"/>
      <c r="DC648" s="284"/>
      <c r="DD648" s="284"/>
      <c r="DE648" s="284"/>
      <c r="DF648" s="284"/>
      <c r="DG648" s="284"/>
      <c r="DH648" s="284"/>
      <c r="DI648" s="284"/>
      <c r="DJ648" s="284"/>
      <c r="DK648" s="284"/>
      <c r="DL648" s="284"/>
      <c r="DM648" s="284"/>
      <c r="DN648" s="284"/>
      <c r="DO648" s="284"/>
      <c r="DP648" s="284"/>
      <c r="DQ648" s="284"/>
      <c r="DR648" s="284"/>
      <c r="DS648" s="284"/>
      <c r="DT648" s="284"/>
      <c r="DU648" s="284"/>
      <c r="DV648" s="284"/>
      <c r="DW648" s="284"/>
      <c r="DX648" s="284"/>
      <c r="DY648" s="284"/>
      <c r="DZ648" s="284"/>
      <c r="EA648" s="284"/>
      <c r="EB648" s="284"/>
      <c r="EC648" s="284"/>
      <c r="ED648" s="284"/>
      <c r="EE648" s="284"/>
      <c r="EF648" s="284"/>
      <c r="EG648" s="284"/>
      <c r="EH648" s="284"/>
      <c r="EI648" s="284"/>
      <c r="EJ648" s="284"/>
      <c r="EK648" s="284"/>
      <c r="EL648" s="284"/>
      <c r="EM648" s="284"/>
      <c r="EN648" s="284"/>
      <c r="EO648" s="284"/>
      <c r="EP648" s="284"/>
      <c r="EQ648" s="284"/>
      <c r="ER648" s="284"/>
      <c r="ES648" s="284"/>
      <c r="ET648" s="284"/>
      <c r="EU648" s="284"/>
      <c r="EV648" s="284"/>
      <c r="EW648" s="284"/>
      <c r="EX648" s="284"/>
      <c r="EY648" s="284"/>
      <c r="EZ648" s="284"/>
      <c r="FA648" s="284"/>
      <c r="FB648" s="284"/>
      <c r="FC648" s="284"/>
      <c r="FD648" s="284"/>
      <c r="FE648" s="284"/>
      <c r="FF648" s="284"/>
      <c r="FG648" s="284"/>
      <c r="FH648" s="284"/>
      <c r="FI648" s="284"/>
      <c r="FJ648" s="284"/>
      <c r="FK648" s="284"/>
      <c r="FL648" s="284"/>
      <c r="FM648" s="284"/>
      <c r="FN648" s="284"/>
      <c r="FO648" s="284"/>
      <c r="FP648" s="284"/>
      <c r="FQ648" s="284"/>
      <c r="FR648" s="284"/>
      <c r="FS648" s="284"/>
      <c r="FT648" s="284"/>
      <c r="FU648" s="284"/>
      <c r="FV648" s="284"/>
      <c r="FW648" s="284"/>
      <c r="FX648" s="284"/>
      <c r="FY648" s="284"/>
      <c r="FZ648" s="284"/>
      <c r="GA648" s="284"/>
      <c r="GB648" s="284"/>
      <c r="GC648" s="284"/>
      <c r="GD648" s="284"/>
      <c r="GE648" s="284"/>
      <c r="GF648" s="284"/>
      <c r="GG648" s="284"/>
      <c r="GH648" s="284"/>
      <c r="GI648" s="284"/>
      <c r="GJ648" s="284"/>
      <c r="GK648" s="284"/>
      <c r="GL648" s="284"/>
      <c r="GM648" s="284"/>
      <c r="GN648" s="284"/>
      <c r="GO648" s="284"/>
      <c r="GP648" s="284"/>
      <c r="GQ648" s="284"/>
      <c r="GR648" s="284"/>
      <c r="GS648" s="284"/>
      <c r="GT648" s="284"/>
      <c r="GU648" s="284"/>
      <c r="GV648" s="284"/>
      <c r="GW648" s="284"/>
      <c r="GX648" s="284"/>
      <c r="GY648" s="284"/>
      <c r="GZ648" s="284"/>
      <c r="HA648" s="284"/>
      <c r="HB648" s="284"/>
      <c r="HC648" s="284"/>
      <c r="HD648" s="284"/>
      <c r="HE648" s="284"/>
      <c r="HF648" s="284"/>
      <c r="HG648" s="284"/>
      <c r="HH648" s="284"/>
      <c r="HI648" s="284"/>
      <c r="HJ648" s="284"/>
      <c r="HK648" s="284"/>
      <c r="HL648" s="284"/>
      <c r="HM648" s="284"/>
      <c r="HN648" s="284"/>
      <c r="HO648" s="284"/>
      <c r="HP648" s="284"/>
      <c r="HQ648" s="284"/>
      <c r="HR648" s="284"/>
      <c r="HS648" s="284"/>
      <c r="HT648" s="284"/>
      <c r="HU648" s="284"/>
      <c r="HV648" s="284"/>
      <c r="HW648" s="284"/>
      <c r="HX648" s="284"/>
      <c r="HY648" s="284"/>
      <c r="HZ648" s="284"/>
      <c r="IA648" s="284"/>
      <c r="IB648" s="284"/>
      <c r="IC648" s="284"/>
      <c r="ID648" s="284"/>
      <c r="IE648" s="284"/>
      <c r="IF648" s="284"/>
      <c r="IG648" s="284"/>
      <c r="IH648" s="284"/>
      <c r="II648" s="284"/>
      <c r="IJ648" s="284"/>
    </row>
    <row r="649" spans="1:244" s="353" customFormat="1" ht="14.25">
      <c r="A649" s="344"/>
      <c r="B649" s="373"/>
      <c r="C649" s="317"/>
      <c r="D649" s="454"/>
      <c r="E649" s="487"/>
      <c r="F649" s="220"/>
      <c r="G649" s="284"/>
      <c r="H649" s="284"/>
      <c r="I649" s="284"/>
      <c r="J649" s="284"/>
      <c r="K649" s="284"/>
      <c r="L649" s="284"/>
      <c r="M649" s="284"/>
      <c r="N649" s="284"/>
      <c r="O649" s="284"/>
      <c r="P649" s="284"/>
      <c r="Q649" s="284"/>
      <c r="R649" s="284"/>
      <c r="S649" s="284"/>
      <c r="T649" s="284"/>
      <c r="U649" s="284"/>
      <c r="V649" s="284"/>
      <c r="W649" s="284"/>
      <c r="X649" s="284"/>
      <c r="Y649" s="284"/>
      <c r="Z649" s="284"/>
      <c r="AA649" s="284"/>
      <c r="AB649" s="284"/>
      <c r="AC649" s="284"/>
      <c r="AD649" s="284"/>
      <c r="AE649" s="284"/>
      <c r="AF649" s="284"/>
      <c r="AG649" s="284"/>
      <c r="AH649" s="284"/>
      <c r="AI649" s="284"/>
      <c r="AJ649" s="284"/>
      <c r="AK649" s="284"/>
      <c r="AL649" s="284"/>
      <c r="AM649" s="284"/>
      <c r="AN649" s="284"/>
      <c r="AO649" s="284"/>
      <c r="AP649" s="284"/>
      <c r="AQ649" s="284"/>
      <c r="AR649" s="284"/>
      <c r="AS649" s="284"/>
      <c r="AT649" s="284"/>
      <c r="AU649" s="284"/>
      <c r="AV649" s="284"/>
      <c r="AW649" s="284"/>
      <c r="AX649" s="284"/>
      <c r="AY649" s="284"/>
      <c r="AZ649" s="284"/>
      <c r="BA649" s="284"/>
      <c r="BB649" s="284"/>
      <c r="BC649" s="284"/>
      <c r="BD649" s="284"/>
      <c r="BE649" s="284"/>
      <c r="BF649" s="284"/>
      <c r="BG649" s="284"/>
      <c r="BH649" s="284"/>
      <c r="BI649" s="284"/>
      <c r="BJ649" s="284"/>
      <c r="BK649" s="284"/>
      <c r="BL649" s="284"/>
      <c r="BM649" s="284"/>
      <c r="BN649" s="284"/>
      <c r="BO649" s="284"/>
      <c r="BP649" s="284"/>
      <c r="BQ649" s="284"/>
      <c r="BR649" s="284"/>
      <c r="BS649" s="284"/>
      <c r="BT649" s="284"/>
      <c r="BU649" s="284"/>
      <c r="BV649" s="284"/>
      <c r="BW649" s="284"/>
      <c r="BX649" s="284"/>
      <c r="BY649" s="284"/>
      <c r="BZ649" s="284"/>
      <c r="CA649" s="284"/>
      <c r="CB649" s="284"/>
      <c r="CC649" s="284"/>
      <c r="CD649" s="284"/>
      <c r="CE649" s="284"/>
      <c r="CF649" s="284"/>
      <c r="CG649" s="284"/>
      <c r="CH649" s="284"/>
      <c r="CI649" s="284"/>
      <c r="CJ649" s="284"/>
      <c r="CK649" s="284"/>
      <c r="CL649" s="284"/>
      <c r="CM649" s="284"/>
      <c r="CN649" s="284"/>
      <c r="CO649" s="284"/>
      <c r="CP649" s="284"/>
      <c r="CQ649" s="284"/>
      <c r="CR649" s="284"/>
      <c r="CS649" s="284"/>
      <c r="CT649" s="284"/>
      <c r="CU649" s="284"/>
      <c r="CV649" s="284"/>
      <c r="CW649" s="284"/>
      <c r="CX649" s="284"/>
      <c r="CY649" s="284"/>
      <c r="CZ649" s="284"/>
      <c r="DA649" s="284"/>
      <c r="DB649" s="284"/>
      <c r="DC649" s="284"/>
      <c r="DD649" s="284"/>
      <c r="DE649" s="284"/>
      <c r="DF649" s="284"/>
      <c r="DG649" s="284"/>
      <c r="DH649" s="284"/>
      <c r="DI649" s="284"/>
      <c r="DJ649" s="284"/>
      <c r="DK649" s="284"/>
      <c r="DL649" s="284"/>
      <c r="DM649" s="284"/>
      <c r="DN649" s="284"/>
      <c r="DO649" s="284"/>
      <c r="DP649" s="284"/>
      <c r="DQ649" s="284"/>
      <c r="DR649" s="284"/>
      <c r="DS649" s="284"/>
      <c r="DT649" s="284"/>
      <c r="DU649" s="284"/>
      <c r="DV649" s="284"/>
      <c r="DW649" s="284"/>
      <c r="DX649" s="284"/>
      <c r="DY649" s="284"/>
      <c r="DZ649" s="284"/>
      <c r="EA649" s="284"/>
      <c r="EB649" s="284"/>
      <c r="EC649" s="284"/>
      <c r="ED649" s="284"/>
      <c r="EE649" s="284"/>
      <c r="EF649" s="284"/>
      <c r="EG649" s="284"/>
      <c r="EH649" s="284"/>
      <c r="EI649" s="284"/>
      <c r="EJ649" s="284"/>
      <c r="EK649" s="284"/>
      <c r="EL649" s="284"/>
      <c r="EM649" s="284"/>
      <c r="EN649" s="284"/>
      <c r="EO649" s="284"/>
      <c r="EP649" s="284"/>
      <c r="EQ649" s="284"/>
      <c r="ER649" s="284"/>
      <c r="ES649" s="284"/>
      <c r="ET649" s="284"/>
      <c r="EU649" s="284"/>
      <c r="EV649" s="284"/>
      <c r="EW649" s="284"/>
      <c r="EX649" s="284"/>
      <c r="EY649" s="284"/>
      <c r="EZ649" s="284"/>
      <c r="FA649" s="284"/>
      <c r="FB649" s="284"/>
      <c r="FC649" s="284"/>
      <c r="FD649" s="284"/>
      <c r="FE649" s="284"/>
      <c r="FF649" s="284"/>
      <c r="FG649" s="284"/>
      <c r="FH649" s="284"/>
      <c r="FI649" s="284"/>
      <c r="FJ649" s="284"/>
      <c r="FK649" s="284"/>
      <c r="FL649" s="284"/>
      <c r="FM649" s="284"/>
      <c r="FN649" s="284"/>
      <c r="FO649" s="284"/>
      <c r="FP649" s="284"/>
      <c r="FQ649" s="284"/>
      <c r="FR649" s="284"/>
      <c r="FS649" s="284"/>
      <c r="FT649" s="284"/>
      <c r="FU649" s="284"/>
      <c r="FV649" s="284"/>
      <c r="FW649" s="284"/>
      <c r="FX649" s="284"/>
      <c r="FY649" s="284"/>
      <c r="FZ649" s="284"/>
      <c r="GA649" s="284"/>
      <c r="GB649" s="284"/>
      <c r="GC649" s="284"/>
      <c r="GD649" s="284"/>
      <c r="GE649" s="284"/>
      <c r="GF649" s="284"/>
      <c r="GG649" s="284"/>
      <c r="GH649" s="284"/>
      <c r="GI649" s="284"/>
      <c r="GJ649" s="284"/>
      <c r="GK649" s="284"/>
      <c r="GL649" s="284"/>
      <c r="GM649" s="284"/>
      <c r="GN649" s="284"/>
      <c r="GO649" s="284"/>
      <c r="GP649" s="284"/>
      <c r="GQ649" s="284"/>
      <c r="GR649" s="284"/>
      <c r="GS649" s="284"/>
      <c r="GT649" s="284"/>
      <c r="GU649" s="284"/>
      <c r="GV649" s="284"/>
      <c r="GW649" s="284"/>
      <c r="GX649" s="284"/>
      <c r="GY649" s="284"/>
      <c r="GZ649" s="284"/>
      <c r="HA649" s="284"/>
      <c r="HB649" s="284"/>
      <c r="HC649" s="284"/>
      <c r="HD649" s="284"/>
      <c r="HE649" s="284"/>
      <c r="HF649" s="284"/>
      <c r="HG649" s="284"/>
      <c r="HH649" s="284"/>
      <c r="HI649" s="284"/>
      <c r="HJ649" s="284"/>
      <c r="HK649" s="284"/>
      <c r="HL649" s="284"/>
      <c r="HM649" s="284"/>
      <c r="HN649" s="284"/>
      <c r="HO649" s="284"/>
      <c r="HP649" s="284"/>
      <c r="HQ649" s="284"/>
      <c r="HR649" s="284"/>
      <c r="HS649" s="284"/>
      <c r="HT649" s="284"/>
      <c r="HU649" s="284"/>
      <c r="HV649" s="284"/>
      <c r="HW649" s="284"/>
      <c r="HX649" s="284"/>
      <c r="HY649" s="284"/>
      <c r="HZ649" s="284"/>
      <c r="IA649" s="284"/>
      <c r="IB649" s="284"/>
      <c r="IC649" s="284"/>
      <c r="ID649" s="284"/>
      <c r="IE649" s="284"/>
      <c r="IF649" s="284"/>
      <c r="IG649" s="284"/>
      <c r="IH649" s="284"/>
      <c r="II649" s="284"/>
      <c r="IJ649" s="284"/>
    </row>
    <row r="650" spans="1:244" s="353" customFormat="1" ht="14.25">
      <c r="A650" s="344"/>
      <c r="B650" s="373"/>
      <c r="C650" s="317"/>
      <c r="D650" s="454"/>
      <c r="E650" s="487"/>
      <c r="F650" s="220"/>
      <c r="G650" s="284"/>
      <c r="H650" s="284"/>
      <c r="I650" s="284"/>
      <c r="J650" s="284"/>
      <c r="K650" s="284"/>
      <c r="L650" s="284"/>
      <c r="M650" s="284"/>
      <c r="N650" s="284"/>
      <c r="O650" s="284"/>
      <c r="P650" s="284"/>
      <c r="Q650" s="284"/>
      <c r="R650" s="284"/>
      <c r="S650" s="284"/>
      <c r="T650" s="284"/>
      <c r="U650" s="284"/>
      <c r="V650" s="284"/>
      <c r="W650" s="284"/>
      <c r="X650" s="284"/>
      <c r="Y650" s="284"/>
      <c r="Z650" s="284"/>
      <c r="AA650" s="284"/>
      <c r="AB650" s="284"/>
      <c r="AC650" s="284"/>
      <c r="AD650" s="284"/>
      <c r="AE650" s="284"/>
      <c r="AF650" s="284"/>
      <c r="AG650" s="284"/>
      <c r="AH650" s="284"/>
      <c r="AI650" s="284"/>
      <c r="AJ650" s="284"/>
      <c r="AK650" s="284"/>
      <c r="AL650" s="284"/>
      <c r="AM650" s="284"/>
      <c r="AN650" s="284"/>
      <c r="AO650" s="284"/>
      <c r="AP650" s="284"/>
      <c r="AQ650" s="284"/>
      <c r="AR650" s="284"/>
      <c r="AS650" s="284"/>
      <c r="AT650" s="284"/>
      <c r="AU650" s="284"/>
      <c r="AV650" s="284"/>
      <c r="AW650" s="284"/>
      <c r="AX650" s="284"/>
      <c r="AY650" s="284"/>
      <c r="AZ650" s="284"/>
      <c r="BA650" s="284"/>
      <c r="BB650" s="284"/>
      <c r="BC650" s="284"/>
      <c r="BD650" s="284"/>
      <c r="BE650" s="284"/>
      <c r="BF650" s="284"/>
      <c r="BG650" s="284"/>
      <c r="BH650" s="284"/>
      <c r="BI650" s="284"/>
      <c r="BJ650" s="284"/>
      <c r="BK650" s="284"/>
      <c r="BL650" s="284"/>
      <c r="BM650" s="284"/>
      <c r="BN650" s="284"/>
      <c r="BO650" s="284"/>
      <c r="BP650" s="284"/>
      <c r="BQ650" s="284"/>
      <c r="BR650" s="284"/>
      <c r="BS650" s="284"/>
      <c r="BT650" s="284"/>
      <c r="BU650" s="284"/>
      <c r="BV650" s="284"/>
      <c r="BW650" s="284"/>
      <c r="BX650" s="284"/>
      <c r="BY650" s="284"/>
      <c r="BZ650" s="284"/>
      <c r="CA650" s="284"/>
      <c r="CB650" s="284"/>
      <c r="CC650" s="284"/>
      <c r="CD650" s="284"/>
      <c r="CE650" s="284"/>
      <c r="CF650" s="284"/>
      <c r="CG650" s="284"/>
      <c r="CH650" s="284"/>
      <c r="CI650" s="284"/>
      <c r="CJ650" s="284"/>
      <c r="CK650" s="284"/>
      <c r="CL650" s="284"/>
      <c r="CM650" s="284"/>
      <c r="CN650" s="284"/>
      <c r="CO650" s="284"/>
      <c r="CP650" s="284"/>
      <c r="CQ650" s="284"/>
      <c r="CR650" s="284"/>
      <c r="CS650" s="284"/>
      <c r="CT650" s="284"/>
      <c r="CU650" s="284"/>
      <c r="CV650" s="284"/>
      <c r="CW650" s="284"/>
      <c r="CX650" s="284"/>
      <c r="CY650" s="284"/>
      <c r="CZ650" s="284"/>
      <c r="DA650" s="284"/>
      <c r="DB650" s="284"/>
      <c r="DC650" s="284"/>
      <c r="DD650" s="284"/>
      <c r="DE650" s="284"/>
      <c r="DF650" s="284"/>
      <c r="DG650" s="284"/>
      <c r="DH650" s="284"/>
      <c r="DI650" s="284"/>
      <c r="DJ650" s="284"/>
      <c r="DK650" s="284"/>
      <c r="DL650" s="284"/>
      <c r="DM650" s="284"/>
      <c r="DN650" s="284"/>
      <c r="DO650" s="284"/>
      <c r="DP650" s="284"/>
      <c r="DQ650" s="284"/>
      <c r="DR650" s="284"/>
      <c r="DS650" s="284"/>
      <c r="DT650" s="284"/>
      <c r="DU650" s="284"/>
      <c r="DV650" s="284"/>
      <c r="DW650" s="284"/>
      <c r="DX650" s="284"/>
      <c r="DY650" s="284"/>
      <c r="DZ650" s="284"/>
      <c r="EA650" s="284"/>
      <c r="EB650" s="284"/>
      <c r="EC650" s="284"/>
      <c r="ED650" s="284"/>
      <c r="EE650" s="284"/>
      <c r="EF650" s="284"/>
      <c r="EG650" s="284"/>
      <c r="EH650" s="284"/>
      <c r="EI650" s="284"/>
      <c r="EJ650" s="284"/>
      <c r="EK650" s="284"/>
      <c r="EL650" s="284"/>
      <c r="EM650" s="284"/>
      <c r="EN650" s="284"/>
      <c r="EO650" s="284"/>
      <c r="EP650" s="284"/>
      <c r="EQ650" s="284"/>
      <c r="ER650" s="284"/>
      <c r="ES650" s="284"/>
      <c r="ET650" s="284"/>
      <c r="EU650" s="284"/>
      <c r="EV650" s="284"/>
      <c r="EW650" s="284"/>
      <c r="EX650" s="284"/>
      <c r="EY650" s="284"/>
      <c r="EZ650" s="284"/>
      <c r="FA650" s="284"/>
      <c r="FB650" s="284"/>
      <c r="FC650" s="284"/>
      <c r="FD650" s="284"/>
      <c r="FE650" s="284"/>
      <c r="FF650" s="284"/>
      <c r="FG650" s="284"/>
      <c r="FH650" s="284"/>
      <c r="FI650" s="284"/>
      <c r="FJ650" s="284"/>
      <c r="FK650" s="284"/>
      <c r="FL650" s="284"/>
      <c r="FM650" s="284"/>
      <c r="FN650" s="284"/>
      <c r="FO650" s="284"/>
      <c r="FP650" s="284"/>
      <c r="FQ650" s="284"/>
      <c r="FR650" s="284"/>
      <c r="FS650" s="284"/>
      <c r="FT650" s="284"/>
      <c r="FU650" s="284"/>
      <c r="FV650" s="284"/>
      <c r="FW650" s="284"/>
      <c r="FX650" s="284"/>
      <c r="FY650" s="284"/>
      <c r="FZ650" s="284"/>
      <c r="GA650" s="284"/>
      <c r="GB650" s="284"/>
      <c r="GC650" s="284"/>
      <c r="GD650" s="284"/>
      <c r="GE650" s="284"/>
      <c r="GF650" s="284"/>
      <c r="GG650" s="284"/>
      <c r="GH650" s="284"/>
      <c r="GI650" s="284"/>
      <c r="GJ650" s="284"/>
      <c r="GK650" s="284"/>
      <c r="GL650" s="284"/>
      <c r="GM650" s="284"/>
      <c r="GN650" s="284"/>
      <c r="GO650" s="284"/>
      <c r="GP650" s="284"/>
      <c r="GQ650" s="284"/>
      <c r="GR650" s="284"/>
      <c r="GS650" s="284"/>
      <c r="GT650" s="284"/>
      <c r="GU650" s="284"/>
      <c r="GV650" s="284"/>
      <c r="GW650" s="284"/>
      <c r="GX650" s="284"/>
      <c r="GY650" s="284"/>
      <c r="GZ650" s="284"/>
      <c r="HA650" s="284"/>
      <c r="HB650" s="284"/>
      <c r="HC650" s="284"/>
      <c r="HD650" s="284"/>
      <c r="HE650" s="284"/>
      <c r="HF650" s="284"/>
      <c r="HG650" s="284"/>
      <c r="HH650" s="284"/>
      <c r="HI650" s="284"/>
      <c r="HJ650" s="284"/>
      <c r="HK650" s="284"/>
      <c r="HL650" s="284"/>
      <c r="HM650" s="284"/>
      <c r="HN650" s="284"/>
      <c r="HO650" s="284"/>
      <c r="HP650" s="284"/>
      <c r="HQ650" s="284"/>
      <c r="HR650" s="284"/>
      <c r="HS650" s="284"/>
      <c r="HT650" s="284"/>
      <c r="HU650" s="284"/>
      <c r="HV650" s="284"/>
      <c r="HW650" s="284"/>
      <c r="HX650" s="284"/>
      <c r="HY650" s="284"/>
      <c r="HZ650" s="284"/>
      <c r="IA650" s="284"/>
      <c r="IB650" s="284"/>
      <c r="IC650" s="284"/>
      <c r="ID650" s="284"/>
      <c r="IE650" s="284"/>
      <c r="IF650" s="284"/>
      <c r="IG650" s="284"/>
      <c r="IH650" s="284"/>
      <c r="II650" s="284"/>
      <c r="IJ650" s="284"/>
    </row>
    <row r="651" spans="1:244" s="353" customFormat="1" ht="14.25">
      <c r="A651" s="344"/>
      <c r="B651" s="373"/>
      <c r="C651" s="317"/>
      <c r="D651" s="454"/>
      <c r="E651" s="487"/>
      <c r="F651" s="220"/>
      <c r="G651" s="284"/>
      <c r="H651" s="284"/>
      <c r="I651" s="284"/>
      <c r="J651" s="284"/>
      <c r="K651" s="284"/>
      <c r="L651" s="284"/>
      <c r="M651" s="284"/>
      <c r="N651" s="284"/>
      <c r="O651" s="284"/>
      <c r="P651" s="284"/>
      <c r="Q651" s="284"/>
      <c r="R651" s="284"/>
      <c r="S651" s="284"/>
      <c r="T651" s="284"/>
      <c r="U651" s="284"/>
      <c r="V651" s="284"/>
      <c r="W651" s="284"/>
      <c r="X651" s="284"/>
      <c r="Y651" s="284"/>
      <c r="Z651" s="284"/>
      <c r="AA651" s="284"/>
      <c r="AB651" s="284"/>
      <c r="AC651" s="284"/>
      <c r="AD651" s="284"/>
      <c r="AE651" s="284"/>
      <c r="AF651" s="284"/>
      <c r="AG651" s="284"/>
      <c r="AH651" s="284"/>
      <c r="AI651" s="284"/>
      <c r="AJ651" s="284"/>
      <c r="AK651" s="284"/>
      <c r="AL651" s="284"/>
      <c r="AM651" s="284"/>
      <c r="AN651" s="284"/>
      <c r="AO651" s="284"/>
      <c r="AP651" s="284"/>
      <c r="AQ651" s="284"/>
      <c r="AR651" s="284"/>
      <c r="AS651" s="284"/>
      <c r="AT651" s="284"/>
      <c r="AU651" s="284"/>
      <c r="AV651" s="284"/>
      <c r="AW651" s="284"/>
      <c r="AX651" s="284"/>
      <c r="AY651" s="284"/>
      <c r="AZ651" s="284"/>
      <c r="BA651" s="284"/>
      <c r="BB651" s="284"/>
      <c r="BC651" s="284"/>
      <c r="BD651" s="284"/>
      <c r="BE651" s="284"/>
      <c r="BF651" s="284"/>
      <c r="BG651" s="284"/>
      <c r="BH651" s="284"/>
      <c r="BI651" s="284"/>
      <c r="BJ651" s="284"/>
      <c r="BK651" s="284"/>
      <c r="BL651" s="284"/>
      <c r="BM651" s="284"/>
      <c r="BN651" s="284"/>
      <c r="BO651" s="284"/>
      <c r="BP651" s="284"/>
      <c r="BQ651" s="284"/>
      <c r="BR651" s="284"/>
      <c r="BS651" s="284"/>
      <c r="BT651" s="284"/>
      <c r="BU651" s="284"/>
      <c r="BV651" s="284"/>
      <c r="BW651" s="284"/>
      <c r="BX651" s="284"/>
      <c r="BY651" s="284"/>
      <c r="BZ651" s="284"/>
      <c r="CA651" s="284"/>
      <c r="CB651" s="284"/>
      <c r="CC651" s="284"/>
      <c r="CD651" s="284"/>
      <c r="CE651" s="284"/>
      <c r="CF651" s="284"/>
      <c r="CG651" s="284"/>
      <c r="CH651" s="284"/>
      <c r="CI651" s="284"/>
      <c r="CJ651" s="284"/>
      <c r="CK651" s="284"/>
      <c r="CL651" s="284"/>
      <c r="CM651" s="284"/>
      <c r="CN651" s="284"/>
      <c r="CO651" s="284"/>
      <c r="CP651" s="284"/>
      <c r="CQ651" s="284"/>
      <c r="CR651" s="284"/>
      <c r="CS651" s="284"/>
      <c r="CT651" s="284"/>
      <c r="CU651" s="284"/>
      <c r="CV651" s="284"/>
      <c r="CW651" s="284"/>
      <c r="CX651" s="284"/>
      <c r="CY651" s="284"/>
      <c r="CZ651" s="284"/>
      <c r="DA651" s="284"/>
      <c r="DB651" s="284"/>
      <c r="DC651" s="284"/>
      <c r="DD651" s="284"/>
      <c r="DE651" s="284"/>
      <c r="DF651" s="284"/>
      <c r="DG651" s="284"/>
      <c r="DH651" s="284"/>
      <c r="DI651" s="284"/>
      <c r="DJ651" s="284"/>
      <c r="DK651" s="284"/>
      <c r="DL651" s="284"/>
      <c r="DM651" s="284"/>
      <c r="DN651" s="284"/>
      <c r="DO651" s="284"/>
      <c r="DP651" s="284"/>
      <c r="DQ651" s="284"/>
      <c r="DR651" s="284"/>
      <c r="DS651" s="284"/>
      <c r="DT651" s="284"/>
      <c r="DU651" s="284"/>
      <c r="DV651" s="284"/>
      <c r="DW651" s="284"/>
      <c r="DX651" s="284"/>
      <c r="DY651" s="284"/>
      <c r="DZ651" s="284"/>
      <c r="EA651" s="284"/>
      <c r="EB651" s="284"/>
      <c r="EC651" s="284"/>
      <c r="ED651" s="284"/>
      <c r="EE651" s="284"/>
      <c r="EF651" s="284"/>
      <c r="EG651" s="284"/>
      <c r="EH651" s="284"/>
      <c r="EI651" s="284"/>
      <c r="EJ651" s="284"/>
      <c r="EK651" s="284"/>
      <c r="EL651" s="284"/>
      <c r="EM651" s="284"/>
      <c r="EN651" s="284"/>
      <c r="EO651" s="284"/>
      <c r="EP651" s="284"/>
      <c r="EQ651" s="284"/>
      <c r="ER651" s="284"/>
      <c r="ES651" s="284"/>
      <c r="ET651" s="284"/>
      <c r="EU651" s="284"/>
      <c r="EV651" s="284"/>
      <c r="EW651" s="284"/>
      <c r="EX651" s="284"/>
      <c r="EY651" s="284"/>
      <c r="EZ651" s="284"/>
      <c r="FA651" s="284"/>
      <c r="FB651" s="284"/>
      <c r="FC651" s="284"/>
      <c r="FD651" s="284"/>
      <c r="FE651" s="284"/>
      <c r="FF651" s="284"/>
      <c r="FG651" s="284"/>
      <c r="FH651" s="284"/>
      <c r="FI651" s="284"/>
      <c r="FJ651" s="284"/>
      <c r="FK651" s="284"/>
      <c r="FL651" s="284"/>
      <c r="FM651" s="284"/>
      <c r="FN651" s="284"/>
      <c r="FO651" s="284"/>
      <c r="FP651" s="284"/>
      <c r="FQ651" s="284"/>
      <c r="FR651" s="284"/>
      <c r="FS651" s="284"/>
      <c r="FT651" s="284"/>
      <c r="FU651" s="284"/>
      <c r="FV651" s="284"/>
      <c r="FW651" s="284"/>
      <c r="FX651" s="284"/>
      <c r="FY651" s="284"/>
      <c r="FZ651" s="284"/>
      <c r="GA651" s="284"/>
      <c r="GB651" s="284"/>
      <c r="GC651" s="284"/>
      <c r="GD651" s="284"/>
      <c r="GE651" s="284"/>
      <c r="GF651" s="284"/>
      <c r="GG651" s="284"/>
      <c r="GH651" s="284"/>
      <c r="GI651" s="284"/>
      <c r="GJ651" s="284"/>
      <c r="GK651" s="284"/>
      <c r="GL651" s="284"/>
      <c r="GM651" s="284"/>
      <c r="GN651" s="284"/>
      <c r="GO651" s="284"/>
      <c r="GP651" s="284"/>
      <c r="GQ651" s="284"/>
      <c r="GR651" s="284"/>
      <c r="GS651" s="284"/>
      <c r="GT651" s="284"/>
      <c r="GU651" s="284"/>
      <c r="GV651" s="284"/>
      <c r="GW651" s="284"/>
      <c r="GX651" s="284"/>
      <c r="GY651" s="284"/>
      <c r="GZ651" s="284"/>
      <c r="HA651" s="284"/>
      <c r="HB651" s="284"/>
      <c r="HC651" s="284"/>
      <c r="HD651" s="284"/>
      <c r="HE651" s="284"/>
      <c r="HF651" s="284"/>
      <c r="HG651" s="284"/>
      <c r="HH651" s="284"/>
      <c r="HI651" s="284"/>
      <c r="HJ651" s="284"/>
      <c r="HK651" s="284"/>
      <c r="HL651" s="284"/>
      <c r="HM651" s="284"/>
      <c r="HN651" s="284"/>
      <c r="HO651" s="284"/>
      <c r="HP651" s="284"/>
      <c r="HQ651" s="284"/>
      <c r="HR651" s="284"/>
      <c r="HS651" s="284"/>
      <c r="HT651" s="284"/>
      <c r="HU651" s="284"/>
      <c r="HV651" s="284"/>
      <c r="HW651" s="284"/>
      <c r="HX651" s="284"/>
      <c r="HY651" s="284"/>
      <c r="HZ651" s="284"/>
      <c r="IA651" s="284"/>
      <c r="IB651" s="284"/>
      <c r="IC651" s="284"/>
      <c r="ID651" s="284"/>
      <c r="IE651" s="284"/>
      <c r="IF651" s="284"/>
      <c r="IG651" s="284"/>
      <c r="IH651" s="284"/>
      <c r="II651" s="284"/>
      <c r="IJ651" s="284"/>
    </row>
    <row r="652" spans="1:244" s="353" customFormat="1" ht="14.25">
      <c r="A652" s="344"/>
      <c r="B652" s="373"/>
      <c r="C652" s="317"/>
      <c r="D652" s="454"/>
      <c r="E652" s="487"/>
      <c r="F652" s="220"/>
      <c r="G652" s="284"/>
      <c r="H652" s="284"/>
      <c r="I652" s="284"/>
      <c r="J652" s="284"/>
      <c r="K652" s="284"/>
      <c r="L652" s="284"/>
      <c r="M652" s="284"/>
      <c r="N652" s="284"/>
      <c r="O652" s="284"/>
      <c r="P652" s="284"/>
      <c r="Q652" s="284"/>
      <c r="R652" s="284"/>
      <c r="S652" s="284"/>
      <c r="T652" s="284"/>
      <c r="U652" s="284"/>
      <c r="V652" s="284"/>
      <c r="W652" s="284"/>
      <c r="X652" s="284"/>
      <c r="Y652" s="284"/>
      <c r="Z652" s="284"/>
      <c r="AA652" s="284"/>
      <c r="AB652" s="284"/>
      <c r="AC652" s="284"/>
      <c r="AD652" s="284"/>
      <c r="AE652" s="284"/>
      <c r="AF652" s="284"/>
      <c r="AG652" s="284"/>
      <c r="AH652" s="284"/>
      <c r="AI652" s="284"/>
      <c r="AJ652" s="284"/>
      <c r="AK652" s="284"/>
      <c r="AL652" s="284"/>
      <c r="AM652" s="284"/>
      <c r="AN652" s="284"/>
      <c r="AO652" s="284"/>
      <c r="AP652" s="284"/>
      <c r="AQ652" s="284"/>
      <c r="AR652" s="284"/>
      <c r="AS652" s="284"/>
      <c r="AT652" s="284"/>
      <c r="AU652" s="284"/>
      <c r="AV652" s="284"/>
      <c r="AW652" s="284"/>
      <c r="AX652" s="284"/>
      <c r="AY652" s="284"/>
      <c r="AZ652" s="284"/>
      <c r="BA652" s="284"/>
      <c r="BB652" s="284"/>
      <c r="BC652" s="284"/>
      <c r="BD652" s="284"/>
      <c r="BE652" s="284"/>
      <c r="BF652" s="284"/>
      <c r="BG652" s="284"/>
      <c r="BH652" s="284"/>
      <c r="BI652" s="284"/>
      <c r="BJ652" s="284"/>
      <c r="BK652" s="284"/>
      <c r="BL652" s="284"/>
      <c r="BM652" s="284"/>
      <c r="BN652" s="284"/>
      <c r="BO652" s="284"/>
      <c r="BP652" s="284"/>
      <c r="BQ652" s="284"/>
      <c r="BR652" s="284"/>
      <c r="BS652" s="284"/>
      <c r="BT652" s="284"/>
      <c r="BU652" s="284"/>
      <c r="BV652" s="284"/>
      <c r="BW652" s="284"/>
      <c r="BX652" s="284"/>
      <c r="BY652" s="284"/>
      <c r="BZ652" s="284"/>
      <c r="CA652" s="284"/>
      <c r="CB652" s="284"/>
      <c r="CC652" s="284"/>
      <c r="CD652" s="284"/>
      <c r="CE652" s="284"/>
      <c r="CF652" s="284"/>
      <c r="CG652" s="284"/>
      <c r="CH652" s="284"/>
      <c r="CI652" s="284"/>
      <c r="CJ652" s="284"/>
      <c r="CK652" s="284"/>
      <c r="CL652" s="284"/>
      <c r="CM652" s="284"/>
      <c r="CN652" s="284"/>
      <c r="CO652" s="284"/>
      <c r="CP652" s="284"/>
      <c r="CQ652" s="284"/>
      <c r="CR652" s="284"/>
      <c r="CS652" s="284"/>
      <c r="CT652" s="284"/>
      <c r="CU652" s="284"/>
      <c r="CV652" s="284"/>
      <c r="CW652" s="284"/>
      <c r="CX652" s="284"/>
      <c r="CY652" s="284"/>
      <c r="CZ652" s="284"/>
      <c r="DA652" s="284"/>
      <c r="DB652" s="284"/>
      <c r="DC652" s="284"/>
      <c r="DD652" s="284"/>
      <c r="DE652" s="284"/>
      <c r="DF652" s="284"/>
      <c r="DG652" s="284"/>
      <c r="DH652" s="284"/>
      <c r="DI652" s="284"/>
      <c r="DJ652" s="284"/>
      <c r="DK652" s="284"/>
      <c r="DL652" s="284"/>
      <c r="DM652" s="284"/>
      <c r="DN652" s="284"/>
      <c r="DO652" s="284"/>
      <c r="DP652" s="284"/>
      <c r="DQ652" s="284"/>
      <c r="DR652" s="284"/>
      <c r="DS652" s="284"/>
      <c r="DT652" s="284"/>
      <c r="DU652" s="284"/>
      <c r="DV652" s="284"/>
      <c r="DW652" s="284"/>
      <c r="DX652" s="284"/>
      <c r="DY652" s="284"/>
      <c r="DZ652" s="284"/>
      <c r="EA652" s="284"/>
      <c r="EB652" s="284"/>
      <c r="EC652" s="284"/>
      <c r="ED652" s="284"/>
      <c r="EE652" s="284"/>
      <c r="EF652" s="284"/>
      <c r="EG652" s="284"/>
      <c r="EH652" s="284"/>
      <c r="EI652" s="284"/>
      <c r="EJ652" s="284"/>
      <c r="EK652" s="284"/>
      <c r="EL652" s="284"/>
      <c r="EM652" s="284"/>
      <c r="EN652" s="284"/>
      <c r="EO652" s="284"/>
      <c r="EP652" s="284"/>
      <c r="EQ652" s="284"/>
      <c r="ER652" s="284"/>
      <c r="ES652" s="284"/>
      <c r="ET652" s="284"/>
      <c r="EU652" s="284"/>
      <c r="EV652" s="284"/>
      <c r="EW652" s="284"/>
      <c r="EX652" s="284"/>
      <c r="EY652" s="284"/>
      <c r="EZ652" s="284"/>
      <c r="FA652" s="284"/>
      <c r="FB652" s="284"/>
      <c r="FC652" s="284"/>
      <c r="FD652" s="284"/>
      <c r="FE652" s="284"/>
      <c r="FF652" s="284"/>
      <c r="FG652" s="284"/>
      <c r="FH652" s="284"/>
      <c r="FI652" s="284"/>
      <c r="FJ652" s="284"/>
      <c r="FK652" s="284"/>
      <c r="FL652" s="284"/>
      <c r="FM652" s="284"/>
      <c r="FN652" s="284"/>
      <c r="FO652" s="284"/>
      <c r="FP652" s="284"/>
      <c r="FQ652" s="284"/>
      <c r="FR652" s="284"/>
      <c r="FS652" s="284"/>
      <c r="FT652" s="284"/>
      <c r="FU652" s="284"/>
      <c r="FV652" s="284"/>
      <c r="FW652" s="284"/>
      <c r="FX652" s="284"/>
      <c r="FY652" s="284"/>
      <c r="FZ652" s="284"/>
      <c r="GA652" s="284"/>
      <c r="GB652" s="284"/>
      <c r="GC652" s="284"/>
      <c r="GD652" s="284"/>
      <c r="GE652" s="284"/>
      <c r="GF652" s="284"/>
      <c r="GG652" s="284"/>
      <c r="GH652" s="284"/>
      <c r="GI652" s="284"/>
      <c r="GJ652" s="284"/>
      <c r="GK652" s="284"/>
      <c r="GL652" s="284"/>
      <c r="GM652" s="284"/>
      <c r="GN652" s="284"/>
      <c r="GO652" s="284"/>
      <c r="GP652" s="284"/>
      <c r="GQ652" s="284"/>
      <c r="GR652" s="284"/>
      <c r="GS652" s="284"/>
      <c r="GT652" s="284"/>
      <c r="GU652" s="284"/>
      <c r="GV652" s="284"/>
      <c r="GW652" s="284"/>
      <c r="GX652" s="284"/>
      <c r="GY652" s="284"/>
      <c r="GZ652" s="284"/>
      <c r="HA652" s="284"/>
      <c r="HB652" s="284"/>
      <c r="HC652" s="284"/>
      <c r="HD652" s="284"/>
      <c r="HE652" s="284"/>
      <c r="HF652" s="284"/>
      <c r="HG652" s="284"/>
      <c r="HH652" s="284"/>
      <c r="HI652" s="284"/>
      <c r="HJ652" s="284"/>
      <c r="HK652" s="284"/>
      <c r="HL652" s="284"/>
      <c r="HM652" s="284"/>
      <c r="HN652" s="284"/>
      <c r="HO652" s="284"/>
      <c r="HP652" s="284"/>
      <c r="HQ652" s="284"/>
      <c r="HR652" s="284"/>
      <c r="HS652" s="284"/>
      <c r="HT652" s="284"/>
      <c r="HU652" s="284"/>
      <c r="HV652" s="284"/>
      <c r="HW652" s="284"/>
      <c r="HX652" s="284"/>
      <c r="HY652" s="284"/>
      <c r="HZ652" s="284"/>
      <c r="IA652" s="284"/>
      <c r="IB652" s="284"/>
      <c r="IC652" s="284"/>
      <c r="ID652" s="284"/>
      <c r="IE652" s="284"/>
      <c r="IF652" s="284"/>
      <c r="IG652" s="284"/>
      <c r="IH652" s="284"/>
      <c r="II652" s="284"/>
      <c r="IJ652" s="284"/>
    </row>
    <row r="653" spans="1:244" s="353" customFormat="1" ht="14.25">
      <c r="A653" s="344"/>
      <c r="B653" s="373"/>
      <c r="C653" s="317"/>
      <c r="D653" s="454"/>
      <c r="E653" s="487"/>
      <c r="F653" s="220"/>
      <c r="G653" s="284"/>
      <c r="H653" s="284"/>
      <c r="I653" s="284"/>
      <c r="J653" s="284"/>
      <c r="K653" s="284"/>
      <c r="L653" s="284"/>
      <c r="M653" s="284"/>
      <c r="N653" s="284"/>
      <c r="O653" s="284"/>
      <c r="P653" s="284"/>
      <c r="Q653" s="284"/>
      <c r="R653" s="284"/>
      <c r="S653" s="284"/>
      <c r="T653" s="284"/>
      <c r="U653" s="284"/>
      <c r="V653" s="284"/>
      <c r="W653" s="284"/>
      <c r="X653" s="284"/>
      <c r="Y653" s="284"/>
      <c r="Z653" s="284"/>
      <c r="AA653" s="284"/>
      <c r="AB653" s="284"/>
      <c r="AC653" s="284"/>
      <c r="AD653" s="284"/>
      <c r="AE653" s="284"/>
      <c r="AF653" s="284"/>
      <c r="AG653" s="284"/>
      <c r="AH653" s="284"/>
      <c r="AI653" s="284"/>
      <c r="AJ653" s="284"/>
      <c r="AK653" s="284"/>
      <c r="AL653" s="284"/>
      <c r="AM653" s="284"/>
      <c r="AN653" s="284"/>
      <c r="AO653" s="284"/>
      <c r="AP653" s="284"/>
      <c r="AQ653" s="284"/>
      <c r="AR653" s="284"/>
      <c r="AS653" s="284"/>
      <c r="AT653" s="284"/>
      <c r="AU653" s="284"/>
      <c r="AV653" s="284"/>
      <c r="AW653" s="284"/>
      <c r="AX653" s="284"/>
      <c r="AY653" s="284"/>
      <c r="AZ653" s="284"/>
      <c r="BA653" s="284"/>
      <c r="BB653" s="284"/>
      <c r="BC653" s="284"/>
      <c r="BD653" s="284"/>
      <c r="BE653" s="284"/>
      <c r="BF653" s="284"/>
      <c r="BG653" s="284"/>
      <c r="BH653" s="284"/>
      <c r="BI653" s="284"/>
      <c r="BJ653" s="284"/>
      <c r="BK653" s="284"/>
      <c r="BL653" s="284"/>
      <c r="BM653" s="284"/>
      <c r="BN653" s="284"/>
      <c r="BO653" s="284"/>
      <c r="BP653" s="284"/>
      <c r="BQ653" s="284"/>
      <c r="BR653" s="284"/>
      <c r="BS653" s="284"/>
      <c r="BT653" s="284"/>
      <c r="BU653" s="284"/>
      <c r="BV653" s="284"/>
      <c r="BW653" s="284"/>
      <c r="BX653" s="284"/>
      <c r="BY653" s="284"/>
      <c r="BZ653" s="284"/>
      <c r="CA653" s="284"/>
      <c r="CB653" s="284"/>
      <c r="CC653" s="284"/>
      <c r="CD653" s="284"/>
      <c r="CE653" s="284"/>
      <c r="CF653" s="284"/>
      <c r="CG653" s="284"/>
      <c r="CH653" s="284"/>
      <c r="CI653" s="284"/>
      <c r="CJ653" s="284"/>
      <c r="CK653" s="284"/>
      <c r="CL653" s="284"/>
      <c r="CM653" s="284"/>
      <c r="CN653" s="284"/>
      <c r="CO653" s="284"/>
      <c r="CP653" s="284"/>
      <c r="CQ653" s="284"/>
      <c r="CR653" s="284"/>
      <c r="CS653" s="284"/>
      <c r="CT653" s="284"/>
      <c r="CU653" s="284"/>
      <c r="CV653" s="284"/>
      <c r="CW653" s="284"/>
      <c r="CX653" s="284"/>
      <c r="CY653" s="284"/>
      <c r="CZ653" s="284"/>
      <c r="DA653" s="284"/>
      <c r="DB653" s="284"/>
      <c r="DC653" s="284"/>
      <c r="DD653" s="284"/>
      <c r="DE653" s="284"/>
      <c r="DF653" s="284"/>
      <c r="DG653" s="284"/>
      <c r="DH653" s="284"/>
      <c r="DI653" s="284"/>
      <c r="DJ653" s="284"/>
      <c r="DK653" s="284"/>
      <c r="DL653" s="284"/>
      <c r="DM653" s="284"/>
      <c r="DN653" s="284"/>
      <c r="DO653" s="284"/>
      <c r="DP653" s="284"/>
      <c r="DQ653" s="284"/>
      <c r="DR653" s="284"/>
      <c r="DS653" s="284"/>
      <c r="DT653" s="284"/>
      <c r="DU653" s="284"/>
      <c r="DV653" s="284"/>
      <c r="DW653" s="284"/>
      <c r="DX653" s="284"/>
      <c r="DY653" s="284"/>
      <c r="DZ653" s="284"/>
      <c r="EA653" s="284"/>
      <c r="EB653" s="284"/>
      <c r="EC653" s="284"/>
      <c r="ED653" s="284"/>
      <c r="EE653" s="284"/>
      <c r="EF653" s="284"/>
      <c r="EG653" s="284"/>
      <c r="EH653" s="284"/>
      <c r="EI653" s="284"/>
      <c r="EJ653" s="284"/>
      <c r="EK653" s="284"/>
      <c r="EL653" s="284"/>
      <c r="EM653" s="284"/>
      <c r="EN653" s="284"/>
      <c r="EO653" s="284"/>
      <c r="EP653" s="284"/>
      <c r="EQ653" s="284"/>
      <c r="ER653" s="284"/>
      <c r="ES653" s="284"/>
      <c r="ET653" s="284"/>
      <c r="EU653" s="284"/>
      <c r="EV653" s="284"/>
      <c r="EW653" s="284"/>
      <c r="EX653" s="284"/>
      <c r="EY653" s="284"/>
      <c r="EZ653" s="284"/>
      <c r="FA653" s="284"/>
      <c r="FB653" s="284"/>
      <c r="FC653" s="284"/>
      <c r="FD653" s="284"/>
      <c r="FE653" s="284"/>
      <c r="FF653" s="284"/>
      <c r="FG653" s="284"/>
      <c r="FH653" s="284"/>
      <c r="FI653" s="284"/>
      <c r="FJ653" s="284"/>
      <c r="FK653" s="284"/>
      <c r="FL653" s="284"/>
      <c r="FM653" s="284"/>
      <c r="FN653" s="284"/>
      <c r="FO653" s="284"/>
      <c r="FP653" s="284"/>
      <c r="FQ653" s="284"/>
      <c r="FR653" s="284"/>
      <c r="FS653" s="284"/>
      <c r="FT653" s="284"/>
      <c r="FU653" s="284"/>
      <c r="FV653" s="284"/>
      <c r="FW653" s="284"/>
      <c r="FX653" s="284"/>
      <c r="FY653" s="284"/>
      <c r="FZ653" s="284"/>
      <c r="GA653" s="284"/>
      <c r="GB653" s="284"/>
      <c r="GC653" s="284"/>
      <c r="GD653" s="284"/>
      <c r="GE653" s="284"/>
      <c r="GF653" s="284"/>
      <c r="GG653" s="284"/>
      <c r="GH653" s="284"/>
      <c r="GI653" s="284"/>
      <c r="GJ653" s="284"/>
      <c r="GK653" s="284"/>
      <c r="GL653" s="284"/>
      <c r="GM653" s="284"/>
      <c r="GN653" s="284"/>
      <c r="GO653" s="284"/>
      <c r="GP653" s="284"/>
      <c r="GQ653" s="284"/>
      <c r="GR653" s="284"/>
      <c r="GS653" s="284"/>
      <c r="GT653" s="284"/>
      <c r="GU653" s="284"/>
      <c r="GV653" s="284"/>
      <c r="GW653" s="284"/>
      <c r="GX653" s="284"/>
      <c r="GY653" s="284"/>
      <c r="GZ653" s="284"/>
      <c r="HA653" s="284"/>
      <c r="HB653" s="284"/>
      <c r="HC653" s="284"/>
      <c r="HD653" s="284"/>
      <c r="HE653" s="284"/>
      <c r="HF653" s="284"/>
      <c r="HG653" s="284"/>
      <c r="HH653" s="284"/>
      <c r="HI653" s="284"/>
      <c r="HJ653" s="284"/>
      <c r="HK653" s="284"/>
      <c r="HL653" s="284"/>
      <c r="HM653" s="284"/>
      <c r="HN653" s="284"/>
      <c r="HO653" s="284"/>
      <c r="HP653" s="284"/>
      <c r="HQ653" s="284"/>
      <c r="HR653" s="284"/>
      <c r="HS653" s="284"/>
      <c r="HT653" s="284"/>
      <c r="HU653" s="284"/>
      <c r="HV653" s="284"/>
      <c r="HW653" s="284"/>
      <c r="HX653" s="284"/>
      <c r="HY653" s="284"/>
      <c r="HZ653" s="284"/>
      <c r="IA653" s="284"/>
      <c r="IB653" s="284"/>
      <c r="IC653" s="284"/>
      <c r="ID653" s="284"/>
      <c r="IE653" s="284"/>
      <c r="IF653" s="284"/>
      <c r="IG653" s="284"/>
      <c r="IH653" s="284"/>
      <c r="II653" s="284"/>
      <c r="IJ653" s="284"/>
    </row>
    <row r="654" spans="1:244" s="353" customFormat="1" ht="14.25">
      <c r="A654" s="344"/>
      <c r="B654" s="373"/>
      <c r="C654" s="317"/>
      <c r="D654" s="454"/>
      <c r="E654" s="487"/>
      <c r="F654" s="220"/>
      <c r="G654" s="284"/>
      <c r="H654" s="284"/>
      <c r="I654" s="284"/>
      <c r="J654" s="284"/>
      <c r="K654" s="284"/>
      <c r="L654" s="284"/>
      <c r="M654" s="284"/>
      <c r="N654" s="284"/>
      <c r="O654" s="284"/>
      <c r="P654" s="284"/>
      <c r="Q654" s="284"/>
      <c r="R654" s="284"/>
      <c r="S654" s="284"/>
      <c r="T654" s="284"/>
      <c r="U654" s="284"/>
      <c r="V654" s="284"/>
      <c r="W654" s="284"/>
      <c r="X654" s="284"/>
      <c r="Y654" s="284"/>
      <c r="Z654" s="284"/>
      <c r="AA654" s="284"/>
      <c r="AB654" s="284"/>
      <c r="AC654" s="284"/>
      <c r="AD654" s="284"/>
      <c r="AE654" s="284"/>
      <c r="AF654" s="284"/>
      <c r="AG654" s="284"/>
      <c r="AH654" s="284"/>
      <c r="AI654" s="284"/>
      <c r="AJ654" s="284"/>
      <c r="AK654" s="284"/>
      <c r="AL654" s="284"/>
      <c r="AM654" s="284"/>
      <c r="AN654" s="284"/>
      <c r="AO654" s="284"/>
      <c r="AP654" s="284"/>
      <c r="AQ654" s="284"/>
      <c r="AR654" s="284"/>
      <c r="AS654" s="284"/>
      <c r="AT654" s="284"/>
      <c r="AU654" s="284"/>
      <c r="AV654" s="284"/>
      <c r="AW654" s="284"/>
      <c r="AX654" s="284"/>
      <c r="AY654" s="284"/>
      <c r="AZ654" s="284"/>
      <c r="BA654" s="284"/>
      <c r="BB654" s="284"/>
      <c r="BC654" s="284"/>
      <c r="BD654" s="284"/>
      <c r="BE654" s="284"/>
      <c r="BF654" s="284"/>
      <c r="BG654" s="284"/>
      <c r="BH654" s="284"/>
      <c r="BI654" s="284"/>
      <c r="BJ654" s="284"/>
      <c r="BK654" s="284"/>
      <c r="BL654" s="284"/>
      <c r="BM654" s="284"/>
      <c r="BN654" s="284"/>
      <c r="BO654" s="284"/>
      <c r="BP654" s="284"/>
      <c r="BQ654" s="284"/>
      <c r="BR654" s="284"/>
      <c r="BS654" s="284"/>
      <c r="BT654" s="284"/>
      <c r="BU654" s="284"/>
      <c r="BV654" s="284"/>
      <c r="BW654" s="284"/>
      <c r="BX654" s="284"/>
      <c r="BY654" s="284"/>
      <c r="BZ654" s="284"/>
      <c r="CA654" s="284"/>
      <c r="CB654" s="284"/>
      <c r="CC654" s="284"/>
      <c r="CD654" s="284"/>
      <c r="CE654" s="284"/>
      <c r="CF654" s="284"/>
      <c r="CG654" s="284"/>
      <c r="CH654" s="284"/>
      <c r="CI654" s="284"/>
      <c r="CJ654" s="284"/>
      <c r="CK654" s="284"/>
      <c r="CL654" s="284"/>
      <c r="CM654" s="284"/>
      <c r="CN654" s="284"/>
      <c r="CO654" s="284"/>
      <c r="CP654" s="284"/>
      <c r="CQ654" s="284"/>
      <c r="CR654" s="284"/>
      <c r="CS654" s="284"/>
      <c r="CT654" s="284"/>
      <c r="CU654" s="284"/>
      <c r="CV654" s="284"/>
      <c r="CW654" s="284"/>
      <c r="CX654" s="284"/>
      <c r="CY654" s="284"/>
      <c r="CZ654" s="284"/>
      <c r="DA654" s="284"/>
      <c r="DB654" s="284"/>
      <c r="DC654" s="284"/>
      <c r="DD654" s="284"/>
      <c r="DE654" s="284"/>
      <c r="DF654" s="284"/>
      <c r="DG654" s="284"/>
      <c r="DH654" s="284"/>
      <c r="DI654" s="284"/>
      <c r="DJ654" s="284"/>
      <c r="DK654" s="284"/>
      <c r="DL654" s="284"/>
      <c r="DM654" s="284"/>
      <c r="DN654" s="284"/>
      <c r="DO654" s="284"/>
      <c r="DP654" s="284"/>
      <c r="DQ654" s="284"/>
      <c r="DR654" s="284"/>
      <c r="DS654" s="284"/>
      <c r="DT654" s="284"/>
      <c r="DU654" s="284"/>
      <c r="DV654" s="284"/>
      <c r="DW654" s="284"/>
      <c r="DX654" s="284"/>
      <c r="DY654" s="284"/>
      <c r="DZ654" s="284"/>
      <c r="EA654" s="284"/>
      <c r="EB654" s="284"/>
      <c r="EC654" s="284"/>
      <c r="ED654" s="284"/>
      <c r="EE654" s="284"/>
      <c r="EF654" s="284"/>
      <c r="EG654" s="284"/>
      <c r="EH654" s="284"/>
      <c r="EI654" s="284"/>
      <c r="EJ654" s="284"/>
      <c r="EK654" s="284"/>
      <c r="EL654" s="284"/>
      <c r="EM654" s="284"/>
      <c r="EN654" s="284"/>
      <c r="EO654" s="284"/>
      <c r="EP654" s="284"/>
      <c r="EQ654" s="284"/>
      <c r="ER654" s="284"/>
      <c r="ES654" s="284"/>
      <c r="ET654" s="284"/>
      <c r="EU654" s="284"/>
      <c r="EV654" s="284"/>
      <c r="EW654" s="284"/>
      <c r="EX654" s="284"/>
      <c r="EY654" s="284"/>
      <c r="EZ654" s="284"/>
      <c r="FA654" s="284"/>
      <c r="FB654" s="284"/>
      <c r="FC654" s="284"/>
      <c r="FD654" s="284"/>
      <c r="FE654" s="284"/>
      <c r="FF654" s="284"/>
      <c r="FG654" s="284"/>
      <c r="FH654" s="284"/>
      <c r="FI654" s="284"/>
      <c r="FJ654" s="284"/>
      <c r="FK654" s="284"/>
      <c r="FL654" s="284"/>
      <c r="FM654" s="284"/>
      <c r="FN654" s="284"/>
      <c r="FO654" s="284"/>
      <c r="FP654" s="284"/>
      <c r="FQ654" s="284"/>
      <c r="FR654" s="284"/>
      <c r="FS654" s="284"/>
      <c r="FT654" s="284"/>
      <c r="FU654" s="284"/>
      <c r="FV654" s="284"/>
      <c r="FW654" s="284"/>
      <c r="FX654" s="284"/>
      <c r="FY654" s="284"/>
      <c r="FZ654" s="284"/>
      <c r="GA654" s="284"/>
      <c r="GB654" s="284"/>
      <c r="GC654" s="284"/>
      <c r="GD654" s="284"/>
      <c r="GE654" s="284"/>
      <c r="GF654" s="284"/>
      <c r="GG654" s="284"/>
      <c r="GH654" s="284"/>
      <c r="GI654" s="284"/>
      <c r="GJ654" s="284"/>
      <c r="GK654" s="284"/>
      <c r="GL654" s="284"/>
      <c r="GM654" s="284"/>
      <c r="GN654" s="284"/>
      <c r="GO654" s="284"/>
      <c r="GP654" s="284"/>
      <c r="GQ654" s="284"/>
      <c r="GR654" s="284"/>
      <c r="GS654" s="284"/>
      <c r="GT654" s="284"/>
      <c r="GU654" s="284"/>
      <c r="GV654" s="284"/>
      <c r="GW654" s="284"/>
      <c r="GX654" s="284"/>
      <c r="GY654" s="284"/>
      <c r="GZ654" s="284"/>
      <c r="HA654" s="284"/>
      <c r="HB654" s="284"/>
      <c r="HC654" s="284"/>
      <c r="HD654" s="284"/>
      <c r="HE654" s="284"/>
      <c r="HF654" s="284"/>
      <c r="HG654" s="284"/>
      <c r="HH654" s="284"/>
      <c r="HI654" s="284"/>
      <c r="HJ654" s="284"/>
      <c r="HK654" s="284"/>
      <c r="HL654" s="284"/>
      <c r="HM654" s="284"/>
      <c r="HN654" s="284"/>
      <c r="HO654" s="284"/>
      <c r="HP654" s="284"/>
      <c r="HQ654" s="284"/>
      <c r="HR654" s="284"/>
      <c r="HS654" s="284"/>
      <c r="HT654" s="284"/>
      <c r="HU654" s="284"/>
      <c r="HV654" s="284"/>
      <c r="HW654" s="284"/>
      <c r="HX654" s="284"/>
      <c r="HY654" s="284"/>
      <c r="HZ654" s="284"/>
      <c r="IA654" s="284"/>
      <c r="IB654" s="284"/>
      <c r="IC654" s="284"/>
      <c r="ID654" s="284"/>
      <c r="IE654" s="284"/>
      <c r="IF654" s="284"/>
      <c r="IG654" s="284"/>
      <c r="IH654" s="284"/>
      <c r="II654" s="284"/>
      <c r="IJ654" s="284"/>
    </row>
    <row r="655" spans="1:244" s="353" customFormat="1" ht="14.25">
      <c r="A655" s="344"/>
      <c r="B655" s="373"/>
      <c r="C655" s="317"/>
      <c r="D655" s="454"/>
      <c r="E655" s="487"/>
      <c r="F655" s="220"/>
      <c r="G655" s="284"/>
      <c r="H655" s="284"/>
      <c r="I655" s="284"/>
      <c r="J655" s="284"/>
      <c r="K655" s="284"/>
      <c r="L655" s="284"/>
      <c r="M655" s="284"/>
      <c r="N655" s="284"/>
      <c r="O655" s="284"/>
      <c r="P655" s="284"/>
      <c r="Q655" s="284"/>
      <c r="R655" s="284"/>
      <c r="S655" s="284"/>
      <c r="T655" s="284"/>
      <c r="U655" s="284"/>
      <c r="V655" s="284"/>
      <c r="W655" s="284"/>
      <c r="X655" s="284"/>
      <c r="Y655" s="284"/>
      <c r="Z655" s="284"/>
      <c r="AA655" s="284"/>
      <c r="AB655" s="284"/>
      <c r="AC655" s="284"/>
      <c r="AD655" s="284"/>
      <c r="AE655" s="284"/>
      <c r="AF655" s="284"/>
      <c r="AG655" s="284"/>
      <c r="AH655" s="284"/>
      <c r="AI655" s="284"/>
      <c r="AJ655" s="284"/>
      <c r="AK655" s="284"/>
      <c r="AL655" s="284"/>
      <c r="AM655" s="284"/>
      <c r="AN655" s="284"/>
      <c r="AO655" s="284"/>
      <c r="AP655" s="284"/>
      <c r="AQ655" s="284"/>
      <c r="AR655" s="284"/>
      <c r="AS655" s="284"/>
      <c r="AT655" s="284"/>
      <c r="AU655" s="284"/>
      <c r="AV655" s="284"/>
      <c r="AW655" s="284"/>
      <c r="AX655" s="284"/>
      <c r="AY655" s="284"/>
      <c r="AZ655" s="284"/>
      <c r="BA655" s="284"/>
      <c r="BB655" s="284"/>
      <c r="BC655" s="284"/>
      <c r="BD655" s="284"/>
      <c r="BE655" s="284"/>
      <c r="BF655" s="284"/>
      <c r="BG655" s="284"/>
      <c r="BH655" s="284"/>
      <c r="BI655" s="284"/>
      <c r="BJ655" s="284"/>
      <c r="BK655" s="284"/>
      <c r="BL655" s="284"/>
      <c r="BM655" s="284"/>
      <c r="BN655" s="284"/>
      <c r="BO655" s="284"/>
      <c r="BP655" s="284"/>
      <c r="BQ655" s="284"/>
      <c r="BR655" s="284"/>
      <c r="BS655" s="284"/>
      <c r="BT655" s="284"/>
      <c r="BU655" s="284"/>
      <c r="BV655" s="284"/>
      <c r="BW655" s="284"/>
      <c r="BX655" s="284"/>
      <c r="BY655" s="284"/>
      <c r="BZ655" s="284"/>
      <c r="CA655" s="284"/>
      <c r="CB655" s="284"/>
      <c r="CC655" s="284"/>
      <c r="CD655" s="284"/>
      <c r="CE655" s="284"/>
      <c r="CF655" s="284"/>
      <c r="CG655" s="284"/>
      <c r="CH655" s="284"/>
      <c r="CI655" s="284"/>
      <c r="CJ655" s="284"/>
      <c r="CK655" s="284"/>
      <c r="CL655" s="284"/>
      <c r="CM655" s="284"/>
      <c r="CN655" s="284"/>
      <c r="CO655" s="284"/>
      <c r="CP655" s="284"/>
      <c r="CQ655" s="284"/>
      <c r="CR655" s="284"/>
      <c r="CS655" s="284"/>
      <c r="CT655" s="284"/>
      <c r="CU655" s="284"/>
      <c r="CV655" s="284"/>
      <c r="CW655" s="284"/>
      <c r="CX655" s="284"/>
      <c r="CY655" s="284"/>
      <c r="CZ655" s="284"/>
      <c r="DA655" s="284"/>
      <c r="DB655" s="284"/>
      <c r="DC655" s="284"/>
      <c r="DD655" s="284"/>
      <c r="DE655" s="284"/>
      <c r="DF655" s="284"/>
      <c r="DG655" s="284"/>
      <c r="DH655" s="284"/>
      <c r="DI655" s="284"/>
      <c r="DJ655" s="284"/>
      <c r="DK655" s="284"/>
      <c r="DL655" s="284"/>
      <c r="DM655" s="284"/>
      <c r="DN655" s="284"/>
      <c r="DO655" s="284"/>
      <c r="DP655" s="284"/>
      <c r="DQ655" s="284"/>
      <c r="DR655" s="284"/>
      <c r="DS655" s="284"/>
      <c r="DT655" s="284"/>
      <c r="DU655" s="284"/>
      <c r="DV655" s="284"/>
      <c r="DW655" s="284"/>
      <c r="DX655" s="284"/>
      <c r="DY655" s="284"/>
      <c r="DZ655" s="284"/>
      <c r="EA655" s="284"/>
      <c r="EB655" s="284"/>
      <c r="EC655" s="284"/>
      <c r="ED655" s="284"/>
      <c r="EE655" s="284"/>
      <c r="EF655" s="284"/>
      <c r="EG655" s="284"/>
      <c r="EH655" s="284"/>
      <c r="EI655" s="284"/>
      <c r="EJ655" s="284"/>
      <c r="EK655" s="284"/>
      <c r="EL655" s="284"/>
      <c r="EM655" s="284"/>
      <c r="EN655" s="284"/>
      <c r="EO655" s="284"/>
      <c r="EP655" s="284"/>
      <c r="EQ655" s="284"/>
      <c r="ER655" s="284"/>
      <c r="ES655" s="284"/>
      <c r="ET655" s="284"/>
      <c r="EU655" s="284"/>
      <c r="EV655" s="284"/>
      <c r="EW655" s="284"/>
      <c r="EX655" s="284"/>
      <c r="EY655" s="284"/>
      <c r="EZ655" s="284"/>
      <c r="FA655" s="284"/>
      <c r="FB655" s="284"/>
      <c r="FC655" s="284"/>
      <c r="FD655" s="284"/>
      <c r="FE655" s="284"/>
      <c r="FF655" s="284"/>
      <c r="FG655" s="284"/>
      <c r="FH655" s="284"/>
      <c r="FI655" s="284"/>
      <c r="FJ655" s="284"/>
      <c r="FK655" s="284"/>
      <c r="FL655" s="284"/>
      <c r="FM655" s="284"/>
      <c r="FN655" s="284"/>
      <c r="FO655" s="284"/>
      <c r="FP655" s="284"/>
      <c r="FQ655" s="284"/>
      <c r="FR655" s="284"/>
      <c r="FS655" s="284"/>
      <c r="FT655" s="284"/>
      <c r="FU655" s="284"/>
      <c r="FV655" s="284"/>
      <c r="FW655" s="284"/>
      <c r="FX655" s="284"/>
      <c r="FY655" s="284"/>
      <c r="FZ655" s="284"/>
      <c r="GA655" s="284"/>
      <c r="GB655" s="284"/>
      <c r="GC655" s="284"/>
      <c r="GD655" s="284"/>
      <c r="GE655" s="284"/>
      <c r="GF655" s="284"/>
      <c r="GG655" s="284"/>
      <c r="GH655" s="284"/>
      <c r="GI655" s="284"/>
      <c r="GJ655" s="284"/>
      <c r="GK655" s="284"/>
      <c r="GL655" s="284"/>
      <c r="GM655" s="284"/>
      <c r="GN655" s="284"/>
      <c r="GO655" s="284"/>
      <c r="GP655" s="284"/>
      <c r="GQ655" s="284"/>
      <c r="GR655" s="284"/>
      <c r="GS655" s="284"/>
      <c r="GT655" s="284"/>
      <c r="GU655" s="284"/>
      <c r="GV655" s="284"/>
      <c r="GW655" s="284"/>
      <c r="GX655" s="284"/>
      <c r="GY655" s="284"/>
      <c r="GZ655" s="284"/>
      <c r="HA655" s="284"/>
      <c r="HB655" s="284"/>
      <c r="HC655" s="284"/>
      <c r="HD655" s="284"/>
      <c r="HE655" s="284"/>
      <c r="HF655" s="284"/>
      <c r="HG655" s="284"/>
      <c r="HH655" s="284"/>
      <c r="HI655" s="284"/>
      <c r="HJ655" s="284"/>
      <c r="HK655" s="284"/>
      <c r="HL655" s="284"/>
      <c r="HM655" s="284"/>
      <c r="HN655" s="284"/>
      <c r="HO655" s="284"/>
      <c r="HP655" s="284"/>
      <c r="HQ655" s="284"/>
      <c r="HR655" s="284"/>
      <c r="HS655" s="284"/>
      <c r="HT655" s="284"/>
      <c r="HU655" s="284"/>
      <c r="HV655" s="284"/>
      <c r="HW655" s="284"/>
      <c r="HX655" s="284"/>
      <c r="HY655" s="284"/>
      <c r="HZ655" s="284"/>
      <c r="IA655" s="284"/>
      <c r="IB655" s="284"/>
      <c r="IC655" s="284"/>
      <c r="ID655" s="284"/>
      <c r="IE655" s="284"/>
      <c r="IF655" s="284"/>
      <c r="IG655" s="284"/>
      <c r="IH655" s="284"/>
      <c r="II655" s="284"/>
      <c r="IJ655" s="284"/>
    </row>
    <row r="656" spans="1:244" s="353" customFormat="1" ht="14.25">
      <c r="A656" s="344"/>
      <c r="B656" s="373"/>
      <c r="C656" s="317"/>
      <c r="D656" s="454"/>
      <c r="E656" s="487"/>
      <c r="F656" s="220"/>
      <c r="G656" s="284"/>
      <c r="H656" s="284"/>
      <c r="I656" s="284"/>
      <c r="J656" s="284"/>
      <c r="K656" s="284"/>
      <c r="L656" s="284"/>
      <c r="M656" s="284"/>
      <c r="N656" s="284"/>
      <c r="O656" s="284"/>
      <c r="P656" s="284"/>
      <c r="Q656" s="284"/>
      <c r="R656" s="284"/>
      <c r="S656" s="284"/>
      <c r="T656" s="284"/>
      <c r="U656" s="284"/>
      <c r="V656" s="284"/>
      <c r="W656" s="284"/>
      <c r="X656" s="284"/>
      <c r="Y656" s="284"/>
      <c r="Z656" s="284"/>
      <c r="AA656" s="284"/>
      <c r="AB656" s="284"/>
      <c r="AC656" s="284"/>
      <c r="AD656" s="284"/>
      <c r="AE656" s="284"/>
      <c r="AF656" s="284"/>
      <c r="AG656" s="284"/>
      <c r="AH656" s="284"/>
      <c r="AI656" s="284"/>
      <c r="AJ656" s="284"/>
      <c r="AK656" s="284"/>
      <c r="AL656" s="284"/>
      <c r="AM656" s="284"/>
      <c r="AN656" s="284"/>
      <c r="AO656" s="284"/>
      <c r="AP656" s="284"/>
      <c r="AQ656" s="284"/>
      <c r="AR656" s="284"/>
      <c r="AS656" s="284"/>
      <c r="AT656" s="284"/>
      <c r="AU656" s="284"/>
      <c r="AV656" s="284"/>
      <c r="AW656" s="284"/>
      <c r="AX656" s="284"/>
      <c r="AY656" s="284"/>
      <c r="AZ656" s="284"/>
      <c r="BA656" s="284"/>
      <c r="BB656" s="284"/>
      <c r="BC656" s="284"/>
      <c r="BD656" s="284"/>
      <c r="BE656" s="284"/>
      <c r="BF656" s="284"/>
      <c r="BG656" s="284"/>
      <c r="BH656" s="284"/>
      <c r="BI656" s="284"/>
      <c r="BJ656" s="284"/>
      <c r="BK656" s="284"/>
      <c r="BL656" s="284"/>
      <c r="BM656" s="284"/>
      <c r="BN656" s="284"/>
      <c r="BO656" s="284"/>
      <c r="BP656" s="284"/>
      <c r="BQ656" s="284"/>
      <c r="BR656" s="284"/>
      <c r="BS656" s="284"/>
      <c r="BT656" s="284"/>
      <c r="BU656" s="284"/>
      <c r="BV656" s="284"/>
      <c r="BW656" s="284"/>
      <c r="BX656" s="284"/>
      <c r="BY656" s="284"/>
      <c r="BZ656" s="284"/>
      <c r="CA656" s="284"/>
      <c r="CB656" s="284"/>
      <c r="CC656" s="284"/>
      <c r="CD656" s="284"/>
      <c r="CE656" s="284"/>
      <c r="CF656" s="284"/>
      <c r="CG656" s="284"/>
      <c r="CH656" s="284"/>
      <c r="CI656" s="284"/>
      <c r="CJ656" s="284"/>
      <c r="CK656" s="284"/>
      <c r="CL656" s="284"/>
      <c r="CM656" s="284"/>
      <c r="CN656" s="284"/>
      <c r="CO656" s="284"/>
      <c r="CP656" s="284"/>
      <c r="CQ656" s="284"/>
      <c r="CR656" s="284"/>
      <c r="CS656" s="284"/>
      <c r="CT656" s="284"/>
      <c r="CU656" s="284"/>
      <c r="CV656" s="284"/>
      <c r="CW656" s="284"/>
      <c r="CX656" s="284"/>
      <c r="CY656" s="284"/>
      <c r="CZ656" s="284"/>
      <c r="DA656" s="284"/>
      <c r="DB656" s="284"/>
      <c r="DC656" s="284"/>
      <c r="DD656" s="284"/>
      <c r="DE656" s="284"/>
      <c r="DF656" s="284"/>
      <c r="DG656" s="284"/>
      <c r="DH656" s="284"/>
      <c r="DI656" s="284"/>
      <c r="DJ656" s="284"/>
      <c r="DK656" s="284"/>
      <c r="DL656" s="284"/>
      <c r="DM656" s="284"/>
      <c r="DN656" s="284"/>
      <c r="DO656" s="284"/>
      <c r="DP656" s="284"/>
      <c r="DQ656" s="284"/>
      <c r="DR656" s="284"/>
      <c r="DS656" s="284"/>
      <c r="DT656" s="284"/>
      <c r="DU656" s="284"/>
      <c r="DV656" s="284"/>
      <c r="DW656" s="284"/>
      <c r="DX656" s="284"/>
      <c r="DY656" s="284"/>
      <c r="DZ656" s="284"/>
      <c r="EA656" s="284"/>
      <c r="EB656" s="284"/>
      <c r="EC656" s="284"/>
      <c r="ED656" s="284"/>
      <c r="EE656" s="284"/>
      <c r="EF656" s="284"/>
      <c r="EG656" s="284"/>
      <c r="EH656" s="284"/>
      <c r="EI656" s="284"/>
      <c r="EJ656" s="284"/>
      <c r="EK656" s="284"/>
      <c r="EL656" s="284"/>
      <c r="EM656" s="284"/>
      <c r="EN656" s="284"/>
      <c r="EO656" s="284"/>
      <c r="EP656" s="284"/>
      <c r="EQ656" s="284"/>
      <c r="ER656" s="284"/>
      <c r="ES656" s="284"/>
      <c r="ET656" s="284"/>
      <c r="EU656" s="284"/>
      <c r="EV656" s="284"/>
      <c r="EW656" s="284"/>
      <c r="EX656" s="284"/>
      <c r="EY656" s="284"/>
      <c r="EZ656" s="284"/>
      <c r="FA656" s="284"/>
      <c r="FB656" s="284"/>
      <c r="FC656" s="284"/>
      <c r="FD656" s="284"/>
      <c r="FE656" s="284"/>
      <c r="FF656" s="284"/>
      <c r="FG656" s="284"/>
      <c r="FH656" s="284"/>
      <c r="FI656" s="284"/>
      <c r="FJ656" s="284"/>
      <c r="FK656" s="284"/>
      <c r="FL656" s="284"/>
      <c r="FM656" s="284"/>
      <c r="FN656" s="284"/>
      <c r="FO656" s="284"/>
      <c r="FP656" s="284"/>
      <c r="FQ656" s="284"/>
      <c r="FR656" s="284"/>
      <c r="FS656" s="284"/>
      <c r="FT656" s="284"/>
      <c r="FU656" s="284"/>
      <c r="FV656" s="284"/>
      <c r="FW656" s="284"/>
      <c r="FX656" s="284"/>
      <c r="FY656" s="284"/>
      <c r="FZ656" s="284"/>
      <c r="GA656" s="284"/>
      <c r="GB656" s="284"/>
      <c r="GC656" s="284"/>
      <c r="GD656" s="284"/>
      <c r="GE656" s="284"/>
      <c r="GF656" s="284"/>
      <c r="GG656" s="284"/>
      <c r="GH656" s="284"/>
      <c r="GI656" s="284"/>
      <c r="GJ656" s="284"/>
      <c r="GK656" s="284"/>
      <c r="GL656" s="284"/>
      <c r="GM656" s="284"/>
      <c r="GN656" s="284"/>
      <c r="GO656" s="284"/>
      <c r="GP656" s="284"/>
      <c r="GQ656" s="284"/>
      <c r="GR656" s="284"/>
      <c r="GS656" s="284"/>
      <c r="GT656" s="284"/>
      <c r="GU656" s="284"/>
      <c r="GV656" s="284"/>
      <c r="GW656" s="284"/>
      <c r="GX656" s="284"/>
      <c r="GY656" s="284"/>
      <c r="GZ656" s="284"/>
      <c r="HA656" s="284"/>
      <c r="HB656" s="284"/>
      <c r="HC656" s="284"/>
      <c r="HD656" s="284"/>
      <c r="HE656" s="284"/>
      <c r="HF656" s="284"/>
      <c r="HG656" s="284"/>
      <c r="HH656" s="284"/>
      <c r="HI656" s="284"/>
      <c r="HJ656" s="284"/>
      <c r="HK656" s="284"/>
      <c r="HL656" s="284"/>
      <c r="HM656" s="284"/>
      <c r="HN656" s="284"/>
      <c r="HO656" s="284"/>
      <c r="HP656" s="284"/>
      <c r="HQ656" s="284"/>
      <c r="HR656" s="284"/>
      <c r="HS656" s="284"/>
      <c r="HT656" s="284"/>
      <c r="HU656" s="284"/>
      <c r="HV656" s="284"/>
      <c r="HW656" s="284"/>
      <c r="HX656" s="284"/>
      <c r="HY656" s="284"/>
      <c r="HZ656" s="284"/>
      <c r="IA656" s="284"/>
      <c r="IB656" s="284"/>
      <c r="IC656" s="284"/>
      <c r="ID656" s="284"/>
      <c r="IE656" s="284"/>
      <c r="IF656" s="284"/>
      <c r="IG656" s="284"/>
      <c r="IH656" s="284"/>
      <c r="II656" s="284"/>
      <c r="IJ656" s="284"/>
    </row>
    <row r="657" spans="1:244" s="353" customFormat="1" ht="14.25">
      <c r="A657" s="344"/>
      <c r="B657" s="373"/>
      <c r="C657" s="324"/>
      <c r="D657" s="457"/>
      <c r="E657" s="487"/>
      <c r="F657" s="220"/>
      <c r="G657" s="284"/>
      <c r="H657" s="284"/>
      <c r="I657" s="284"/>
      <c r="J657" s="284"/>
      <c r="K657" s="284"/>
      <c r="L657" s="284"/>
      <c r="M657" s="284"/>
      <c r="N657" s="284"/>
      <c r="O657" s="284"/>
      <c r="P657" s="284"/>
      <c r="Q657" s="284"/>
      <c r="R657" s="284"/>
      <c r="S657" s="284"/>
      <c r="T657" s="284"/>
      <c r="U657" s="284"/>
      <c r="V657" s="284"/>
      <c r="W657" s="284"/>
      <c r="X657" s="284"/>
      <c r="Y657" s="284"/>
      <c r="Z657" s="284"/>
      <c r="AA657" s="284"/>
      <c r="AB657" s="284"/>
      <c r="AC657" s="284"/>
      <c r="AD657" s="284"/>
      <c r="AE657" s="284"/>
      <c r="AF657" s="284"/>
      <c r="AG657" s="284"/>
      <c r="AH657" s="284"/>
      <c r="AI657" s="284"/>
      <c r="AJ657" s="284"/>
      <c r="AK657" s="284"/>
      <c r="AL657" s="284"/>
      <c r="AM657" s="284"/>
      <c r="AN657" s="284"/>
      <c r="AO657" s="284"/>
      <c r="AP657" s="284"/>
      <c r="AQ657" s="284"/>
      <c r="AR657" s="284"/>
      <c r="AS657" s="284"/>
      <c r="AT657" s="284"/>
      <c r="AU657" s="284"/>
      <c r="AV657" s="284"/>
      <c r="AW657" s="284"/>
      <c r="AX657" s="284"/>
      <c r="AY657" s="284"/>
      <c r="AZ657" s="284"/>
      <c r="BA657" s="284"/>
      <c r="BB657" s="284"/>
      <c r="BC657" s="284"/>
      <c r="BD657" s="284"/>
      <c r="BE657" s="284"/>
      <c r="BF657" s="284"/>
      <c r="BG657" s="284"/>
      <c r="BH657" s="284"/>
      <c r="BI657" s="284"/>
      <c r="BJ657" s="284"/>
      <c r="BK657" s="284"/>
      <c r="BL657" s="284"/>
      <c r="BM657" s="284"/>
      <c r="BN657" s="284"/>
      <c r="BO657" s="284"/>
      <c r="BP657" s="284"/>
      <c r="BQ657" s="284"/>
      <c r="BR657" s="284"/>
      <c r="BS657" s="284"/>
      <c r="BT657" s="284"/>
      <c r="BU657" s="284"/>
      <c r="BV657" s="284"/>
      <c r="BW657" s="284"/>
      <c r="BX657" s="284"/>
      <c r="BY657" s="284"/>
      <c r="BZ657" s="284"/>
      <c r="CA657" s="284"/>
      <c r="CB657" s="284"/>
      <c r="CC657" s="284"/>
      <c r="CD657" s="284"/>
      <c r="CE657" s="284"/>
      <c r="CF657" s="284"/>
      <c r="CG657" s="284"/>
      <c r="CH657" s="284"/>
      <c r="CI657" s="284"/>
      <c r="CJ657" s="284"/>
      <c r="CK657" s="284"/>
      <c r="CL657" s="284"/>
      <c r="CM657" s="284"/>
      <c r="CN657" s="284"/>
      <c r="CO657" s="284"/>
      <c r="CP657" s="284"/>
      <c r="CQ657" s="284"/>
      <c r="CR657" s="284"/>
      <c r="CS657" s="284"/>
      <c r="CT657" s="284"/>
      <c r="CU657" s="284"/>
      <c r="CV657" s="284"/>
      <c r="CW657" s="284"/>
      <c r="CX657" s="284"/>
      <c r="CY657" s="284"/>
      <c r="CZ657" s="284"/>
      <c r="DA657" s="284"/>
      <c r="DB657" s="284"/>
      <c r="DC657" s="284"/>
      <c r="DD657" s="284"/>
      <c r="DE657" s="284"/>
      <c r="DF657" s="284"/>
      <c r="DG657" s="284"/>
      <c r="DH657" s="284"/>
      <c r="DI657" s="284"/>
      <c r="DJ657" s="284"/>
      <c r="DK657" s="284"/>
      <c r="DL657" s="284"/>
      <c r="DM657" s="284"/>
      <c r="DN657" s="284"/>
      <c r="DO657" s="284"/>
      <c r="DP657" s="284"/>
      <c r="DQ657" s="284"/>
      <c r="DR657" s="284"/>
      <c r="DS657" s="284"/>
      <c r="DT657" s="284"/>
      <c r="DU657" s="284"/>
      <c r="DV657" s="284"/>
      <c r="DW657" s="284"/>
      <c r="DX657" s="284"/>
      <c r="DY657" s="284"/>
      <c r="DZ657" s="284"/>
      <c r="EA657" s="284"/>
      <c r="EB657" s="284"/>
      <c r="EC657" s="284"/>
      <c r="ED657" s="284"/>
      <c r="EE657" s="284"/>
      <c r="EF657" s="284"/>
      <c r="EG657" s="284"/>
      <c r="EH657" s="284"/>
      <c r="EI657" s="284"/>
      <c r="EJ657" s="284"/>
      <c r="EK657" s="284"/>
      <c r="EL657" s="284"/>
      <c r="EM657" s="284"/>
      <c r="EN657" s="284"/>
      <c r="EO657" s="284"/>
      <c r="EP657" s="284"/>
      <c r="EQ657" s="284"/>
      <c r="ER657" s="284"/>
      <c r="ES657" s="284"/>
      <c r="ET657" s="284"/>
      <c r="EU657" s="284"/>
      <c r="EV657" s="284"/>
      <c r="EW657" s="284"/>
      <c r="EX657" s="284"/>
      <c r="EY657" s="284"/>
      <c r="EZ657" s="284"/>
      <c r="FA657" s="284"/>
      <c r="FB657" s="284"/>
      <c r="FC657" s="284"/>
      <c r="FD657" s="284"/>
      <c r="FE657" s="284"/>
      <c r="FF657" s="284"/>
      <c r="FG657" s="284"/>
      <c r="FH657" s="284"/>
      <c r="FI657" s="284"/>
      <c r="FJ657" s="284"/>
      <c r="FK657" s="284"/>
      <c r="FL657" s="284"/>
      <c r="FM657" s="284"/>
      <c r="FN657" s="284"/>
      <c r="FO657" s="284"/>
      <c r="FP657" s="284"/>
      <c r="FQ657" s="284"/>
      <c r="FR657" s="284"/>
      <c r="FS657" s="284"/>
      <c r="FT657" s="284"/>
      <c r="FU657" s="284"/>
      <c r="FV657" s="284"/>
      <c r="FW657" s="284"/>
      <c r="FX657" s="284"/>
      <c r="FY657" s="284"/>
      <c r="FZ657" s="284"/>
      <c r="GA657" s="284"/>
      <c r="GB657" s="284"/>
      <c r="GC657" s="284"/>
      <c r="GD657" s="284"/>
      <c r="GE657" s="284"/>
      <c r="GF657" s="284"/>
      <c r="GG657" s="284"/>
      <c r="GH657" s="284"/>
      <c r="GI657" s="284"/>
      <c r="GJ657" s="284"/>
      <c r="GK657" s="284"/>
      <c r="GL657" s="284"/>
      <c r="GM657" s="284"/>
      <c r="GN657" s="284"/>
      <c r="GO657" s="284"/>
      <c r="GP657" s="284"/>
      <c r="GQ657" s="284"/>
      <c r="GR657" s="284"/>
      <c r="GS657" s="284"/>
      <c r="GT657" s="284"/>
      <c r="GU657" s="284"/>
      <c r="GV657" s="284"/>
      <c r="GW657" s="284"/>
      <c r="GX657" s="284"/>
      <c r="GY657" s="284"/>
      <c r="GZ657" s="284"/>
      <c r="HA657" s="284"/>
      <c r="HB657" s="284"/>
      <c r="HC657" s="284"/>
      <c r="HD657" s="284"/>
      <c r="HE657" s="284"/>
      <c r="HF657" s="284"/>
      <c r="HG657" s="284"/>
      <c r="HH657" s="284"/>
      <c r="HI657" s="284"/>
      <c r="HJ657" s="284"/>
      <c r="HK657" s="284"/>
      <c r="HL657" s="284"/>
      <c r="HM657" s="284"/>
      <c r="HN657" s="284"/>
      <c r="HO657" s="284"/>
      <c r="HP657" s="284"/>
      <c r="HQ657" s="284"/>
      <c r="HR657" s="284"/>
      <c r="HS657" s="284"/>
      <c r="HT657" s="284"/>
      <c r="HU657" s="284"/>
      <c r="HV657" s="284"/>
      <c r="HW657" s="284"/>
      <c r="HX657" s="284"/>
      <c r="HY657" s="284"/>
      <c r="HZ657" s="284"/>
      <c r="IA657" s="284"/>
      <c r="IB657" s="284"/>
      <c r="IC657" s="284"/>
      <c r="ID657" s="284"/>
      <c r="IE657" s="284"/>
      <c r="IF657" s="284"/>
      <c r="IG657" s="284"/>
      <c r="IH657" s="284"/>
      <c r="II657" s="284"/>
      <c r="IJ657" s="284"/>
    </row>
    <row r="658" spans="1:244" ht="30" customHeight="1">
      <c r="A658" s="358"/>
      <c r="B658" s="359" t="s">
        <v>272</v>
      </c>
      <c r="C658" s="360"/>
      <c r="D658" s="443"/>
      <c r="E658" s="444" t="s">
        <v>248</v>
      </c>
      <c r="F658" s="400">
        <f>SUM(F615:F642)</f>
        <v>0</v>
      </c>
    </row>
    <row r="659" spans="1:244" ht="15" customHeight="1">
      <c r="A659" s="130"/>
      <c r="B659" s="401"/>
      <c r="C659" s="368"/>
      <c r="D659" s="484"/>
      <c r="E659" s="485"/>
      <c r="F659" s="220"/>
    </row>
    <row r="660" spans="1:244" ht="15" customHeight="1">
      <c r="A660" s="130"/>
      <c r="B660" s="402" t="s">
        <v>290</v>
      </c>
      <c r="C660" s="403"/>
      <c r="D660" s="488"/>
      <c r="E660" s="485"/>
      <c r="F660" s="220"/>
    </row>
    <row r="661" spans="1:244" s="353" customFormat="1" ht="14.25">
      <c r="A661" s="344"/>
      <c r="B661" s="377"/>
      <c r="C661" s="403"/>
      <c r="D661" s="488"/>
      <c r="E661" s="487"/>
      <c r="F661" s="220"/>
      <c r="G661" s="284"/>
      <c r="H661" s="284"/>
      <c r="I661" s="284"/>
      <c r="J661" s="284"/>
      <c r="K661" s="284"/>
      <c r="L661" s="284"/>
      <c r="M661" s="284"/>
      <c r="N661" s="284"/>
      <c r="O661" s="284"/>
      <c r="P661" s="284"/>
      <c r="Q661" s="284"/>
      <c r="R661" s="284"/>
      <c r="S661" s="284"/>
      <c r="T661" s="284"/>
      <c r="U661" s="284"/>
      <c r="V661" s="284"/>
      <c r="W661" s="284"/>
      <c r="X661" s="284"/>
      <c r="Y661" s="284"/>
      <c r="Z661" s="284"/>
      <c r="AA661" s="284"/>
      <c r="AB661" s="284"/>
      <c r="AC661" s="284"/>
      <c r="AD661" s="284"/>
      <c r="AE661" s="284"/>
      <c r="AF661" s="284"/>
      <c r="AG661" s="284"/>
      <c r="AH661" s="284"/>
      <c r="AI661" s="284"/>
      <c r="AJ661" s="284"/>
      <c r="AK661" s="284"/>
      <c r="AL661" s="284"/>
      <c r="AM661" s="284"/>
      <c r="AN661" s="284"/>
      <c r="AO661" s="284"/>
      <c r="AP661" s="284"/>
      <c r="AQ661" s="284"/>
      <c r="AR661" s="284"/>
      <c r="AS661" s="284"/>
      <c r="AT661" s="284"/>
      <c r="AU661" s="284"/>
      <c r="AV661" s="284"/>
      <c r="AW661" s="284"/>
      <c r="AX661" s="284"/>
      <c r="AY661" s="284"/>
      <c r="AZ661" s="284"/>
      <c r="BA661" s="284"/>
      <c r="BB661" s="284"/>
      <c r="BC661" s="284"/>
      <c r="BD661" s="284"/>
      <c r="BE661" s="284"/>
      <c r="BF661" s="284"/>
      <c r="BG661" s="284"/>
      <c r="BH661" s="284"/>
      <c r="BI661" s="284"/>
      <c r="BJ661" s="284"/>
      <c r="BK661" s="284"/>
      <c r="BL661" s="284"/>
      <c r="BM661" s="284"/>
      <c r="BN661" s="284"/>
      <c r="BO661" s="284"/>
      <c r="BP661" s="284"/>
      <c r="BQ661" s="284"/>
      <c r="BR661" s="284"/>
      <c r="BS661" s="284"/>
      <c r="BT661" s="284"/>
      <c r="BU661" s="284"/>
      <c r="BV661" s="284"/>
      <c r="BW661" s="284"/>
      <c r="BX661" s="284"/>
      <c r="BY661" s="284"/>
      <c r="BZ661" s="284"/>
      <c r="CA661" s="284"/>
      <c r="CB661" s="284"/>
      <c r="CC661" s="284"/>
      <c r="CD661" s="284"/>
      <c r="CE661" s="284"/>
      <c r="CF661" s="284"/>
      <c r="CG661" s="284"/>
      <c r="CH661" s="284"/>
      <c r="CI661" s="284"/>
      <c r="CJ661" s="284"/>
      <c r="CK661" s="284"/>
      <c r="CL661" s="284"/>
      <c r="CM661" s="284"/>
      <c r="CN661" s="284"/>
      <c r="CO661" s="284"/>
      <c r="CP661" s="284"/>
      <c r="CQ661" s="284"/>
      <c r="CR661" s="284"/>
      <c r="CS661" s="284"/>
      <c r="CT661" s="284"/>
      <c r="CU661" s="284"/>
      <c r="CV661" s="284"/>
      <c r="CW661" s="284"/>
      <c r="CX661" s="284"/>
      <c r="CY661" s="284"/>
      <c r="CZ661" s="284"/>
      <c r="DA661" s="284"/>
      <c r="DB661" s="284"/>
      <c r="DC661" s="284"/>
      <c r="DD661" s="284"/>
      <c r="DE661" s="284"/>
      <c r="DF661" s="284"/>
      <c r="DG661" s="284"/>
      <c r="DH661" s="284"/>
      <c r="DI661" s="284"/>
      <c r="DJ661" s="284"/>
      <c r="DK661" s="284"/>
      <c r="DL661" s="284"/>
      <c r="DM661" s="284"/>
      <c r="DN661" s="284"/>
      <c r="DO661" s="284"/>
      <c r="DP661" s="284"/>
      <c r="DQ661" s="284"/>
      <c r="DR661" s="284"/>
      <c r="DS661" s="284"/>
      <c r="DT661" s="284"/>
      <c r="DU661" s="284"/>
      <c r="DV661" s="284"/>
      <c r="DW661" s="284"/>
      <c r="DX661" s="284"/>
      <c r="DY661" s="284"/>
      <c r="DZ661" s="284"/>
      <c r="EA661" s="284"/>
      <c r="EB661" s="284"/>
      <c r="EC661" s="284"/>
      <c r="ED661" s="284"/>
      <c r="EE661" s="284"/>
      <c r="EF661" s="284"/>
      <c r="EG661" s="284"/>
      <c r="EH661" s="284"/>
      <c r="EI661" s="284"/>
      <c r="EJ661" s="284"/>
      <c r="EK661" s="284"/>
      <c r="EL661" s="284"/>
      <c r="EM661" s="284"/>
      <c r="EN661" s="284"/>
      <c r="EO661" s="284"/>
      <c r="EP661" s="284"/>
      <c r="EQ661" s="284"/>
      <c r="ER661" s="284"/>
      <c r="ES661" s="284"/>
      <c r="ET661" s="284"/>
      <c r="EU661" s="284"/>
      <c r="EV661" s="284"/>
      <c r="EW661" s="284"/>
      <c r="EX661" s="284"/>
      <c r="EY661" s="284"/>
      <c r="EZ661" s="284"/>
      <c r="FA661" s="284"/>
      <c r="FB661" s="284"/>
      <c r="FC661" s="284"/>
      <c r="FD661" s="284"/>
      <c r="FE661" s="284"/>
      <c r="FF661" s="284"/>
      <c r="FG661" s="284"/>
      <c r="FH661" s="284"/>
      <c r="FI661" s="284"/>
      <c r="FJ661" s="284"/>
      <c r="FK661" s="284"/>
      <c r="FL661" s="284"/>
      <c r="FM661" s="284"/>
      <c r="FN661" s="284"/>
      <c r="FO661" s="284"/>
      <c r="FP661" s="284"/>
      <c r="FQ661" s="284"/>
      <c r="FR661" s="284"/>
      <c r="FS661" s="284"/>
      <c r="FT661" s="284"/>
      <c r="FU661" s="284"/>
      <c r="FV661" s="284"/>
      <c r="FW661" s="284"/>
      <c r="FX661" s="284"/>
      <c r="FY661" s="284"/>
      <c r="FZ661" s="284"/>
      <c r="GA661" s="284"/>
      <c r="GB661" s="284"/>
      <c r="GC661" s="284"/>
      <c r="GD661" s="284"/>
      <c r="GE661" s="284"/>
      <c r="GF661" s="284"/>
      <c r="GG661" s="284"/>
      <c r="GH661" s="284"/>
      <c r="GI661" s="284"/>
      <c r="GJ661" s="284"/>
      <c r="GK661" s="284"/>
      <c r="GL661" s="284"/>
      <c r="GM661" s="284"/>
      <c r="GN661" s="284"/>
      <c r="GO661" s="284"/>
      <c r="GP661" s="284"/>
      <c r="GQ661" s="284"/>
      <c r="GR661" s="284"/>
      <c r="GS661" s="284"/>
      <c r="GT661" s="284"/>
      <c r="GU661" s="284"/>
      <c r="GV661" s="284"/>
      <c r="GW661" s="284"/>
      <c r="GX661" s="284"/>
      <c r="GY661" s="284"/>
      <c r="GZ661" s="284"/>
      <c r="HA661" s="284"/>
      <c r="HB661" s="284"/>
      <c r="HC661" s="284"/>
      <c r="HD661" s="284"/>
      <c r="HE661" s="284"/>
      <c r="HF661" s="284"/>
      <c r="HG661" s="284"/>
      <c r="HH661" s="284"/>
      <c r="HI661" s="284"/>
      <c r="HJ661" s="284"/>
      <c r="HK661" s="284"/>
      <c r="HL661" s="284"/>
      <c r="HM661" s="284"/>
      <c r="HN661" s="284"/>
      <c r="HO661" s="284"/>
      <c r="HP661" s="284"/>
      <c r="HQ661" s="284"/>
      <c r="HR661" s="284"/>
      <c r="HS661" s="284"/>
      <c r="HT661" s="284"/>
      <c r="HU661" s="284"/>
      <c r="HV661" s="284"/>
      <c r="HW661" s="284"/>
      <c r="HX661" s="284"/>
      <c r="HY661" s="284"/>
      <c r="HZ661" s="284"/>
      <c r="IA661" s="284"/>
      <c r="IB661" s="284"/>
      <c r="IC661" s="284"/>
      <c r="ID661" s="284"/>
      <c r="IE661" s="284"/>
      <c r="IF661" s="284"/>
      <c r="IG661" s="284"/>
      <c r="IH661" s="284"/>
      <c r="II661" s="284"/>
      <c r="IJ661" s="284"/>
    </row>
    <row r="662" spans="1:244" s="353" customFormat="1" ht="14.25">
      <c r="A662" s="344"/>
      <c r="B662" s="377" t="s">
        <v>14</v>
      </c>
      <c r="C662" s="403"/>
      <c r="D662" s="706" t="s">
        <v>316</v>
      </c>
      <c r="E662" s="707"/>
      <c r="F662" s="219">
        <f>F152</f>
        <v>0</v>
      </c>
      <c r="G662" s="284"/>
      <c r="H662" s="284"/>
      <c r="I662" s="284"/>
      <c r="J662" s="284"/>
      <c r="K662" s="284"/>
      <c r="L662" s="284"/>
      <c r="M662" s="284"/>
      <c r="N662" s="284"/>
      <c r="O662" s="284"/>
      <c r="P662" s="284"/>
      <c r="Q662" s="284"/>
      <c r="R662" s="284"/>
      <c r="S662" s="284"/>
      <c r="T662" s="284"/>
      <c r="U662" s="284"/>
      <c r="V662" s="284"/>
      <c r="W662" s="284"/>
      <c r="X662" s="284"/>
      <c r="Y662" s="284"/>
      <c r="Z662" s="284"/>
      <c r="AA662" s="284"/>
      <c r="AB662" s="284"/>
      <c r="AC662" s="284"/>
      <c r="AD662" s="284"/>
      <c r="AE662" s="284"/>
      <c r="AF662" s="284"/>
      <c r="AG662" s="284"/>
      <c r="AH662" s="284"/>
      <c r="AI662" s="284"/>
      <c r="AJ662" s="284"/>
      <c r="AK662" s="284"/>
      <c r="AL662" s="284"/>
      <c r="AM662" s="284"/>
      <c r="AN662" s="284"/>
      <c r="AO662" s="284"/>
      <c r="AP662" s="284"/>
      <c r="AQ662" s="284"/>
      <c r="AR662" s="284"/>
      <c r="AS662" s="284"/>
      <c r="AT662" s="284"/>
      <c r="AU662" s="284"/>
      <c r="AV662" s="284"/>
      <c r="AW662" s="284"/>
      <c r="AX662" s="284"/>
      <c r="AY662" s="284"/>
      <c r="AZ662" s="284"/>
      <c r="BA662" s="284"/>
      <c r="BB662" s="284"/>
      <c r="BC662" s="284"/>
      <c r="BD662" s="284"/>
      <c r="BE662" s="284"/>
      <c r="BF662" s="284"/>
      <c r="BG662" s="284"/>
      <c r="BH662" s="284"/>
      <c r="BI662" s="284"/>
      <c r="BJ662" s="284"/>
      <c r="BK662" s="284"/>
      <c r="BL662" s="284"/>
      <c r="BM662" s="284"/>
      <c r="BN662" s="284"/>
      <c r="BO662" s="284"/>
      <c r="BP662" s="284"/>
      <c r="BQ662" s="284"/>
      <c r="BR662" s="284"/>
      <c r="BS662" s="284"/>
      <c r="BT662" s="284"/>
      <c r="BU662" s="284"/>
      <c r="BV662" s="284"/>
      <c r="BW662" s="284"/>
      <c r="BX662" s="284"/>
      <c r="BY662" s="284"/>
      <c r="BZ662" s="284"/>
      <c r="CA662" s="284"/>
      <c r="CB662" s="284"/>
      <c r="CC662" s="284"/>
      <c r="CD662" s="284"/>
      <c r="CE662" s="284"/>
      <c r="CF662" s="284"/>
      <c r="CG662" s="284"/>
      <c r="CH662" s="284"/>
      <c r="CI662" s="284"/>
      <c r="CJ662" s="284"/>
      <c r="CK662" s="284"/>
      <c r="CL662" s="284"/>
      <c r="CM662" s="284"/>
      <c r="CN662" s="284"/>
      <c r="CO662" s="284"/>
      <c r="CP662" s="284"/>
      <c r="CQ662" s="284"/>
      <c r="CR662" s="284"/>
      <c r="CS662" s="284"/>
      <c r="CT662" s="284"/>
      <c r="CU662" s="284"/>
      <c r="CV662" s="284"/>
      <c r="CW662" s="284"/>
      <c r="CX662" s="284"/>
      <c r="CY662" s="284"/>
      <c r="CZ662" s="284"/>
      <c r="DA662" s="284"/>
      <c r="DB662" s="284"/>
      <c r="DC662" s="284"/>
      <c r="DD662" s="284"/>
      <c r="DE662" s="284"/>
      <c r="DF662" s="284"/>
      <c r="DG662" s="284"/>
      <c r="DH662" s="284"/>
      <c r="DI662" s="284"/>
      <c r="DJ662" s="284"/>
      <c r="DK662" s="284"/>
      <c r="DL662" s="284"/>
      <c r="DM662" s="284"/>
      <c r="DN662" s="284"/>
      <c r="DO662" s="284"/>
      <c r="DP662" s="284"/>
      <c r="DQ662" s="284"/>
      <c r="DR662" s="284"/>
      <c r="DS662" s="284"/>
      <c r="DT662" s="284"/>
      <c r="DU662" s="284"/>
      <c r="DV662" s="284"/>
      <c r="DW662" s="284"/>
      <c r="DX662" s="284"/>
      <c r="DY662" s="284"/>
      <c r="DZ662" s="284"/>
      <c r="EA662" s="284"/>
      <c r="EB662" s="284"/>
      <c r="EC662" s="284"/>
      <c r="ED662" s="284"/>
      <c r="EE662" s="284"/>
      <c r="EF662" s="284"/>
      <c r="EG662" s="284"/>
      <c r="EH662" s="284"/>
      <c r="EI662" s="284"/>
      <c r="EJ662" s="284"/>
      <c r="EK662" s="284"/>
      <c r="EL662" s="284"/>
      <c r="EM662" s="284"/>
      <c r="EN662" s="284"/>
      <c r="EO662" s="284"/>
      <c r="EP662" s="284"/>
      <c r="EQ662" s="284"/>
      <c r="ER662" s="284"/>
      <c r="ES662" s="284"/>
      <c r="ET662" s="284"/>
      <c r="EU662" s="284"/>
      <c r="EV662" s="284"/>
      <c r="EW662" s="284"/>
      <c r="EX662" s="284"/>
      <c r="EY662" s="284"/>
      <c r="EZ662" s="284"/>
      <c r="FA662" s="284"/>
      <c r="FB662" s="284"/>
      <c r="FC662" s="284"/>
      <c r="FD662" s="284"/>
      <c r="FE662" s="284"/>
      <c r="FF662" s="284"/>
      <c r="FG662" s="284"/>
      <c r="FH662" s="284"/>
      <c r="FI662" s="284"/>
      <c r="FJ662" s="284"/>
      <c r="FK662" s="284"/>
      <c r="FL662" s="284"/>
      <c r="FM662" s="284"/>
      <c r="FN662" s="284"/>
      <c r="FO662" s="284"/>
      <c r="FP662" s="284"/>
      <c r="FQ662" s="284"/>
      <c r="FR662" s="284"/>
      <c r="FS662" s="284"/>
      <c r="FT662" s="284"/>
      <c r="FU662" s="284"/>
      <c r="FV662" s="284"/>
      <c r="FW662" s="284"/>
      <c r="FX662" s="284"/>
      <c r="FY662" s="284"/>
      <c r="FZ662" s="284"/>
      <c r="GA662" s="284"/>
      <c r="GB662" s="284"/>
      <c r="GC662" s="284"/>
      <c r="GD662" s="284"/>
      <c r="GE662" s="284"/>
      <c r="GF662" s="284"/>
      <c r="GG662" s="284"/>
      <c r="GH662" s="284"/>
      <c r="GI662" s="284"/>
      <c r="GJ662" s="284"/>
      <c r="GK662" s="284"/>
      <c r="GL662" s="284"/>
      <c r="GM662" s="284"/>
      <c r="GN662" s="284"/>
      <c r="GO662" s="284"/>
      <c r="GP662" s="284"/>
      <c r="GQ662" s="284"/>
      <c r="GR662" s="284"/>
      <c r="GS662" s="284"/>
      <c r="GT662" s="284"/>
      <c r="GU662" s="284"/>
      <c r="GV662" s="284"/>
      <c r="GW662" s="284"/>
      <c r="GX662" s="284"/>
      <c r="GY662" s="284"/>
      <c r="GZ662" s="284"/>
      <c r="HA662" s="284"/>
      <c r="HB662" s="284"/>
      <c r="HC662" s="284"/>
      <c r="HD662" s="284"/>
      <c r="HE662" s="284"/>
      <c r="HF662" s="284"/>
      <c r="HG662" s="284"/>
      <c r="HH662" s="284"/>
      <c r="HI662" s="284"/>
      <c r="HJ662" s="284"/>
      <c r="HK662" s="284"/>
      <c r="HL662" s="284"/>
      <c r="HM662" s="284"/>
      <c r="HN662" s="284"/>
      <c r="HO662" s="284"/>
      <c r="HP662" s="284"/>
      <c r="HQ662" s="284"/>
      <c r="HR662" s="284"/>
      <c r="HS662" s="284"/>
      <c r="HT662" s="284"/>
      <c r="HU662" s="284"/>
      <c r="HV662" s="284"/>
      <c r="HW662" s="284"/>
      <c r="HX662" s="284"/>
      <c r="HY662" s="284"/>
      <c r="HZ662" s="284"/>
      <c r="IA662" s="284"/>
      <c r="IB662" s="284"/>
      <c r="IC662" s="284"/>
      <c r="ID662" s="284"/>
      <c r="IE662" s="284"/>
      <c r="IF662" s="284"/>
      <c r="IG662" s="284"/>
      <c r="IH662" s="284"/>
      <c r="II662" s="284"/>
      <c r="IJ662" s="284"/>
    </row>
    <row r="663" spans="1:244" s="353" customFormat="1" ht="14.25">
      <c r="A663" s="344"/>
      <c r="B663" s="377"/>
      <c r="C663" s="403"/>
      <c r="D663" s="706"/>
      <c r="E663" s="707"/>
      <c r="F663" s="219"/>
      <c r="G663" s="284"/>
      <c r="H663" s="284"/>
      <c r="I663" s="284"/>
      <c r="J663" s="284"/>
      <c r="K663" s="284"/>
      <c r="L663" s="284"/>
      <c r="M663" s="284"/>
      <c r="N663" s="284"/>
      <c r="O663" s="284"/>
      <c r="P663" s="284"/>
      <c r="Q663" s="284"/>
      <c r="R663" s="284"/>
      <c r="S663" s="284"/>
      <c r="T663" s="284"/>
      <c r="U663" s="284"/>
      <c r="V663" s="284"/>
      <c r="W663" s="284"/>
      <c r="X663" s="284"/>
      <c r="Y663" s="284"/>
      <c r="Z663" s="284"/>
      <c r="AA663" s="284"/>
      <c r="AB663" s="284"/>
      <c r="AC663" s="284"/>
      <c r="AD663" s="284"/>
      <c r="AE663" s="284"/>
      <c r="AF663" s="284"/>
      <c r="AG663" s="284"/>
      <c r="AH663" s="284"/>
      <c r="AI663" s="284"/>
      <c r="AJ663" s="284"/>
      <c r="AK663" s="284"/>
      <c r="AL663" s="284"/>
      <c r="AM663" s="284"/>
      <c r="AN663" s="284"/>
      <c r="AO663" s="284"/>
      <c r="AP663" s="284"/>
      <c r="AQ663" s="284"/>
      <c r="AR663" s="284"/>
      <c r="AS663" s="284"/>
      <c r="AT663" s="284"/>
      <c r="AU663" s="284"/>
      <c r="AV663" s="284"/>
      <c r="AW663" s="284"/>
      <c r="AX663" s="284"/>
      <c r="AY663" s="284"/>
      <c r="AZ663" s="284"/>
      <c r="BA663" s="284"/>
      <c r="BB663" s="284"/>
      <c r="BC663" s="284"/>
      <c r="BD663" s="284"/>
      <c r="BE663" s="284"/>
      <c r="BF663" s="284"/>
      <c r="BG663" s="284"/>
      <c r="BH663" s="284"/>
      <c r="BI663" s="284"/>
      <c r="BJ663" s="284"/>
      <c r="BK663" s="284"/>
      <c r="BL663" s="284"/>
      <c r="BM663" s="284"/>
      <c r="BN663" s="284"/>
      <c r="BO663" s="284"/>
      <c r="BP663" s="284"/>
      <c r="BQ663" s="284"/>
      <c r="BR663" s="284"/>
      <c r="BS663" s="284"/>
      <c r="BT663" s="284"/>
      <c r="BU663" s="284"/>
      <c r="BV663" s="284"/>
      <c r="BW663" s="284"/>
      <c r="BX663" s="284"/>
      <c r="BY663" s="284"/>
      <c r="BZ663" s="284"/>
      <c r="CA663" s="284"/>
      <c r="CB663" s="284"/>
      <c r="CC663" s="284"/>
      <c r="CD663" s="284"/>
      <c r="CE663" s="284"/>
      <c r="CF663" s="284"/>
      <c r="CG663" s="284"/>
      <c r="CH663" s="284"/>
      <c r="CI663" s="284"/>
      <c r="CJ663" s="284"/>
      <c r="CK663" s="284"/>
      <c r="CL663" s="284"/>
      <c r="CM663" s="284"/>
      <c r="CN663" s="284"/>
      <c r="CO663" s="284"/>
      <c r="CP663" s="284"/>
      <c r="CQ663" s="284"/>
      <c r="CR663" s="284"/>
      <c r="CS663" s="284"/>
      <c r="CT663" s="284"/>
      <c r="CU663" s="284"/>
      <c r="CV663" s="284"/>
      <c r="CW663" s="284"/>
      <c r="CX663" s="284"/>
      <c r="CY663" s="284"/>
      <c r="CZ663" s="284"/>
      <c r="DA663" s="284"/>
      <c r="DB663" s="284"/>
      <c r="DC663" s="284"/>
      <c r="DD663" s="284"/>
      <c r="DE663" s="284"/>
      <c r="DF663" s="284"/>
      <c r="DG663" s="284"/>
      <c r="DH663" s="284"/>
      <c r="DI663" s="284"/>
      <c r="DJ663" s="284"/>
      <c r="DK663" s="284"/>
      <c r="DL663" s="284"/>
      <c r="DM663" s="284"/>
      <c r="DN663" s="284"/>
      <c r="DO663" s="284"/>
      <c r="DP663" s="284"/>
      <c r="DQ663" s="284"/>
      <c r="DR663" s="284"/>
      <c r="DS663" s="284"/>
      <c r="DT663" s="284"/>
      <c r="DU663" s="284"/>
      <c r="DV663" s="284"/>
      <c r="DW663" s="284"/>
      <c r="DX663" s="284"/>
      <c r="DY663" s="284"/>
      <c r="DZ663" s="284"/>
      <c r="EA663" s="284"/>
      <c r="EB663" s="284"/>
      <c r="EC663" s="284"/>
      <c r="ED663" s="284"/>
      <c r="EE663" s="284"/>
      <c r="EF663" s="284"/>
      <c r="EG663" s="284"/>
      <c r="EH663" s="284"/>
      <c r="EI663" s="284"/>
      <c r="EJ663" s="284"/>
      <c r="EK663" s="284"/>
      <c r="EL663" s="284"/>
      <c r="EM663" s="284"/>
      <c r="EN663" s="284"/>
      <c r="EO663" s="284"/>
      <c r="EP663" s="284"/>
      <c r="EQ663" s="284"/>
      <c r="ER663" s="284"/>
      <c r="ES663" s="284"/>
      <c r="ET663" s="284"/>
      <c r="EU663" s="284"/>
      <c r="EV663" s="284"/>
      <c r="EW663" s="284"/>
      <c r="EX663" s="284"/>
      <c r="EY663" s="284"/>
      <c r="EZ663" s="284"/>
      <c r="FA663" s="284"/>
      <c r="FB663" s="284"/>
      <c r="FC663" s="284"/>
      <c r="FD663" s="284"/>
      <c r="FE663" s="284"/>
      <c r="FF663" s="284"/>
      <c r="FG663" s="284"/>
      <c r="FH663" s="284"/>
      <c r="FI663" s="284"/>
      <c r="FJ663" s="284"/>
      <c r="FK663" s="284"/>
      <c r="FL663" s="284"/>
      <c r="FM663" s="284"/>
      <c r="FN663" s="284"/>
      <c r="FO663" s="284"/>
      <c r="FP663" s="284"/>
      <c r="FQ663" s="284"/>
      <c r="FR663" s="284"/>
      <c r="FS663" s="284"/>
      <c r="FT663" s="284"/>
      <c r="FU663" s="284"/>
      <c r="FV663" s="284"/>
      <c r="FW663" s="284"/>
      <c r="FX663" s="284"/>
      <c r="FY663" s="284"/>
      <c r="FZ663" s="284"/>
      <c r="GA663" s="284"/>
      <c r="GB663" s="284"/>
      <c r="GC663" s="284"/>
      <c r="GD663" s="284"/>
      <c r="GE663" s="284"/>
      <c r="GF663" s="284"/>
      <c r="GG663" s="284"/>
      <c r="GH663" s="284"/>
      <c r="GI663" s="284"/>
      <c r="GJ663" s="284"/>
      <c r="GK663" s="284"/>
      <c r="GL663" s="284"/>
      <c r="GM663" s="284"/>
      <c r="GN663" s="284"/>
      <c r="GO663" s="284"/>
      <c r="GP663" s="284"/>
      <c r="GQ663" s="284"/>
      <c r="GR663" s="284"/>
      <c r="GS663" s="284"/>
      <c r="GT663" s="284"/>
      <c r="GU663" s="284"/>
      <c r="GV663" s="284"/>
      <c r="GW663" s="284"/>
      <c r="GX663" s="284"/>
      <c r="GY663" s="284"/>
      <c r="GZ663" s="284"/>
      <c r="HA663" s="284"/>
      <c r="HB663" s="284"/>
      <c r="HC663" s="284"/>
      <c r="HD663" s="284"/>
      <c r="HE663" s="284"/>
      <c r="HF663" s="284"/>
      <c r="HG663" s="284"/>
      <c r="HH663" s="284"/>
      <c r="HI663" s="284"/>
      <c r="HJ663" s="284"/>
      <c r="HK663" s="284"/>
      <c r="HL663" s="284"/>
      <c r="HM663" s="284"/>
      <c r="HN663" s="284"/>
      <c r="HO663" s="284"/>
      <c r="HP663" s="284"/>
      <c r="HQ663" s="284"/>
      <c r="HR663" s="284"/>
      <c r="HS663" s="284"/>
      <c r="HT663" s="284"/>
      <c r="HU663" s="284"/>
      <c r="HV663" s="284"/>
      <c r="HW663" s="284"/>
      <c r="HX663" s="284"/>
      <c r="HY663" s="284"/>
      <c r="HZ663" s="284"/>
      <c r="IA663" s="284"/>
      <c r="IB663" s="284"/>
      <c r="IC663" s="284"/>
      <c r="ID663" s="284"/>
      <c r="IE663" s="284"/>
      <c r="IF663" s="284"/>
      <c r="IG663" s="284"/>
      <c r="IH663" s="284"/>
      <c r="II663" s="284"/>
      <c r="IJ663" s="284"/>
    </row>
    <row r="664" spans="1:244" s="353" customFormat="1" ht="14.25">
      <c r="A664" s="344"/>
      <c r="B664" s="377" t="s">
        <v>102</v>
      </c>
      <c r="C664" s="403"/>
      <c r="D664" s="706" t="s">
        <v>317</v>
      </c>
      <c r="E664" s="707"/>
      <c r="F664" s="219">
        <f>F349</f>
        <v>0</v>
      </c>
      <c r="G664" s="284"/>
      <c r="H664" s="284"/>
      <c r="I664" s="284"/>
      <c r="J664" s="284"/>
      <c r="K664" s="284"/>
      <c r="L664" s="284"/>
      <c r="M664" s="284"/>
      <c r="N664" s="284"/>
      <c r="O664" s="284"/>
      <c r="P664" s="284"/>
      <c r="Q664" s="284"/>
      <c r="R664" s="284"/>
      <c r="S664" s="284"/>
      <c r="T664" s="284"/>
      <c r="U664" s="284"/>
      <c r="V664" s="284"/>
      <c r="W664" s="284"/>
      <c r="X664" s="284"/>
      <c r="Y664" s="284"/>
      <c r="Z664" s="284"/>
      <c r="AA664" s="284"/>
      <c r="AB664" s="284"/>
      <c r="AC664" s="284"/>
      <c r="AD664" s="284"/>
      <c r="AE664" s="284"/>
      <c r="AF664" s="284"/>
      <c r="AG664" s="284"/>
      <c r="AH664" s="284"/>
      <c r="AI664" s="284"/>
      <c r="AJ664" s="284"/>
      <c r="AK664" s="284"/>
      <c r="AL664" s="284"/>
      <c r="AM664" s="284"/>
      <c r="AN664" s="284"/>
      <c r="AO664" s="284"/>
      <c r="AP664" s="284"/>
      <c r="AQ664" s="284"/>
      <c r="AR664" s="284"/>
      <c r="AS664" s="284"/>
      <c r="AT664" s="284"/>
      <c r="AU664" s="284"/>
      <c r="AV664" s="284"/>
      <c r="AW664" s="284"/>
      <c r="AX664" s="284"/>
      <c r="AY664" s="284"/>
      <c r="AZ664" s="284"/>
      <c r="BA664" s="284"/>
      <c r="BB664" s="284"/>
      <c r="BC664" s="284"/>
      <c r="BD664" s="284"/>
      <c r="BE664" s="284"/>
      <c r="BF664" s="284"/>
      <c r="BG664" s="284"/>
      <c r="BH664" s="284"/>
      <c r="BI664" s="284"/>
      <c r="BJ664" s="284"/>
      <c r="BK664" s="284"/>
      <c r="BL664" s="284"/>
      <c r="BM664" s="284"/>
      <c r="BN664" s="284"/>
      <c r="BO664" s="284"/>
      <c r="BP664" s="284"/>
      <c r="BQ664" s="284"/>
      <c r="BR664" s="284"/>
      <c r="BS664" s="284"/>
      <c r="BT664" s="284"/>
      <c r="BU664" s="284"/>
      <c r="BV664" s="284"/>
      <c r="BW664" s="284"/>
      <c r="BX664" s="284"/>
      <c r="BY664" s="284"/>
      <c r="BZ664" s="284"/>
      <c r="CA664" s="284"/>
      <c r="CB664" s="284"/>
      <c r="CC664" s="284"/>
      <c r="CD664" s="284"/>
      <c r="CE664" s="284"/>
      <c r="CF664" s="284"/>
      <c r="CG664" s="284"/>
      <c r="CH664" s="284"/>
      <c r="CI664" s="284"/>
      <c r="CJ664" s="284"/>
      <c r="CK664" s="284"/>
      <c r="CL664" s="284"/>
      <c r="CM664" s="284"/>
      <c r="CN664" s="284"/>
      <c r="CO664" s="284"/>
      <c r="CP664" s="284"/>
      <c r="CQ664" s="284"/>
      <c r="CR664" s="284"/>
      <c r="CS664" s="284"/>
      <c r="CT664" s="284"/>
      <c r="CU664" s="284"/>
      <c r="CV664" s="284"/>
      <c r="CW664" s="284"/>
      <c r="CX664" s="284"/>
      <c r="CY664" s="284"/>
      <c r="CZ664" s="284"/>
      <c r="DA664" s="284"/>
      <c r="DB664" s="284"/>
      <c r="DC664" s="284"/>
      <c r="DD664" s="284"/>
      <c r="DE664" s="284"/>
      <c r="DF664" s="284"/>
      <c r="DG664" s="284"/>
      <c r="DH664" s="284"/>
      <c r="DI664" s="284"/>
      <c r="DJ664" s="284"/>
      <c r="DK664" s="284"/>
      <c r="DL664" s="284"/>
      <c r="DM664" s="284"/>
      <c r="DN664" s="284"/>
      <c r="DO664" s="284"/>
      <c r="DP664" s="284"/>
      <c r="DQ664" s="284"/>
      <c r="DR664" s="284"/>
      <c r="DS664" s="284"/>
      <c r="DT664" s="284"/>
      <c r="DU664" s="284"/>
      <c r="DV664" s="284"/>
      <c r="DW664" s="284"/>
      <c r="DX664" s="284"/>
      <c r="DY664" s="284"/>
      <c r="DZ664" s="284"/>
      <c r="EA664" s="284"/>
      <c r="EB664" s="284"/>
      <c r="EC664" s="284"/>
      <c r="ED664" s="284"/>
      <c r="EE664" s="284"/>
      <c r="EF664" s="284"/>
      <c r="EG664" s="284"/>
      <c r="EH664" s="284"/>
      <c r="EI664" s="284"/>
      <c r="EJ664" s="284"/>
      <c r="EK664" s="284"/>
      <c r="EL664" s="284"/>
      <c r="EM664" s="284"/>
      <c r="EN664" s="284"/>
      <c r="EO664" s="284"/>
      <c r="EP664" s="284"/>
      <c r="EQ664" s="284"/>
      <c r="ER664" s="284"/>
      <c r="ES664" s="284"/>
      <c r="ET664" s="284"/>
      <c r="EU664" s="284"/>
      <c r="EV664" s="284"/>
      <c r="EW664" s="284"/>
      <c r="EX664" s="284"/>
      <c r="EY664" s="284"/>
      <c r="EZ664" s="284"/>
      <c r="FA664" s="284"/>
      <c r="FB664" s="284"/>
      <c r="FC664" s="284"/>
      <c r="FD664" s="284"/>
      <c r="FE664" s="284"/>
      <c r="FF664" s="284"/>
      <c r="FG664" s="284"/>
      <c r="FH664" s="284"/>
      <c r="FI664" s="284"/>
      <c r="FJ664" s="284"/>
      <c r="FK664" s="284"/>
      <c r="FL664" s="284"/>
      <c r="FM664" s="284"/>
      <c r="FN664" s="284"/>
      <c r="FO664" s="284"/>
      <c r="FP664" s="284"/>
      <c r="FQ664" s="284"/>
      <c r="FR664" s="284"/>
      <c r="FS664" s="284"/>
      <c r="FT664" s="284"/>
      <c r="FU664" s="284"/>
      <c r="FV664" s="284"/>
      <c r="FW664" s="284"/>
      <c r="FX664" s="284"/>
      <c r="FY664" s="284"/>
      <c r="FZ664" s="284"/>
      <c r="GA664" s="284"/>
      <c r="GB664" s="284"/>
      <c r="GC664" s="284"/>
      <c r="GD664" s="284"/>
      <c r="GE664" s="284"/>
      <c r="GF664" s="284"/>
      <c r="GG664" s="284"/>
      <c r="GH664" s="284"/>
      <c r="GI664" s="284"/>
      <c r="GJ664" s="284"/>
      <c r="GK664" s="284"/>
      <c r="GL664" s="284"/>
      <c r="GM664" s="284"/>
      <c r="GN664" s="284"/>
      <c r="GO664" s="284"/>
      <c r="GP664" s="284"/>
      <c r="GQ664" s="284"/>
      <c r="GR664" s="284"/>
      <c r="GS664" s="284"/>
      <c r="GT664" s="284"/>
      <c r="GU664" s="284"/>
      <c r="GV664" s="284"/>
      <c r="GW664" s="284"/>
      <c r="GX664" s="284"/>
      <c r="GY664" s="284"/>
      <c r="GZ664" s="284"/>
      <c r="HA664" s="284"/>
      <c r="HB664" s="284"/>
      <c r="HC664" s="284"/>
      <c r="HD664" s="284"/>
      <c r="HE664" s="284"/>
      <c r="HF664" s="284"/>
      <c r="HG664" s="284"/>
      <c r="HH664" s="284"/>
      <c r="HI664" s="284"/>
      <c r="HJ664" s="284"/>
      <c r="HK664" s="284"/>
      <c r="HL664" s="284"/>
      <c r="HM664" s="284"/>
      <c r="HN664" s="284"/>
      <c r="HO664" s="284"/>
      <c r="HP664" s="284"/>
      <c r="HQ664" s="284"/>
      <c r="HR664" s="284"/>
      <c r="HS664" s="284"/>
      <c r="HT664" s="284"/>
      <c r="HU664" s="284"/>
      <c r="HV664" s="284"/>
      <c r="HW664" s="284"/>
      <c r="HX664" s="284"/>
      <c r="HY664" s="284"/>
      <c r="HZ664" s="284"/>
      <c r="IA664" s="284"/>
      <c r="IB664" s="284"/>
      <c r="IC664" s="284"/>
      <c r="ID664" s="284"/>
      <c r="IE664" s="284"/>
      <c r="IF664" s="284"/>
      <c r="IG664" s="284"/>
      <c r="IH664" s="284"/>
      <c r="II664" s="284"/>
      <c r="IJ664" s="284"/>
    </row>
    <row r="665" spans="1:244" s="353" customFormat="1" ht="14.25">
      <c r="A665" s="344"/>
      <c r="B665" s="377"/>
      <c r="C665" s="403"/>
      <c r="D665" s="706"/>
      <c r="E665" s="707"/>
      <c r="F665" s="219"/>
      <c r="G665" s="284"/>
      <c r="H665" s="284"/>
      <c r="I665" s="284"/>
      <c r="J665" s="284"/>
      <c r="K665" s="284"/>
      <c r="L665" s="284"/>
      <c r="M665" s="284"/>
      <c r="N665" s="284"/>
      <c r="O665" s="284"/>
      <c r="P665" s="284"/>
      <c r="Q665" s="284"/>
      <c r="R665" s="284"/>
      <c r="S665" s="284"/>
      <c r="T665" s="284"/>
      <c r="U665" s="284"/>
      <c r="V665" s="284"/>
      <c r="W665" s="284"/>
      <c r="X665" s="284"/>
      <c r="Y665" s="284"/>
      <c r="Z665" s="284"/>
      <c r="AA665" s="284"/>
      <c r="AB665" s="284"/>
      <c r="AC665" s="284"/>
      <c r="AD665" s="284"/>
      <c r="AE665" s="284"/>
      <c r="AF665" s="284"/>
      <c r="AG665" s="284"/>
      <c r="AH665" s="284"/>
      <c r="AI665" s="284"/>
      <c r="AJ665" s="284"/>
      <c r="AK665" s="284"/>
      <c r="AL665" s="284"/>
      <c r="AM665" s="284"/>
      <c r="AN665" s="284"/>
      <c r="AO665" s="284"/>
      <c r="AP665" s="284"/>
      <c r="AQ665" s="284"/>
      <c r="AR665" s="284"/>
      <c r="AS665" s="284"/>
      <c r="AT665" s="284"/>
      <c r="AU665" s="284"/>
      <c r="AV665" s="284"/>
      <c r="AW665" s="284"/>
      <c r="AX665" s="284"/>
      <c r="AY665" s="284"/>
      <c r="AZ665" s="284"/>
      <c r="BA665" s="284"/>
      <c r="BB665" s="284"/>
      <c r="BC665" s="284"/>
      <c r="BD665" s="284"/>
      <c r="BE665" s="284"/>
      <c r="BF665" s="284"/>
      <c r="BG665" s="284"/>
      <c r="BH665" s="284"/>
      <c r="BI665" s="284"/>
      <c r="BJ665" s="284"/>
      <c r="BK665" s="284"/>
      <c r="BL665" s="284"/>
      <c r="BM665" s="284"/>
      <c r="BN665" s="284"/>
      <c r="BO665" s="284"/>
      <c r="BP665" s="284"/>
      <c r="BQ665" s="284"/>
      <c r="BR665" s="284"/>
      <c r="BS665" s="284"/>
      <c r="BT665" s="284"/>
      <c r="BU665" s="284"/>
      <c r="BV665" s="284"/>
      <c r="BW665" s="284"/>
      <c r="BX665" s="284"/>
      <c r="BY665" s="284"/>
      <c r="BZ665" s="284"/>
      <c r="CA665" s="284"/>
      <c r="CB665" s="284"/>
      <c r="CC665" s="284"/>
      <c r="CD665" s="284"/>
      <c r="CE665" s="284"/>
      <c r="CF665" s="284"/>
      <c r="CG665" s="284"/>
      <c r="CH665" s="284"/>
      <c r="CI665" s="284"/>
      <c r="CJ665" s="284"/>
      <c r="CK665" s="284"/>
      <c r="CL665" s="284"/>
      <c r="CM665" s="284"/>
      <c r="CN665" s="284"/>
      <c r="CO665" s="284"/>
      <c r="CP665" s="284"/>
      <c r="CQ665" s="284"/>
      <c r="CR665" s="284"/>
      <c r="CS665" s="284"/>
      <c r="CT665" s="284"/>
      <c r="CU665" s="284"/>
      <c r="CV665" s="284"/>
      <c r="CW665" s="284"/>
      <c r="CX665" s="284"/>
      <c r="CY665" s="284"/>
      <c r="CZ665" s="284"/>
      <c r="DA665" s="284"/>
      <c r="DB665" s="284"/>
      <c r="DC665" s="284"/>
      <c r="DD665" s="284"/>
      <c r="DE665" s="284"/>
      <c r="DF665" s="284"/>
      <c r="DG665" s="284"/>
      <c r="DH665" s="284"/>
      <c r="DI665" s="284"/>
      <c r="DJ665" s="284"/>
      <c r="DK665" s="284"/>
      <c r="DL665" s="284"/>
      <c r="DM665" s="284"/>
      <c r="DN665" s="284"/>
      <c r="DO665" s="284"/>
      <c r="DP665" s="284"/>
      <c r="DQ665" s="284"/>
      <c r="DR665" s="284"/>
      <c r="DS665" s="284"/>
      <c r="DT665" s="284"/>
      <c r="DU665" s="284"/>
      <c r="DV665" s="284"/>
      <c r="DW665" s="284"/>
      <c r="DX665" s="284"/>
      <c r="DY665" s="284"/>
      <c r="DZ665" s="284"/>
      <c r="EA665" s="284"/>
      <c r="EB665" s="284"/>
      <c r="EC665" s="284"/>
      <c r="ED665" s="284"/>
      <c r="EE665" s="284"/>
      <c r="EF665" s="284"/>
      <c r="EG665" s="284"/>
      <c r="EH665" s="284"/>
      <c r="EI665" s="284"/>
      <c r="EJ665" s="284"/>
      <c r="EK665" s="284"/>
      <c r="EL665" s="284"/>
      <c r="EM665" s="284"/>
      <c r="EN665" s="284"/>
      <c r="EO665" s="284"/>
      <c r="EP665" s="284"/>
      <c r="EQ665" s="284"/>
      <c r="ER665" s="284"/>
      <c r="ES665" s="284"/>
      <c r="ET665" s="284"/>
      <c r="EU665" s="284"/>
      <c r="EV665" s="284"/>
      <c r="EW665" s="284"/>
      <c r="EX665" s="284"/>
      <c r="EY665" s="284"/>
      <c r="EZ665" s="284"/>
      <c r="FA665" s="284"/>
      <c r="FB665" s="284"/>
      <c r="FC665" s="284"/>
      <c r="FD665" s="284"/>
      <c r="FE665" s="284"/>
      <c r="FF665" s="284"/>
      <c r="FG665" s="284"/>
      <c r="FH665" s="284"/>
      <c r="FI665" s="284"/>
      <c r="FJ665" s="284"/>
      <c r="FK665" s="284"/>
      <c r="FL665" s="284"/>
      <c r="FM665" s="284"/>
      <c r="FN665" s="284"/>
      <c r="FO665" s="284"/>
      <c r="FP665" s="284"/>
      <c r="FQ665" s="284"/>
      <c r="FR665" s="284"/>
      <c r="FS665" s="284"/>
      <c r="FT665" s="284"/>
      <c r="FU665" s="284"/>
      <c r="FV665" s="284"/>
      <c r="FW665" s="284"/>
      <c r="FX665" s="284"/>
      <c r="FY665" s="284"/>
      <c r="FZ665" s="284"/>
      <c r="GA665" s="284"/>
      <c r="GB665" s="284"/>
      <c r="GC665" s="284"/>
      <c r="GD665" s="284"/>
      <c r="GE665" s="284"/>
      <c r="GF665" s="284"/>
      <c r="GG665" s="284"/>
      <c r="GH665" s="284"/>
      <c r="GI665" s="284"/>
      <c r="GJ665" s="284"/>
      <c r="GK665" s="284"/>
      <c r="GL665" s="284"/>
      <c r="GM665" s="284"/>
      <c r="GN665" s="284"/>
      <c r="GO665" s="284"/>
      <c r="GP665" s="284"/>
      <c r="GQ665" s="284"/>
      <c r="GR665" s="284"/>
      <c r="GS665" s="284"/>
      <c r="GT665" s="284"/>
      <c r="GU665" s="284"/>
      <c r="GV665" s="284"/>
      <c r="GW665" s="284"/>
      <c r="GX665" s="284"/>
      <c r="GY665" s="284"/>
      <c r="GZ665" s="284"/>
      <c r="HA665" s="284"/>
      <c r="HB665" s="284"/>
      <c r="HC665" s="284"/>
      <c r="HD665" s="284"/>
      <c r="HE665" s="284"/>
      <c r="HF665" s="284"/>
      <c r="HG665" s="284"/>
      <c r="HH665" s="284"/>
      <c r="HI665" s="284"/>
      <c r="HJ665" s="284"/>
      <c r="HK665" s="284"/>
      <c r="HL665" s="284"/>
      <c r="HM665" s="284"/>
      <c r="HN665" s="284"/>
      <c r="HO665" s="284"/>
      <c r="HP665" s="284"/>
      <c r="HQ665" s="284"/>
      <c r="HR665" s="284"/>
      <c r="HS665" s="284"/>
      <c r="HT665" s="284"/>
      <c r="HU665" s="284"/>
      <c r="HV665" s="284"/>
      <c r="HW665" s="284"/>
      <c r="HX665" s="284"/>
      <c r="HY665" s="284"/>
      <c r="HZ665" s="284"/>
      <c r="IA665" s="284"/>
      <c r="IB665" s="284"/>
      <c r="IC665" s="284"/>
      <c r="ID665" s="284"/>
      <c r="IE665" s="284"/>
      <c r="IF665" s="284"/>
      <c r="IG665" s="284"/>
      <c r="IH665" s="284"/>
      <c r="II665" s="284"/>
      <c r="IJ665" s="284"/>
    </row>
    <row r="666" spans="1:244" s="353" customFormat="1" ht="14.25">
      <c r="A666" s="344"/>
      <c r="B666" s="377" t="s">
        <v>132</v>
      </c>
      <c r="C666" s="403"/>
      <c r="D666" s="706" t="s">
        <v>1689</v>
      </c>
      <c r="E666" s="707"/>
      <c r="F666" s="219">
        <f>F658</f>
        <v>0</v>
      </c>
      <c r="G666" s="284"/>
      <c r="H666" s="284"/>
      <c r="I666" s="284"/>
      <c r="J666" s="284"/>
      <c r="K666" s="284"/>
      <c r="L666" s="284"/>
      <c r="M666" s="284"/>
      <c r="N666" s="284"/>
      <c r="O666" s="284"/>
      <c r="P666" s="284"/>
      <c r="Q666" s="284"/>
      <c r="R666" s="284"/>
      <c r="S666" s="284"/>
      <c r="T666" s="284"/>
      <c r="U666" s="284"/>
      <c r="V666" s="284"/>
      <c r="W666" s="284"/>
      <c r="X666" s="284"/>
      <c r="Y666" s="284"/>
      <c r="Z666" s="284"/>
      <c r="AA666" s="284"/>
      <c r="AB666" s="284"/>
      <c r="AC666" s="284"/>
      <c r="AD666" s="284"/>
      <c r="AE666" s="284"/>
      <c r="AF666" s="284"/>
      <c r="AG666" s="284"/>
      <c r="AH666" s="284"/>
      <c r="AI666" s="284"/>
      <c r="AJ666" s="284"/>
      <c r="AK666" s="284"/>
      <c r="AL666" s="284"/>
      <c r="AM666" s="284"/>
      <c r="AN666" s="284"/>
      <c r="AO666" s="284"/>
      <c r="AP666" s="284"/>
      <c r="AQ666" s="284"/>
      <c r="AR666" s="284"/>
      <c r="AS666" s="284"/>
      <c r="AT666" s="284"/>
      <c r="AU666" s="284"/>
      <c r="AV666" s="284"/>
      <c r="AW666" s="284"/>
      <c r="AX666" s="284"/>
      <c r="AY666" s="284"/>
      <c r="AZ666" s="284"/>
      <c r="BA666" s="284"/>
      <c r="BB666" s="284"/>
      <c r="BC666" s="284"/>
      <c r="BD666" s="284"/>
      <c r="BE666" s="284"/>
      <c r="BF666" s="284"/>
      <c r="BG666" s="284"/>
      <c r="BH666" s="284"/>
      <c r="BI666" s="284"/>
      <c r="BJ666" s="284"/>
      <c r="BK666" s="284"/>
      <c r="BL666" s="284"/>
      <c r="BM666" s="284"/>
      <c r="BN666" s="284"/>
      <c r="BO666" s="284"/>
      <c r="BP666" s="284"/>
      <c r="BQ666" s="284"/>
      <c r="BR666" s="284"/>
      <c r="BS666" s="284"/>
      <c r="BT666" s="284"/>
      <c r="BU666" s="284"/>
      <c r="BV666" s="284"/>
      <c r="BW666" s="284"/>
      <c r="BX666" s="284"/>
      <c r="BY666" s="284"/>
      <c r="BZ666" s="284"/>
      <c r="CA666" s="284"/>
      <c r="CB666" s="284"/>
      <c r="CC666" s="284"/>
      <c r="CD666" s="284"/>
      <c r="CE666" s="284"/>
      <c r="CF666" s="284"/>
      <c r="CG666" s="284"/>
      <c r="CH666" s="284"/>
      <c r="CI666" s="284"/>
      <c r="CJ666" s="284"/>
      <c r="CK666" s="284"/>
      <c r="CL666" s="284"/>
      <c r="CM666" s="284"/>
      <c r="CN666" s="284"/>
      <c r="CO666" s="284"/>
      <c r="CP666" s="284"/>
      <c r="CQ666" s="284"/>
      <c r="CR666" s="284"/>
      <c r="CS666" s="284"/>
      <c r="CT666" s="284"/>
      <c r="CU666" s="284"/>
      <c r="CV666" s="284"/>
      <c r="CW666" s="284"/>
      <c r="CX666" s="284"/>
      <c r="CY666" s="284"/>
      <c r="CZ666" s="284"/>
      <c r="DA666" s="284"/>
      <c r="DB666" s="284"/>
      <c r="DC666" s="284"/>
      <c r="DD666" s="284"/>
      <c r="DE666" s="284"/>
      <c r="DF666" s="284"/>
      <c r="DG666" s="284"/>
      <c r="DH666" s="284"/>
      <c r="DI666" s="284"/>
      <c r="DJ666" s="284"/>
      <c r="DK666" s="284"/>
      <c r="DL666" s="284"/>
      <c r="DM666" s="284"/>
      <c r="DN666" s="284"/>
      <c r="DO666" s="284"/>
      <c r="DP666" s="284"/>
      <c r="DQ666" s="284"/>
      <c r="DR666" s="284"/>
      <c r="DS666" s="284"/>
      <c r="DT666" s="284"/>
      <c r="DU666" s="284"/>
      <c r="DV666" s="284"/>
      <c r="DW666" s="284"/>
      <c r="DX666" s="284"/>
      <c r="DY666" s="284"/>
      <c r="DZ666" s="284"/>
      <c r="EA666" s="284"/>
      <c r="EB666" s="284"/>
      <c r="EC666" s="284"/>
      <c r="ED666" s="284"/>
      <c r="EE666" s="284"/>
      <c r="EF666" s="284"/>
      <c r="EG666" s="284"/>
      <c r="EH666" s="284"/>
      <c r="EI666" s="284"/>
      <c r="EJ666" s="284"/>
      <c r="EK666" s="284"/>
      <c r="EL666" s="284"/>
      <c r="EM666" s="284"/>
      <c r="EN666" s="284"/>
      <c r="EO666" s="284"/>
      <c r="EP666" s="284"/>
      <c r="EQ666" s="284"/>
      <c r="ER666" s="284"/>
      <c r="ES666" s="284"/>
      <c r="ET666" s="284"/>
      <c r="EU666" s="284"/>
      <c r="EV666" s="284"/>
      <c r="EW666" s="284"/>
      <c r="EX666" s="284"/>
      <c r="EY666" s="284"/>
      <c r="EZ666" s="284"/>
      <c r="FA666" s="284"/>
      <c r="FB666" s="284"/>
      <c r="FC666" s="284"/>
      <c r="FD666" s="284"/>
      <c r="FE666" s="284"/>
      <c r="FF666" s="284"/>
      <c r="FG666" s="284"/>
      <c r="FH666" s="284"/>
      <c r="FI666" s="284"/>
      <c r="FJ666" s="284"/>
      <c r="FK666" s="284"/>
      <c r="FL666" s="284"/>
      <c r="FM666" s="284"/>
      <c r="FN666" s="284"/>
      <c r="FO666" s="284"/>
      <c r="FP666" s="284"/>
      <c r="FQ666" s="284"/>
      <c r="FR666" s="284"/>
      <c r="FS666" s="284"/>
      <c r="FT666" s="284"/>
      <c r="FU666" s="284"/>
      <c r="FV666" s="284"/>
      <c r="FW666" s="284"/>
      <c r="FX666" s="284"/>
      <c r="FY666" s="284"/>
      <c r="FZ666" s="284"/>
      <c r="GA666" s="284"/>
      <c r="GB666" s="284"/>
      <c r="GC666" s="284"/>
      <c r="GD666" s="284"/>
      <c r="GE666" s="284"/>
      <c r="GF666" s="284"/>
      <c r="GG666" s="284"/>
      <c r="GH666" s="284"/>
      <c r="GI666" s="284"/>
      <c r="GJ666" s="284"/>
      <c r="GK666" s="284"/>
      <c r="GL666" s="284"/>
      <c r="GM666" s="284"/>
      <c r="GN666" s="284"/>
      <c r="GO666" s="284"/>
      <c r="GP666" s="284"/>
      <c r="GQ666" s="284"/>
      <c r="GR666" s="284"/>
      <c r="GS666" s="284"/>
      <c r="GT666" s="284"/>
      <c r="GU666" s="284"/>
      <c r="GV666" s="284"/>
      <c r="GW666" s="284"/>
      <c r="GX666" s="284"/>
      <c r="GY666" s="284"/>
      <c r="GZ666" s="284"/>
      <c r="HA666" s="284"/>
      <c r="HB666" s="284"/>
      <c r="HC666" s="284"/>
      <c r="HD666" s="284"/>
      <c r="HE666" s="284"/>
      <c r="HF666" s="284"/>
      <c r="HG666" s="284"/>
      <c r="HH666" s="284"/>
      <c r="HI666" s="284"/>
      <c r="HJ666" s="284"/>
      <c r="HK666" s="284"/>
      <c r="HL666" s="284"/>
      <c r="HM666" s="284"/>
      <c r="HN666" s="284"/>
      <c r="HO666" s="284"/>
      <c r="HP666" s="284"/>
      <c r="HQ666" s="284"/>
      <c r="HR666" s="284"/>
      <c r="HS666" s="284"/>
      <c r="HT666" s="284"/>
      <c r="HU666" s="284"/>
      <c r="HV666" s="284"/>
      <c r="HW666" s="284"/>
      <c r="HX666" s="284"/>
      <c r="HY666" s="284"/>
      <c r="HZ666" s="284"/>
      <c r="IA666" s="284"/>
      <c r="IB666" s="284"/>
      <c r="IC666" s="284"/>
      <c r="ID666" s="284"/>
      <c r="IE666" s="284"/>
      <c r="IF666" s="284"/>
      <c r="IG666" s="284"/>
      <c r="IH666" s="284"/>
      <c r="II666" s="284"/>
      <c r="IJ666" s="284"/>
    </row>
    <row r="667" spans="1:244" s="353" customFormat="1" ht="14.25">
      <c r="A667" s="344"/>
      <c r="B667" s="373"/>
      <c r="C667" s="317"/>
      <c r="D667" s="708"/>
      <c r="E667" s="709"/>
      <c r="F667" s="219"/>
      <c r="G667" s="284"/>
      <c r="H667" s="284"/>
      <c r="I667" s="284"/>
      <c r="J667" s="284"/>
      <c r="K667" s="284"/>
      <c r="L667" s="284"/>
      <c r="M667" s="284"/>
      <c r="N667" s="284"/>
      <c r="O667" s="284"/>
      <c r="P667" s="284"/>
      <c r="Q667" s="284"/>
      <c r="R667" s="284"/>
      <c r="S667" s="284"/>
      <c r="T667" s="284"/>
      <c r="U667" s="284"/>
      <c r="V667" s="284"/>
      <c r="W667" s="284"/>
      <c r="X667" s="284"/>
      <c r="Y667" s="284"/>
      <c r="Z667" s="284"/>
      <c r="AA667" s="284"/>
      <c r="AB667" s="284"/>
      <c r="AC667" s="284"/>
      <c r="AD667" s="284"/>
      <c r="AE667" s="284"/>
      <c r="AF667" s="284"/>
      <c r="AG667" s="284"/>
      <c r="AH667" s="284"/>
      <c r="AI667" s="284"/>
      <c r="AJ667" s="284"/>
      <c r="AK667" s="284"/>
      <c r="AL667" s="284"/>
      <c r="AM667" s="284"/>
      <c r="AN667" s="284"/>
      <c r="AO667" s="284"/>
      <c r="AP667" s="284"/>
      <c r="AQ667" s="284"/>
      <c r="AR667" s="284"/>
      <c r="AS667" s="284"/>
      <c r="AT667" s="284"/>
      <c r="AU667" s="284"/>
      <c r="AV667" s="284"/>
      <c r="AW667" s="284"/>
      <c r="AX667" s="284"/>
      <c r="AY667" s="284"/>
      <c r="AZ667" s="284"/>
      <c r="BA667" s="284"/>
      <c r="BB667" s="284"/>
      <c r="BC667" s="284"/>
      <c r="BD667" s="284"/>
      <c r="BE667" s="284"/>
      <c r="BF667" s="284"/>
      <c r="BG667" s="284"/>
      <c r="BH667" s="284"/>
      <c r="BI667" s="284"/>
      <c r="BJ667" s="284"/>
      <c r="BK667" s="284"/>
      <c r="BL667" s="284"/>
      <c r="BM667" s="284"/>
      <c r="BN667" s="284"/>
      <c r="BO667" s="284"/>
      <c r="BP667" s="284"/>
      <c r="BQ667" s="284"/>
      <c r="BR667" s="284"/>
      <c r="BS667" s="284"/>
      <c r="BT667" s="284"/>
      <c r="BU667" s="284"/>
      <c r="BV667" s="284"/>
      <c r="BW667" s="284"/>
      <c r="BX667" s="284"/>
      <c r="BY667" s="284"/>
      <c r="BZ667" s="284"/>
      <c r="CA667" s="284"/>
      <c r="CB667" s="284"/>
      <c r="CC667" s="284"/>
      <c r="CD667" s="284"/>
      <c r="CE667" s="284"/>
      <c r="CF667" s="284"/>
      <c r="CG667" s="284"/>
      <c r="CH667" s="284"/>
      <c r="CI667" s="284"/>
      <c r="CJ667" s="284"/>
      <c r="CK667" s="284"/>
      <c r="CL667" s="284"/>
      <c r="CM667" s="284"/>
      <c r="CN667" s="284"/>
      <c r="CO667" s="284"/>
      <c r="CP667" s="284"/>
      <c r="CQ667" s="284"/>
      <c r="CR667" s="284"/>
      <c r="CS667" s="284"/>
      <c r="CT667" s="284"/>
      <c r="CU667" s="284"/>
      <c r="CV667" s="284"/>
      <c r="CW667" s="284"/>
      <c r="CX667" s="284"/>
      <c r="CY667" s="284"/>
      <c r="CZ667" s="284"/>
      <c r="DA667" s="284"/>
      <c r="DB667" s="284"/>
      <c r="DC667" s="284"/>
      <c r="DD667" s="284"/>
      <c r="DE667" s="284"/>
      <c r="DF667" s="284"/>
      <c r="DG667" s="284"/>
      <c r="DH667" s="284"/>
      <c r="DI667" s="284"/>
      <c r="DJ667" s="284"/>
      <c r="DK667" s="284"/>
      <c r="DL667" s="284"/>
      <c r="DM667" s="284"/>
      <c r="DN667" s="284"/>
      <c r="DO667" s="284"/>
      <c r="DP667" s="284"/>
      <c r="DQ667" s="284"/>
      <c r="DR667" s="284"/>
      <c r="DS667" s="284"/>
      <c r="DT667" s="284"/>
      <c r="DU667" s="284"/>
      <c r="DV667" s="284"/>
      <c r="DW667" s="284"/>
      <c r="DX667" s="284"/>
      <c r="DY667" s="284"/>
      <c r="DZ667" s="284"/>
      <c r="EA667" s="284"/>
      <c r="EB667" s="284"/>
      <c r="EC667" s="284"/>
      <c r="ED667" s="284"/>
      <c r="EE667" s="284"/>
      <c r="EF667" s="284"/>
      <c r="EG667" s="284"/>
      <c r="EH667" s="284"/>
      <c r="EI667" s="284"/>
      <c r="EJ667" s="284"/>
      <c r="EK667" s="284"/>
      <c r="EL667" s="284"/>
      <c r="EM667" s="284"/>
      <c r="EN667" s="284"/>
      <c r="EO667" s="284"/>
      <c r="EP667" s="284"/>
      <c r="EQ667" s="284"/>
      <c r="ER667" s="284"/>
      <c r="ES667" s="284"/>
      <c r="ET667" s="284"/>
      <c r="EU667" s="284"/>
      <c r="EV667" s="284"/>
      <c r="EW667" s="284"/>
      <c r="EX667" s="284"/>
      <c r="EY667" s="284"/>
      <c r="EZ667" s="284"/>
      <c r="FA667" s="284"/>
      <c r="FB667" s="284"/>
      <c r="FC667" s="284"/>
      <c r="FD667" s="284"/>
      <c r="FE667" s="284"/>
      <c r="FF667" s="284"/>
      <c r="FG667" s="284"/>
      <c r="FH667" s="284"/>
      <c r="FI667" s="284"/>
      <c r="FJ667" s="284"/>
      <c r="FK667" s="284"/>
      <c r="FL667" s="284"/>
      <c r="FM667" s="284"/>
      <c r="FN667" s="284"/>
      <c r="FO667" s="284"/>
      <c r="FP667" s="284"/>
      <c r="FQ667" s="284"/>
      <c r="FR667" s="284"/>
      <c r="FS667" s="284"/>
      <c r="FT667" s="284"/>
      <c r="FU667" s="284"/>
      <c r="FV667" s="284"/>
      <c r="FW667" s="284"/>
      <c r="FX667" s="284"/>
      <c r="FY667" s="284"/>
      <c r="FZ667" s="284"/>
      <c r="GA667" s="284"/>
      <c r="GB667" s="284"/>
      <c r="GC667" s="284"/>
      <c r="GD667" s="284"/>
      <c r="GE667" s="284"/>
      <c r="GF667" s="284"/>
      <c r="GG667" s="284"/>
      <c r="GH667" s="284"/>
      <c r="GI667" s="284"/>
      <c r="GJ667" s="284"/>
      <c r="GK667" s="284"/>
      <c r="GL667" s="284"/>
      <c r="GM667" s="284"/>
      <c r="GN667" s="284"/>
      <c r="GO667" s="284"/>
      <c r="GP667" s="284"/>
      <c r="GQ667" s="284"/>
      <c r="GR667" s="284"/>
      <c r="GS667" s="284"/>
      <c r="GT667" s="284"/>
      <c r="GU667" s="284"/>
      <c r="GV667" s="284"/>
      <c r="GW667" s="284"/>
      <c r="GX667" s="284"/>
      <c r="GY667" s="284"/>
      <c r="GZ667" s="284"/>
      <c r="HA667" s="284"/>
      <c r="HB667" s="284"/>
      <c r="HC667" s="284"/>
      <c r="HD667" s="284"/>
      <c r="HE667" s="284"/>
      <c r="HF667" s="284"/>
      <c r="HG667" s="284"/>
      <c r="HH667" s="284"/>
      <c r="HI667" s="284"/>
      <c r="HJ667" s="284"/>
      <c r="HK667" s="284"/>
      <c r="HL667" s="284"/>
      <c r="HM667" s="284"/>
      <c r="HN667" s="284"/>
      <c r="HO667" s="284"/>
      <c r="HP667" s="284"/>
      <c r="HQ667" s="284"/>
      <c r="HR667" s="284"/>
      <c r="HS667" s="284"/>
      <c r="HT667" s="284"/>
      <c r="HU667" s="284"/>
      <c r="HV667" s="284"/>
      <c r="HW667" s="284"/>
      <c r="HX667" s="284"/>
      <c r="HY667" s="284"/>
      <c r="HZ667" s="284"/>
      <c r="IA667" s="284"/>
      <c r="IB667" s="284"/>
      <c r="IC667" s="284"/>
      <c r="ID667" s="284"/>
      <c r="IE667" s="284"/>
      <c r="IF667" s="284"/>
      <c r="IG667" s="284"/>
      <c r="IH667" s="284"/>
      <c r="II667" s="284"/>
      <c r="IJ667" s="284"/>
    </row>
    <row r="668" spans="1:244" s="353" customFormat="1" ht="14.25">
      <c r="A668" s="344"/>
      <c r="B668" s="377"/>
      <c r="C668" s="317"/>
      <c r="D668" s="706"/>
      <c r="E668" s="707"/>
      <c r="F668" s="219"/>
      <c r="G668" s="284"/>
      <c r="H668" s="284"/>
      <c r="I668" s="284"/>
      <c r="J668" s="284"/>
      <c r="K668" s="284"/>
      <c r="L668" s="284"/>
      <c r="M668" s="284"/>
      <c r="N668" s="284"/>
      <c r="O668" s="284"/>
      <c r="P668" s="284"/>
      <c r="Q668" s="284"/>
      <c r="R668" s="284"/>
      <c r="S668" s="284"/>
      <c r="T668" s="284"/>
      <c r="U668" s="284"/>
      <c r="V668" s="284"/>
      <c r="W668" s="284"/>
      <c r="X668" s="284"/>
      <c r="Y668" s="284"/>
      <c r="Z668" s="284"/>
      <c r="AA668" s="284"/>
      <c r="AB668" s="284"/>
      <c r="AC668" s="284"/>
      <c r="AD668" s="284"/>
      <c r="AE668" s="284"/>
      <c r="AF668" s="284"/>
      <c r="AG668" s="284"/>
      <c r="AH668" s="284"/>
      <c r="AI668" s="284"/>
      <c r="AJ668" s="284"/>
      <c r="AK668" s="284"/>
      <c r="AL668" s="284"/>
      <c r="AM668" s="284"/>
      <c r="AN668" s="284"/>
      <c r="AO668" s="284"/>
      <c r="AP668" s="284"/>
      <c r="AQ668" s="284"/>
      <c r="AR668" s="284"/>
      <c r="AS668" s="284"/>
      <c r="AT668" s="284"/>
      <c r="AU668" s="284"/>
      <c r="AV668" s="284"/>
      <c r="AW668" s="284"/>
      <c r="AX668" s="284"/>
      <c r="AY668" s="284"/>
      <c r="AZ668" s="284"/>
      <c r="BA668" s="284"/>
      <c r="BB668" s="284"/>
      <c r="BC668" s="284"/>
      <c r="BD668" s="284"/>
      <c r="BE668" s="284"/>
      <c r="BF668" s="284"/>
      <c r="BG668" s="284"/>
      <c r="BH668" s="284"/>
      <c r="BI668" s="284"/>
      <c r="BJ668" s="284"/>
      <c r="BK668" s="284"/>
      <c r="BL668" s="284"/>
      <c r="BM668" s="284"/>
      <c r="BN668" s="284"/>
      <c r="BO668" s="284"/>
      <c r="BP668" s="284"/>
      <c r="BQ668" s="284"/>
      <c r="BR668" s="284"/>
      <c r="BS668" s="284"/>
      <c r="BT668" s="284"/>
      <c r="BU668" s="284"/>
      <c r="BV668" s="284"/>
      <c r="BW668" s="284"/>
      <c r="BX668" s="284"/>
      <c r="BY668" s="284"/>
      <c r="BZ668" s="284"/>
      <c r="CA668" s="284"/>
      <c r="CB668" s="284"/>
      <c r="CC668" s="284"/>
      <c r="CD668" s="284"/>
      <c r="CE668" s="284"/>
      <c r="CF668" s="284"/>
      <c r="CG668" s="284"/>
      <c r="CH668" s="284"/>
      <c r="CI668" s="284"/>
      <c r="CJ668" s="284"/>
      <c r="CK668" s="284"/>
      <c r="CL668" s="284"/>
      <c r="CM668" s="284"/>
      <c r="CN668" s="284"/>
      <c r="CO668" s="284"/>
      <c r="CP668" s="284"/>
      <c r="CQ668" s="284"/>
      <c r="CR668" s="284"/>
      <c r="CS668" s="284"/>
      <c r="CT668" s="284"/>
      <c r="CU668" s="284"/>
      <c r="CV668" s="284"/>
      <c r="CW668" s="284"/>
      <c r="CX668" s="284"/>
      <c r="CY668" s="284"/>
      <c r="CZ668" s="284"/>
      <c r="DA668" s="284"/>
      <c r="DB668" s="284"/>
      <c r="DC668" s="284"/>
      <c r="DD668" s="284"/>
      <c r="DE668" s="284"/>
      <c r="DF668" s="284"/>
      <c r="DG668" s="284"/>
      <c r="DH668" s="284"/>
      <c r="DI668" s="284"/>
      <c r="DJ668" s="284"/>
      <c r="DK668" s="284"/>
      <c r="DL668" s="284"/>
      <c r="DM668" s="284"/>
      <c r="DN668" s="284"/>
      <c r="DO668" s="284"/>
      <c r="DP668" s="284"/>
      <c r="DQ668" s="284"/>
      <c r="DR668" s="284"/>
      <c r="DS668" s="284"/>
      <c r="DT668" s="284"/>
      <c r="DU668" s="284"/>
      <c r="DV668" s="284"/>
      <c r="DW668" s="284"/>
      <c r="DX668" s="284"/>
      <c r="DY668" s="284"/>
      <c r="DZ668" s="284"/>
      <c r="EA668" s="284"/>
      <c r="EB668" s="284"/>
      <c r="EC668" s="284"/>
      <c r="ED668" s="284"/>
      <c r="EE668" s="284"/>
      <c r="EF668" s="284"/>
      <c r="EG668" s="284"/>
      <c r="EH668" s="284"/>
      <c r="EI668" s="284"/>
      <c r="EJ668" s="284"/>
      <c r="EK668" s="284"/>
      <c r="EL668" s="284"/>
      <c r="EM668" s="284"/>
      <c r="EN668" s="284"/>
      <c r="EO668" s="284"/>
      <c r="EP668" s="284"/>
      <c r="EQ668" s="284"/>
      <c r="ER668" s="284"/>
      <c r="ES668" s="284"/>
      <c r="ET668" s="284"/>
      <c r="EU668" s="284"/>
      <c r="EV668" s="284"/>
      <c r="EW668" s="284"/>
      <c r="EX668" s="284"/>
      <c r="EY668" s="284"/>
      <c r="EZ668" s="284"/>
      <c r="FA668" s="284"/>
      <c r="FB668" s="284"/>
      <c r="FC668" s="284"/>
      <c r="FD668" s="284"/>
      <c r="FE668" s="284"/>
      <c r="FF668" s="284"/>
      <c r="FG668" s="284"/>
      <c r="FH668" s="284"/>
      <c r="FI668" s="284"/>
      <c r="FJ668" s="284"/>
      <c r="FK668" s="284"/>
      <c r="FL668" s="284"/>
      <c r="FM668" s="284"/>
      <c r="FN668" s="284"/>
      <c r="FO668" s="284"/>
      <c r="FP668" s="284"/>
      <c r="FQ668" s="284"/>
      <c r="FR668" s="284"/>
      <c r="FS668" s="284"/>
      <c r="FT668" s="284"/>
      <c r="FU668" s="284"/>
      <c r="FV668" s="284"/>
      <c r="FW668" s="284"/>
      <c r="FX668" s="284"/>
      <c r="FY668" s="284"/>
      <c r="FZ668" s="284"/>
      <c r="GA668" s="284"/>
      <c r="GB668" s="284"/>
      <c r="GC668" s="284"/>
      <c r="GD668" s="284"/>
      <c r="GE668" s="284"/>
      <c r="GF668" s="284"/>
      <c r="GG668" s="284"/>
      <c r="GH668" s="284"/>
      <c r="GI668" s="284"/>
      <c r="GJ668" s="284"/>
      <c r="GK668" s="284"/>
      <c r="GL668" s="284"/>
      <c r="GM668" s="284"/>
      <c r="GN668" s="284"/>
      <c r="GO668" s="284"/>
      <c r="GP668" s="284"/>
      <c r="GQ668" s="284"/>
      <c r="GR668" s="284"/>
      <c r="GS668" s="284"/>
      <c r="GT668" s="284"/>
      <c r="GU668" s="284"/>
      <c r="GV668" s="284"/>
      <c r="GW668" s="284"/>
      <c r="GX668" s="284"/>
      <c r="GY668" s="284"/>
      <c r="GZ668" s="284"/>
      <c r="HA668" s="284"/>
      <c r="HB668" s="284"/>
      <c r="HC668" s="284"/>
      <c r="HD668" s="284"/>
      <c r="HE668" s="284"/>
      <c r="HF668" s="284"/>
      <c r="HG668" s="284"/>
      <c r="HH668" s="284"/>
      <c r="HI668" s="284"/>
      <c r="HJ668" s="284"/>
      <c r="HK668" s="284"/>
      <c r="HL668" s="284"/>
      <c r="HM668" s="284"/>
      <c r="HN668" s="284"/>
      <c r="HO668" s="284"/>
      <c r="HP668" s="284"/>
      <c r="HQ668" s="284"/>
      <c r="HR668" s="284"/>
      <c r="HS668" s="284"/>
      <c r="HT668" s="284"/>
      <c r="HU668" s="284"/>
      <c r="HV668" s="284"/>
      <c r="HW668" s="284"/>
      <c r="HX668" s="284"/>
      <c r="HY668" s="284"/>
      <c r="HZ668" s="284"/>
      <c r="IA668" s="284"/>
      <c r="IB668" s="284"/>
      <c r="IC668" s="284"/>
      <c r="ID668" s="284"/>
      <c r="IE668" s="284"/>
      <c r="IF668" s="284"/>
      <c r="IG668" s="284"/>
      <c r="IH668" s="284"/>
      <c r="II668" s="284"/>
      <c r="IJ668" s="284"/>
    </row>
    <row r="669" spans="1:244" s="353" customFormat="1" ht="14.25">
      <c r="A669" s="344"/>
      <c r="B669" s="373"/>
      <c r="C669" s="317"/>
      <c r="D669" s="708"/>
      <c r="E669" s="709"/>
      <c r="F669" s="219"/>
      <c r="G669" s="284"/>
      <c r="H669" s="284"/>
      <c r="I669" s="284"/>
      <c r="J669" s="284"/>
      <c r="K669" s="284"/>
      <c r="L669" s="284"/>
      <c r="M669" s="284"/>
      <c r="N669" s="284"/>
      <c r="O669" s="284"/>
      <c r="P669" s="284"/>
      <c r="Q669" s="284"/>
      <c r="R669" s="284"/>
      <c r="S669" s="284"/>
      <c r="T669" s="284"/>
      <c r="U669" s="284"/>
      <c r="V669" s="284"/>
      <c r="W669" s="284"/>
      <c r="X669" s="284"/>
      <c r="Y669" s="284"/>
      <c r="Z669" s="284"/>
      <c r="AA669" s="284"/>
      <c r="AB669" s="284"/>
      <c r="AC669" s="284"/>
      <c r="AD669" s="284"/>
      <c r="AE669" s="284"/>
      <c r="AF669" s="284"/>
      <c r="AG669" s="284"/>
      <c r="AH669" s="284"/>
      <c r="AI669" s="284"/>
      <c r="AJ669" s="284"/>
      <c r="AK669" s="284"/>
      <c r="AL669" s="284"/>
      <c r="AM669" s="284"/>
      <c r="AN669" s="284"/>
      <c r="AO669" s="284"/>
      <c r="AP669" s="284"/>
      <c r="AQ669" s="284"/>
      <c r="AR669" s="284"/>
      <c r="AS669" s="284"/>
      <c r="AT669" s="284"/>
      <c r="AU669" s="284"/>
      <c r="AV669" s="284"/>
      <c r="AW669" s="284"/>
      <c r="AX669" s="284"/>
      <c r="AY669" s="284"/>
      <c r="AZ669" s="284"/>
      <c r="BA669" s="284"/>
      <c r="BB669" s="284"/>
      <c r="BC669" s="284"/>
      <c r="BD669" s="284"/>
      <c r="BE669" s="284"/>
      <c r="BF669" s="284"/>
      <c r="BG669" s="284"/>
      <c r="BH669" s="284"/>
      <c r="BI669" s="284"/>
      <c r="BJ669" s="284"/>
      <c r="BK669" s="284"/>
      <c r="BL669" s="284"/>
      <c r="BM669" s="284"/>
      <c r="BN669" s="284"/>
      <c r="BO669" s="284"/>
      <c r="BP669" s="284"/>
      <c r="BQ669" s="284"/>
      <c r="BR669" s="284"/>
      <c r="BS669" s="284"/>
      <c r="BT669" s="284"/>
      <c r="BU669" s="284"/>
      <c r="BV669" s="284"/>
      <c r="BW669" s="284"/>
      <c r="BX669" s="284"/>
      <c r="BY669" s="284"/>
      <c r="BZ669" s="284"/>
      <c r="CA669" s="284"/>
      <c r="CB669" s="284"/>
      <c r="CC669" s="284"/>
      <c r="CD669" s="284"/>
      <c r="CE669" s="284"/>
      <c r="CF669" s="284"/>
      <c r="CG669" s="284"/>
      <c r="CH669" s="284"/>
      <c r="CI669" s="284"/>
      <c r="CJ669" s="284"/>
      <c r="CK669" s="284"/>
      <c r="CL669" s="284"/>
      <c r="CM669" s="284"/>
      <c r="CN669" s="284"/>
      <c r="CO669" s="284"/>
      <c r="CP669" s="284"/>
      <c r="CQ669" s="284"/>
      <c r="CR669" s="284"/>
      <c r="CS669" s="284"/>
      <c r="CT669" s="284"/>
      <c r="CU669" s="284"/>
      <c r="CV669" s="284"/>
      <c r="CW669" s="284"/>
      <c r="CX669" s="284"/>
      <c r="CY669" s="284"/>
      <c r="CZ669" s="284"/>
      <c r="DA669" s="284"/>
      <c r="DB669" s="284"/>
      <c r="DC669" s="284"/>
      <c r="DD669" s="284"/>
      <c r="DE669" s="284"/>
      <c r="DF669" s="284"/>
      <c r="DG669" s="284"/>
      <c r="DH669" s="284"/>
      <c r="DI669" s="284"/>
      <c r="DJ669" s="284"/>
      <c r="DK669" s="284"/>
      <c r="DL669" s="284"/>
      <c r="DM669" s="284"/>
      <c r="DN669" s="284"/>
      <c r="DO669" s="284"/>
      <c r="DP669" s="284"/>
      <c r="DQ669" s="284"/>
      <c r="DR669" s="284"/>
      <c r="DS669" s="284"/>
      <c r="DT669" s="284"/>
      <c r="DU669" s="284"/>
      <c r="DV669" s="284"/>
      <c r="DW669" s="284"/>
      <c r="DX669" s="284"/>
      <c r="DY669" s="284"/>
      <c r="DZ669" s="284"/>
      <c r="EA669" s="284"/>
      <c r="EB669" s="284"/>
      <c r="EC669" s="284"/>
      <c r="ED669" s="284"/>
      <c r="EE669" s="284"/>
      <c r="EF669" s="284"/>
      <c r="EG669" s="284"/>
      <c r="EH669" s="284"/>
      <c r="EI669" s="284"/>
      <c r="EJ669" s="284"/>
      <c r="EK669" s="284"/>
      <c r="EL669" s="284"/>
      <c r="EM669" s="284"/>
      <c r="EN669" s="284"/>
      <c r="EO669" s="284"/>
      <c r="EP669" s="284"/>
      <c r="EQ669" s="284"/>
      <c r="ER669" s="284"/>
      <c r="ES669" s="284"/>
      <c r="ET669" s="284"/>
      <c r="EU669" s="284"/>
      <c r="EV669" s="284"/>
      <c r="EW669" s="284"/>
      <c r="EX669" s="284"/>
      <c r="EY669" s="284"/>
      <c r="EZ669" s="284"/>
      <c r="FA669" s="284"/>
      <c r="FB669" s="284"/>
      <c r="FC669" s="284"/>
      <c r="FD669" s="284"/>
      <c r="FE669" s="284"/>
      <c r="FF669" s="284"/>
      <c r="FG669" s="284"/>
      <c r="FH669" s="284"/>
      <c r="FI669" s="284"/>
      <c r="FJ669" s="284"/>
      <c r="FK669" s="284"/>
      <c r="FL669" s="284"/>
      <c r="FM669" s="284"/>
      <c r="FN669" s="284"/>
      <c r="FO669" s="284"/>
      <c r="FP669" s="284"/>
      <c r="FQ669" s="284"/>
      <c r="FR669" s="284"/>
      <c r="FS669" s="284"/>
      <c r="FT669" s="284"/>
      <c r="FU669" s="284"/>
      <c r="FV669" s="284"/>
      <c r="FW669" s="284"/>
      <c r="FX669" s="284"/>
      <c r="FY669" s="284"/>
      <c r="FZ669" s="284"/>
      <c r="GA669" s="284"/>
      <c r="GB669" s="284"/>
      <c r="GC669" s="284"/>
      <c r="GD669" s="284"/>
      <c r="GE669" s="284"/>
      <c r="GF669" s="284"/>
      <c r="GG669" s="284"/>
      <c r="GH669" s="284"/>
      <c r="GI669" s="284"/>
      <c r="GJ669" s="284"/>
      <c r="GK669" s="284"/>
      <c r="GL669" s="284"/>
      <c r="GM669" s="284"/>
      <c r="GN669" s="284"/>
      <c r="GO669" s="284"/>
      <c r="GP669" s="284"/>
      <c r="GQ669" s="284"/>
      <c r="GR669" s="284"/>
      <c r="GS669" s="284"/>
      <c r="GT669" s="284"/>
      <c r="GU669" s="284"/>
      <c r="GV669" s="284"/>
      <c r="GW669" s="284"/>
      <c r="GX669" s="284"/>
      <c r="GY669" s="284"/>
      <c r="GZ669" s="284"/>
      <c r="HA669" s="284"/>
      <c r="HB669" s="284"/>
      <c r="HC669" s="284"/>
      <c r="HD669" s="284"/>
      <c r="HE669" s="284"/>
      <c r="HF669" s="284"/>
      <c r="HG669" s="284"/>
      <c r="HH669" s="284"/>
      <c r="HI669" s="284"/>
      <c r="HJ669" s="284"/>
      <c r="HK669" s="284"/>
      <c r="HL669" s="284"/>
      <c r="HM669" s="284"/>
      <c r="HN669" s="284"/>
      <c r="HO669" s="284"/>
      <c r="HP669" s="284"/>
      <c r="HQ669" s="284"/>
      <c r="HR669" s="284"/>
      <c r="HS669" s="284"/>
      <c r="HT669" s="284"/>
      <c r="HU669" s="284"/>
      <c r="HV669" s="284"/>
      <c r="HW669" s="284"/>
      <c r="HX669" s="284"/>
      <c r="HY669" s="284"/>
      <c r="HZ669" s="284"/>
      <c r="IA669" s="284"/>
      <c r="IB669" s="284"/>
      <c r="IC669" s="284"/>
      <c r="ID669" s="284"/>
      <c r="IE669" s="284"/>
      <c r="IF669" s="284"/>
      <c r="IG669" s="284"/>
      <c r="IH669" s="284"/>
      <c r="II669" s="284"/>
      <c r="IJ669" s="284"/>
    </row>
    <row r="670" spans="1:244" s="353" customFormat="1" ht="14.25">
      <c r="A670" s="344"/>
      <c r="B670" s="377"/>
      <c r="C670" s="317"/>
      <c r="D670" s="706"/>
      <c r="E670" s="707"/>
      <c r="F670" s="219"/>
      <c r="G670" s="284"/>
      <c r="H670" s="284"/>
      <c r="I670" s="284"/>
      <c r="J670" s="284"/>
      <c r="K670" s="284"/>
      <c r="L670" s="284"/>
      <c r="M670" s="284"/>
      <c r="N670" s="284"/>
      <c r="O670" s="284"/>
      <c r="P670" s="284"/>
      <c r="Q670" s="284"/>
      <c r="R670" s="284"/>
      <c r="S670" s="284"/>
      <c r="T670" s="284"/>
      <c r="U670" s="284"/>
      <c r="V670" s="284"/>
      <c r="W670" s="284"/>
      <c r="X670" s="284"/>
      <c r="Y670" s="284"/>
      <c r="Z670" s="284"/>
      <c r="AA670" s="284"/>
      <c r="AB670" s="284"/>
      <c r="AC670" s="284"/>
      <c r="AD670" s="284"/>
      <c r="AE670" s="284"/>
      <c r="AF670" s="284"/>
      <c r="AG670" s="284"/>
      <c r="AH670" s="284"/>
      <c r="AI670" s="284"/>
      <c r="AJ670" s="284"/>
      <c r="AK670" s="284"/>
      <c r="AL670" s="284"/>
      <c r="AM670" s="284"/>
      <c r="AN670" s="284"/>
      <c r="AO670" s="284"/>
      <c r="AP670" s="284"/>
      <c r="AQ670" s="284"/>
      <c r="AR670" s="284"/>
      <c r="AS670" s="284"/>
      <c r="AT670" s="284"/>
      <c r="AU670" s="284"/>
      <c r="AV670" s="284"/>
      <c r="AW670" s="284"/>
      <c r="AX670" s="284"/>
      <c r="AY670" s="284"/>
      <c r="AZ670" s="284"/>
      <c r="BA670" s="284"/>
      <c r="BB670" s="284"/>
      <c r="BC670" s="284"/>
      <c r="BD670" s="284"/>
      <c r="BE670" s="284"/>
      <c r="BF670" s="284"/>
      <c r="BG670" s="284"/>
      <c r="BH670" s="284"/>
      <c r="BI670" s="284"/>
      <c r="BJ670" s="284"/>
      <c r="BK670" s="284"/>
      <c r="BL670" s="284"/>
      <c r="BM670" s="284"/>
      <c r="BN670" s="284"/>
      <c r="BO670" s="284"/>
      <c r="BP670" s="284"/>
      <c r="BQ670" s="284"/>
      <c r="BR670" s="284"/>
      <c r="BS670" s="284"/>
      <c r="BT670" s="284"/>
      <c r="BU670" s="284"/>
      <c r="BV670" s="284"/>
      <c r="BW670" s="284"/>
      <c r="BX670" s="284"/>
      <c r="BY670" s="284"/>
      <c r="BZ670" s="284"/>
      <c r="CA670" s="284"/>
      <c r="CB670" s="284"/>
      <c r="CC670" s="284"/>
      <c r="CD670" s="284"/>
      <c r="CE670" s="284"/>
      <c r="CF670" s="284"/>
      <c r="CG670" s="284"/>
      <c r="CH670" s="284"/>
      <c r="CI670" s="284"/>
      <c r="CJ670" s="284"/>
      <c r="CK670" s="284"/>
      <c r="CL670" s="284"/>
      <c r="CM670" s="284"/>
      <c r="CN670" s="284"/>
      <c r="CO670" s="284"/>
      <c r="CP670" s="284"/>
      <c r="CQ670" s="284"/>
      <c r="CR670" s="284"/>
      <c r="CS670" s="284"/>
      <c r="CT670" s="284"/>
      <c r="CU670" s="284"/>
      <c r="CV670" s="284"/>
      <c r="CW670" s="284"/>
      <c r="CX670" s="284"/>
      <c r="CY670" s="284"/>
      <c r="CZ670" s="284"/>
      <c r="DA670" s="284"/>
      <c r="DB670" s="284"/>
      <c r="DC670" s="284"/>
      <c r="DD670" s="284"/>
      <c r="DE670" s="284"/>
      <c r="DF670" s="284"/>
      <c r="DG670" s="284"/>
      <c r="DH670" s="284"/>
      <c r="DI670" s="284"/>
      <c r="DJ670" s="284"/>
      <c r="DK670" s="284"/>
      <c r="DL670" s="284"/>
      <c r="DM670" s="284"/>
      <c r="DN670" s="284"/>
      <c r="DO670" s="284"/>
      <c r="DP670" s="284"/>
      <c r="DQ670" s="284"/>
      <c r="DR670" s="284"/>
      <c r="DS670" s="284"/>
      <c r="DT670" s="284"/>
      <c r="DU670" s="284"/>
      <c r="DV670" s="284"/>
      <c r="DW670" s="284"/>
      <c r="DX670" s="284"/>
      <c r="DY670" s="284"/>
      <c r="DZ670" s="284"/>
      <c r="EA670" s="284"/>
      <c r="EB670" s="284"/>
      <c r="EC670" s="284"/>
      <c r="ED670" s="284"/>
      <c r="EE670" s="284"/>
      <c r="EF670" s="284"/>
      <c r="EG670" s="284"/>
      <c r="EH670" s="284"/>
      <c r="EI670" s="284"/>
      <c r="EJ670" s="284"/>
      <c r="EK670" s="284"/>
      <c r="EL670" s="284"/>
      <c r="EM670" s="284"/>
      <c r="EN670" s="284"/>
      <c r="EO670" s="284"/>
      <c r="EP670" s="284"/>
      <c r="EQ670" s="284"/>
      <c r="ER670" s="284"/>
      <c r="ES670" s="284"/>
      <c r="ET670" s="284"/>
      <c r="EU670" s="284"/>
      <c r="EV670" s="284"/>
      <c r="EW670" s="284"/>
      <c r="EX670" s="284"/>
      <c r="EY670" s="284"/>
      <c r="EZ670" s="284"/>
      <c r="FA670" s="284"/>
      <c r="FB670" s="284"/>
      <c r="FC670" s="284"/>
      <c r="FD670" s="284"/>
      <c r="FE670" s="284"/>
      <c r="FF670" s="284"/>
      <c r="FG670" s="284"/>
      <c r="FH670" s="284"/>
      <c r="FI670" s="284"/>
      <c r="FJ670" s="284"/>
      <c r="FK670" s="284"/>
      <c r="FL670" s="284"/>
      <c r="FM670" s="284"/>
      <c r="FN670" s="284"/>
      <c r="FO670" s="284"/>
      <c r="FP670" s="284"/>
      <c r="FQ670" s="284"/>
      <c r="FR670" s="284"/>
      <c r="FS670" s="284"/>
      <c r="FT670" s="284"/>
      <c r="FU670" s="284"/>
      <c r="FV670" s="284"/>
      <c r="FW670" s="284"/>
      <c r="FX670" s="284"/>
      <c r="FY670" s="284"/>
      <c r="FZ670" s="284"/>
      <c r="GA670" s="284"/>
      <c r="GB670" s="284"/>
      <c r="GC670" s="284"/>
      <c r="GD670" s="284"/>
      <c r="GE670" s="284"/>
      <c r="GF670" s="284"/>
      <c r="GG670" s="284"/>
      <c r="GH670" s="284"/>
      <c r="GI670" s="284"/>
      <c r="GJ670" s="284"/>
      <c r="GK670" s="284"/>
      <c r="GL670" s="284"/>
      <c r="GM670" s="284"/>
      <c r="GN670" s="284"/>
      <c r="GO670" s="284"/>
      <c r="GP670" s="284"/>
      <c r="GQ670" s="284"/>
      <c r="GR670" s="284"/>
      <c r="GS670" s="284"/>
      <c r="GT670" s="284"/>
      <c r="GU670" s="284"/>
      <c r="GV670" s="284"/>
      <c r="GW670" s="284"/>
      <c r="GX670" s="284"/>
      <c r="GY670" s="284"/>
      <c r="GZ670" s="284"/>
      <c r="HA670" s="284"/>
      <c r="HB670" s="284"/>
      <c r="HC670" s="284"/>
      <c r="HD670" s="284"/>
      <c r="HE670" s="284"/>
      <c r="HF670" s="284"/>
      <c r="HG670" s="284"/>
      <c r="HH670" s="284"/>
      <c r="HI670" s="284"/>
      <c r="HJ670" s="284"/>
      <c r="HK670" s="284"/>
      <c r="HL670" s="284"/>
      <c r="HM670" s="284"/>
      <c r="HN670" s="284"/>
      <c r="HO670" s="284"/>
      <c r="HP670" s="284"/>
      <c r="HQ670" s="284"/>
      <c r="HR670" s="284"/>
      <c r="HS670" s="284"/>
      <c r="HT670" s="284"/>
      <c r="HU670" s="284"/>
      <c r="HV670" s="284"/>
      <c r="HW670" s="284"/>
      <c r="HX670" s="284"/>
      <c r="HY670" s="284"/>
      <c r="HZ670" s="284"/>
      <c r="IA670" s="284"/>
      <c r="IB670" s="284"/>
      <c r="IC670" s="284"/>
      <c r="ID670" s="284"/>
      <c r="IE670" s="284"/>
      <c r="IF670" s="284"/>
      <c r="IG670" s="284"/>
      <c r="IH670" s="284"/>
      <c r="II670" s="284"/>
      <c r="IJ670" s="284"/>
    </row>
    <row r="671" spans="1:244" s="353" customFormat="1" ht="14.25">
      <c r="A671" s="344"/>
      <c r="B671" s="373"/>
      <c r="C671" s="317"/>
      <c r="D671" s="708"/>
      <c r="E671" s="709"/>
      <c r="F671" s="220"/>
      <c r="G671" s="284"/>
      <c r="H671" s="284"/>
      <c r="I671" s="284"/>
      <c r="J671" s="284"/>
      <c r="K671" s="284"/>
      <c r="L671" s="284"/>
      <c r="M671" s="284"/>
      <c r="N671" s="284"/>
      <c r="O671" s="284"/>
      <c r="P671" s="284"/>
      <c r="Q671" s="284"/>
      <c r="R671" s="284"/>
      <c r="S671" s="284"/>
      <c r="T671" s="284"/>
      <c r="U671" s="284"/>
      <c r="V671" s="284"/>
      <c r="W671" s="284"/>
      <c r="X671" s="284"/>
      <c r="Y671" s="284"/>
      <c r="Z671" s="284"/>
      <c r="AA671" s="284"/>
      <c r="AB671" s="284"/>
      <c r="AC671" s="284"/>
      <c r="AD671" s="284"/>
      <c r="AE671" s="284"/>
      <c r="AF671" s="284"/>
      <c r="AG671" s="284"/>
      <c r="AH671" s="284"/>
      <c r="AI671" s="284"/>
      <c r="AJ671" s="284"/>
      <c r="AK671" s="284"/>
      <c r="AL671" s="284"/>
      <c r="AM671" s="284"/>
      <c r="AN671" s="284"/>
      <c r="AO671" s="284"/>
      <c r="AP671" s="284"/>
      <c r="AQ671" s="284"/>
      <c r="AR671" s="284"/>
      <c r="AS671" s="284"/>
      <c r="AT671" s="284"/>
      <c r="AU671" s="284"/>
      <c r="AV671" s="284"/>
      <c r="AW671" s="284"/>
      <c r="AX671" s="284"/>
      <c r="AY671" s="284"/>
      <c r="AZ671" s="284"/>
      <c r="BA671" s="284"/>
      <c r="BB671" s="284"/>
      <c r="BC671" s="284"/>
      <c r="BD671" s="284"/>
      <c r="BE671" s="284"/>
      <c r="BF671" s="284"/>
      <c r="BG671" s="284"/>
      <c r="BH671" s="284"/>
      <c r="BI671" s="284"/>
      <c r="BJ671" s="284"/>
      <c r="BK671" s="284"/>
      <c r="BL671" s="284"/>
      <c r="BM671" s="284"/>
      <c r="BN671" s="284"/>
      <c r="BO671" s="284"/>
      <c r="BP671" s="284"/>
      <c r="BQ671" s="284"/>
      <c r="BR671" s="284"/>
      <c r="BS671" s="284"/>
      <c r="BT671" s="284"/>
      <c r="BU671" s="284"/>
      <c r="BV671" s="284"/>
      <c r="BW671" s="284"/>
      <c r="BX671" s="284"/>
      <c r="BY671" s="284"/>
      <c r="BZ671" s="284"/>
      <c r="CA671" s="284"/>
      <c r="CB671" s="284"/>
      <c r="CC671" s="284"/>
      <c r="CD671" s="284"/>
      <c r="CE671" s="284"/>
      <c r="CF671" s="284"/>
      <c r="CG671" s="284"/>
      <c r="CH671" s="284"/>
      <c r="CI671" s="284"/>
      <c r="CJ671" s="284"/>
      <c r="CK671" s="284"/>
      <c r="CL671" s="284"/>
      <c r="CM671" s="284"/>
      <c r="CN671" s="284"/>
      <c r="CO671" s="284"/>
      <c r="CP671" s="284"/>
      <c r="CQ671" s="284"/>
      <c r="CR671" s="284"/>
      <c r="CS671" s="284"/>
      <c r="CT671" s="284"/>
      <c r="CU671" s="284"/>
      <c r="CV671" s="284"/>
      <c r="CW671" s="284"/>
      <c r="CX671" s="284"/>
      <c r="CY671" s="284"/>
      <c r="CZ671" s="284"/>
      <c r="DA671" s="284"/>
      <c r="DB671" s="284"/>
      <c r="DC671" s="284"/>
      <c r="DD671" s="284"/>
      <c r="DE671" s="284"/>
      <c r="DF671" s="284"/>
      <c r="DG671" s="284"/>
      <c r="DH671" s="284"/>
      <c r="DI671" s="284"/>
      <c r="DJ671" s="284"/>
      <c r="DK671" s="284"/>
      <c r="DL671" s="284"/>
      <c r="DM671" s="284"/>
      <c r="DN671" s="284"/>
      <c r="DO671" s="284"/>
      <c r="DP671" s="284"/>
      <c r="DQ671" s="284"/>
      <c r="DR671" s="284"/>
      <c r="DS671" s="284"/>
      <c r="DT671" s="284"/>
      <c r="DU671" s="284"/>
      <c r="DV671" s="284"/>
      <c r="DW671" s="284"/>
      <c r="DX671" s="284"/>
      <c r="DY671" s="284"/>
      <c r="DZ671" s="284"/>
      <c r="EA671" s="284"/>
      <c r="EB671" s="284"/>
      <c r="EC671" s="284"/>
      <c r="ED671" s="284"/>
      <c r="EE671" s="284"/>
      <c r="EF671" s="284"/>
      <c r="EG671" s="284"/>
      <c r="EH671" s="284"/>
      <c r="EI671" s="284"/>
      <c r="EJ671" s="284"/>
      <c r="EK671" s="284"/>
      <c r="EL671" s="284"/>
      <c r="EM671" s="284"/>
      <c r="EN671" s="284"/>
      <c r="EO671" s="284"/>
      <c r="EP671" s="284"/>
      <c r="EQ671" s="284"/>
      <c r="ER671" s="284"/>
      <c r="ES671" s="284"/>
      <c r="ET671" s="284"/>
      <c r="EU671" s="284"/>
      <c r="EV671" s="284"/>
      <c r="EW671" s="284"/>
      <c r="EX671" s="284"/>
      <c r="EY671" s="284"/>
      <c r="EZ671" s="284"/>
      <c r="FA671" s="284"/>
      <c r="FB671" s="284"/>
      <c r="FC671" s="284"/>
      <c r="FD671" s="284"/>
      <c r="FE671" s="284"/>
      <c r="FF671" s="284"/>
      <c r="FG671" s="284"/>
      <c r="FH671" s="284"/>
      <c r="FI671" s="284"/>
      <c r="FJ671" s="284"/>
      <c r="FK671" s="284"/>
      <c r="FL671" s="284"/>
      <c r="FM671" s="284"/>
      <c r="FN671" s="284"/>
      <c r="FO671" s="284"/>
      <c r="FP671" s="284"/>
      <c r="FQ671" s="284"/>
      <c r="FR671" s="284"/>
      <c r="FS671" s="284"/>
      <c r="FT671" s="284"/>
      <c r="FU671" s="284"/>
      <c r="FV671" s="284"/>
      <c r="FW671" s="284"/>
      <c r="FX671" s="284"/>
      <c r="FY671" s="284"/>
      <c r="FZ671" s="284"/>
      <c r="GA671" s="284"/>
      <c r="GB671" s="284"/>
      <c r="GC671" s="284"/>
      <c r="GD671" s="284"/>
      <c r="GE671" s="284"/>
      <c r="GF671" s="284"/>
      <c r="GG671" s="284"/>
      <c r="GH671" s="284"/>
      <c r="GI671" s="284"/>
      <c r="GJ671" s="284"/>
      <c r="GK671" s="284"/>
      <c r="GL671" s="284"/>
      <c r="GM671" s="284"/>
      <c r="GN671" s="284"/>
      <c r="GO671" s="284"/>
      <c r="GP671" s="284"/>
      <c r="GQ671" s="284"/>
      <c r="GR671" s="284"/>
      <c r="GS671" s="284"/>
      <c r="GT671" s="284"/>
      <c r="GU671" s="284"/>
      <c r="GV671" s="284"/>
      <c r="GW671" s="284"/>
      <c r="GX671" s="284"/>
      <c r="GY671" s="284"/>
      <c r="GZ671" s="284"/>
      <c r="HA671" s="284"/>
      <c r="HB671" s="284"/>
      <c r="HC671" s="284"/>
      <c r="HD671" s="284"/>
      <c r="HE671" s="284"/>
      <c r="HF671" s="284"/>
      <c r="HG671" s="284"/>
      <c r="HH671" s="284"/>
      <c r="HI671" s="284"/>
      <c r="HJ671" s="284"/>
      <c r="HK671" s="284"/>
      <c r="HL671" s="284"/>
      <c r="HM671" s="284"/>
      <c r="HN671" s="284"/>
      <c r="HO671" s="284"/>
      <c r="HP671" s="284"/>
      <c r="HQ671" s="284"/>
      <c r="HR671" s="284"/>
      <c r="HS671" s="284"/>
      <c r="HT671" s="284"/>
      <c r="HU671" s="284"/>
      <c r="HV671" s="284"/>
      <c r="HW671" s="284"/>
      <c r="HX671" s="284"/>
      <c r="HY671" s="284"/>
      <c r="HZ671" s="284"/>
      <c r="IA671" s="284"/>
      <c r="IB671" s="284"/>
      <c r="IC671" s="284"/>
      <c r="ID671" s="284"/>
      <c r="IE671" s="284"/>
      <c r="IF671" s="284"/>
      <c r="IG671" s="284"/>
      <c r="IH671" s="284"/>
      <c r="II671" s="284"/>
      <c r="IJ671" s="284"/>
    </row>
    <row r="672" spans="1:244" s="353" customFormat="1" ht="14.25">
      <c r="A672" s="344"/>
      <c r="B672" s="377"/>
      <c r="C672" s="317"/>
      <c r="D672" s="454"/>
      <c r="E672" s="487"/>
      <c r="F672" s="220"/>
      <c r="G672" s="284"/>
      <c r="H672" s="284"/>
      <c r="I672" s="284"/>
      <c r="J672" s="284"/>
      <c r="K672" s="284"/>
      <c r="L672" s="284"/>
      <c r="M672" s="284"/>
      <c r="N672" s="284"/>
      <c r="O672" s="284"/>
      <c r="P672" s="284"/>
      <c r="Q672" s="284"/>
      <c r="R672" s="284"/>
      <c r="S672" s="284"/>
      <c r="T672" s="284"/>
      <c r="U672" s="284"/>
      <c r="V672" s="284"/>
      <c r="W672" s="284"/>
      <c r="X672" s="284"/>
      <c r="Y672" s="284"/>
      <c r="Z672" s="284"/>
      <c r="AA672" s="284"/>
      <c r="AB672" s="284"/>
      <c r="AC672" s="284"/>
      <c r="AD672" s="284"/>
      <c r="AE672" s="284"/>
      <c r="AF672" s="284"/>
      <c r="AG672" s="284"/>
      <c r="AH672" s="284"/>
      <c r="AI672" s="284"/>
      <c r="AJ672" s="284"/>
      <c r="AK672" s="284"/>
      <c r="AL672" s="284"/>
      <c r="AM672" s="284"/>
      <c r="AN672" s="284"/>
      <c r="AO672" s="284"/>
      <c r="AP672" s="284"/>
      <c r="AQ672" s="284"/>
      <c r="AR672" s="284"/>
      <c r="AS672" s="284"/>
      <c r="AT672" s="284"/>
      <c r="AU672" s="284"/>
      <c r="AV672" s="284"/>
      <c r="AW672" s="284"/>
      <c r="AX672" s="284"/>
      <c r="AY672" s="284"/>
      <c r="AZ672" s="284"/>
      <c r="BA672" s="284"/>
      <c r="BB672" s="284"/>
      <c r="BC672" s="284"/>
      <c r="BD672" s="284"/>
      <c r="BE672" s="284"/>
      <c r="BF672" s="284"/>
      <c r="BG672" s="284"/>
      <c r="BH672" s="284"/>
      <c r="BI672" s="284"/>
      <c r="BJ672" s="284"/>
      <c r="BK672" s="284"/>
      <c r="BL672" s="284"/>
      <c r="BM672" s="284"/>
      <c r="BN672" s="284"/>
      <c r="BO672" s="284"/>
      <c r="BP672" s="284"/>
      <c r="BQ672" s="284"/>
      <c r="BR672" s="284"/>
      <c r="BS672" s="284"/>
      <c r="BT672" s="284"/>
      <c r="BU672" s="284"/>
      <c r="BV672" s="284"/>
      <c r="BW672" s="284"/>
      <c r="BX672" s="284"/>
      <c r="BY672" s="284"/>
      <c r="BZ672" s="284"/>
      <c r="CA672" s="284"/>
      <c r="CB672" s="284"/>
      <c r="CC672" s="284"/>
      <c r="CD672" s="284"/>
      <c r="CE672" s="284"/>
      <c r="CF672" s="284"/>
      <c r="CG672" s="284"/>
      <c r="CH672" s="284"/>
      <c r="CI672" s="284"/>
      <c r="CJ672" s="284"/>
      <c r="CK672" s="284"/>
      <c r="CL672" s="284"/>
      <c r="CM672" s="284"/>
      <c r="CN672" s="284"/>
      <c r="CO672" s="284"/>
      <c r="CP672" s="284"/>
      <c r="CQ672" s="284"/>
      <c r="CR672" s="284"/>
      <c r="CS672" s="284"/>
      <c r="CT672" s="284"/>
      <c r="CU672" s="284"/>
      <c r="CV672" s="284"/>
      <c r="CW672" s="284"/>
      <c r="CX672" s="284"/>
      <c r="CY672" s="284"/>
      <c r="CZ672" s="284"/>
      <c r="DA672" s="284"/>
      <c r="DB672" s="284"/>
      <c r="DC672" s="284"/>
      <c r="DD672" s="284"/>
      <c r="DE672" s="284"/>
      <c r="DF672" s="284"/>
      <c r="DG672" s="284"/>
      <c r="DH672" s="284"/>
      <c r="DI672" s="284"/>
      <c r="DJ672" s="284"/>
      <c r="DK672" s="284"/>
      <c r="DL672" s="284"/>
      <c r="DM672" s="284"/>
      <c r="DN672" s="284"/>
      <c r="DO672" s="284"/>
      <c r="DP672" s="284"/>
      <c r="DQ672" s="284"/>
      <c r="DR672" s="284"/>
      <c r="DS672" s="284"/>
      <c r="DT672" s="284"/>
      <c r="DU672" s="284"/>
      <c r="DV672" s="284"/>
      <c r="DW672" s="284"/>
      <c r="DX672" s="284"/>
      <c r="DY672" s="284"/>
      <c r="DZ672" s="284"/>
      <c r="EA672" s="284"/>
      <c r="EB672" s="284"/>
      <c r="EC672" s="284"/>
      <c r="ED672" s="284"/>
      <c r="EE672" s="284"/>
      <c r="EF672" s="284"/>
      <c r="EG672" s="284"/>
      <c r="EH672" s="284"/>
      <c r="EI672" s="284"/>
      <c r="EJ672" s="284"/>
      <c r="EK672" s="284"/>
      <c r="EL672" s="284"/>
      <c r="EM672" s="284"/>
      <c r="EN672" s="284"/>
      <c r="EO672" s="284"/>
      <c r="EP672" s="284"/>
      <c r="EQ672" s="284"/>
      <c r="ER672" s="284"/>
      <c r="ES672" s="284"/>
      <c r="ET672" s="284"/>
      <c r="EU672" s="284"/>
      <c r="EV672" s="284"/>
      <c r="EW672" s="284"/>
      <c r="EX672" s="284"/>
      <c r="EY672" s="284"/>
      <c r="EZ672" s="284"/>
      <c r="FA672" s="284"/>
      <c r="FB672" s="284"/>
      <c r="FC672" s="284"/>
      <c r="FD672" s="284"/>
      <c r="FE672" s="284"/>
      <c r="FF672" s="284"/>
      <c r="FG672" s="284"/>
      <c r="FH672" s="284"/>
      <c r="FI672" s="284"/>
      <c r="FJ672" s="284"/>
      <c r="FK672" s="284"/>
      <c r="FL672" s="284"/>
      <c r="FM672" s="284"/>
      <c r="FN672" s="284"/>
      <c r="FO672" s="284"/>
      <c r="FP672" s="284"/>
      <c r="FQ672" s="284"/>
      <c r="FR672" s="284"/>
      <c r="FS672" s="284"/>
      <c r="FT672" s="284"/>
      <c r="FU672" s="284"/>
      <c r="FV672" s="284"/>
      <c r="FW672" s="284"/>
      <c r="FX672" s="284"/>
      <c r="FY672" s="284"/>
      <c r="FZ672" s="284"/>
      <c r="GA672" s="284"/>
      <c r="GB672" s="284"/>
      <c r="GC672" s="284"/>
      <c r="GD672" s="284"/>
      <c r="GE672" s="284"/>
      <c r="GF672" s="284"/>
      <c r="GG672" s="284"/>
      <c r="GH672" s="284"/>
      <c r="GI672" s="284"/>
      <c r="GJ672" s="284"/>
      <c r="GK672" s="284"/>
      <c r="GL672" s="284"/>
      <c r="GM672" s="284"/>
      <c r="GN672" s="284"/>
      <c r="GO672" s="284"/>
      <c r="GP672" s="284"/>
      <c r="GQ672" s="284"/>
      <c r="GR672" s="284"/>
      <c r="GS672" s="284"/>
      <c r="GT672" s="284"/>
      <c r="GU672" s="284"/>
      <c r="GV672" s="284"/>
      <c r="GW672" s="284"/>
      <c r="GX672" s="284"/>
      <c r="GY672" s="284"/>
      <c r="GZ672" s="284"/>
      <c r="HA672" s="284"/>
      <c r="HB672" s="284"/>
      <c r="HC672" s="284"/>
      <c r="HD672" s="284"/>
      <c r="HE672" s="284"/>
      <c r="HF672" s="284"/>
      <c r="HG672" s="284"/>
      <c r="HH672" s="284"/>
      <c r="HI672" s="284"/>
      <c r="HJ672" s="284"/>
      <c r="HK672" s="284"/>
      <c r="HL672" s="284"/>
      <c r="HM672" s="284"/>
      <c r="HN672" s="284"/>
      <c r="HO672" s="284"/>
      <c r="HP672" s="284"/>
      <c r="HQ672" s="284"/>
      <c r="HR672" s="284"/>
      <c r="HS672" s="284"/>
      <c r="HT672" s="284"/>
      <c r="HU672" s="284"/>
      <c r="HV672" s="284"/>
      <c r="HW672" s="284"/>
      <c r="HX672" s="284"/>
      <c r="HY672" s="284"/>
      <c r="HZ672" s="284"/>
      <c r="IA672" s="284"/>
      <c r="IB672" s="284"/>
      <c r="IC672" s="284"/>
      <c r="ID672" s="284"/>
      <c r="IE672" s="284"/>
      <c r="IF672" s="284"/>
      <c r="IG672" s="284"/>
      <c r="IH672" s="284"/>
      <c r="II672" s="284"/>
      <c r="IJ672" s="284"/>
    </row>
    <row r="673" spans="1:244" s="353" customFormat="1" ht="14.25">
      <c r="A673" s="344"/>
      <c r="B673" s="373"/>
      <c r="C673" s="317"/>
      <c r="D673" s="454"/>
      <c r="E673" s="487"/>
      <c r="F673" s="220"/>
      <c r="G673" s="284"/>
      <c r="H673" s="284"/>
      <c r="I673" s="284"/>
      <c r="J673" s="284"/>
      <c r="K673" s="284"/>
      <c r="L673" s="284"/>
      <c r="M673" s="284"/>
      <c r="N673" s="284"/>
      <c r="O673" s="284"/>
      <c r="P673" s="284"/>
      <c r="Q673" s="284"/>
      <c r="R673" s="284"/>
      <c r="S673" s="284"/>
      <c r="T673" s="284"/>
      <c r="U673" s="284"/>
      <c r="V673" s="284"/>
      <c r="W673" s="284"/>
      <c r="X673" s="284"/>
      <c r="Y673" s="284"/>
      <c r="Z673" s="284"/>
      <c r="AA673" s="284"/>
      <c r="AB673" s="284"/>
      <c r="AC673" s="284"/>
      <c r="AD673" s="284"/>
      <c r="AE673" s="284"/>
      <c r="AF673" s="284"/>
      <c r="AG673" s="284"/>
      <c r="AH673" s="284"/>
      <c r="AI673" s="284"/>
      <c r="AJ673" s="284"/>
      <c r="AK673" s="284"/>
      <c r="AL673" s="284"/>
      <c r="AM673" s="284"/>
      <c r="AN673" s="284"/>
      <c r="AO673" s="284"/>
      <c r="AP673" s="284"/>
      <c r="AQ673" s="284"/>
      <c r="AR673" s="284"/>
      <c r="AS673" s="284"/>
      <c r="AT673" s="284"/>
      <c r="AU673" s="284"/>
      <c r="AV673" s="284"/>
      <c r="AW673" s="284"/>
      <c r="AX673" s="284"/>
      <c r="AY673" s="284"/>
      <c r="AZ673" s="284"/>
      <c r="BA673" s="284"/>
      <c r="BB673" s="284"/>
      <c r="BC673" s="284"/>
      <c r="BD673" s="284"/>
      <c r="BE673" s="284"/>
      <c r="BF673" s="284"/>
      <c r="BG673" s="284"/>
      <c r="BH673" s="284"/>
      <c r="BI673" s="284"/>
      <c r="BJ673" s="284"/>
      <c r="BK673" s="284"/>
      <c r="BL673" s="284"/>
      <c r="BM673" s="284"/>
      <c r="BN673" s="284"/>
      <c r="BO673" s="284"/>
      <c r="BP673" s="284"/>
      <c r="BQ673" s="284"/>
      <c r="BR673" s="284"/>
      <c r="BS673" s="284"/>
      <c r="BT673" s="284"/>
      <c r="BU673" s="284"/>
      <c r="BV673" s="284"/>
      <c r="BW673" s="284"/>
      <c r="BX673" s="284"/>
      <c r="BY673" s="284"/>
      <c r="BZ673" s="284"/>
      <c r="CA673" s="284"/>
      <c r="CB673" s="284"/>
      <c r="CC673" s="284"/>
      <c r="CD673" s="284"/>
      <c r="CE673" s="284"/>
      <c r="CF673" s="284"/>
      <c r="CG673" s="284"/>
      <c r="CH673" s="284"/>
      <c r="CI673" s="284"/>
      <c r="CJ673" s="284"/>
      <c r="CK673" s="284"/>
      <c r="CL673" s="284"/>
      <c r="CM673" s="284"/>
      <c r="CN673" s="284"/>
      <c r="CO673" s="284"/>
      <c r="CP673" s="284"/>
      <c r="CQ673" s="284"/>
      <c r="CR673" s="284"/>
      <c r="CS673" s="284"/>
      <c r="CT673" s="284"/>
      <c r="CU673" s="284"/>
      <c r="CV673" s="284"/>
      <c r="CW673" s="284"/>
      <c r="CX673" s="284"/>
      <c r="CY673" s="284"/>
      <c r="CZ673" s="284"/>
      <c r="DA673" s="284"/>
      <c r="DB673" s="284"/>
      <c r="DC673" s="284"/>
      <c r="DD673" s="284"/>
      <c r="DE673" s="284"/>
      <c r="DF673" s="284"/>
      <c r="DG673" s="284"/>
      <c r="DH673" s="284"/>
      <c r="DI673" s="284"/>
      <c r="DJ673" s="284"/>
      <c r="DK673" s="284"/>
      <c r="DL673" s="284"/>
      <c r="DM673" s="284"/>
      <c r="DN673" s="284"/>
      <c r="DO673" s="284"/>
      <c r="DP673" s="284"/>
      <c r="DQ673" s="284"/>
      <c r="DR673" s="284"/>
      <c r="DS673" s="284"/>
      <c r="DT673" s="284"/>
      <c r="DU673" s="284"/>
      <c r="DV673" s="284"/>
      <c r="DW673" s="284"/>
      <c r="DX673" s="284"/>
      <c r="DY673" s="284"/>
      <c r="DZ673" s="284"/>
      <c r="EA673" s="284"/>
      <c r="EB673" s="284"/>
      <c r="EC673" s="284"/>
      <c r="ED673" s="284"/>
      <c r="EE673" s="284"/>
      <c r="EF673" s="284"/>
      <c r="EG673" s="284"/>
      <c r="EH673" s="284"/>
      <c r="EI673" s="284"/>
      <c r="EJ673" s="284"/>
      <c r="EK673" s="284"/>
      <c r="EL673" s="284"/>
      <c r="EM673" s="284"/>
      <c r="EN673" s="284"/>
      <c r="EO673" s="284"/>
      <c r="EP673" s="284"/>
      <c r="EQ673" s="284"/>
      <c r="ER673" s="284"/>
      <c r="ES673" s="284"/>
      <c r="ET673" s="284"/>
      <c r="EU673" s="284"/>
      <c r="EV673" s="284"/>
      <c r="EW673" s="284"/>
      <c r="EX673" s="284"/>
      <c r="EY673" s="284"/>
      <c r="EZ673" s="284"/>
      <c r="FA673" s="284"/>
      <c r="FB673" s="284"/>
      <c r="FC673" s="284"/>
      <c r="FD673" s="284"/>
      <c r="FE673" s="284"/>
      <c r="FF673" s="284"/>
      <c r="FG673" s="284"/>
      <c r="FH673" s="284"/>
      <c r="FI673" s="284"/>
      <c r="FJ673" s="284"/>
      <c r="FK673" s="284"/>
      <c r="FL673" s="284"/>
      <c r="FM673" s="284"/>
      <c r="FN673" s="284"/>
      <c r="FO673" s="284"/>
      <c r="FP673" s="284"/>
      <c r="FQ673" s="284"/>
      <c r="FR673" s="284"/>
      <c r="FS673" s="284"/>
      <c r="FT673" s="284"/>
      <c r="FU673" s="284"/>
      <c r="FV673" s="284"/>
      <c r="FW673" s="284"/>
      <c r="FX673" s="284"/>
      <c r="FY673" s="284"/>
      <c r="FZ673" s="284"/>
      <c r="GA673" s="284"/>
      <c r="GB673" s="284"/>
      <c r="GC673" s="284"/>
      <c r="GD673" s="284"/>
      <c r="GE673" s="284"/>
      <c r="GF673" s="284"/>
      <c r="GG673" s="284"/>
      <c r="GH673" s="284"/>
      <c r="GI673" s="284"/>
      <c r="GJ673" s="284"/>
      <c r="GK673" s="284"/>
      <c r="GL673" s="284"/>
      <c r="GM673" s="284"/>
      <c r="GN673" s="284"/>
      <c r="GO673" s="284"/>
      <c r="GP673" s="284"/>
      <c r="GQ673" s="284"/>
      <c r="GR673" s="284"/>
      <c r="GS673" s="284"/>
      <c r="GT673" s="284"/>
      <c r="GU673" s="284"/>
      <c r="GV673" s="284"/>
      <c r="GW673" s="284"/>
      <c r="GX673" s="284"/>
      <c r="GY673" s="284"/>
      <c r="GZ673" s="284"/>
      <c r="HA673" s="284"/>
      <c r="HB673" s="284"/>
      <c r="HC673" s="284"/>
      <c r="HD673" s="284"/>
      <c r="HE673" s="284"/>
      <c r="HF673" s="284"/>
      <c r="HG673" s="284"/>
      <c r="HH673" s="284"/>
      <c r="HI673" s="284"/>
      <c r="HJ673" s="284"/>
      <c r="HK673" s="284"/>
      <c r="HL673" s="284"/>
      <c r="HM673" s="284"/>
      <c r="HN673" s="284"/>
      <c r="HO673" s="284"/>
      <c r="HP673" s="284"/>
      <c r="HQ673" s="284"/>
      <c r="HR673" s="284"/>
      <c r="HS673" s="284"/>
      <c r="HT673" s="284"/>
      <c r="HU673" s="284"/>
      <c r="HV673" s="284"/>
      <c r="HW673" s="284"/>
      <c r="HX673" s="284"/>
      <c r="HY673" s="284"/>
      <c r="HZ673" s="284"/>
      <c r="IA673" s="284"/>
      <c r="IB673" s="284"/>
      <c r="IC673" s="284"/>
      <c r="ID673" s="284"/>
      <c r="IE673" s="284"/>
      <c r="IF673" s="284"/>
      <c r="IG673" s="284"/>
      <c r="IH673" s="284"/>
      <c r="II673" s="284"/>
      <c r="IJ673" s="284"/>
    </row>
    <row r="674" spans="1:244" s="353" customFormat="1" ht="14.25">
      <c r="A674" s="344"/>
      <c r="B674" s="377"/>
      <c r="C674" s="317"/>
      <c r="D674" s="454"/>
      <c r="E674" s="487"/>
      <c r="F674" s="220"/>
      <c r="G674" s="284"/>
      <c r="H674" s="284"/>
      <c r="I674" s="284"/>
      <c r="J674" s="284"/>
      <c r="K674" s="284"/>
      <c r="L674" s="284"/>
      <c r="M674" s="284"/>
      <c r="N674" s="284"/>
      <c r="O674" s="284"/>
      <c r="P674" s="284"/>
      <c r="Q674" s="284"/>
      <c r="R674" s="284"/>
      <c r="S674" s="284"/>
      <c r="T674" s="284"/>
      <c r="U674" s="284"/>
      <c r="V674" s="284"/>
      <c r="W674" s="284"/>
      <c r="X674" s="284"/>
      <c r="Y674" s="284"/>
      <c r="Z674" s="284"/>
      <c r="AA674" s="284"/>
      <c r="AB674" s="284"/>
      <c r="AC674" s="284"/>
      <c r="AD674" s="284"/>
      <c r="AE674" s="284"/>
      <c r="AF674" s="284"/>
      <c r="AG674" s="284"/>
      <c r="AH674" s="284"/>
      <c r="AI674" s="284"/>
      <c r="AJ674" s="284"/>
      <c r="AK674" s="284"/>
      <c r="AL674" s="284"/>
      <c r="AM674" s="284"/>
      <c r="AN674" s="284"/>
      <c r="AO674" s="284"/>
      <c r="AP674" s="284"/>
      <c r="AQ674" s="284"/>
      <c r="AR674" s="284"/>
      <c r="AS674" s="284"/>
      <c r="AT674" s="284"/>
      <c r="AU674" s="284"/>
      <c r="AV674" s="284"/>
      <c r="AW674" s="284"/>
      <c r="AX674" s="284"/>
      <c r="AY674" s="284"/>
      <c r="AZ674" s="284"/>
      <c r="BA674" s="284"/>
      <c r="BB674" s="284"/>
      <c r="BC674" s="284"/>
      <c r="BD674" s="284"/>
      <c r="BE674" s="284"/>
      <c r="BF674" s="284"/>
      <c r="BG674" s="284"/>
      <c r="BH674" s="284"/>
      <c r="BI674" s="284"/>
      <c r="BJ674" s="284"/>
      <c r="BK674" s="284"/>
      <c r="BL674" s="284"/>
      <c r="BM674" s="284"/>
      <c r="BN674" s="284"/>
      <c r="BO674" s="284"/>
      <c r="BP674" s="284"/>
      <c r="BQ674" s="284"/>
      <c r="BR674" s="284"/>
      <c r="BS674" s="284"/>
      <c r="BT674" s="284"/>
      <c r="BU674" s="284"/>
      <c r="BV674" s="284"/>
      <c r="BW674" s="284"/>
      <c r="BX674" s="284"/>
      <c r="BY674" s="284"/>
      <c r="BZ674" s="284"/>
      <c r="CA674" s="284"/>
      <c r="CB674" s="284"/>
      <c r="CC674" s="284"/>
      <c r="CD674" s="284"/>
      <c r="CE674" s="284"/>
      <c r="CF674" s="284"/>
      <c r="CG674" s="284"/>
      <c r="CH674" s="284"/>
      <c r="CI674" s="284"/>
      <c r="CJ674" s="284"/>
      <c r="CK674" s="284"/>
      <c r="CL674" s="284"/>
      <c r="CM674" s="284"/>
      <c r="CN674" s="284"/>
      <c r="CO674" s="284"/>
      <c r="CP674" s="284"/>
      <c r="CQ674" s="284"/>
      <c r="CR674" s="284"/>
      <c r="CS674" s="284"/>
      <c r="CT674" s="284"/>
      <c r="CU674" s="284"/>
      <c r="CV674" s="284"/>
      <c r="CW674" s="284"/>
      <c r="CX674" s="284"/>
      <c r="CY674" s="284"/>
      <c r="CZ674" s="284"/>
      <c r="DA674" s="284"/>
      <c r="DB674" s="284"/>
      <c r="DC674" s="284"/>
      <c r="DD674" s="284"/>
      <c r="DE674" s="284"/>
      <c r="DF674" s="284"/>
      <c r="DG674" s="284"/>
      <c r="DH674" s="284"/>
      <c r="DI674" s="284"/>
      <c r="DJ674" s="284"/>
      <c r="DK674" s="284"/>
      <c r="DL674" s="284"/>
      <c r="DM674" s="284"/>
      <c r="DN674" s="284"/>
      <c r="DO674" s="284"/>
      <c r="DP674" s="284"/>
      <c r="DQ674" s="284"/>
      <c r="DR674" s="284"/>
      <c r="DS674" s="284"/>
      <c r="DT674" s="284"/>
      <c r="DU674" s="284"/>
      <c r="DV674" s="284"/>
      <c r="DW674" s="284"/>
      <c r="DX674" s="284"/>
      <c r="DY674" s="284"/>
      <c r="DZ674" s="284"/>
      <c r="EA674" s="284"/>
      <c r="EB674" s="284"/>
      <c r="EC674" s="284"/>
      <c r="ED674" s="284"/>
      <c r="EE674" s="284"/>
      <c r="EF674" s="284"/>
      <c r="EG674" s="284"/>
      <c r="EH674" s="284"/>
      <c r="EI674" s="284"/>
      <c r="EJ674" s="284"/>
      <c r="EK674" s="284"/>
      <c r="EL674" s="284"/>
      <c r="EM674" s="284"/>
      <c r="EN674" s="284"/>
      <c r="EO674" s="284"/>
      <c r="EP674" s="284"/>
      <c r="EQ674" s="284"/>
      <c r="ER674" s="284"/>
      <c r="ES674" s="284"/>
      <c r="ET674" s="284"/>
      <c r="EU674" s="284"/>
      <c r="EV674" s="284"/>
      <c r="EW674" s="284"/>
      <c r="EX674" s="284"/>
      <c r="EY674" s="284"/>
      <c r="EZ674" s="284"/>
      <c r="FA674" s="284"/>
      <c r="FB674" s="284"/>
      <c r="FC674" s="284"/>
      <c r="FD674" s="284"/>
      <c r="FE674" s="284"/>
      <c r="FF674" s="284"/>
      <c r="FG674" s="284"/>
      <c r="FH674" s="284"/>
      <c r="FI674" s="284"/>
      <c r="FJ674" s="284"/>
      <c r="FK674" s="284"/>
      <c r="FL674" s="284"/>
      <c r="FM674" s="284"/>
      <c r="FN674" s="284"/>
      <c r="FO674" s="284"/>
      <c r="FP674" s="284"/>
      <c r="FQ674" s="284"/>
      <c r="FR674" s="284"/>
      <c r="FS674" s="284"/>
      <c r="FT674" s="284"/>
      <c r="FU674" s="284"/>
      <c r="FV674" s="284"/>
      <c r="FW674" s="284"/>
      <c r="FX674" s="284"/>
      <c r="FY674" s="284"/>
      <c r="FZ674" s="284"/>
      <c r="GA674" s="284"/>
      <c r="GB674" s="284"/>
      <c r="GC674" s="284"/>
      <c r="GD674" s="284"/>
      <c r="GE674" s="284"/>
      <c r="GF674" s="284"/>
      <c r="GG674" s="284"/>
      <c r="GH674" s="284"/>
      <c r="GI674" s="284"/>
      <c r="GJ674" s="284"/>
      <c r="GK674" s="284"/>
      <c r="GL674" s="284"/>
      <c r="GM674" s="284"/>
      <c r="GN674" s="284"/>
      <c r="GO674" s="284"/>
      <c r="GP674" s="284"/>
      <c r="GQ674" s="284"/>
      <c r="GR674" s="284"/>
      <c r="GS674" s="284"/>
      <c r="GT674" s="284"/>
      <c r="GU674" s="284"/>
      <c r="GV674" s="284"/>
      <c r="GW674" s="284"/>
      <c r="GX674" s="284"/>
      <c r="GY674" s="284"/>
      <c r="GZ674" s="284"/>
      <c r="HA674" s="284"/>
      <c r="HB674" s="284"/>
      <c r="HC674" s="284"/>
      <c r="HD674" s="284"/>
      <c r="HE674" s="284"/>
      <c r="HF674" s="284"/>
      <c r="HG674" s="284"/>
      <c r="HH674" s="284"/>
      <c r="HI674" s="284"/>
      <c r="HJ674" s="284"/>
      <c r="HK674" s="284"/>
      <c r="HL674" s="284"/>
      <c r="HM674" s="284"/>
      <c r="HN674" s="284"/>
      <c r="HO674" s="284"/>
      <c r="HP674" s="284"/>
      <c r="HQ674" s="284"/>
      <c r="HR674" s="284"/>
      <c r="HS674" s="284"/>
      <c r="HT674" s="284"/>
      <c r="HU674" s="284"/>
      <c r="HV674" s="284"/>
      <c r="HW674" s="284"/>
      <c r="HX674" s="284"/>
      <c r="HY674" s="284"/>
      <c r="HZ674" s="284"/>
      <c r="IA674" s="284"/>
      <c r="IB674" s="284"/>
      <c r="IC674" s="284"/>
      <c r="ID674" s="284"/>
      <c r="IE674" s="284"/>
      <c r="IF674" s="284"/>
      <c r="IG674" s="284"/>
      <c r="IH674" s="284"/>
      <c r="II674" s="284"/>
      <c r="IJ674" s="284"/>
    </row>
    <row r="675" spans="1:244" s="353" customFormat="1" ht="14.25">
      <c r="A675" s="344"/>
      <c r="B675" s="373"/>
      <c r="C675" s="317"/>
      <c r="D675" s="454"/>
      <c r="E675" s="487"/>
      <c r="F675" s="220"/>
      <c r="G675" s="284"/>
      <c r="H675" s="284"/>
      <c r="I675" s="284"/>
      <c r="J675" s="284"/>
      <c r="K675" s="284"/>
      <c r="L675" s="284"/>
      <c r="M675" s="284"/>
      <c r="N675" s="284"/>
      <c r="O675" s="284"/>
      <c r="P675" s="284"/>
      <c r="Q675" s="284"/>
      <c r="R675" s="284"/>
      <c r="S675" s="284"/>
      <c r="T675" s="284"/>
      <c r="U675" s="284"/>
      <c r="V675" s="284"/>
      <c r="W675" s="284"/>
      <c r="X675" s="284"/>
      <c r="Y675" s="284"/>
      <c r="Z675" s="284"/>
      <c r="AA675" s="284"/>
      <c r="AB675" s="284"/>
      <c r="AC675" s="284"/>
      <c r="AD675" s="284"/>
      <c r="AE675" s="284"/>
      <c r="AF675" s="284"/>
      <c r="AG675" s="284"/>
      <c r="AH675" s="284"/>
      <c r="AI675" s="284"/>
      <c r="AJ675" s="284"/>
      <c r="AK675" s="284"/>
      <c r="AL675" s="284"/>
      <c r="AM675" s="284"/>
      <c r="AN675" s="284"/>
      <c r="AO675" s="284"/>
      <c r="AP675" s="284"/>
      <c r="AQ675" s="284"/>
      <c r="AR675" s="284"/>
      <c r="AS675" s="284"/>
      <c r="AT675" s="284"/>
      <c r="AU675" s="284"/>
      <c r="AV675" s="284"/>
      <c r="AW675" s="284"/>
      <c r="AX675" s="284"/>
      <c r="AY675" s="284"/>
      <c r="AZ675" s="284"/>
      <c r="BA675" s="284"/>
      <c r="BB675" s="284"/>
      <c r="BC675" s="284"/>
      <c r="BD675" s="284"/>
      <c r="BE675" s="284"/>
      <c r="BF675" s="284"/>
      <c r="BG675" s="284"/>
      <c r="BH675" s="284"/>
      <c r="BI675" s="284"/>
      <c r="BJ675" s="284"/>
      <c r="BK675" s="284"/>
      <c r="BL675" s="284"/>
      <c r="BM675" s="284"/>
      <c r="BN675" s="284"/>
      <c r="BO675" s="284"/>
      <c r="BP675" s="284"/>
      <c r="BQ675" s="284"/>
      <c r="BR675" s="284"/>
      <c r="BS675" s="284"/>
      <c r="BT675" s="284"/>
      <c r="BU675" s="284"/>
      <c r="BV675" s="284"/>
      <c r="BW675" s="284"/>
      <c r="BX675" s="284"/>
      <c r="BY675" s="284"/>
      <c r="BZ675" s="284"/>
      <c r="CA675" s="284"/>
      <c r="CB675" s="284"/>
      <c r="CC675" s="284"/>
      <c r="CD675" s="284"/>
      <c r="CE675" s="284"/>
      <c r="CF675" s="284"/>
      <c r="CG675" s="284"/>
      <c r="CH675" s="284"/>
      <c r="CI675" s="284"/>
      <c r="CJ675" s="284"/>
      <c r="CK675" s="284"/>
      <c r="CL675" s="284"/>
      <c r="CM675" s="284"/>
      <c r="CN675" s="284"/>
      <c r="CO675" s="284"/>
      <c r="CP675" s="284"/>
      <c r="CQ675" s="284"/>
      <c r="CR675" s="284"/>
      <c r="CS675" s="284"/>
      <c r="CT675" s="284"/>
      <c r="CU675" s="284"/>
      <c r="CV675" s="284"/>
      <c r="CW675" s="284"/>
      <c r="CX675" s="284"/>
      <c r="CY675" s="284"/>
      <c r="CZ675" s="284"/>
      <c r="DA675" s="284"/>
      <c r="DB675" s="284"/>
      <c r="DC675" s="284"/>
      <c r="DD675" s="284"/>
      <c r="DE675" s="284"/>
      <c r="DF675" s="284"/>
      <c r="DG675" s="284"/>
      <c r="DH675" s="284"/>
      <c r="DI675" s="284"/>
      <c r="DJ675" s="284"/>
      <c r="DK675" s="284"/>
      <c r="DL675" s="284"/>
      <c r="DM675" s="284"/>
      <c r="DN675" s="284"/>
      <c r="DO675" s="284"/>
      <c r="DP675" s="284"/>
      <c r="DQ675" s="284"/>
      <c r="DR675" s="284"/>
      <c r="DS675" s="284"/>
      <c r="DT675" s="284"/>
      <c r="DU675" s="284"/>
      <c r="DV675" s="284"/>
      <c r="DW675" s="284"/>
      <c r="DX675" s="284"/>
      <c r="DY675" s="284"/>
      <c r="DZ675" s="284"/>
      <c r="EA675" s="284"/>
      <c r="EB675" s="284"/>
      <c r="EC675" s="284"/>
      <c r="ED675" s="284"/>
      <c r="EE675" s="284"/>
      <c r="EF675" s="284"/>
      <c r="EG675" s="284"/>
      <c r="EH675" s="284"/>
      <c r="EI675" s="284"/>
      <c r="EJ675" s="284"/>
      <c r="EK675" s="284"/>
      <c r="EL675" s="284"/>
      <c r="EM675" s="284"/>
      <c r="EN675" s="284"/>
      <c r="EO675" s="284"/>
      <c r="EP675" s="284"/>
      <c r="EQ675" s="284"/>
      <c r="ER675" s="284"/>
      <c r="ES675" s="284"/>
      <c r="ET675" s="284"/>
      <c r="EU675" s="284"/>
      <c r="EV675" s="284"/>
      <c r="EW675" s="284"/>
      <c r="EX675" s="284"/>
      <c r="EY675" s="284"/>
      <c r="EZ675" s="284"/>
      <c r="FA675" s="284"/>
      <c r="FB675" s="284"/>
      <c r="FC675" s="284"/>
      <c r="FD675" s="284"/>
      <c r="FE675" s="284"/>
      <c r="FF675" s="284"/>
      <c r="FG675" s="284"/>
      <c r="FH675" s="284"/>
      <c r="FI675" s="284"/>
      <c r="FJ675" s="284"/>
      <c r="FK675" s="284"/>
      <c r="FL675" s="284"/>
      <c r="FM675" s="284"/>
      <c r="FN675" s="284"/>
      <c r="FO675" s="284"/>
      <c r="FP675" s="284"/>
      <c r="FQ675" s="284"/>
      <c r="FR675" s="284"/>
      <c r="FS675" s="284"/>
      <c r="FT675" s="284"/>
      <c r="FU675" s="284"/>
      <c r="FV675" s="284"/>
      <c r="FW675" s="284"/>
      <c r="FX675" s="284"/>
      <c r="FY675" s="284"/>
      <c r="FZ675" s="284"/>
      <c r="GA675" s="284"/>
      <c r="GB675" s="284"/>
      <c r="GC675" s="284"/>
      <c r="GD675" s="284"/>
      <c r="GE675" s="284"/>
      <c r="GF675" s="284"/>
      <c r="GG675" s="284"/>
      <c r="GH675" s="284"/>
      <c r="GI675" s="284"/>
      <c r="GJ675" s="284"/>
      <c r="GK675" s="284"/>
      <c r="GL675" s="284"/>
      <c r="GM675" s="284"/>
      <c r="GN675" s="284"/>
      <c r="GO675" s="284"/>
      <c r="GP675" s="284"/>
      <c r="GQ675" s="284"/>
      <c r="GR675" s="284"/>
      <c r="GS675" s="284"/>
      <c r="GT675" s="284"/>
      <c r="GU675" s="284"/>
      <c r="GV675" s="284"/>
      <c r="GW675" s="284"/>
      <c r="GX675" s="284"/>
      <c r="GY675" s="284"/>
      <c r="GZ675" s="284"/>
      <c r="HA675" s="284"/>
      <c r="HB675" s="284"/>
      <c r="HC675" s="284"/>
      <c r="HD675" s="284"/>
      <c r="HE675" s="284"/>
      <c r="HF675" s="284"/>
      <c r="HG675" s="284"/>
      <c r="HH675" s="284"/>
      <c r="HI675" s="284"/>
      <c r="HJ675" s="284"/>
      <c r="HK675" s="284"/>
      <c r="HL675" s="284"/>
      <c r="HM675" s="284"/>
      <c r="HN675" s="284"/>
      <c r="HO675" s="284"/>
      <c r="HP675" s="284"/>
      <c r="HQ675" s="284"/>
      <c r="HR675" s="284"/>
      <c r="HS675" s="284"/>
      <c r="HT675" s="284"/>
      <c r="HU675" s="284"/>
      <c r="HV675" s="284"/>
      <c r="HW675" s="284"/>
      <c r="HX675" s="284"/>
      <c r="HY675" s="284"/>
      <c r="HZ675" s="284"/>
      <c r="IA675" s="284"/>
      <c r="IB675" s="284"/>
      <c r="IC675" s="284"/>
      <c r="ID675" s="284"/>
      <c r="IE675" s="284"/>
      <c r="IF675" s="284"/>
      <c r="IG675" s="284"/>
      <c r="IH675" s="284"/>
      <c r="II675" s="284"/>
      <c r="IJ675" s="284"/>
    </row>
    <row r="676" spans="1:244" s="353" customFormat="1" ht="14.25">
      <c r="A676" s="344"/>
      <c r="B676" s="377"/>
      <c r="C676" s="317"/>
      <c r="D676" s="454"/>
      <c r="E676" s="487"/>
      <c r="F676" s="220"/>
      <c r="G676" s="284"/>
      <c r="H676" s="284"/>
      <c r="I676" s="284"/>
      <c r="J676" s="284"/>
      <c r="K676" s="284"/>
      <c r="L676" s="284"/>
      <c r="M676" s="284"/>
      <c r="N676" s="284"/>
      <c r="O676" s="284"/>
      <c r="P676" s="284"/>
      <c r="Q676" s="284"/>
      <c r="R676" s="284"/>
      <c r="S676" s="284"/>
      <c r="T676" s="284"/>
      <c r="U676" s="284"/>
      <c r="V676" s="284"/>
      <c r="W676" s="284"/>
      <c r="X676" s="284"/>
      <c r="Y676" s="284"/>
      <c r="Z676" s="284"/>
      <c r="AA676" s="284"/>
      <c r="AB676" s="284"/>
      <c r="AC676" s="284"/>
      <c r="AD676" s="284"/>
      <c r="AE676" s="284"/>
      <c r="AF676" s="284"/>
      <c r="AG676" s="284"/>
      <c r="AH676" s="284"/>
      <c r="AI676" s="284"/>
      <c r="AJ676" s="284"/>
      <c r="AK676" s="284"/>
      <c r="AL676" s="284"/>
      <c r="AM676" s="284"/>
      <c r="AN676" s="284"/>
      <c r="AO676" s="284"/>
      <c r="AP676" s="284"/>
      <c r="AQ676" s="284"/>
      <c r="AR676" s="284"/>
      <c r="AS676" s="284"/>
      <c r="AT676" s="284"/>
      <c r="AU676" s="284"/>
      <c r="AV676" s="284"/>
      <c r="AW676" s="284"/>
      <c r="AX676" s="284"/>
      <c r="AY676" s="284"/>
      <c r="AZ676" s="284"/>
      <c r="BA676" s="284"/>
      <c r="BB676" s="284"/>
      <c r="BC676" s="284"/>
      <c r="BD676" s="284"/>
      <c r="BE676" s="284"/>
      <c r="BF676" s="284"/>
      <c r="BG676" s="284"/>
      <c r="BH676" s="284"/>
      <c r="BI676" s="284"/>
      <c r="BJ676" s="284"/>
      <c r="BK676" s="284"/>
      <c r="BL676" s="284"/>
      <c r="BM676" s="284"/>
      <c r="BN676" s="284"/>
      <c r="BO676" s="284"/>
      <c r="BP676" s="284"/>
      <c r="BQ676" s="284"/>
      <c r="BR676" s="284"/>
      <c r="BS676" s="284"/>
      <c r="BT676" s="284"/>
      <c r="BU676" s="284"/>
      <c r="BV676" s="284"/>
      <c r="BW676" s="284"/>
      <c r="BX676" s="284"/>
      <c r="BY676" s="284"/>
      <c r="BZ676" s="284"/>
      <c r="CA676" s="284"/>
      <c r="CB676" s="284"/>
      <c r="CC676" s="284"/>
      <c r="CD676" s="284"/>
      <c r="CE676" s="284"/>
      <c r="CF676" s="284"/>
      <c r="CG676" s="284"/>
      <c r="CH676" s="284"/>
      <c r="CI676" s="284"/>
      <c r="CJ676" s="284"/>
      <c r="CK676" s="284"/>
      <c r="CL676" s="284"/>
      <c r="CM676" s="284"/>
      <c r="CN676" s="284"/>
      <c r="CO676" s="284"/>
      <c r="CP676" s="284"/>
      <c r="CQ676" s="284"/>
      <c r="CR676" s="284"/>
      <c r="CS676" s="284"/>
      <c r="CT676" s="284"/>
      <c r="CU676" s="284"/>
      <c r="CV676" s="284"/>
      <c r="CW676" s="284"/>
      <c r="CX676" s="284"/>
      <c r="CY676" s="284"/>
      <c r="CZ676" s="284"/>
      <c r="DA676" s="284"/>
      <c r="DB676" s="284"/>
      <c r="DC676" s="284"/>
      <c r="DD676" s="284"/>
      <c r="DE676" s="284"/>
      <c r="DF676" s="284"/>
      <c r="DG676" s="284"/>
      <c r="DH676" s="284"/>
      <c r="DI676" s="284"/>
      <c r="DJ676" s="284"/>
      <c r="DK676" s="284"/>
      <c r="DL676" s="284"/>
      <c r="DM676" s="284"/>
      <c r="DN676" s="284"/>
      <c r="DO676" s="284"/>
      <c r="DP676" s="284"/>
      <c r="DQ676" s="284"/>
      <c r="DR676" s="284"/>
      <c r="DS676" s="284"/>
      <c r="DT676" s="284"/>
      <c r="DU676" s="284"/>
      <c r="DV676" s="284"/>
      <c r="DW676" s="284"/>
      <c r="DX676" s="284"/>
      <c r="DY676" s="284"/>
      <c r="DZ676" s="284"/>
      <c r="EA676" s="284"/>
      <c r="EB676" s="284"/>
      <c r="EC676" s="284"/>
      <c r="ED676" s="284"/>
      <c r="EE676" s="284"/>
      <c r="EF676" s="284"/>
      <c r="EG676" s="284"/>
      <c r="EH676" s="284"/>
      <c r="EI676" s="284"/>
      <c r="EJ676" s="284"/>
      <c r="EK676" s="284"/>
      <c r="EL676" s="284"/>
      <c r="EM676" s="284"/>
      <c r="EN676" s="284"/>
      <c r="EO676" s="284"/>
      <c r="EP676" s="284"/>
      <c r="EQ676" s="284"/>
      <c r="ER676" s="284"/>
      <c r="ES676" s="284"/>
      <c r="ET676" s="284"/>
      <c r="EU676" s="284"/>
      <c r="EV676" s="284"/>
      <c r="EW676" s="284"/>
      <c r="EX676" s="284"/>
      <c r="EY676" s="284"/>
      <c r="EZ676" s="284"/>
      <c r="FA676" s="284"/>
      <c r="FB676" s="284"/>
      <c r="FC676" s="284"/>
      <c r="FD676" s="284"/>
      <c r="FE676" s="284"/>
      <c r="FF676" s="284"/>
      <c r="FG676" s="284"/>
      <c r="FH676" s="284"/>
      <c r="FI676" s="284"/>
      <c r="FJ676" s="284"/>
      <c r="FK676" s="284"/>
      <c r="FL676" s="284"/>
      <c r="FM676" s="284"/>
      <c r="FN676" s="284"/>
      <c r="FO676" s="284"/>
      <c r="FP676" s="284"/>
      <c r="FQ676" s="284"/>
      <c r="FR676" s="284"/>
      <c r="FS676" s="284"/>
      <c r="FT676" s="284"/>
      <c r="FU676" s="284"/>
      <c r="FV676" s="284"/>
      <c r="FW676" s="284"/>
      <c r="FX676" s="284"/>
      <c r="FY676" s="284"/>
      <c r="FZ676" s="284"/>
      <c r="GA676" s="284"/>
      <c r="GB676" s="284"/>
      <c r="GC676" s="284"/>
      <c r="GD676" s="284"/>
      <c r="GE676" s="284"/>
      <c r="GF676" s="284"/>
      <c r="GG676" s="284"/>
      <c r="GH676" s="284"/>
      <c r="GI676" s="284"/>
      <c r="GJ676" s="284"/>
      <c r="GK676" s="284"/>
      <c r="GL676" s="284"/>
      <c r="GM676" s="284"/>
      <c r="GN676" s="284"/>
      <c r="GO676" s="284"/>
      <c r="GP676" s="284"/>
      <c r="GQ676" s="284"/>
      <c r="GR676" s="284"/>
      <c r="GS676" s="284"/>
      <c r="GT676" s="284"/>
      <c r="GU676" s="284"/>
      <c r="GV676" s="284"/>
      <c r="GW676" s="284"/>
      <c r="GX676" s="284"/>
      <c r="GY676" s="284"/>
      <c r="GZ676" s="284"/>
      <c r="HA676" s="284"/>
      <c r="HB676" s="284"/>
      <c r="HC676" s="284"/>
      <c r="HD676" s="284"/>
      <c r="HE676" s="284"/>
      <c r="HF676" s="284"/>
      <c r="HG676" s="284"/>
      <c r="HH676" s="284"/>
      <c r="HI676" s="284"/>
      <c r="HJ676" s="284"/>
      <c r="HK676" s="284"/>
      <c r="HL676" s="284"/>
      <c r="HM676" s="284"/>
      <c r="HN676" s="284"/>
      <c r="HO676" s="284"/>
      <c r="HP676" s="284"/>
      <c r="HQ676" s="284"/>
      <c r="HR676" s="284"/>
      <c r="HS676" s="284"/>
      <c r="HT676" s="284"/>
      <c r="HU676" s="284"/>
      <c r="HV676" s="284"/>
      <c r="HW676" s="284"/>
      <c r="HX676" s="284"/>
      <c r="HY676" s="284"/>
      <c r="HZ676" s="284"/>
      <c r="IA676" s="284"/>
      <c r="IB676" s="284"/>
      <c r="IC676" s="284"/>
      <c r="ID676" s="284"/>
      <c r="IE676" s="284"/>
      <c r="IF676" s="284"/>
      <c r="IG676" s="284"/>
      <c r="IH676" s="284"/>
      <c r="II676" s="284"/>
      <c r="IJ676" s="284"/>
    </row>
    <row r="677" spans="1:244" s="353" customFormat="1" ht="14.25">
      <c r="A677" s="344"/>
      <c r="B677" s="373"/>
      <c r="C677" s="317"/>
      <c r="D677" s="454"/>
      <c r="E677" s="487"/>
      <c r="F677" s="220"/>
      <c r="G677" s="284"/>
      <c r="H677" s="284"/>
      <c r="I677" s="284"/>
      <c r="J677" s="284"/>
      <c r="K677" s="284"/>
      <c r="L677" s="284"/>
      <c r="M677" s="284"/>
      <c r="N677" s="284"/>
      <c r="O677" s="284"/>
      <c r="P677" s="284"/>
      <c r="Q677" s="284"/>
      <c r="R677" s="284"/>
      <c r="S677" s="284"/>
      <c r="T677" s="284"/>
      <c r="U677" s="284"/>
      <c r="V677" s="284"/>
      <c r="W677" s="284"/>
      <c r="X677" s="284"/>
      <c r="Y677" s="284"/>
      <c r="Z677" s="284"/>
      <c r="AA677" s="284"/>
      <c r="AB677" s="284"/>
      <c r="AC677" s="284"/>
      <c r="AD677" s="284"/>
      <c r="AE677" s="284"/>
      <c r="AF677" s="284"/>
      <c r="AG677" s="284"/>
      <c r="AH677" s="284"/>
      <c r="AI677" s="284"/>
      <c r="AJ677" s="284"/>
      <c r="AK677" s="284"/>
      <c r="AL677" s="284"/>
      <c r="AM677" s="284"/>
      <c r="AN677" s="284"/>
      <c r="AO677" s="284"/>
      <c r="AP677" s="284"/>
      <c r="AQ677" s="284"/>
      <c r="AR677" s="284"/>
      <c r="AS677" s="284"/>
      <c r="AT677" s="284"/>
      <c r="AU677" s="284"/>
      <c r="AV677" s="284"/>
      <c r="AW677" s="284"/>
      <c r="AX677" s="284"/>
      <c r="AY677" s="284"/>
      <c r="AZ677" s="284"/>
      <c r="BA677" s="284"/>
      <c r="BB677" s="284"/>
      <c r="BC677" s="284"/>
      <c r="BD677" s="284"/>
      <c r="BE677" s="284"/>
      <c r="BF677" s="284"/>
      <c r="BG677" s="284"/>
      <c r="BH677" s="284"/>
      <c r="BI677" s="284"/>
      <c r="BJ677" s="284"/>
      <c r="BK677" s="284"/>
      <c r="BL677" s="284"/>
      <c r="BM677" s="284"/>
      <c r="BN677" s="284"/>
      <c r="BO677" s="284"/>
      <c r="BP677" s="284"/>
      <c r="BQ677" s="284"/>
      <c r="BR677" s="284"/>
      <c r="BS677" s="284"/>
      <c r="BT677" s="284"/>
      <c r="BU677" s="284"/>
      <c r="BV677" s="284"/>
      <c r="BW677" s="284"/>
      <c r="BX677" s="284"/>
      <c r="BY677" s="284"/>
      <c r="BZ677" s="284"/>
      <c r="CA677" s="284"/>
      <c r="CB677" s="284"/>
      <c r="CC677" s="284"/>
      <c r="CD677" s="284"/>
      <c r="CE677" s="284"/>
      <c r="CF677" s="284"/>
      <c r="CG677" s="284"/>
      <c r="CH677" s="284"/>
      <c r="CI677" s="284"/>
      <c r="CJ677" s="284"/>
      <c r="CK677" s="284"/>
      <c r="CL677" s="284"/>
      <c r="CM677" s="284"/>
      <c r="CN677" s="284"/>
      <c r="CO677" s="284"/>
      <c r="CP677" s="284"/>
      <c r="CQ677" s="284"/>
      <c r="CR677" s="284"/>
      <c r="CS677" s="284"/>
      <c r="CT677" s="284"/>
      <c r="CU677" s="284"/>
      <c r="CV677" s="284"/>
      <c r="CW677" s="284"/>
      <c r="CX677" s="284"/>
      <c r="CY677" s="284"/>
      <c r="CZ677" s="284"/>
      <c r="DA677" s="284"/>
      <c r="DB677" s="284"/>
      <c r="DC677" s="284"/>
      <c r="DD677" s="284"/>
      <c r="DE677" s="284"/>
      <c r="DF677" s="284"/>
      <c r="DG677" s="284"/>
      <c r="DH677" s="284"/>
      <c r="DI677" s="284"/>
      <c r="DJ677" s="284"/>
      <c r="DK677" s="284"/>
      <c r="DL677" s="284"/>
      <c r="DM677" s="284"/>
      <c r="DN677" s="284"/>
      <c r="DO677" s="284"/>
      <c r="DP677" s="284"/>
      <c r="DQ677" s="284"/>
      <c r="DR677" s="284"/>
      <c r="DS677" s="284"/>
      <c r="DT677" s="284"/>
      <c r="DU677" s="284"/>
      <c r="DV677" s="284"/>
      <c r="DW677" s="284"/>
      <c r="DX677" s="284"/>
      <c r="DY677" s="284"/>
      <c r="DZ677" s="284"/>
      <c r="EA677" s="284"/>
      <c r="EB677" s="284"/>
      <c r="EC677" s="284"/>
      <c r="ED677" s="284"/>
      <c r="EE677" s="284"/>
      <c r="EF677" s="284"/>
      <c r="EG677" s="284"/>
      <c r="EH677" s="284"/>
      <c r="EI677" s="284"/>
      <c r="EJ677" s="284"/>
      <c r="EK677" s="284"/>
      <c r="EL677" s="284"/>
      <c r="EM677" s="284"/>
      <c r="EN677" s="284"/>
      <c r="EO677" s="284"/>
      <c r="EP677" s="284"/>
      <c r="EQ677" s="284"/>
      <c r="ER677" s="284"/>
      <c r="ES677" s="284"/>
      <c r="ET677" s="284"/>
      <c r="EU677" s="284"/>
      <c r="EV677" s="284"/>
      <c r="EW677" s="284"/>
      <c r="EX677" s="284"/>
      <c r="EY677" s="284"/>
      <c r="EZ677" s="284"/>
      <c r="FA677" s="284"/>
      <c r="FB677" s="284"/>
      <c r="FC677" s="284"/>
      <c r="FD677" s="284"/>
      <c r="FE677" s="284"/>
      <c r="FF677" s="284"/>
      <c r="FG677" s="284"/>
      <c r="FH677" s="284"/>
      <c r="FI677" s="284"/>
      <c r="FJ677" s="284"/>
      <c r="FK677" s="284"/>
      <c r="FL677" s="284"/>
      <c r="FM677" s="284"/>
      <c r="FN677" s="284"/>
      <c r="FO677" s="284"/>
      <c r="FP677" s="284"/>
      <c r="FQ677" s="284"/>
      <c r="FR677" s="284"/>
      <c r="FS677" s="284"/>
      <c r="FT677" s="284"/>
      <c r="FU677" s="284"/>
      <c r="FV677" s="284"/>
      <c r="FW677" s="284"/>
      <c r="FX677" s="284"/>
      <c r="FY677" s="284"/>
      <c r="FZ677" s="284"/>
      <c r="GA677" s="284"/>
      <c r="GB677" s="284"/>
      <c r="GC677" s="284"/>
      <c r="GD677" s="284"/>
      <c r="GE677" s="284"/>
      <c r="GF677" s="284"/>
      <c r="GG677" s="284"/>
      <c r="GH677" s="284"/>
      <c r="GI677" s="284"/>
      <c r="GJ677" s="284"/>
      <c r="GK677" s="284"/>
      <c r="GL677" s="284"/>
      <c r="GM677" s="284"/>
      <c r="GN677" s="284"/>
      <c r="GO677" s="284"/>
      <c r="GP677" s="284"/>
      <c r="GQ677" s="284"/>
      <c r="GR677" s="284"/>
      <c r="GS677" s="284"/>
      <c r="GT677" s="284"/>
      <c r="GU677" s="284"/>
      <c r="GV677" s="284"/>
      <c r="GW677" s="284"/>
      <c r="GX677" s="284"/>
      <c r="GY677" s="284"/>
      <c r="GZ677" s="284"/>
      <c r="HA677" s="284"/>
      <c r="HB677" s="284"/>
      <c r="HC677" s="284"/>
      <c r="HD677" s="284"/>
      <c r="HE677" s="284"/>
      <c r="HF677" s="284"/>
      <c r="HG677" s="284"/>
      <c r="HH677" s="284"/>
      <c r="HI677" s="284"/>
      <c r="HJ677" s="284"/>
      <c r="HK677" s="284"/>
      <c r="HL677" s="284"/>
      <c r="HM677" s="284"/>
      <c r="HN677" s="284"/>
      <c r="HO677" s="284"/>
      <c r="HP677" s="284"/>
      <c r="HQ677" s="284"/>
      <c r="HR677" s="284"/>
      <c r="HS677" s="284"/>
      <c r="HT677" s="284"/>
      <c r="HU677" s="284"/>
      <c r="HV677" s="284"/>
      <c r="HW677" s="284"/>
      <c r="HX677" s="284"/>
      <c r="HY677" s="284"/>
      <c r="HZ677" s="284"/>
      <c r="IA677" s="284"/>
      <c r="IB677" s="284"/>
      <c r="IC677" s="284"/>
      <c r="ID677" s="284"/>
      <c r="IE677" s="284"/>
      <c r="IF677" s="284"/>
      <c r="IG677" s="284"/>
      <c r="IH677" s="284"/>
      <c r="II677" s="284"/>
      <c r="IJ677" s="284"/>
    </row>
    <row r="678" spans="1:244" s="353" customFormat="1" ht="14.25">
      <c r="A678" s="344"/>
      <c r="B678" s="373"/>
      <c r="C678" s="317"/>
      <c r="D678" s="454"/>
      <c r="E678" s="487"/>
      <c r="F678" s="220"/>
      <c r="G678" s="284"/>
      <c r="H678" s="284"/>
      <c r="I678" s="284"/>
      <c r="J678" s="284"/>
      <c r="K678" s="284"/>
      <c r="L678" s="284"/>
      <c r="M678" s="284"/>
      <c r="N678" s="284"/>
      <c r="O678" s="284"/>
      <c r="P678" s="284"/>
      <c r="Q678" s="284"/>
      <c r="R678" s="284"/>
      <c r="S678" s="284"/>
      <c r="T678" s="284"/>
      <c r="U678" s="284"/>
      <c r="V678" s="284"/>
      <c r="W678" s="284"/>
      <c r="X678" s="284"/>
      <c r="Y678" s="284"/>
      <c r="Z678" s="284"/>
      <c r="AA678" s="284"/>
      <c r="AB678" s="284"/>
      <c r="AC678" s="284"/>
      <c r="AD678" s="284"/>
      <c r="AE678" s="284"/>
      <c r="AF678" s="284"/>
      <c r="AG678" s="284"/>
      <c r="AH678" s="284"/>
      <c r="AI678" s="284"/>
      <c r="AJ678" s="284"/>
      <c r="AK678" s="284"/>
      <c r="AL678" s="284"/>
      <c r="AM678" s="284"/>
      <c r="AN678" s="284"/>
      <c r="AO678" s="284"/>
      <c r="AP678" s="284"/>
      <c r="AQ678" s="284"/>
      <c r="AR678" s="284"/>
      <c r="AS678" s="284"/>
      <c r="AT678" s="284"/>
      <c r="AU678" s="284"/>
      <c r="AV678" s="284"/>
      <c r="AW678" s="284"/>
      <c r="AX678" s="284"/>
      <c r="AY678" s="284"/>
      <c r="AZ678" s="284"/>
      <c r="BA678" s="284"/>
      <c r="BB678" s="284"/>
      <c r="BC678" s="284"/>
      <c r="BD678" s="284"/>
      <c r="BE678" s="284"/>
      <c r="BF678" s="284"/>
      <c r="BG678" s="284"/>
      <c r="BH678" s="284"/>
      <c r="BI678" s="284"/>
      <c r="BJ678" s="284"/>
      <c r="BK678" s="284"/>
      <c r="BL678" s="284"/>
      <c r="BM678" s="284"/>
      <c r="BN678" s="284"/>
      <c r="BO678" s="284"/>
      <c r="BP678" s="284"/>
      <c r="BQ678" s="284"/>
      <c r="BR678" s="284"/>
      <c r="BS678" s="284"/>
      <c r="BT678" s="284"/>
      <c r="BU678" s="284"/>
      <c r="BV678" s="284"/>
      <c r="BW678" s="284"/>
      <c r="BX678" s="284"/>
      <c r="BY678" s="284"/>
      <c r="BZ678" s="284"/>
      <c r="CA678" s="284"/>
      <c r="CB678" s="284"/>
      <c r="CC678" s="284"/>
      <c r="CD678" s="284"/>
      <c r="CE678" s="284"/>
      <c r="CF678" s="284"/>
      <c r="CG678" s="284"/>
      <c r="CH678" s="284"/>
      <c r="CI678" s="284"/>
      <c r="CJ678" s="284"/>
      <c r="CK678" s="284"/>
      <c r="CL678" s="284"/>
      <c r="CM678" s="284"/>
      <c r="CN678" s="284"/>
      <c r="CO678" s="284"/>
      <c r="CP678" s="284"/>
      <c r="CQ678" s="284"/>
      <c r="CR678" s="284"/>
      <c r="CS678" s="284"/>
      <c r="CT678" s="284"/>
      <c r="CU678" s="284"/>
      <c r="CV678" s="284"/>
      <c r="CW678" s="284"/>
      <c r="CX678" s="284"/>
      <c r="CY678" s="284"/>
      <c r="CZ678" s="284"/>
      <c r="DA678" s="284"/>
      <c r="DB678" s="284"/>
      <c r="DC678" s="284"/>
      <c r="DD678" s="284"/>
      <c r="DE678" s="284"/>
      <c r="DF678" s="284"/>
      <c r="DG678" s="284"/>
      <c r="DH678" s="284"/>
      <c r="DI678" s="284"/>
      <c r="DJ678" s="284"/>
      <c r="DK678" s="284"/>
      <c r="DL678" s="284"/>
      <c r="DM678" s="284"/>
      <c r="DN678" s="284"/>
      <c r="DO678" s="284"/>
      <c r="DP678" s="284"/>
      <c r="DQ678" s="284"/>
      <c r="DR678" s="284"/>
      <c r="DS678" s="284"/>
      <c r="DT678" s="284"/>
      <c r="DU678" s="284"/>
      <c r="DV678" s="284"/>
      <c r="DW678" s="284"/>
      <c r="DX678" s="284"/>
      <c r="DY678" s="284"/>
      <c r="DZ678" s="284"/>
      <c r="EA678" s="284"/>
      <c r="EB678" s="284"/>
      <c r="EC678" s="284"/>
      <c r="ED678" s="284"/>
      <c r="EE678" s="284"/>
      <c r="EF678" s="284"/>
      <c r="EG678" s="284"/>
      <c r="EH678" s="284"/>
      <c r="EI678" s="284"/>
      <c r="EJ678" s="284"/>
      <c r="EK678" s="284"/>
      <c r="EL678" s="284"/>
      <c r="EM678" s="284"/>
      <c r="EN678" s="284"/>
      <c r="EO678" s="284"/>
      <c r="EP678" s="284"/>
      <c r="EQ678" s="284"/>
      <c r="ER678" s="284"/>
      <c r="ES678" s="284"/>
      <c r="ET678" s="284"/>
      <c r="EU678" s="284"/>
      <c r="EV678" s="284"/>
      <c r="EW678" s="284"/>
      <c r="EX678" s="284"/>
      <c r="EY678" s="284"/>
      <c r="EZ678" s="284"/>
      <c r="FA678" s="284"/>
      <c r="FB678" s="284"/>
      <c r="FC678" s="284"/>
      <c r="FD678" s="284"/>
      <c r="FE678" s="284"/>
      <c r="FF678" s="284"/>
      <c r="FG678" s="284"/>
      <c r="FH678" s="284"/>
      <c r="FI678" s="284"/>
      <c r="FJ678" s="284"/>
      <c r="FK678" s="284"/>
      <c r="FL678" s="284"/>
      <c r="FM678" s="284"/>
      <c r="FN678" s="284"/>
      <c r="FO678" s="284"/>
      <c r="FP678" s="284"/>
      <c r="FQ678" s="284"/>
      <c r="FR678" s="284"/>
      <c r="FS678" s="284"/>
      <c r="FT678" s="284"/>
      <c r="FU678" s="284"/>
      <c r="FV678" s="284"/>
      <c r="FW678" s="284"/>
      <c r="FX678" s="284"/>
      <c r="FY678" s="284"/>
      <c r="FZ678" s="284"/>
      <c r="GA678" s="284"/>
      <c r="GB678" s="284"/>
      <c r="GC678" s="284"/>
      <c r="GD678" s="284"/>
      <c r="GE678" s="284"/>
      <c r="GF678" s="284"/>
      <c r="GG678" s="284"/>
      <c r="GH678" s="284"/>
      <c r="GI678" s="284"/>
      <c r="GJ678" s="284"/>
      <c r="GK678" s="284"/>
      <c r="GL678" s="284"/>
      <c r="GM678" s="284"/>
      <c r="GN678" s="284"/>
      <c r="GO678" s="284"/>
      <c r="GP678" s="284"/>
      <c r="GQ678" s="284"/>
      <c r="GR678" s="284"/>
      <c r="GS678" s="284"/>
      <c r="GT678" s="284"/>
      <c r="GU678" s="284"/>
      <c r="GV678" s="284"/>
      <c r="GW678" s="284"/>
      <c r="GX678" s="284"/>
      <c r="GY678" s="284"/>
      <c r="GZ678" s="284"/>
      <c r="HA678" s="284"/>
      <c r="HB678" s="284"/>
      <c r="HC678" s="284"/>
      <c r="HD678" s="284"/>
      <c r="HE678" s="284"/>
      <c r="HF678" s="284"/>
      <c r="HG678" s="284"/>
      <c r="HH678" s="284"/>
      <c r="HI678" s="284"/>
      <c r="HJ678" s="284"/>
      <c r="HK678" s="284"/>
      <c r="HL678" s="284"/>
      <c r="HM678" s="284"/>
      <c r="HN678" s="284"/>
      <c r="HO678" s="284"/>
      <c r="HP678" s="284"/>
      <c r="HQ678" s="284"/>
      <c r="HR678" s="284"/>
      <c r="HS678" s="284"/>
      <c r="HT678" s="284"/>
      <c r="HU678" s="284"/>
      <c r="HV678" s="284"/>
      <c r="HW678" s="284"/>
      <c r="HX678" s="284"/>
      <c r="HY678" s="284"/>
      <c r="HZ678" s="284"/>
      <c r="IA678" s="284"/>
      <c r="IB678" s="284"/>
      <c r="IC678" s="284"/>
      <c r="ID678" s="284"/>
      <c r="IE678" s="284"/>
      <c r="IF678" s="284"/>
      <c r="IG678" s="284"/>
      <c r="IH678" s="284"/>
      <c r="II678" s="284"/>
      <c r="IJ678" s="284"/>
    </row>
    <row r="679" spans="1:244" s="353" customFormat="1" ht="14.25">
      <c r="A679" s="344"/>
      <c r="B679" s="373"/>
      <c r="C679" s="317"/>
      <c r="D679" s="454"/>
      <c r="E679" s="487"/>
      <c r="F679" s="220"/>
      <c r="G679" s="284"/>
      <c r="H679" s="284"/>
      <c r="I679" s="284"/>
      <c r="J679" s="284"/>
      <c r="K679" s="284"/>
      <c r="L679" s="284"/>
      <c r="M679" s="284"/>
      <c r="N679" s="284"/>
      <c r="O679" s="284"/>
      <c r="P679" s="284"/>
      <c r="Q679" s="284"/>
      <c r="R679" s="284"/>
      <c r="S679" s="284"/>
      <c r="T679" s="284"/>
      <c r="U679" s="284"/>
      <c r="V679" s="284"/>
      <c r="W679" s="284"/>
      <c r="X679" s="284"/>
      <c r="Y679" s="284"/>
      <c r="Z679" s="284"/>
      <c r="AA679" s="284"/>
      <c r="AB679" s="284"/>
      <c r="AC679" s="284"/>
      <c r="AD679" s="284"/>
      <c r="AE679" s="284"/>
      <c r="AF679" s="284"/>
      <c r="AG679" s="284"/>
      <c r="AH679" s="284"/>
      <c r="AI679" s="284"/>
      <c r="AJ679" s="284"/>
      <c r="AK679" s="284"/>
      <c r="AL679" s="284"/>
      <c r="AM679" s="284"/>
      <c r="AN679" s="284"/>
      <c r="AO679" s="284"/>
      <c r="AP679" s="284"/>
      <c r="AQ679" s="284"/>
      <c r="AR679" s="284"/>
      <c r="AS679" s="284"/>
      <c r="AT679" s="284"/>
      <c r="AU679" s="284"/>
      <c r="AV679" s="284"/>
      <c r="AW679" s="284"/>
      <c r="AX679" s="284"/>
      <c r="AY679" s="284"/>
      <c r="AZ679" s="284"/>
      <c r="BA679" s="284"/>
      <c r="BB679" s="284"/>
      <c r="BC679" s="284"/>
      <c r="BD679" s="284"/>
      <c r="BE679" s="284"/>
      <c r="BF679" s="284"/>
      <c r="BG679" s="284"/>
      <c r="BH679" s="284"/>
      <c r="BI679" s="284"/>
      <c r="BJ679" s="284"/>
      <c r="BK679" s="284"/>
      <c r="BL679" s="284"/>
      <c r="BM679" s="284"/>
      <c r="BN679" s="284"/>
      <c r="BO679" s="284"/>
      <c r="BP679" s="284"/>
      <c r="BQ679" s="284"/>
      <c r="BR679" s="284"/>
      <c r="BS679" s="284"/>
      <c r="BT679" s="284"/>
      <c r="BU679" s="284"/>
      <c r="BV679" s="284"/>
      <c r="BW679" s="284"/>
      <c r="BX679" s="284"/>
      <c r="BY679" s="284"/>
      <c r="BZ679" s="284"/>
      <c r="CA679" s="284"/>
      <c r="CB679" s="284"/>
      <c r="CC679" s="284"/>
      <c r="CD679" s="284"/>
      <c r="CE679" s="284"/>
      <c r="CF679" s="284"/>
      <c r="CG679" s="284"/>
      <c r="CH679" s="284"/>
      <c r="CI679" s="284"/>
      <c r="CJ679" s="284"/>
      <c r="CK679" s="284"/>
      <c r="CL679" s="284"/>
      <c r="CM679" s="284"/>
      <c r="CN679" s="284"/>
      <c r="CO679" s="284"/>
      <c r="CP679" s="284"/>
      <c r="CQ679" s="284"/>
      <c r="CR679" s="284"/>
      <c r="CS679" s="284"/>
      <c r="CT679" s="284"/>
      <c r="CU679" s="284"/>
      <c r="CV679" s="284"/>
      <c r="CW679" s="284"/>
      <c r="CX679" s="284"/>
      <c r="CY679" s="284"/>
      <c r="CZ679" s="284"/>
      <c r="DA679" s="284"/>
      <c r="DB679" s="284"/>
      <c r="DC679" s="284"/>
      <c r="DD679" s="284"/>
      <c r="DE679" s="284"/>
      <c r="DF679" s="284"/>
      <c r="DG679" s="284"/>
      <c r="DH679" s="284"/>
      <c r="DI679" s="284"/>
      <c r="DJ679" s="284"/>
      <c r="DK679" s="284"/>
      <c r="DL679" s="284"/>
      <c r="DM679" s="284"/>
      <c r="DN679" s="284"/>
      <c r="DO679" s="284"/>
      <c r="DP679" s="284"/>
      <c r="DQ679" s="284"/>
      <c r="DR679" s="284"/>
      <c r="DS679" s="284"/>
      <c r="DT679" s="284"/>
      <c r="DU679" s="284"/>
      <c r="DV679" s="284"/>
      <c r="DW679" s="284"/>
      <c r="DX679" s="284"/>
      <c r="DY679" s="284"/>
      <c r="DZ679" s="284"/>
      <c r="EA679" s="284"/>
      <c r="EB679" s="284"/>
      <c r="EC679" s="284"/>
      <c r="ED679" s="284"/>
      <c r="EE679" s="284"/>
      <c r="EF679" s="284"/>
      <c r="EG679" s="284"/>
      <c r="EH679" s="284"/>
      <c r="EI679" s="284"/>
      <c r="EJ679" s="284"/>
      <c r="EK679" s="284"/>
      <c r="EL679" s="284"/>
      <c r="EM679" s="284"/>
      <c r="EN679" s="284"/>
      <c r="EO679" s="284"/>
      <c r="EP679" s="284"/>
      <c r="EQ679" s="284"/>
      <c r="ER679" s="284"/>
      <c r="ES679" s="284"/>
      <c r="ET679" s="284"/>
      <c r="EU679" s="284"/>
      <c r="EV679" s="284"/>
      <c r="EW679" s="284"/>
      <c r="EX679" s="284"/>
      <c r="EY679" s="284"/>
      <c r="EZ679" s="284"/>
      <c r="FA679" s="284"/>
      <c r="FB679" s="284"/>
      <c r="FC679" s="284"/>
      <c r="FD679" s="284"/>
      <c r="FE679" s="284"/>
      <c r="FF679" s="284"/>
      <c r="FG679" s="284"/>
      <c r="FH679" s="284"/>
      <c r="FI679" s="284"/>
      <c r="FJ679" s="284"/>
      <c r="FK679" s="284"/>
      <c r="FL679" s="284"/>
      <c r="FM679" s="284"/>
      <c r="FN679" s="284"/>
      <c r="FO679" s="284"/>
      <c r="FP679" s="284"/>
      <c r="FQ679" s="284"/>
      <c r="FR679" s="284"/>
      <c r="FS679" s="284"/>
      <c r="FT679" s="284"/>
      <c r="FU679" s="284"/>
      <c r="FV679" s="284"/>
      <c r="FW679" s="284"/>
      <c r="FX679" s="284"/>
      <c r="FY679" s="284"/>
      <c r="FZ679" s="284"/>
      <c r="GA679" s="284"/>
      <c r="GB679" s="284"/>
      <c r="GC679" s="284"/>
      <c r="GD679" s="284"/>
      <c r="GE679" s="284"/>
      <c r="GF679" s="284"/>
      <c r="GG679" s="284"/>
      <c r="GH679" s="284"/>
      <c r="GI679" s="284"/>
      <c r="GJ679" s="284"/>
      <c r="GK679" s="284"/>
      <c r="GL679" s="284"/>
      <c r="GM679" s="284"/>
      <c r="GN679" s="284"/>
      <c r="GO679" s="284"/>
      <c r="GP679" s="284"/>
      <c r="GQ679" s="284"/>
      <c r="GR679" s="284"/>
      <c r="GS679" s="284"/>
      <c r="GT679" s="284"/>
      <c r="GU679" s="284"/>
      <c r="GV679" s="284"/>
      <c r="GW679" s="284"/>
      <c r="GX679" s="284"/>
      <c r="GY679" s="284"/>
      <c r="GZ679" s="284"/>
      <c r="HA679" s="284"/>
      <c r="HB679" s="284"/>
      <c r="HC679" s="284"/>
      <c r="HD679" s="284"/>
      <c r="HE679" s="284"/>
      <c r="HF679" s="284"/>
      <c r="HG679" s="284"/>
      <c r="HH679" s="284"/>
      <c r="HI679" s="284"/>
      <c r="HJ679" s="284"/>
      <c r="HK679" s="284"/>
      <c r="HL679" s="284"/>
      <c r="HM679" s="284"/>
      <c r="HN679" s="284"/>
      <c r="HO679" s="284"/>
      <c r="HP679" s="284"/>
      <c r="HQ679" s="284"/>
      <c r="HR679" s="284"/>
      <c r="HS679" s="284"/>
      <c r="HT679" s="284"/>
      <c r="HU679" s="284"/>
      <c r="HV679" s="284"/>
      <c r="HW679" s="284"/>
      <c r="HX679" s="284"/>
      <c r="HY679" s="284"/>
      <c r="HZ679" s="284"/>
      <c r="IA679" s="284"/>
      <c r="IB679" s="284"/>
      <c r="IC679" s="284"/>
      <c r="ID679" s="284"/>
      <c r="IE679" s="284"/>
      <c r="IF679" s="284"/>
      <c r="IG679" s="284"/>
      <c r="IH679" s="284"/>
      <c r="II679" s="284"/>
      <c r="IJ679" s="284"/>
    </row>
    <row r="680" spans="1:244" s="353" customFormat="1" ht="14.25">
      <c r="A680" s="344"/>
      <c r="B680" s="373"/>
      <c r="C680" s="317"/>
      <c r="D680" s="454"/>
      <c r="E680" s="487"/>
      <c r="F680" s="220"/>
      <c r="G680" s="284"/>
      <c r="H680" s="284"/>
      <c r="I680" s="284"/>
      <c r="J680" s="284"/>
      <c r="K680" s="284"/>
      <c r="L680" s="284"/>
      <c r="M680" s="284"/>
      <c r="N680" s="284"/>
      <c r="O680" s="284"/>
      <c r="P680" s="284"/>
      <c r="Q680" s="284"/>
      <c r="R680" s="284"/>
      <c r="S680" s="284"/>
      <c r="T680" s="284"/>
      <c r="U680" s="284"/>
      <c r="V680" s="284"/>
      <c r="W680" s="284"/>
      <c r="X680" s="284"/>
      <c r="Y680" s="284"/>
      <c r="Z680" s="284"/>
      <c r="AA680" s="284"/>
      <c r="AB680" s="284"/>
      <c r="AC680" s="284"/>
      <c r="AD680" s="284"/>
      <c r="AE680" s="284"/>
      <c r="AF680" s="284"/>
      <c r="AG680" s="284"/>
      <c r="AH680" s="284"/>
      <c r="AI680" s="284"/>
      <c r="AJ680" s="284"/>
      <c r="AK680" s="284"/>
      <c r="AL680" s="284"/>
      <c r="AM680" s="284"/>
      <c r="AN680" s="284"/>
      <c r="AO680" s="284"/>
      <c r="AP680" s="284"/>
      <c r="AQ680" s="284"/>
      <c r="AR680" s="284"/>
      <c r="AS680" s="284"/>
      <c r="AT680" s="284"/>
      <c r="AU680" s="284"/>
      <c r="AV680" s="284"/>
      <c r="AW680" s="284"/>
      <c r="AX680" s="284"/>
      <c r="AY680" s="284"/>
      <c r="AZ680" s="284"/>
      <c r="BA680" s="284"/>
      <c r="BB680" s="284"/>
      <c r="BC680" s="284"/>
      <c r="BD680" s="284"/>
      <c r="BE680" s="284"/>
      <c r="BF680" s="284"/>
      <c r="BG680" s="284"/>
      <c r="BH680" s="284"/>
      <c r="BI680" s="284"/>
      <c r="BJ680" s="284"/>
      <c r="BK680" s="284"/>
      <c r="BL680" s="284"/>
      <c r="BM680" s="284"/>
      <c r="BN680" s="284"/>
      <c r="BO680" s="284"/>
      <c r="BP680" s="284"/>
      <c r="BQ680" s="284"/>
      <c r="BR680" s="284"/>
      <c r="BS680" s="284"/>
      <c r="BT680" s="284"/>
      <c r="BU680" s="284"/>
      <c r="BV680" s="284"/>
      <c r="BW680" s="284"/>
      <c r="BX680" s="284"/>
      <c r="BY680" s="284"/>
      <c r="BZ680" s="284"/>
      <c r="CA680" s="284"/>
      <c r="CB680" s="284"/>
      <c r="CC680" s="284"/>
      <c r="CD680" s="284"/>
      <c r="CE680" s="284"/>
      <c r="CF680" s="284"/>
      <c r="CG680" s="284"/>
      <c r="CH680" s="284"/>
      <c r="CI680" s="284"/>
      <c r="CJ680" s="284"/>
      <c r="CK680" s="284"/>
      <c r="CL680" s="284"/>
      <c r="CM680" s="284"/>
      <c r="CN680" s="284"/>
      <c r="CO680" s="284"/>
      <c r="CP680" s="284"/>
      <c r="CQ680" s="284"/>
      <c r="CR680" s="284"/>
      <c r="CS680" s="284"/>
      <c r="CT680" s="284"/>
      <c r="CU680" s="284"/>
      <c r="CV680" s="284"/>
      <c r="CW680" s="284"/>
      <c r="CX680" s="284"/>
      <c r="CY680" s="284"/>
      <c r="CZ680" s="284"/>
      <c r="DA680" s="284"/>
      <c r="DB680" s="284"/>
      <c r="DC680" s="284"/>
      <c r="DD680" s="284"/>
      <c r="DE680" s="284"/>
      <c r="DF680" s="284"/>
      <c r="DG680" s="284"/>
      <c r="DH680" s="284"/>
      <c r="DI680" s="284"/>
      <c r="DJ680" s="284"/>
      <c r="DK680" s="284"/>
      <c r="DL680" s="284"/>
      <c r="DM680" s="284"/>
      <c r="DN680" s="284"/>
      <c r="DO680" s="284"/>
      <c r="DP680" s="284"/>
      <c r="DQ680" s="284"/>
      <c r="DR680" s="284"/>
      <c r="DS680" s="284"/>
      <c r="DT680" s="284"/>
      <c r="DU680" s="284"/>
      <c r="DV680" s="284"/>
      <c r="DW680" s="284"/>
      <c r="DX680" s="284"/>
      <c r="DY680" s="284"/>
      <c r="DZ680" s="284"/>
      <c r="EA680" s="284"/>
      <c r="EB680" s="284"/>
      <c r="EC680" s="284"/>
      <c r="ED680" s="284"/>
      <c r="EE680" s="284"/>
      <c r="EF680" s="284"/>
      <c r="EG680" s="284"/>
      <c r="EH680" s="284"/>
      <c r="EI680" s="284"/>
      <c r="EJ680" s="284"/>
      <c r="EK680" s="284"/>
      <c r="EL680" s="284"/>
      <c r="EM680" s="284"/>
      <c r="EN680" s="284"/>
      <c r="EO680" s="284"/>
      <c r="EP680" s="284"/>
      <c r="EQ680" s="284"/>
      <c r="ER680" s="284"/>
      <c r="ES680" s="284"/>
      <c r="ET680" s="284"/>
      <c r="EU680" s="284"/>
      <c r="EV680" s="284"/>
      <c r="EW680" s="284"/>
      <c r="EX680" s="284"/>
      <c r="EY680" s="284"/>
      <c r="EZ680" s="284"/>
      <c r="FA680" s="284"/>
      <c r="FB680" s="284"/>
      <c r="FC680" s="284"/>
      <c r="FD680" s="284"/>
      <c r="FE680" s="284"/>
      <c r="FF680" s="284"/>
      <c r="FG680" s="284"/>
      <c r="FH680" s="284"/>
      <c r="FI680" s="284"/>
      <c r="FJ680" s="284"/>
      <c r="FK680" s="284"/>
      <c r="FL680" s="284"/>
      <c r="FM680" s="284"/>
      <c r="FN680" s="284"/>
      <c r="FO680" s="284"/>
      <c r="FP680" s="284"/>
      <c r="FQ680" s="284"/>
      <c r="FR680" s="284"/>
      <c r="FS680" s="284"/>
      <c r="FT680" s="284"/>
      <c r="FU680" s="284"/>
      <c r="FV680" s="284"/>
      <c r="FW680" s="284"/>
      <c r="FX680" s="284"/>
      <c r="FY680" s="284"/>
      <c r="FZ680" s="284"/>
      <c r="GA680" s="284"/>
      <c r="GB680" s="284"/>
      <c r="GC680" s="284"/>
      <c r="GD680" s="284"/>
      <c r="GE680" s="284"/>
      <c r="GF680" s="284"/>
      <c r="GG680" s="284"/>
      <c r="GH680" s="284"/>
      <c r="GI680" s="284"/>
      <c r="GJ680" s="284"/>
      <c r="GK680" s="284"/>
      <c r="GL680" s="284"/>
      <c r="GM680" s="284"/>
      <c r="GN680" s="284"/>
      <c r="GO680" s="284"/>
      <c r="GP680" s="284"/>
      <c r="GQ680" s="284"/>
      <c r="GR680" s="284"/>
      <c r="GS680" s="284"/>
      <c r="GT680" s="284"/>
      <c r="GU680" s="284"/>
      <c r="GV680" s="284"/>
      <c r="GW680" s="284"/>
      <c r="GX680" s="284"/>
      <c r="GY680" s="284"/>
      <c r="GZ680" s="284"/>
      <c r="HA680" s="284"/>
      <c r="HB680" s="284"/>
      <c r="HC680" s="284"/>
      <c r="HD680" s="284"/>
      <c r="HE680" s="284"/>
      <c r="HF680" s="284"/>
      <c r="HG680" s="284"/>
      <c r="HH680" s="284"/>
      <c r="HI680" s="284"/>
      <c r="HJ680" s="284"/>
      <c r="HK680" s="284"/>
      <c r="HL680" s="284"/>
      <c r="HM680" s="284"/>
      <c r="HN680" s="284"/>
      <c r="HO680" s="284"/>
      <c r="HP680" s="284"/>
      <c r="HQ680" s="284"/>
      <c r="HR680" s="284"/>
      <c r="HS680" s="284"/>
      <c r="HT680" s="284"/>
      <c r="HU680" s="284"/>
      <c r="HV680" s="284"/>
      <c r="HW680" s="284"/>
      <c r="HX680" s="284"/>
      <c r="HY680" s="284"/>
      <c r="HZ680" s="284"/>
      <c r="IA680" s="284"/>
      <c r="IB680" s="284"/>
      <c r="IC680" s="284"/>
      <c r="ID680" s="284"/>
      <c r="IE680" s="284"/>
      <c r="IF680" s="284"/>
      <c r="IG680" s="284"/>
      <c r="IH680" s="284"/>
      <c r="II680" s="284"/>
      <c r="IJ680" s="284"/>
    </row>
    <row r="681" spans="1:244" s="353" customFormat="1" ht="14.25">
      <c r="A681" s="344"/>
      <c r="B681" s="373"/>
      <c r="C681" s="317"/>
      <c r="D681" s="454"/>
      <c r="E681" s="487"/>
      <c r="F681" s="220"/>
      <c r="G681" s="284"/>
      <c r="H681" s="284"/>
      <c r="I681" s="284"/>
      <c r="J681" s="284"/>
      <c r="K681" s="284"/>
      <c r="L681" s="284"/>
      <c r="M681" s="284"/>
      <c r="N681" s="284"/>
      <c r="O681" s="284"/>
      <c r="P681" s="284"/>
      <c r="Q681" s="284"/>
      <c r="R681" s="284"/>
      <c r="S681" s="284"/>
      <c r="T681" s="284"/>
      <c r="U681" s="284"/>
      <c r="V681" s="284"/>
      <c r="W681" s="284"/>
      <c r="X681" s="284"/>
      <c r="Y681" s="284"/>
      <c r="Z681" s="284"/>
      <c r="AA681" s="284"/>
      <c r="AB681" s="284"/>
      <c r="AC681" s="284"/>
      <c r="AD681" s="284"/>
      <c r="AE681" s="284"/>
      <c r="AF681" s="284"/>
      <c r="AG681" s="284"/>
      <c r="AH681" s="284"/>
      <c r="AI681" s="284"/>
      <c r="AJ681" s="284"/>
      <c r="AK681" s="284"/>
      <c r="AL681" s="284"/>
      <c r="AM681" s="284"/>
      <c r="AN681" s="284"/>
      <c r="AO681" s="284"/>
      <c r="AP681" s="284"/>
      <c r="AQ681" s="284"/>
      <c r="AR681" s="284"/>
      <c r="AS681" s="284"/>
      <c r="AT681" s="284"/>
      <c r="AU681" s="284"/>
      <c r="AV681" s="284"/>
      <c r="AW681" s="284"/>
      <c r="AX681" s="284"/>
      <c r="AY681" s="284"/>
      <c r="AZ681" s="284"/>
      <c r="BA681" s="284"/>
      <c r="BB681" s="284"/>
      <c r="BC681" s="284"/>
      <c r="BD681" s="284"/>
      <c r="BE681" s="284"/>
      <c r="BF681" s="284"/>
      <c r="BG681" s="284"/>
      <c r="BH681" s="284"/>
      <c r="BI681" s="284"/>
      <c r="BJ681" s="284"/>
      <c r="BK681" s="284"/>
      <c r="BL681" s="284"/>
      <c r="BM681" s="284"/>
      <c r="BN681" s="284"/>
      <c r="BO681" s="284"/>
      <c r="BP681" s="284"/>
      <c r="BQ681" s="284"/>
      <c r="BR681" s="284"/>
      <c r="BS681" s="284"/>
      <c r="BT681" s="284"/>
      <c r="BU681" s="284"/>
      <c r="BV681" s="284"/>
      <c r="BW681" s="284"/>
      <c r="BX681" s="284"/>
      <c r="BY681" s="284"/>
      <c r="BZ681" s="284"/>
      <c r="CA681" s="284"/>
      <c r="CB681" s="284"/>
      <c r="CC681" s="284"/>
      <c r="CD681" s="284"/>
      <c r="CE681" s="284"/>
      <c r="CF681" s="284"/>
      <c r="CG681" s="284"/>
      <c r="CH681" s="284"/>
      <c r="CI681" s="284"/>
      <c r="CJ681" s="284"/>
      <c r="CK681" s="284"/>
      <c r="CL681" s="284"/>
      <c r="CM681" s="284"/>
      <c r="CN681" s="284"/>
      <c r="CO681" s="284"/>
      <c r="CP681" s="284"/>
      <c r="CQ681" s="284"/>
      <c r="CR681" s="284"/>
      <c r="CS681" s="284"/>
      <c r="CT681" s="284"/>
      <c r="CU681" s="284"/>
      <c r="CV681" s="284"/>
      <c r="CW681" s="284"/>
      <c r="CX681" s="284"/>
      <c r="CY681" s="284"/>
      <c r="CZ681" s="284"/>
      <c r="DA681" s="284"/>
      <c r="DB681" s="284"/>
      <c r="DC681" s="284"/>
      <c r="DD681" s="284"/>
      <c r="DE681" s="284"/>
      <c r="DF681" s="284"/>
      <c r="DG681" s="284"/>
      <c r="DH681" s="284"/>
      <c r="DI681" s="284"/>
      <c r="DJ681" s="284"/>
      <c r="DK681" s="284"/>
      <c r="DL681" s="284"/>
      <c r="DM681" s="284"/>
      <c r="DN681" s="284"/>
      <c r="DO681" s="284"/>
      <c r="DP681" s="284"/>
      <c r="DQ681" s="284"/>
      <c r="DR681" s="284"/>
      <c r="DS681" s="284"/>
      <c r="DT681" s="284"/>
      <c r="DU681" s="284"/>
      <c r="DV681" s="284"/>
      <c r="DW681" s="284"/>
      <c r="DX681" s="284"/>
      <c r="DY681" s="284"/>
      <c r="DZ681" s="284"/>
      <c r="EA681" s="284"/>
      <c r="EB681" s="284"/>
      <c r="EC681" s="284"/>
      <c r="ED681" s="284"/>
      <c r="EE681" s="284"/>
      <c r="EF681" s="284"/>
      <c r="EG681" s="284"/>
      <c r="EH681" s="284"/>
      <c r="EI681" s="284"/>
      <c r="EJ681" s="284"/>
      <c r="EK681" s="284"/>
      <c r="EL681" s="284"/>
      <c r="EM681" s="284"/>
      <c r="EN681" s="284"/>
      <c r="EO681" s="284"/>
      <c r="EP681" s="284"/>
      <c r="EQ681" s="284"/>
      <c r="ER681" s="284"/>
      <c r="ES681" s="284"/>
      <c r="ET681" s="284"/>
      <c r="EU681" s="284"/>
      <c r="EV681" s="284"/>
      <c r="EW681" s="284"/>
      <c r="EX681" s="284"/>
      <c r="EY681" s="284"/>
      <c r="EZ681" s="284"/>
      <c r="FA681" s="284"/>
      <c r="FB681" s="284"/>
      <c r="FC681" s="284"/>
      <c r="FD681" s="284"/>
      <c r="FE681" s="284"/>
      <c r="FF681" s="284"/>
      <c r="FG681" s="284"/>
      <c r="FH681" s="284"/>
      <c r="FI681" s="284"/>
      <c r="FJ681" s="284"/>
      <c r="FK681" s="284"/>
      <c r="FL681" s="284"/>
      <c r="FM681" s="284"/>
      <c r="FN681" s="284"/>
      <c r="FO681" s="284"/>
      <c r="FP681" s="284"/>
      <c r="FQ681" s="284"/>
      <c r="FR681" s="284"/>
      <c r="FS681" s="284"/>
      <c r="FT681" s="284"/>
      <c r="FU681" s="284"/>
      <c r="FV681" s="284"/>
      <c r="FW681" s="284"/>
      <c r="FX681" s="284"/>
      <c r="FY681" s="284"/>
      <c r="FZ681" s="284"/>
      <c r="GA681" s="284"/>
      <c r="GB681" s="284"/>
      <c r="GC681" s="284"/>
      <c r="GD681" s="284"/>
      <c r="GE681" s="284"/>
      <c r="GF681" s="284"/>
      <c r="GG681" s="284"/>
      <c r="GH681" s="284"/>
      <c r="GI681" s="284"/>
      <c r="GJ681" s="284"/>
      <c r="GK681" s="284"/>
      <c r="GL681" s="284"/>
      <c r="GM681" s="284"/>
      <c r="GN681" s="284"/>
      <c r="GO681" s="284"/>
      <c r="GP681" s="284"/>
      <c r="GQ681" s="284"/>
      <c r="GR681" s="284"/>
      <c r="GS681" s="284"/>
      <c r="GT681" s="284"/>
      <c r="GU681" s="284"/>
      <c r="GV681" s="284"/>
      <c r="GW681" s="284"/>
      <c r="GX681" s="284"/>
      <c r="GY681" s="284"/>
      <c r="GZ681" s="284"/>
      <c r="HA681" s="284"/>
      <c r="HB681" s="284"/>
      <c r="HC681" s="284"/>
      <c r="HD681" s="284"/>
      <c r="HE681" s="284"/>
      <c r="HF681" s="284"/>
      <c r="HG681" s="284"/>
      <c r="HH681" s="284"/>
      <c r="HI681" s="284"/>
      <c r="HJ681" s="284"/>
      <c r="HK681" s="284"/>
      <c r="HL681" s="284"/>
      <c r="HM681" s="284"/>
      <c r="HN681" s="284"/>
      <c r="HO681" s="284"/>
      <c r="HP681" s="284"/>
      <c r="HQ681" s="284"/>
      <c r="HR681" s="284"/>
      <c r="HS681" s="284"/>
      <c r="HT681" s="284"/>
      <c r="HU681" s="284"/>
      <c r="HV681" s="284"/>
      <c r="HW681" s="284"/>
      <c r="HX681" s="284"/>
      <c r="HY681" s="284"/>
      <c r="HZ681" s="284"/>
      <c r="IA681" s="284"/>
      <c r="IB681" s="284"/>
      <c r="IC681" s="284"/>
      <c r="ID681" s="284"/>
      <c r="IE681" s="284"/>
      <c r="IF681" s="284"/>
      <c r="IG681" s="284"/>
      <c r="IH681" s="284"/>
      <c r="II681" s="284"/>
      <c r="IJ681" s="284"/>
    </row>
    <row r="682" spans="1:244" s="353" customFormat="1" ht="14.25">
      <c r="A682" s="344"/>
      <c r="B682" s="373"/>
      <c r="C682" s="317"/>
      <c r="D682" s="454"/>
      <c r="E682" s="487"/>
      <c r="F682" s="220"/>
      <c r="G682" s="284"/>
      <c r="H682" s="284"/>
      <c r="I682" s="284"/>
      <c r="J682" s="284"/>
      <c r="K682" s="284"/>
      <c r="L682" s="284"/>
      <c r="M682" s="284"/>
      <c r="N682" s="284"/>
      <c r="O682" s="284"/>
      <c r="P682" s="284"/>
      <c r="Q682" s="284"/>
      <c r="R682" s="284"/>
      <c r="S682" s="284"/>
      <c r="T682" s="284"/>
      <c r="U682" s="284"/>
      <c r="V682" s="284"/>
      <c r="W682" s="284"/>
      <c r="X682" s="284"/>
      <c r="Y682" s="284"/>
      <c r="Z682" s="284"/>
      <c r="AA682" s="284"/>
      <c r="AB682" s="284"/>
      <c r="AC682" s="284"/>
      <c r="AD682" s="284"/>
      <c r="AE682" s="284"/>
      <c r="AF682" s="284"/>
      <c r="AG682" s="284"/>
      <c r="AH682" s="284"/>
      <c r="AI682" s="284"/>
      <c r="AJ682" s="284"/>
      <c r="AK682" s="284"/>
      <c r="AL682" s="284"/>
      <c r="AM682" s="284"/>
      <c r="AN682" s="284"/>
      <c r="AO682" s="284"/>
      <c r="AP682" s="284"/>
      <c r="AQ682" s="284"/>
      <c r="AR682" s="284"/>
      <c r="AS682" s="284"/>
      <c r="AT682" s="284"/>
      <c r="AU682" s="284"/>
      <c r="AV682" s="284"/>
      <c r="AW682" s="284"/>
      <c r="AX682" s="284"/>
      <c r="AY682" s="284"/>
      <c r="AZ682" s="284"/>
      <c r="BA682" s="284"/>
      <c r="BB682" s="284"/>
      <c r="BC682" s="284"/>
      <c r="BD682" s="284"/>
      <c r="BE682" s="284"/>
      <c r="BF682" s="284"/>
      <c r="BG682" s="284"/>
      <c r="BH682" s="284"/>
      <c r="BI682" s="284"/>
      <c r="BJ682" s="284"/>
      <c r="BK682" s="284"/>
      <c r="BL682" s="284"/>
      <c r="BM682" s="284"/>
      <c r="BN682" s="284"/>
      <c r="BO682" s="284"/>
      <c r="BP682" s="284"/>
      <c r="BQ682" s="284"/>
      <c r="BR682" s="284"/>
      <c r="BS682" s="284"/>
      <c r="BT682" s="284"/>
      <c r="BU682" s="284"/>
      <c r="BV682" s="284"/>
      <c r="BW682" s="284"/>
      <c r="BX682" s="284"/>
      <c r="BY682" s="284"/>
      <c r="BZ682" s="284"/>
      <c r="CA682" s="284"/>
      <c r="CB682" s="284"/>
      <c r="CC682" s="284"/>
      <c r="CD682" s="284"/>
      <c r="CE682" s="284"/>
      <c r="CF682" s="284"/>
      <c r="CG682" s="284"/>
      <c r="CH682" s="284"/>
      <c r="CI682" s="284"/>
      <c r="CJ682" s="284"/>
      <c r="CK682" s="284"/>
      <c r="CL682" s="284"/>
      <c r="CM682" s="284"/>
      <c r="CN682" s="284"/>
      <c r="CO682" s="284"/>
      <c r="CP682" s="284"/>
      <c r="CQ682" s="284"/>
      <c r="CR682" s="284"/>
      <c r="CS682" s="284"/>
      <c r="CT682" s="284"/>
      <c r="CU682" s="284"/>
      <c r="CV682" s="284"/>
      <c r="CW682" s="284"/>
      <c r="CX682" s="284"/>
      <c r="CY682" s="284"/>
      <c r="CZ682" s="284"/>
      <c r="DA682" s="284"/>
      <c r="DB682" s="284"/>
      <c r="DC682" s="284"/>
      <c r="DD682" s="284"/>
      <c r="DE682" s="284"/>
      <c r="DF682" s="284"/>
      <c r="DG682" s="284"/>
      <c r="DH682" s="284"/>
      <c r="DI682" s="284"/>
      <c r="DJ682" s="284"/>
      <c r="DK682" s="284"/>
      <c r="DL682" s="284"/>
      <c r="DM682" s="284"/>
      <c r="DN682" s="284"/>
      <c r="DO682" s="284"/>
      <c r="DP682" s="284"/>
      <c r="DQ682" s="284"/>
      <c r="DR682" s="284"/>
      <c r="DS682" s="284"/>
      <c r="DT682" s="284"/>
      <c r="DU682" s="284"/>
      <c r="DV682" s="284"/>
      <c r="DW682" s="284"/>
      <c r="DX682" s="284"/>
      <c r="DY682" s="284"/>
      <c r="DZ682" s="284"/>
      <c r="EA682" s="284"/>
      <c r="EB682" s="284"/>
      <c r="EC682" s="284"/>
      <c r="ED682" s="284"/>
      <c r="EE682" s="284"/>
      <c r="EF682" s="284"/>
      <c r="EG682" s="284"/>
      <c r="EH682" s="284"/>
      <c r="EI682" s="284"/>
      <c r="EJ682" s="284"/>
      <c r="EK682" s="284"/>
      <c r="EL682" s="284"/>
      <c r="EM682" s="284"/>
      <c r="EN682" s="284"/>
      <c r="EO682" s="284"/>
      <c r="EP682" s="284"/>
      <c r="EQ682" s="284"/>
      <c r="ER682" s="284"/>
      <c r="ES682" s="284"/>
      <c r="ET682" s="284"/>
      <c r="EU682" s="284"/>
      <c r="EV682" s="284"/>
      <c r="EW682" s="284"/>
      <c r="EX682" s="284"/>
      <c r="EY682" s="284"/>
      <c r="EZ682" s="284"/>
      <c r="FA682" s="284"/>
      <c r="FB682" s="284"/>
      <c r="FC682" s="284"/>
      <c r="FD682" s="284"/>
      <c r="FE682" s="284"/>
      <c r="FF682" s="284"/>
      <c r="FG682" s="284"/>
      <c r="FH682" s="284"/>
      <c r="FI682" s="284"/>
      <c r="FJ682" s="284"/>
      <c r="FK682" s="284"/>
      <c r="FL682" s="284"/>
      <c r="FM682" s="284"/>
      <c r="FN682" s="284"/>
      <c r="FO682" s="284"/>
      <c r="FP682" s="284"/>
      <c r="FQ682" s="284"/>
      <c r="FR682" s="284"/>
      <c r="FS682" s="284"/>
      <c r="FT682" s="284"/>
      <c r="FU682" s="284"/>
      <c r="FV682" s="284"/>
      <c r="FW682" s="284"/>
      <c r="FX682" s="284"/>
      <c r="FY682" s="284"/>
      <c r="FZ682" s="284"/>
      <c r="GA682" s="284"/>
      <c r="GB682" s="284"/>
      <c r="GC682" s="284"/>
      <c r="GD682" s="284"/>
      <c r="GE682" s="284"/>
      <c r="GF682" s="284"/>
      <c r="GG682" s="284"/>
      <c r="GH682" s="284"/>
      <c r="GI682" s="284"/>
      <c r="GJ682" s="284"/>
      <c r="GK682" s="284"/>
      <c r="GL682" s="284"/>
      <c r="GM682" s="284"/>
      <c r="GN682" s="284"/>
      <c r="GO682" s="284"/>
      <c r="GP682" s="284"/>
      <c r="GQ682" s="284"/>
      <c r="GR682" s="284"/>
      <c r="GS682" s="284"/>
      <c r="GT682" s="284"/>
      <c r="GU682" s="284"/>
      <c r="GV682" s="284"/>
      <c r="GW682" s="284"/>
      <c r="GX682" s="284"/>
      <c r="GY682" s="284"/>
      <c r="GZ682" s="284"/>
      <c r="HA682" s="284"/>
      <c r="HB682" s="284"/>
      <c r="HC682" s="284"/>
      <c r="HD682" s="284"/>
      <c r="HE682" s="284"/>
      <c r="HF682" s="284"/>
      <c r="HG682" s="284"/>
      <c r="HH682" s="284"/>
      <c r="HI682" s="284"/>
      <c r="HJ682" s="284"/>
      <c r="HK682" s="284"/>
      <c r="HL682" s="284"/>
      <c r="HM682" s="284"/>
      <c r="HN682" s="284"/>
      <c r="HO682" s="284"/>
      <c r="HP682" s="284"/>
      <c r="HQ682" s="284"/>
      <c r="HR682" s="284"/>
      <c r="HS682" s="284"/>
      <c r="HT682" s="284"/>
      <c r="HU682" s="284"/>
      <c r="HV682" s="284"/>
      <c r="HW682" s="284"/>
      <c r="HX682" s="284"/>
      <c r="HY682" s="284"/>
      <c r="HZ682" s="284"/>
      <c r="IA682" s="284"/>
      <c r="IB682" s="284"/>
      <c r="IC682" s="284"/>
      <c r="ID682" s="284"/>
      <c r="IE682" s="284"/>
      <c r="IF682" s="284"/>
      <c r="IG682" s="284"/>
      <c r="IH682" s="284"/>
      <c r="II682" s="284"/>
      <c r="IJ682" s="284"/>
    </row>
    <row r="683" spans="1:244" s="353" customFormat="1" ht="14.25">
      <c r="A683" s="344"/>
      <c r="B683" s="373"/>
      <c r="C683" s="317"/>
      <c r="D683" s="454"/>
      <c r="E683" s="487"/>
      <c r="F683" s="220"/>
      <c r="G683" s="284"/>
      <c r="H683" s="284"/>
      <c r="I683" s="284"/>
      <c r="J683" s="284"/>
      <c r="K683" s="284"/>
      <c r="L683" s="284"/>
      <c r="M683" s="284"/>
      <c r="N683" s="284"/>
      <c r="O683" s="284"/>
      <c r="P683" s="284"/>
      <c r="Q683" s="284"/>
      <c r="R683" s="284"/>
      <c r="S683" s="284"/>
      <c r="T683" s="284"/>
      <c r="U683" s="284"/>
      <c r="V683" s="284"/>
      <c r="W683" s="284"/>
      <c r="X683" s="284"/>
      <c r="Y683" s="284"/>
      <c r="Z683" s="284"/>
      <c r="AA683" s="284"/>
      <c r="AB683" s="284"/>
      <c r="AC683" s="284"/>
      <c r="AD683" s="284"/>
      <c r="AE683" s="284"/>
      <c r="AF683" s="284"/>
      <c r="AG683" s="284"/>
      <c r="AH683" s="284"/>
      <c r="AI683" s="284"/>
      <c r="AJ683" s="284"/>
      <c r="AK683" s="284"/>
      <c r="AL683" s="284"/>
      <c r="AM683" s="284"/>
      <c r="AN683" s="284"/>
      <c r="AO683" s="284"/>
      <c r="AP683" s="284"/>
      <c r="AQ683" s="284"/>
      <c r="AR683" s="284"/>
      <c r="AS683" s="284"/>
      <c r="AT683" s="284"/>
      <c r="AU683" s="284"/>
      <c r="AV683" s="284"/>
      <c r="AW683" s="284"/>
      <c r="AX683" s="284"/>
      <c r="AY683" s="284"/>
      <c r="AZ683" s="284"/>
      <c r="BA683" s="284"/>
      <c r="BB683" s="284"/>
      <c r="BC683" s="284"/>
      <c r="BD683" s="284"/>
      <c r="BE683" s="284"/>
      <c r="BF683" s="284"/>
      <c r="BG683" s="284"/>
      <c r="BH683" s="284"/>
      <c r="BI683" s="284"/>
      <c r="BJ683" s="284"/>
      <c r="BK683" s="284"/>
      <c r="BL683" s="284"/>
      <c r="BM683" s="284"/>
      <c r="BN683" s="284"/>
      <c r="BO683" s="284"/>
      <c r="BP683" s="284"/>
      <c r="BQ683" s="284"/>
      <c r="BR683" s="284"/>
      <c r="BS683" s="284"/>
      <c r="BT683" s="284"/>
      <c r="BU683" s="284"/>
      <c r="BV683" s="284"/>
      <c r="BW683" s="284"/>
      <c r="BX683" s="284"/>
      <c r="BY683" s="284"/>
      <c r="BZ683" s="284"/>
      <c r="CA683" s="284"/>
      <c r="CB683" s="284"/>
      <c r="CC683" s="284"/>
      <c r="CD683" s="284"/>
      <c r="CE683" s="284"/>
      <c r="CF683" s="284"/>
      <c r="CG683" s="284"/>
      <c r="CH683" s="284"/>
      <c r="CI683" s="284"/>
      <c r="CJ683" s="284"/>
      <c r="CK683" s="284"/>
      <c r="CL683" s="284"/>
      <c r="CM683" s="284"/>
      <c r="CN683" s="284"/>
      <c r="CO683" s="284"/>
      <c r="CP683" s="284"/>
      <c r="CQ683" s="284"/>
      <c r="CR683" s="284"/>
      <c r="CS683" s="284"/>
      <c r="CT683" s="284"/>
      <c r="CU683" s="284"/>
      <c r="CV683" s="284"/>
      <c r="CW683" s="284"/>
      <c r="CX683" s="284"/>
      <c r="CY683" s="284"/>
      <c r="CZ683" s="284"/>
      <c r="DA683" s="284"/>
      <c r="DB683" s="284"/>
      <c r="DC683" s="284"/>
      <c r="DD683" s="284"/>
      <c r="DE683" s="284"/>
      <c r="DF683" s="284"/>
      <c r="DG683" s="284"/>
      <c r="DH683" s="284"/>
      <c r="DI683" s="284"/>
      <c r="DJ683" s="284"/>
      <c r="DK683" s="284"/>
      <c r="DL683" s="284"/>
      <c r="DM683" s="284"/>
      <c r="DN683" s="284"/>
      <c r="DO683" s="284"/>
      <c r="DP683" s="284"/>
      <c r="DQ683" s="284"/>
      <c r="DR683" s="284"/>
      <c r="DS683" s="284"/>
      <c r="DT683" s="284"/>
      <c r="DU683" s="284"/>
      <c r="DV683" s="284"/>
      <c r="DW683" s="284"/>
      <c r="DX683" s="284"/>
      <c r="DY683" s="284"/>
      <c r="DZ683" s="284"/>
      <c r="EA683" s="284"/>
      <c r="EB683" s="284"/>
      <c r="EC683" s="284"/>
      <c r="ED683" s="284"/>
      <c r="EE683" s="284"/>
      <c r="EF683" s="284"/>
      <c r="EG683" s="284"/>
      <c r="EH683" s="284"/>
      <c r="EI683" s="284"/>
      <c r="EJ683" s="284"/>
      <c r="EK683" s="284"/>
      <c r="EL683" s="284"/>
      <c r="EM683" s="284"/>
      <c r="EN683" s="284"/>
      <c r="EO683" s="284"/>
      <c r="EP683" s="284"/>
      <c r="EQ683" s="284"/>
      <c r="ER683" s="284"/>
      <c r="ES683" s="284"/>
      <c r="ET683" s="284"/>
      <c r="EU683" s="284"/>
      <c r="EV683" s="284"/>
      <c r="EW683" s="284"/>
      <c r="EX683" s="284"/>
      <c r="EY683" s="284"/>
      <c r="EZ683" s="284"/>
      <c r="FA683" s="284"/>
      <c r="FB683" s="284"/>
      <c r="FC683" s="284"/>
      <c r="FD683" s="284"/>
      <c r="FE683" s="284"/>
      <c r="FF683" s="284"/>
      <c r="FG683" s="284"/>
      <c r="FH683" s="284"/>
      <c r="FI683" s="284"/>
      <c r="FJ683" s="284"/>
      <c r="FK683" s="284"/>
      <c r="FL683" s="284"/>
      <c r="FM683" s="284"/>
      <c r="FN683" s="284"/>
      <c r="FO683" s="284"/>
      <c r="FP683" s="284"/>
      <c r="FQ683" s="284"/>
      <c r="FR683" s="284"/>
      <c r="FS683" s="284"/>
      <c r="FT683" s="284"/>
      <c r="FU683" s="284"/>
      <c r="FV683" s="284"/>
      <c r="FW683" s="284"/>
      <c r="FX683" s="284"/>
      <c r="FY683" s="284"/>
      <c r="FZ683" s="284"/>
      <c r="GA683" s="284"/>
      <c r="GB683" s="284"/>
      <c r="GC683" s="284"/>
      <c r="GD683" s="284"/>
      <c r="GE683" s="284"/>
      <c r="GF683" s="284"/>
      <c r="GG683" s="284"/>
      <c r="GH683" s="284"/>
      <c r="GI683" s="284"/>
      <c r="GJ683" s="284"/>
      <c r="GK683" s="284"/>
      <c r="GL683" s="284"/>
      <c r="GM683" s="284"/>
      <c r="GN683" s="284"/>
      <c r="GO683" s="284"/>
      <c r="GP683" s="284"/>
      <c r="GQ683" s="284"/>
      <c r="GR683" s="284"/>
      <c r="GS683" s="284"/>
      <c r="GT683" s="284"/>
      <c r="GU683" s="284"/>
      <c r="GV683" s="284"/>
      <c r="GW683" s="284"/>
      <c r="GX683" s="284"/>
      <c r="GY683" s="284"/>
      <c r="GZ683" s="284"/>
      <c r="HA683" s="284"/>
      <c r="HB683" s="284"/>
      <c r="HC683" s="284"/>
      <c r="HD683" s="284"/>
      <c r="HE683" s="284"/>
      <c r="HF683" s="284"/>
      <c r="HG683" s="284"/>
      <c r="HH683" s="284"/>
      <c r="HI683" s="284"/>
      <c r="HJ683" s="284"/>
      <c r="HK683" s="284"/>
      <c r="HL683" s="284"/>
      <c r="HM683" s="284"/>
      <c r="HN683" s="284"/>
      <c r="HO683" s="284"/>
      <c r="HP683" s="284"/>
      <c r="HQ683" s="284"/>
      <c r="HR683" s="284"/>
      <c r="HS683" s="284"/>
      <c r="HT683" s="284"/>
      <c r="HU683" s="284"/>
      <c r="HV683" s="284"/>
      <c r="HW683" s="284"/>
      <c r="HX683" s="284"/>
      <c r="HY683" s="284"/>
      <c r="HZ683" s="284"/>
      <c r="IA683" s="284"/>
      <c r="IB683" s="284"/>
      <c r="IC683" s="284"/>
      <c r="ID683" s="284"/>
      <c r="IE683" s="284"/>
      <c r="IF683" s="284"/>
      <c r="IG683" s="284"/>
      <c r="IH683" s="284"/>
      <c r="II683" s="284"/>
      <c r="IJ683" s="284"/>
    </row>
    <row r="684" spans="1:244" s="353" customFormat="1" ht="14.25">
      <c r="A684" s="344"/>
      <c r="B684" s="373"/>
      <c r="C684" s="317"/>
      <c r="D684" s="454"/>
      <c r="E684" s="487"/>
      <c r="F684" s="220"/>
      <c r="G684" s="284"/>
      <c r="H684" s="284"/>
      <c r="I684" s="284"/>
      <c r="J684" s="284"/>
      <c r="K684" s="284"/>
      <c r="L684" s="284"/>
      <c r="M684" s="284"/>
      <c r="N684" s="284"/>
      <c r="O684" s="284"/>
      <c r="P684" s="284"/>
      <c r="Q684" s="284"/>
      <c r="R684" s="284"/>
      <c r="S684" s="284"/>
      <c r="T684" s="284"/>
      <c r="U684" s="284"/>
      <c r="V684" s="284"/>
      <c r="W684" s="284"/>
      <c r="X684" s="284"/>
      <c r="Y684" s="284"/>
      <c r="Z684" s="284"/>
      <c r="AA684" s="284"/>
      <c r="AB684" s="284"/>
      <c r="AC684" s="284"/>
      <c r="AD684" s="284"/>
      <c r="AE684" s="284"/>
      <c r="AF684" s="284"/>
      <c r="AG684" s="284"/>
      <c r="AH684" s="284"/>
      <c r="AI684" s="284"/>
      <c r="AJ684" s="284"/>
      <c r="AK684" s="284"/>
      <c r="AL684" s="284"/>
      <c r="AM684" s="284"/>
      <c r="AN684" s="284"/>
      <c r="AO684" s="284"/>
      <c r="AP684" s="284"/>
      <c r="AQ684" s="284"/>
      <c r="AR684" s="284"/>
      <c r="AS684" s="284"/>
      <c r="AT684" s="284"/>
      <c r="AU684" s="284"/>
      <c r="AV684" s="284"/>
      <c r="AW684" s="284"/>
      <c r="AX684" s="284"/>
      <c r="AY684" s="284"/>
      <c r="AZ684" s="284"/>
      <c r="BA684" s="284"/>
      <c r="BB684" s="284"/>
      <c r="BC684" s="284"/>
      <c r="BD684" s="284"/>
      <c r="BE684" s="284"/>
      <c r="BF684" s="284"/>
      <c r="BG684" s="284"/>
      <c r="BH684" s="284"/>
      <c r="BI684" s="284"/>
      <c r="BJ684" s="284"/>
      <c r="BK684" s="284"/>
      <c r="BL684" s="284"/>
      <c r="BM684" s="284"/>
      <c r="BN684" s="284"/>
      <c r="BO684" s="284"/>
      <c r="BP684" s="284"/>
      <c r="BQ684" s="284"/>
      <c r="BR684" s="284"/>
      <c r="BS684" s="284"/>
      <c r="BT684" s="284"/>
      <c r="BU684" s="284"/>
      <c r="BV684" s="284"/>
      <c r="BW684" s="284"/>
      <c r="BX684" s="284"/>
      <c r="BY684" s="284"/>
      <c r="BZ684" s="284"/>
      <c r="CA684" s="284"/>
      <c r="CB684" s="284"/>
      <c r="CC684" s="284"/>
      <c r="CD684" s="284"/>
      <c r="CE684" s="284"/>
      <c r="CF684" s="284"/>
      <c r="CG684" s="284"/>
      <c r="CH684" s="284"/>
      <c r="CI684" s="284"/>
      <c r="CJ684" s="284"/>
      <c r="CK684" s="284"/>
      <c r="CL684" s="284"/>
      <c r="CM684" s="284"/>
      <c r="CN684" s="284"/>
      <c r="CO684" s="284"/>
      <c r="CP684" s="284"/>
      <c r="CQ684" s="284"/>
      <c r="CR684" s="284"/>
      <c r="CS684" s="284"/>
      <c r="CT684" s="284"/>
      <c r="CU684" s="284"/>
      <c r="CV684" s="284"/>
      <c r="CW684" s="284"/>
      <c r="CX684" s="284"/>
      <c r="CY684" s="284"/>
      <c r="CZ684" s="284"/>
      <c r="DA684" s="284"/>
      <c r="DB684" s="284"/>
      <c r="DC684" s="284"/>
      <c r="DD684" s="284"/>
      <c r="DE684" s="284"/>
      <c r="DF684" s="284"/>
      <c r="DG684" s="284"/>
      <c r="DH684" s="284"/>
      <c r="DI684" s="284"/>
      <c r="DJ684" s="284"/>
      <c r="DK684" s="284"/>
      <c r="DL684" s="284"/>
      <c r="DM684" s="284"/>
      <c r="DN684" s="284"/>
      <c r="DO684" s="284"/>
      <c r="DP684" s="284"/>
      <c r="DQ684" s="284"/>
      <c r="DR684" s="284"/>
      <c r="DS684" s="284"/>
      <c r="DT684" s="284"/>
      <c r="DU684" s="284"/>
      <c r="DV684" s="284"/>
      <c r="DW684" s="284"/>
      <c r="DX684" s="284"/>
      <c r="DY684" s="284"/>
      <c r="DZ684" s="284"/>
      <c r="EA684" s="284"/>
      <c r="EB684" s="284"/>
      <c r="EC684" s="284"/>
      <c r="ED684" s="284"/>
      <c r="EE684" s="284"/>
      <c r="EF684" s="284"/>
      <c r="EG684" s="284"/>
      <c r="EH684" s="284"/>
      <c r="EI684" s="284"/>
      <c r="EJ684" s="284"/>
      <c r="EK684" s="284"/>
      <c r="EL684" s="284"/>
      <c r="EM684" s="284"/>
      <c r="EN684" s="284"/>
      <c r="EO684" s="284"/>
      <c r="EP684" s="284"/>
      <c r="EQ684" s="284"/>
      <c r="ER684" s="284"/>
      <c r="ES684" s="284"/>
      <c r="ET684" s="284"/>
      <c r="EU684" s="284"/>
      <c r="EV684" s="284"/>
      <c r="EW684" s="284"/>
      <c r="EX684" s="284"/>
      <c r="EY684" s="284"/>
      <c r="EZ684" s="284"/>
      <c r="FA684" s="284"/>
      <c r="FB684" s="284"/>
      <c r="FC684" s="284"/>
      <c r="FD684" s="284"/>
      <c r="FE684" s="284"/>
      <c r="FF684" s="284"/>
      <c r="FG684" s="284"/>
      <c r="FH684" s="284"/>
      <c r="FI684" s="284"/>
      <c r="FJ684" s="284"/>
      <c r="FK684" s="284"/>
      <c r="FL684" s="284"/>
      <c r="FM684" s="284"/>
      <c r="FN684" s="284"/>
      <c r="FO684" s="284"/>
      <c r="FP684" s="284"/>
      <c r="FQ684" s="284"/>
      <c r="FR684" s="284"/>
      <c r="FS684" s="284"/>
      <c r="FT684" s="284"/>
      <c r="FU684" s="284"/>
      <c r="FV684" s="284"/>
      <c r="FW684" s="284"/>
      <c r="FX684" s="284"/>
      <c r="FY684" s="284"/>
      <c r="FZ684" s="284"/>
      <c r="GA684" s="284"/>
      <c r="GB684" s="284"/>
      <c r="GC684" s="284"/>
      <c r="GD684" s="284"/>
      <c r="GE684" s="284"/>
      <c r="GF684" s="284"/>
      <c r="GG684" s="284"/>
      <c r="GH684" s="284"/>
      <c r="GI684" s="284"/>
      <c r="GJ684" s="284"/>
      <c r="GK684" s="284"/>
      <c r="GL684" s="284"/>
      <c r="GM684" s="284"/>
      <c r="GN684" s="284"/>
      <c r="GO684" s="284"/>
      <c r="GP684" s="284"/>
      <c r="GQ684" s="284"/>
      <c r="GR684" s="284"/>
      <c r="GS684" s="284"/>
      <c r="GT684" s="284"/>
      <c r="GU684" s="284"/>
      <c r="GV684" s="284"/>
      <c r="GW684" s="284"/>
      <c r="GX684" s="284"/>
      <c r="GY684" s="284"/>
      <c r="GZ684" s="284"/>
      <c r="HA684" s="284"/>
      <c r="HB684" s="284"/>
      <c r="HC684" s="284"/>
      <c r="HD684" s="284"/>
      <c r="HE684" s="284"/>
      <c r="HF684" s="284"/>
      <c r="HG684" s="284"/>
      <c r="HH684" s="284"/>
      <c r="HI684" s="284"/>
      <c r="HJ684" s="284"/>
      <c r="HK684" s="284"/>
      <c r="HL684" s="284"/>
      <c r="HM684" s="284"/>
      <c r="HN684" s="284"/>
      <c r="HO684" s="284"/>
      <c r="HP684" s="284"/>
      <c r="HQ684" s="284"/>
      <c r="HR684" s="284"/>
      <c r="HS684" s="284"/>
      <c r="HT684" s="284"/>
      <c r="HU684" s="284"/>
      <c r="HV684" s="284"/>
      <c r="HW684" s="284"/>
      <c r="HX684" s="284"/>
      <c r="HY684" s="284"/>
      <c r="HZ684" s="284"/>
      <c r="IA684" s="284"/>
      <c r="IB684" s="284"/>
      <c r="IC684" s="284"/>
      <c r="ID684" s="284"/>
      <c r="IE684" s="284"/>
      <c r="IF684" s="284"/>
      <c r="IG684" s="284"/>
      <c r="IH684" s="284"/>
      <c r="II684" s="284"/>
      <c r="IJ684" s="284"/>
    </row>
    <row r="685" spans="1:244" s="353" customFormat="1" ht="14.25">
      <c r="A685" s="344"/>
      <c r="B685" s="373"/>
      <c r="C685" s="317"/>
      <c r="D685" s="454"/>
      <c r="E685" s="487"/>
      <c r="F685" s="220"/>
      <c r="G685" s="284"/>
      <c r="H685" s="284"/>
      <c r="I685" s="284"/>
      <c r="J685" s="284"/>
      <c r="K685" s="284"/>
      <c r="L685" s="284"/>
      <c r="M685" s="284"/>
      <c r="N685" s="284"/>
      <c r="O685" s="284"/>
      <c r="P685" s="284"/>
      <c r="Q685" s="284"/>
      <c r="R685" s="284"/>
      <c r="S685" s="284"/>
      <c r="T685" s="284"/>
      <c r="U685" s="284"/>
      <c r="V685" s="284"/>
      <c r="W685" s="284"/>
      <c r="X685" s="284"/>
      <c r="Y685" s="284"/>
      <c r="Z685" s="284"/>
      <c r="AA685" s="284"/>
      <c r="AB685" s="284"/>
      <c r="AC685" s="284"/>
      <c r="AD685" s="284"/>
      <c r="AE685" s="284"/>
      <c r="AF685" s="284"/>
      <c r="AG685" s="284"/>
      <c r="AH685" s="284"/>
      <c r="AI685" s="284"/>
      <c r="AJ685" s="284"/>
      <c r="AK685" s="284"/>
      <c r="AL685" s="284"/>
      <c r="AM685" s="284"/>
      <c r="AN685" s="284"/>
      <c r="AO685" s="284"/>
      <c r="AP685" s="284"/>
      <c r="AQ685" s="284"/>
      <c r="AR685" s="284"/>
      <c r="AS685" s="284"/>
      <c r="AT685" s="284"/>
      <c r="AU685" s="284"/>
      <c r="AV685" s="284"/>
      <c r="AW685" s="284"/>
      <c r="AX685" s="284"/>
      <c r="AY685" s="284"/>
      <c r="AZ685" s="284"/>
      <c r="BA685" s="284"/>
      <c r="BB685" s="284"/>
      <c r="BC685" s="284"/>
      <c r="BD685" s="284"/>
      <c r="BE685" s="284"/>
      <c r="BF685" s="284"/>
      <c r="BG685" s="284"/>
      <c r="BH685" s="284"/>
      <c r="BI685" s="284"/>
      <c r="BJ685" s="284"/>
      <c r="BK685" s="284"/>
      <c r="BL685" s="284"/>
      <c r="BM685" s="284"/>
      <c r="BN685" s="284"/>
      <c r="BO685" s="284"/>
      <c r="BP685" s="284"/>
      <c r="BQ685" s="284"/>
      <c r="BR685" s="284"/>
      <c r="BS685" s="284"/>
      <c r="BT685" s="284"/>
      <c r="BU685" s="284"/>
      <c r="BV685" s="284"/>
      <c r="BW685" s="284"/>
      <c r="BX685" s="284"/>
      <c r="BY685" s="284"/>
      <c r="BZ685" s="284"/>
      <c r="CA685" s="284"/>
      <c r="CB685" s="284"/>
      <c r="CC685" s="284"/>
      <c r="CD685" s="284"/>
      <c r="CE685" s="284"/>
      <c r="CF685" s="284"/>
      <c r="CG685" s="284"/>
      <c r="CH685" s="284"/>
      <c r="CI685" s="284"/>
      <c r="CJ685" s="284"/>
      <c r="CK685" s="284"/>
      <c r="CL685" s="284"/>
      <c r="CM685" s="284"/>
      <c r="CN685" s="284"/>
      <c r="CO685" s="284"/>
      <c r="CP685" s="284"/>
      <c r="CQ685" s="284"/>
      <c r="CR685" s="284"/>
      <c r="CS685" s="284"/>
      <c r="CT685" s="284"/>
      <c r="CU685" s="284"/>
      <c r="CV685" s="284"/>
      <c r="CW685" s="284"/>
      <c r="CX685" s="284"/>
      <c r="CY685" s="284"/>
      <c r="CZ685" s="284"/>
      <c r="DA685" s="284"/>
      <c r="DB685" s="284"/>
      <c r="DC685" s="284"/>
      <c r="DD685" s="284"/>
      <c r="DE685" s="284"/>
      <c r="DF685" s="284"/>
      <c r="DG685" s="284"/>
      <c r="DH685" s="284"/>
      <c r="DI685" s="284"/>
      <c r="DJ685" s="284"/>
      <c r="DK685" s="284"/>
      <c r="DL685" s="284"/>
      <c r="DM685" s="284"/>
      <c r="DN685" s="284"/>
      <c r="DO685" s="284"/>
      <c r="DP685" s="284"/>
      <c r="DQ685" s="284"/>
      <c r="DR685" s="284"/>
      <c r="DS685" s="284"/>
      <c r="DT685" s="284"/>
      <c r="DU685" s="284"/>
      <c r="DV685" s="284"/>
      <c r="DW685" s="284"/>
      <c r="DX685" s="284"/>
      <c r="DY685" s="284"/>
      <c r="DZ685" s="284"/>
      <c r="EA685" s="284"/>
      <c r="EB685" s="284"/>
      <c r="EC685" s="284"/>
      <c r="ED685" s="284"/>
      <c r="EE685" s="284"/>
      <c r="EF685" s="284"/>
      <c r="EG685" s="284"/>
      <c r="EH685" s="284"/>
      <c r="EI685" s="284"/>
      <c r="EJ685" s="284"/>
      <c r="EK685" s="284"/>
      <c r="EL685" s="284"/>
      <c r="EM685" s="284"/>
      <c r="EN685" s="284"/>
      <c r="EO685" s="284"/>
      <c r="EP685" s="284"/>
      <c r="EQ685" s="284"/>
      <c r="ER685" s="284"/>
      <c r="ES685" s="284"/>
      <c r="ET685" s="284"/>
      <c r="EU685" s="284"/>
      <c r="EV685" s="284"/>
      <c r="EW685" s="284"/>
      <c r="EX685" s="284"/>
      <c r="EY685" s="284"/>
      <c r="EZ685" s="284"/>
      <c r="FA685" s="284"/>
      <c r="FB685" s="284"/>
      <c r="FC685" s="284"/>
      <c r="FD685" s="284"/>
      <c r="FE685" s="284"/>
      <c r="FF685" s="284"/>
      <c r="FG685" s="284"/>
      <c r="FH685" s="284"/>
      <c r="FI685" s="284"/>
      <c r="FJ685" s="284"/>
      <c r="FK685" s="284"/>
      <c r="FL685" s="284"/>
      <c r="FM685" s="284"/>
      <c r="FN685" s="284"/>
      <c r="FO685" s="284"/>
      <c r="FP685" s="284"/>
      <c r="FQ685" s="284"/>
      <c r="FR685" s="284"/>
      <c r="FS685" s="284"/>
      <c r="FT685" s="284"/>
      <c r="FU685" s="284"/>
      <c r="FV685" s="284"/>
      <c r="FW685" s="284"/>
      <c r="FX685" s="284"/>
      <c r="FY685" s="284"/>
      <c r="FZ685" s="284"/>
      <c r="GA685" s="284"/>
      <c r="GB685" s="284"/>
      <c r="GC685" s="284"/>
      <c r="GD685" s="284"/>
      <c r="GE685" s="284"/>
      <c r="GF685" s="284"/>
      <c r="GG685" s="284"/>
      <c r="GH685" s="284"/>
      <c r="GI685" s="284"/>
      <c r="GJ685" s="284"/>
      <c r="GK685" s="284"/>
      <c r="GL685" s="284"/>
      <c r="GM685" s="284"/>
      <c r="GN685" s="284"/>
      <c r="GO685" s="284"/>
      <c r="GP685" s="284"/>
      <c r="GQ685" s="284"/>
      <c r="GR685" s="284"/>
      <c r="GS685" s="284"/>
      <c r="GT685" s="284"/>
      <c r="GU685" s="284"/>
      <c r="GV685" s="284"/>
      <c r="GW685" s="284"/>
      <c r="GX685" s="284"/>
      <c r="GY685" s="284"/>
      <c r="GZ685" s="284"/>
      <c r="HA685" s="284"/>
      <c r="HB685" s="284"/>
      <c r="HC685" s="284"/>
      <c r="HD685" s="284"/>
      <c r="HE685" s="284"/>
      <c r="HF685" s="284"/>
      <c r="HG685" s="284"/>
      <c r="HH685" s="284"/>
      <c r="HI685" s="284"/>
      <c r="HJ685" s="284"/>
      <c r="HK685" s="284"/>
      <c r="HL685" s="284"/>
      <c r="HM685" s="284"/>
      <c r="HN685" s="284"/>
      <c r="HO685" s="284"/>
      <c r="HP685" s="284"/>
      <c r="HQ685" s="284"/>
      <c r="HR685" s="284"/>
      <c r="HS685" s="284"/>
      <c r="HT685" s="284"/>
      <c r="HU685" s="284"/>
      <c r="HV685" s="284"/>
      <c r="HW685" s="284"/>
      <c r="HX685" s="284"/>
      <c r="HY685" s="284"/>
      <c r="HZ685" s="284"/>
      <c r="IA685" s="284"/>
      <c r="IB685" s="284"/>
      <c r="IC685" s="284"/>
      <c r="ID685" s="284"/>
      <c r="IE685" s="284"/>
      <c r="IF685" s="284"/>
      <c r="IG685" s="284"/>
      <c r="IH685" s="284"/>
      <c r="II685" s="284"/>
      <c r="IJ685" s="284"/>
    </row>
    <row r="686" spans="1:244" s="353" customFormat="1" ht="14.25">
      <c r="A686" s="344"/>
      <c r="B686" s="373"/>
      <c r="C686" s="317"/>
      <c r="D686" s="454"/>
      <c r="E686" s="487"/>
      <c r="F686" s="220"/>
      <c r="G686" s="284"/>
      <c r="H686" s="284"/>
      <c r="I686" s="284"/>
      <c r="J686" s="284"/>
      <c r="K686" s="284"/>
      <c r="L686" s="284"/>
      <c r="M686" s="284"/>
      <c r="N686" s="284"/>
      <c r="O686" s="284"/>
      <c r="P686" s="284"/>
      <c r="Q686" s="284"/>
      <c r="R686" s="284"/>
      <c r="S686" s="284"/>
      <c r="T686" s="284"/>
      <c r="U686" s="284"/>
      <c r="V686" s="284"/>
      <c r="W686" s="284"/>
      <c r="X686" s="284"/>
      <c r="Y686" s="284"/>
      <c r="Z686" s="284"/>
      <c r="AA686" s="284"/>
      <c r="AB686" s="284"/>
      <c r="AC686" s="284"/>
      <c r="AD686" s="284"/>
      <c r="AE686" s="284"/>
      <c r="AF686" s="284"/>
      <c r="AG686" s="284"/>
      <c r="AH686" s="284"/>
      <c r="AI686" s="284"/>
      <c r="AJ686" s="284"/>
      <c r="AK686" s="284"/>
      <c r="AL686" s="284"/>
      <c r="AM686" s="284"/>
      <c r="AN686" s="284"/>
      <c r="AO686" s="284"/>
      <c r="AP686" s="284"/>
      <c r="AQ686" s="284"/>
      <c r="AR686" s="284"/>
      <c r="AS686" s="284"/>
      <c r="AT686" s="284"/>
      <c r="AU686" s="284"/>
      <c r="AV686" s="284"/>
      <c r="AW686" s="284"/>
      <c r="AX686" s="284"/>
      <c r="AY686" s="284"/>
      <c r="AZ686" s="284"/>
      <c r="BA686" s="284"/>
      <c r="BB686" s="284"/>
      <c r="BC686" s="284"/>
      <c r="BD686" s="284"/>
      <c r="BE686" s="284"/>
      <c r="BF686" s="284"/>
      <c r="BG686" s="284"/>
      <c r="BH686" s="284"/>
      <c r="BI686" s="284"/>
      <c r="BJ686" s="284"/>
      <c r="BK686" s="284"/>
      <c r="BL686" s="284"/>
      <c r="BM686" s="284"/>
      <c r="BN686" s="284"/>
      <c r="BO686" s="284"/>
      <c r="BP686" s="284"/>
      <c r="BQ686" s="284"/>
      <c r="BR686" s="284"/>
      <c r="BS686" s="284"/>
      <c r="BT686" s="284"/>
      <c r="BU686" s="284"/>
      <c r="BV686" s="284"/>
      <c r="BW686" s="284"/>
      <c r="BX686" s="284"/>
      <c r="BY686" s="284"/>
      <c r="BZ686" s="284"/>
      <c r="CA686" s="284"/>
      <c r="CB686" s="284"/>
      <c r="CC686" s="284"/>
      <c r="CD686" s="284"/>
      <c r="CE686" s="284"/>
      <c r="CF686" s="284"/>
      <c r="CG686" s="284"/>
      <c r="CH686" s="284"/>
      <c r="CI686" s="284"/>
      <c r="CJ686" s="284"/>
      <c r="CK686" s="284"/>
      <c r="CL686" s="284"/>
      <c r="CM686" s="284"/>
      <c r="CN686" s="284"/>
      <c r="CO686" s="284"/>
      <c r="CP686" s="284"/>
      <c r="CQ686" s="284"/>
      <c r="CR686" s="284"/>
      <c r="CS686" s="284"/>
      <c r="CT686" s="284"/>
      <c r="CU686" s="284"/>
      <c r="CV686" s="284"/>
      <c r="CW686" s="284"/>
      <c r="CX686" s="284"/>
      <c r="CY686" s="284"/>
      <c r="CZ686" s="284"/>
      <c r="DA686" s="284"/>
      <c r="DB686" s="284"/>
      <c r="DC686" s="284"/>
      <c r="DD686" s="284"/>
      <c r="DE686" s="284"/>
      <c r="DF686" s="284"/>
      <c r="DG686" s="284"/>
      <c r="DH686" s="284"/>
      <c r="DI686" s="284"/>
      <c r="DJ686" s="284"/>
      <c r="DK686" s="284"/>
      <c r="DL686" s="284"/>
      <c r="DM686" s="284"/>
      <c r="DN686" s="284"/>
      <c r="DO686" s="284"/>
      <c r="DP686" s="284"/>
      <c r="DQ686" s="284"/>
      <c r="DR686" s="284"/>
      <c r="DS686" s="284"/>
      <c r="DT686" s="284"/>
      <c r="DU686" s="284"/>
      <c r="DV686" s="284"/>
      <c r="DW686" s="284"/>
      <c r="DX686" s="284"/>
      <c r="DY686" s="284"/>
      <c r="DZ686" s="284"/>
      <c r="EA686" s="284"/>
      <c r="EB686" s="284"/>
      <c r="EC686" s="284"/>
      <c r="ED686" s="284"/>
      <c r="EE686" s="284"/>
      <c r="EF686" s="284"/>
      <c r="EG686" s="284"/>
      <c r="EH686" s="284"/>
      <c r="EI686" s="284"/>
      <c r="EJ686" s="284"/>
      <c r="EK686" s="284"/>
      <c r="EL686" s="284"/>
      <c r="EM686" s="284"/>
      <c r="EN686" s="284"/>
      <c r="EO686" s="284"/>
      <c r="EP686" s="284"/>
      <c r="EQ686" s="284"/>
      <c r="ER686" s="284"/>
      <c r="ES686" s="284"/>
      <c r="ET686" s="284"/>
      <c r="EU686" s="284"/>
      <c r="EV686" s="284"/>
      <c r="EW686" s="284"/>
      <c r="EX686" s="284"/>
      <c r="EY686" s="284"/>
      <c r="EZ686" s="284"/>
      <c r="FA686" s="284"/>
      <c r="FB686" s="284"/>
      <c r="FC686" s="284"/>
      <c r="FD686" s="284"/>
      <c r="FE686" s="284"/>
      <c r="FF686" s="284"/>
      <c r="FG686" s="284"/>
      <c r="FH686" s="284"/>
      <c r="FI686" s="284"/>
      <c r="FJ686" s="284"/>
      <c r="FK686" s="284"/>
      <c r="FL686" s="284"/>
      <c r="FM686" s="284"/>
      <c r="FN686" s="284"/>
      <c r="FO686" s="284"/>
      <c r="FP686" s="284"/>
      <c r="FQ686" s="284"/>
      <c r="FR686" s="284"/>
      <c r="FS686" s="284"/>
      <c r="FT686" s="284"/>
      <c r="FU686" s="284"/>
      <c r="FV686" s="284"/>
      <c r="FW686" s="284"/>
      <c r="FX686" s="284"/>
      <c r="FY686" s="284"/>
      <c r="FZ686" s="284"/>
      <c r="GA686" s="284"/>
      <c r="GB686" s="284"/>
      <c r="GC686" s="284"/>
      <c r="GD686" s="284"/>
      <c r="GE686" s="284"/>
      <c r="GF686" s="284"/>
      <c r="GG686" s="284"/>
      <c r="GH686" s="284"/>
      <c r="GI686" s="284"/>
      <c r="GJ686" s="284"/>
      <c r="GK686" s="284"/>
      <c r="GL686" s="284"/>
      <c r="GM686" s="284"/>
      <c r="GN686" s="284"/>
      <c r="GO686" s="284"/>
      <c r="GP686" s="284"/>
      <c r="GQ686" s="284"/>
      <c r="GR686" s="284"/>
      <c r="GS686" s="284"/>
      <c r="GT686" s="284"/>
      <c r="GU686" s="284"/>
      <c r="GV686" s="284"/>
      <c r="GW686" s="284"/>
      <c r="GX686" s="284"/>
      <c r="GY686" s="284"/>
      <c r="GZ686" s="284"/>
      <c r="HA686" s="284"/>
      <c r="HB686" s="284"/>
      <c r="HC686" s="284"/>
      <c r="HD686" s="284"/>
      <c r="HE686" s="284"/>
      <c r="HF686" s="284"/>
      <c r="HG686" s="284"/>
      <c r="HH686" s="284"/>
      <c r="HI686" s="284"/>
      <c r="HJ686" s="284"/>
      <c r="HK686" s="284"/>
      <c r="HL686" s="284"/>
      <c r="HM686" s="284"/>
      <c r="HN686" s="284"/>
      <c r="HO686" s="284"/>
      <c r="HP686" s="284"/>
      <c r="HQ686" s="284"/>
      <c r="HR686" s="284"/>
      <c r="HS686" s="284"/>
      <c r="HT686" s="284"/>
      <c r="HU686" s="284"/>
      <c r="HV686" s="284"/>
      <c r="HW686" s="284"/>
      <c r="HX686" s="284"/>
      <c r="HY686" s="284"/>
      <c r="HZ686" s="284"/>
      <c r="IA686" s="284"/>
      <c r="IB686" s="284"/>
      <c r="IC686" s="284"/>
      <c r="ID686" s="284"/>
      <c r="IE686" s="284"/>
      <c r="IF686" s="284"/>
      <c r="IG686" s="284"/>
      <c r="IH686" s="284"/>
      <c r="II686" s="284"/>
      <c r="IJ686" s="284"/>
    </row>
    <row r="687" spans="1:244" s="353" customFormat="1" ht="14.25">
      <c r="A687" s="344"/>
      <c r="B687" s="373"/>
      <c r="C687" s="317"/>
      <c r="D687" s="454"/>
      <c r="E687" s="487"/>
      <c r="F687" s="220"/>
      <c r="G687" s="284"/>
      <c r="H687" s="284"/>
      <c r="I687" s="284"/>
      <c r="J687" s="284"/>
      <c r="K687" s="284"/>
      <c r="L687" s="284"/>
      <c r="M687" s="284"/>
      <c r="N687" s="284"/>
      <c r="O687" s="284"/>
      <c r="P687" s="284"/>
      <c r="Q687" s="284"/>
      <c r="R687" s="284"/>
      <c r="S687" s="284"/>
      <c r="T687" s="284"/>
      <c r="U687" s="284"/>
      <c r="V687" s="284"/>
      <c r="W687" s="284"/>
      <c r="X687" s="284"/>
      <c r="Y687" s="284"/>
      <c r="Z687" s="284"/>
      <c r="AA687" s="284"/>
      <c r="AB687" s="284"/>
      <c r="AC687" s="284"/>
      <c r="AD687" s="284"/>
      <c r="AE687" s="284"/>
      <c r="AF687" s="284"/>
      <c r="AG687" s="284"/>
      <c r="AH687" s="284"/>
      <c r="AI687" s="284"/>
      <c r="AJ687" s="284"/>
      <c r="AK687" s="284"/>
      <c r="AL687" s="284"/>
      <c r="AM687" s="284"/>
      <c r="AN687" s="284"/>
      <c r="AO687" s="284"/>
      <c r="AP687" s="284"/>
      <c r="AQ687" s="284"/>
      <c r="AR687" s="284"/>
      <c r="AS687" s="284"/>
      <c r="AT687" s="284"/>
      <c r="AU687" s="284"/>
      <c r="AV687" s="284"/>
      <c r="AW687" s="284"/>
      <c r="AX687" s="284"/>
      <c r="AY687" s="284"/>
      <c r="AZ687" s="284"/>
      <c r="BA687" s="284"/>
      <c r="BB687" s="284"/>
      <c r="BC687" s="284"/>
      <c r="BD687" s="284"/>
      <c r="BE687" s="284"/>
      <c r="BF687" s="284"/>
      <c r="BG687" s="284"/>
      <c r="BH687" s="284"/>
      <c r="BI687" s="284"/>
      <c r="BJ687" s="284"/>
      <c r="BK687" s="284"/>
      <c r="BL687" s="284"/>
      <c r="BM687" s="284"/>
      <c r="BN687" s="284"/>
      <c r="BO687" s="284"/>
      <c r="BP687" s="284"/>
      <c r="BQ687" s="284"/>
      <c r="BR687" s="284"/>
      <c r="BS687" s="284"/>
      <c r="BT687" s="284"/>
      <c r="BU687" s="284"/>
      <c r="BV687" s="284"/>
      <c r="BW687" s="284"/>
      <c r="BX687" s="284"/>
      <c r="BY687" s="284"/>
      <c r="BZ687" s="284"/>
      <c r="CA687" s="284"/>
      <c r="CB687" s="284"/>
      <c r="CC687" s="284"/>
      <c r="CD687" s="284"/>
      <c r="CE687" s="284"/>
      <c r="CF687" s="284"/>
      <c r="CG687" s="284"/>
      <c r="CH687" s="284"/>
      <c r="CI687" s="284"/>
      <c r="CJ687" s="284"/>
      <c r="CK687" s="284"/>
      <c r="CL687" s="284"/>
      <c r="CM687" s="284"/>
      <c r="CN687" s="284"/>
      <c r="CO687" s="284"/>
      <c r="CP687" s="284"/>
      <c r="CQ687" s="284"/>
      <c r="CR687" s="284"/>
      <c r="CS687" s="284"/>
      <c r="CT687" s="284"/>
      <c r="CU687" s="284"/>
      <c r="CV687" s="284"/>
      <c r="CW687" s="284"/>
      <c r="CX687" s="284"/>
      <c r="CY687" s="284"/>
      <c r="CZ687" s="284"/>
      <c r="DA687" s="284"/>
      <c r="DB687" s="284"/>
      <c r="DC687" s="284"/>
      <c r="DD687" s="284"/>
      <c r="DE687" s="284"/>
      <c r="DF687" s="284"/>
      <c r="DG687" s="284"/>
      <c r="DH687" s="284"/>
      <c r="DI687" s="284"/>
      <c r="DJ687" s="284"/>
      <c r="DK687" s="284"/>
      <c r="DL687" s="284"/>
      <c r="DM687" s="284"/>
      <c r="DN687" s="284"/>
      <c r="DO687" s="284"/>
      <c r="DP687" s="284"/>
      <c r="DQ687" s="284"/>
      <c r="DR687" s="284"/>
      <c r="DS687" s="284"/>
      <c r="DT687" s="284"/>
      <c r="DU687" s="284"/>
      <c r="DV687" s="284"/>
      <c r="DW687" s="284"/>
      <c r="DX687" s="284"/>
      <c r="DY687" s="284"/>
      <c r="DZ687" s="284"/>
      <c r="EA687" s="284"/>
      <c r="EB687" s="284"/>
      <c r="EC687" s="284"/>
      <c r="ED687" s="284"/>
      <c r="EE687" s="284"/>
      <c r="EF687" s="284"/>
      <c r="EG687" s="284"/>
      <c r="EH687" s="284"/>
      <c r="EI687" s="284"/>
      <c r="EJ687" s="284"/>
      <c r="EK687" s="284"/>
      <c r="EL687" s="284"/>
      <c r="EM687" s="284"/>
      <c r="EN687" s="284"/>
      <c r="EO687" s="284"/>
      <c r="EP687" s="284"/>
      <c r="EQ687" s="284"/>
      <c r="ER687" s="284"/>
      <c r="ES687" s="284"/>
      <c r="ET687" s="284"/>
      <c r="EU687" s="284"/>
      <c r="EV687" s="284"/>
      <c r="EW687" s="284"/>
      <c r="EX687" s="284"/>
      <c r="EY687" s="284"/>
      <c r="EZ687" s="284"/>
      <c r="FA687" s="284"/>
      <c r="FB687" s="284"/>
      <c r="FC687" s="284"/>
      <c r="FD687" s="284"/>
      <c r="FE687" s="284"/>
      <c r="FF687" s="284"/>
      <c r="FG687" s="284"/>
      <c r="FH687" s="284"/>
      <c r="FI687" s="284"/>
      <c r="FJ687" s="284"/>
      <c r="FK687" s="284"/>
      <c r="FL687" s="284"/>
      <c r="FM687" s="284"/>
      <c r="FN687" s="284"/>
      <c r="FO687" s="284"/>
      <c r="FP687" s="284"/>
      <c r="FQ687" s="284"/>
      <c r="FR687" s="284"/>
      <c r="FS687" s="284"/>
      <c r="FT687" s="284"/>
      <c r="FU687" s="284"/>
      <c r="FV687" s="284"/>
      <c r="FW687" s="284"/>
      <c r="FX687" s="284"/>
      <c r="FY687" s="284"/>
      <c r="FZ687" s="284"/>
      <c r="GA687" s="284"/>
      <c r="GB687" s="284"/>
      <c r="GC687" s="284"/>
      <c r="GD687" s="284"/>
      <c r="GE687" s="284"/>
      <c r="GF687" s="284"/>
      <c r="GG687" s="284"/>
      <c r="GH687" s="284"/>
      <c r="GI687" s="284"/>
      <c r="GJ687" s="284"/>
      <c r="GK687" s="284"/>
      <c r="GL687" s="284"/>
      <c r="GM687" s="284"/>
      <c r="GN687" s="284"/>
      <c r="GO687" s="284"/>
      <c r="GP687" s="284"/>
      <c r="GQ687" s="284"/>
      <c r="GR687" s="284"/>
      <c r="GS687" s="284"/>
      <c r="GT687" s="284"/>
      <c r="GU687" s="284"/>
      <c r="GV687" s="284"/>
      <c r="GW687" s="284"/>
      <c r="GX687" s="284"/>
      <c r="GY687" s="284"/>
      <c r="GZ687" s="284"/>
      <c r="HA687" s="284"/>
      <c r="HB687" s="284"/>
      <c r="HC687" s="284"/>
      <c r="HD687" s="284"/>
      <c r="HE687" s="284"/>
      <c r="HF687" s="284"/>
      <c r="HG687" s="284"/>
      <c r="HH687" s="284"/>
      <c r="HI687" s="284"/>
      <c r="HJ687" s="284"/>
      <c r="HK687" s="284"/>
      <c r="HL687" s="284"/>
      <c r="HM687" s="284"/>
      <c r="HN687" s="284"/>
      <c r="HO687" s="284"/>
      <c r="HP687" s="284"/>
      <c r="HQ687" s="284"/>
      <c r="HR687" s="284"/>
      <c r="HS687" s="284"/>
      <c r="HT687" s="284"/>
      <c r="HU687" s="284"/>
      <c r="HV687" s="284"/>
      <c r="HW687" s="284"/>
      <c r="HX687" s="284"/>
      <c r="HY687" s="284"/>
      <c r="HZ687" s="284"/>
      <c r="IA687" s="284"/>
      <c r="IB687" s="284"/>
      <c r="IC687" s="284"/>
      <c r="ID687" s="284"/>
      <c r="IE687" s="284"/>
      <c r="IF687" s="284"/>
      <c r="IG687" s="284"/>
      <c r="IH687" s="284"/>
      <c r="II687" s="284"/>
      <c r="IJ687" s="284"/>
    </row>
    <row r="688" spans="1:244" s="353" customFormat="1" ht="14.25">
      <c r="A688" s="344"/>
      <c r="B688" s="373"/>
      <c r="C688" s="317"/>
      <c r="D688" s="454"/>
      <c r="E688" s="487"/>
      <c r="F688" s="220"/>
      <c r="G688" s="284"/>
      <c r="H688" s="284"/>
      <c r="I688" s="284"/>
      <c r="J688" s="284"/>
      <c r="K688" s="284"/>
      <c r="L688" s="284"/>
      <c r="M688" s="284"/>
      <c r="N688" s="284"/>
      <c r="O688" s="284"/>
      <c r="P688" s="284"/>
      <c r="Q688" s="284"/>
      <c r="R688" s="284"/>
      <c r="S688" s="284"/>
      <c r="T688" s="284"/>
      <c r="U688" s="284"/>
      <c r="V688" s="284"/>
      <c r="W688" s="284"/>
      <c r="X688" s="284"/>
      <c r="Y688" s="284"/>
      <c r="Z688" s="284"/>
      <c r="AA688" s="284"/>
      <c r="AB688" s="284"/>
      <c r="AC688" s="284"/>
      <c r="AD688" s="284"/>
      <c r="AE688" s="284"/>
      <c r="AF688" s="284"/>
      <c r="AG688" s="284"/>
      <c r="AH688" s="284"/>
      <c r="AI688" s="284"/>
      <c r="AJ688" s="284"/>
      <c r="AK688" s="284"/>
      <c r="AL688" s="284"/>
      <c r="AM688" s="284"/>
      <c r="AN688" s="284"/>
      <c r="AO688" s="284"/>
      <c r="AP688" s="284"/>
      <c r="AQ688" s="284"/>
      <c r="AR688" s="284"/>
      <c r="AS688" s="284"/>
      <c r="AT688" s="284"/>
      <c r="AU688" s="284"/>
      <c r="AV688" s="284"/>
      <c r="AW688" s="284"/>
      <c r="AX688" s="284"/>
      <c r="AY688" s="284"/>
      <c r="AZ688" s="284"/>
      <c r="BA688" s="284"/>
      <c r="BB688" s="284"/>
      <c r="BC688" s="284"/>
      <c r="BD688" s="284"/>
      <c r="BE688" s="284"/>
      <c r="BF688" s="284"/>
      <c r="BG688" s="284"/>
      <c r="BH688" s="284"/>
      <c r="BI688" s="284"/>
      <c r="BJ688" s="284"/>
      <c r="BK688" s="284"/>
      <c r="BL688" s="284"/>
      <c r="BM688" s="284"/>
      <c r="BN688" s="284"/>
      <c r="BO688" s="284"/>
      <c r="BP688" s="284"/>
      <c r="BQ688" s="284"/>
      <c r="BR688" s="284"/>
      <c r="BS688" s="284"/>
      <c r="BT688" s="284"/>
      <c r="BU688" s="284"/>
      <c r="BV688" s="284"/>
      <c r="BW688" s="284"/>
      <c r="BX688" s="284"/>
      <c r="BY688" s="284"/>
      <c r="BZ688" s="284"/>
      <c r="CA688" s="284"/>
      <c r="CB688" s="284"/>
      <c r="CC688" s="284"/>
      <c r="CD688" s="284"/>
      <c r="CE688" s="284"/>
      <c r="CF688" s="284"/>
      <c r="CG688" s="284"/>
      <c r="CH688" s="284"/>
      <c r="CI688" s="284"/>
      <c r="CJ688" s="284"/>
      <c r="CK688" s="284"/>
      <c r="CL688" s="284"/>
      <c r="CM688" s="284"/>
      <c r="CN688" s="284"/>
      <c r="CO688" s="284"/>
      <c r="CP688" s="284"/>
      <c r="CQ688" s="284"/>
      <c r="CR688" s="284"/>
      <c r="CS688" s="284"/>
      <c r="CT688" s="284"/>
      <c r="CU688" s="284"/>
      <c r="CV688" s="284"/>
      <c r="CW688" s="284"/>
      <c r="CX688" s="284"/>
      <c r="CY688" s="284"/>
      <c r="CZ688" s="284"/>
      <c r="DA688" s="284"/>
      <c r="DB688" s="284"/>
      <c r="DC688" s="284"/>
      <c r="DD688" s="284"/>
      <c r="DE688" s="284"/>
      <c r="DF688" s="284"/>
      <c r="DG688" s="284"/>
      <c r="DH688" s="284"/>
      <c r="DI688" s="284"/>
      <c r="DJ688" s="284"/>
      <c r="DK688" s="284"/>
      <c r="DL688" s="284"/>
      <c r="DM688" s="284"/>
      <c r="DN688" s="284"/>
      <c r="DO688" s="284"/>
      <c r="DP688" s="284"/>
      <c r="DQ688" s="284"/>
      <c r="DR688" s="284"/>
      <c r="DS688" s="284"/>
      <c r="DT688" s="284"/>
      <c r="DU688" s="284"/>
      <c r="DV688" s="284"/>
      <c r="DW688" s="284"/>
      <c r="DX688" s="284"/>
      <c r="DY688" s="284"/>
      <c r="DZ688" s="284"/>
      <c r="EA688" s="284"/>
      <c r="EB688" s="284"/>
      <c r="EC688" s="284"/>
      <c r="ED688" s="284"/>
      <c r="EE688" s="284"/>
      <c r="EF688" s="284"/>
      <c r="EG688" s="284"/>
      <c r="EH688" s="284"/>
      <c r="EI688" s="284"/>
      <c r="EJ688" s="284"/>
      <c r="EK688" s="284"/>
      <c r="EL688" s="284"/>
      <c r="EM688" s="284"/>
      <c r="EN688" s="284"/>
      <c r="EO688" s="284"/>
      <c r="EP688" s="284"/>
      <c r="EQ688" s="284"/>
      <c r="ER688" s="284"/>
      <c r="ES688" s="284"/>
      <c r="ET688" s="284"/>
      <c r="EU688" s="284"/>
      <c r="EV688" s="284"/>
      <c r="EW688" s="284"/>
      <c r="EX688" s="284"/>
      <c r="EY688" s="284"/>
      <c r="EZ688" s="284"/>
      <c r="FA688" s="284"/>
      <c r="FB688" s="284"/>
      <c r="FC688" s="284"/>
      <c r="FD688" s="284"/>
      <c r="FE688" s="284"/>
      <c r="FF688" s="284"/>
      <c r="FG688" s="284"/>
      <c r="FH688" s="284"/>
      <c r="FI688" s="284"/>
      <c r="FJ688" s="284"/>
      <c r="FK688" s="284"/>
      <c r="FL688" s="284"/>
      <c r="FM688" s="284"/>
      <c r="FN688" s="284"/>
      <c r="FO688" s="284"/>
      <c r="FP688" s="284"/>
      <c r="FQ688" s="284"/>
      <c r="FR688" s="284"/>
      <c r="FS688" s="284"/>
      <c r="FT688" s="284"/>
      <c r="FU688" s="284"/>
      <c r="FV688" s="284"/>
      <c r="FW688" s="284"/>
      <c r="FX688" s="284"/>
      <c r="FY688" s="284"/>
      <c r="FZ688" s="284"/>
      <c r="GA688" s="284"/>
      <c r="GB688" s="284"/>
      <c r="GC688" s="284"/>
      <c r="GD688" s="284"/>
      <c r="GE688" s="284"/>
      <c r="GF688" s="284"/>
      <c r="GG688" s="284"/>
      <c r="GH688" s="284"/>
      <c r="GI688" s="284"/>
      <c r="GJ688" s="284"/>
      <c r="GK688" s="284"/>
      <c r="GL688" s="284"/>
      <c r="GM688" s="284"/>
      <c r="GN688" s="284"/>
      <c r="GO688" s="284"/>
      <c r="GP688" s="284"/>
      <c r="GQ688" s="284"/>
      <c r="GR688" s="284"/>
      <c r="GS688" s="284"/>
      <c r="GT688" s="284"/>
      <c r="GU688" s="284"/>
      <c r="GV688" s="284"/>
      <c r="GW688" s="284"/>
      <c r="GX688" s="284"/>
      <c r="GY688" s="284"/>
      <c r="GZ688" s="284"/>
      <c r="HA688" s="284"/>
      <c r="HB688" s="284"/>
      <c r="HC688" s="284"/>
      <c r="HD688" s="284"/>
      <c r="HE688" s="284"/>
      <c r="HF688" s="284"/>
      <c r="HG688" s="284"/>
      <c r="HH688" s="284"/>
      <c r="HI688" s="284"/>
      <c r="HJ688" s="284"/>
      <c r="HK688" s="284"/>
      <c r="HL688" s="284"/>
      <c r="HM688" s="284"/>
      <c r="HN688" s="284"/>
      <c r="HO688" s="284"/>
      <c r="HP688" s="284"/>
      <c r="HQ688" s="284"/>
      <c r="HR688" s="284"/>
      <c r="HS688" s="284"/>
      <c r="HT688" s="284"/>
      <c r="HU688" s="284"/>
      <c r="HV688" s="284"/>
      <c r="HW688" s="284"/>
      <c r="HX688" s="284"/>
      <c r="HY688" s="284"/>
      <c r="HZ688" s="284"/>
      <c r="IA688" s="284"/>
      <c r="IB688" s="284"/>
      <c r="IC688" s="284"/>
      <c r="ID688" s="284"/>
      <c r="IE688" s="284"/>
      <c r="IF688" s="284"/>
      <c r="IG688" s="284"/>
      <c r="IH688" s="284"/>
      <c r="II688" s="284"/>
      <c r="IJ688" s="284"/>
    </row>
    <row r="689" spans="1:244" s="353" customFormat="1" ht="14.25">
      <c r="A689" s="344"/>
      <c r="B689" s="373"/>
      <c r="C689" s="317"/>
      <c r="D689" s="454"/>
      <c r="E689" s="487"/>
      <c r="F689" s="220"/>
      <c r="G689" s="284"/>
      <c r="H689" s="284"/>
      <c r="I689" s="284"/>
      <c r="J689" s="284"/>
      <c r="K689" s="284"/>
      <c r="L689" s="284"/>
      <c r="M689" s="284"/>
      <c r="N689" s="284"/>
      <c r="O689" s="284"/>
      <c r="P689" s="284"/>
      <c r="Q689" s="284"/>
      <c r="R689" s="284"/>
      <c r="S689" s="284"/>
      <c r="T689" s="284"/>
      <c r="U689" s="284"/>
      <c r="V689" s="284"/>
      <c r="W689" s="284"/>
      <c r="X689" s="284"/>
      <c r="Y689" s="284"/>
      <c r="Z689" s="284"/>
      <c r="AA689" s="284"/>
      <c r="AB689" s="284"/>
      <c r="AC689" s="284"/>
      <c r="AD689" s="284"/>
      <c r="AE689" s="284"/>
      <c r="AF689" s="284"/>
      <c r="AG689" s="284"/>
      <c r="AH689" s="284"/>
      <c r="AI689" s="284"/>
      <c r="AJ689" s="284"/>
      <c r="AK689" s="284"/>
      <c r="AL689" s="284"/>
      <c r="AM689" s="284"/>
      <c r="AN689" s="284"/>
      <c r="AO689" s="284"/>
      <c r="AP689" s="284"/>
      <c r="AQ689" s="284"/>
      <c r="AR689" s="284"/>
      <c r="AS689" s="284"/>
      <c r="AT689" s="284"/>
      <c r="AU689" s="284"/>
      <c r="AV689" s="284"/>
      <c r="AW689" s="284"/>
      <c r="AX689" s="284"/>
      <c r="AY689" s="284"/>
      <c r="AZ689" s="284"/>
      <c r="BA689" s="284"/>
      <c r="BB689" s="284"/>
      <c r="BC689" s="284"/>
      <c r="BD689" s="284"/>
      <c r="BE689" s="284"/>
      <c r="BF689" s="284"/>
      <c r="BG689" s="284"/>
      <c r="BH689" s="284"/>
      <c r="BI689" s="284"/>
      <c r="BJ689" s="284"/>
      <c r="BK689" s="284"/>
      <c r="BL689" s="284"/>
      <c r="BM689" s="284"/>
      <c r="BN689" s="284"/>
      <c r="BO689" s="284"/>
      <c r="BP689" s="284"/>
      <c r="BQ689" s="284"/>
      <c r="BR689" s="284"/>
      <c r="BS689" s="284"/>
      <c r="BT689" s="284"/>
      <c r="BU689" s="284"/>
      <c r="BV689" s="284"/>
      <c r="BW689" s="284"/>
      <c r="BX689" s="284"/>
      <c r="BY689" s="284"/>
      <c r="BZ689" s="284"/>
      <c r="CA689" s="284"/>
      <c r="CB689" s="284"/>
      <c r="CC689" s="284"/>
      <c r="CD689" s="284"/>
      <c r="CE689" s="284"/>
      <c r="CF689" s="284"/>
      <c r="CG689" s="284"/>
      <c r="CH689" s="284"/>
      <c r="CI689" s="284"/>
      <c r="CJ689" s="284"/>
      <c r="CK689" s="284"/>
      <c r="CL689" s="284"/>
      <c r="CM689" s="284"/>
      <c r="CN689" s="284"/>
      <c r="CO689" s="284"/>
      <c r="CP689" s="284"/>
      <c r="CQ689" s="284"/>
      <c r="CR689" s="284"/>
      <c r="CS689" s="284"/>
      <c r="CT689" s="284"/>
      <c r="CU689" s="284"/>
      <c r="CV689" s="284"/>
      <c r="CW689" s="284"/>
      <c r="CX689" s="284"/>
      <c r="CY689" s="284"/>
      <c r="CZ689" s="284"/>
      <c r="DA689" s="284"/>
      <c r="DB689" s="284"/>
      <c r="DC689" s="284"/>
      <c r="DD689" s="284"/>
      <c r="DE689" s="284"/>
      <c r="DF689" s="284"/>
      <c r="DG689" s="284"/>
      <c r="DH689" s="284"/>
      <c r="DI689" s="284"/>
      <c r="DJ689" s="284"/>
      <c r="DK689" s="284"/>
      <c r="DL689" s="284"/>
      <c r="DM689" s="284"/>
      <c r="DN689" s="284"/>
      <c r="DO689" s="284"/>
      <c r="DP689" s="284"/>
      <c r="DQ689" s="284"/>
      <c r="DR689" s="284"/>
      <c r="DS689" s="284"/>
      <c r="DT689" s="284"/>
      <c r="DU689" s="284"/>
      <c r="DV689" s="284"/>
      <c r="DW689" s="284"/>
      <c r="DX689" s="284"/>
      <c r="DY689" s="284"/>
      <c r="DZ689" s="284"/>
      <c r="EA689" s="284"/>
      <c r="EB689" s="284"/>
      <c r="EC689" s="284"/>
      <c r="ED689" s="284"/>
      <c r="EE689" s="284"/>
      <c r="EF689" s="284"/>
      <c r="EG689" s="284"/>
      <c r="EH689" s="284"/>
      <c r="EI689" s="284"/>
      <c r="EJ689" s="284"/>
      <c r="EK689" s="284"/>
      <c r="EL689" s="284"/>
      <c r="EM689" s="284"/>
      <c r="EN689" s="284"/>
      <c r="EO689" s="284"/>
      <c r="EP689" s="284"/>
      <c r="EQ689" s="284"/>
      <c r="ER689" s="284"/>
      <c r="ES689" s="284"/>
      <c r="ET689" s="284"/>
      <c r="EU689" s="284"/>
      <c r="EV689" s="284"/>
      <c r="EW689" s="284"/>
      <c r="EX689" s="284"/>
      <c r="EY689" s="284"/>
      <c r="EZ689" s="284"/>
      <c r="FA689" s="284"/>
      <c r="FB689" s="284"/>
      <c r="FC689" s="284"/>
      <c r="FD689" s="284"/>
      <c r="FE689" s="284"/>
      <c r="FF689" s="284"/>
      <c r="FG689" s="284"/>
      <c r="FH689" s="284"/>
      <c r="FI689" s="284"/>
      <c r="FJ689" s="284"/>
      <c r="FK689" s="284"/>
      <c r="FL689" s="284"/>
      <c r="FM689" s="284"/>
      <c r="FN689" s="284"/>
      <c r="FO689" s="284"/>
      <c r="FP689" s="284"/>
      <c r="FQ689" s="284"/>
      <c r="FR689" s="284"/>
      <c r="FS689" s="284"/>
      <c r="FT689" s="284"/>
      <c r="FU689" s="284"/>
      <c r="FV689" s="284"/>
      <c r="FW689" s="284"/>
      <c r="FX689" s="284"/>
      <c r="FY689" s="284"/>
      <c r="FZ689" s="284"/>
      <c r="GA689" s="284"/>
      <c r="GB689" s="284"/>
      <c r="GC689" s="284"/>
      <c r="GD689" s="284"/>
      <c r="GE689" s="284"/>
      <c r="GF689" s="284"/>
      <c r="GG689" s="284"/>
      <c r="GH689" s="284"/>
      <c r="GI689" s="284"/>
      <c r="GJ689" s="284"/>
      <c r="GK689" s="284"/>
      <c r="GL689" s="284"/>
      <c r="GM689" s="284"/>
      <c r="GN689" s="284"/>
      <c r="GO689" s="284"/>
      <c r="GP689" s="284"/>
      <c r="GQ689" s="284"/>
      <c r="GR689" s="284"/>
      <c r="GS689" s="284"/>
      <c r="GT689" s="284"/>
      <c r="GU689" s="284"/>
      <c r="GV689" s="284"/>
      <c r="GW689" s="284"/>
      <c r="GX689" s="284"/>
      <c r="GY689" s="284"/>
      <c r="GZ689" s="284"/>
      <c r="HA689" s="284"/>
      <c r="HB689" s="284"/>
      <c r="HC689" s="284"/>
      <c r="HD689" s="284"/>
      <c r="HE689" s="284"/>
      <c r="HF689" s="284"/>
      <c r="HG689" s="284"/>
      <c r="HH689" s="284"/>
      <c r="HI689" s="284"/>
      <c r="HJ689" s="284"/>
      <c r="HK689" s="284"/>
      <c r="HL689" s="284"/>
      <c r="HM689" s="284"/>
      <c r="HN689" s="284"/>
      <c r="HO689" s="284"/>
      <c r="HP689" s="284"/>
      <c r="HQ689" s="284"/>
      <c r="HR689" s="284"/>
      <c r="HS689" s="284"/>
      <c r="HT689" s="284"/>
      <c r="HU689" s="284"/>
      <c r="HV689" s="284"/>
      <c r="HW689" s="284"/>
      <c r="HX689" s="284"/>
      <c r="HY689" s="284"/>
      <c r="HZ689" s="284"/>
      <c r="IA689" s="284"/>
      <c r="IB689" s="284"/>
      <c r="IC689" s="284"/>
      <c r="ID689" s="284"/>
      <c r="IE689" s="284"/>
      <c r="IF689" s="284"/>
      <c r="IG689" s="284"/>
      <c r="IH689" s="284"/>
      <c r="II689" s="284"/>
      <c r="IJ689" s="284"/>
    </row>
    <row r="690" spans="1:244" s="353" customFormat="1" ht="14.25">
      <c r="A690" s="344"/>
      <c r="B690" s="373"/>
      <c r="C690" s="317"/>
      <c r="D690" s="454"/>
      <c r="E690" s="487"/>
      <c r="F690" s="220"/>
      <c r="G690" s="284"/>
      <c r="H690" s="284"/>
      <c r="I690" s="284"/>
      <c r="J690" s="284"/>
      <c r="K690" s="284"/>
      <c r="L690" s="284"/>
      <c r="M690" s="284"/>
      <c r="N690" s="284"/>
      <c r="O690" s="284"/>
      <c r="P690" s="284"/>
      <c r="Q690" s="284"/>
      <c r="R690" s="284"/>
      <c r="S690" s="284"/>
      <c r="T690" s="284"/>
      <c r="U690" s="284"/>
      <c r="V690" s="284"/>
      <c r="W690" s="284"/>
      <c r="X690" s="284"/>
      <c r="Y690" s="284"/>
      <c r="Z690" s="284"/>
      <c r="AA690" s="284"/>
      <c r="AB690" s="284"/>
      <c r="AC690" s="284"/>
      <c r="AD690" s="284"/>
      <c r="AE690" s="284"/>
      <c r="AF690" s="284"/>
      <c r="AG690" s="284"/>
      <c r="AH690" s="284"/>
      <c r="AI690" s="284"/>
      <c r="AJ690" s="284"/>
      <c r="AK690" s="284"/>
      <c r="AL690" s="284"/>
      <c r="AM690" s="284"/>
      <c r="AN690" s="284"/>
      <c r="AO690" s="284"/>
      <c r="AP690" s="284"/>
      <c r="AQ690" s="284"/>
      <c r="AR690" s="284"/>
      <c r="AS690" s="284"/>
      <c r="AT690" s="284"/>
      <c r="AU690" s="284"/>
      <c r="AV690" s="284"/>
      <c r="AW690" s="284"/>
      <c r="AX690" s="284"/>
      <c r="AY690" s="284"/>
      <c r="AZ690" s="284"/>
      <c r="BA690" s="284"/>
      <c r="BB690" s="284"/>
      <c r="BC690" s="284"/>
      <c r="BD690" s="284"/>
      <c r="BE690" s="284"/>
      <c r="BF690" s="284"/>
      <c r="BG690" s="284"/>
      <c r="BH690" s="284"/>
      <c r="BI690" s="284"/>
      <c r="BJ690" s="284"/>
      <c r="BK690" s="284"/>
      <c r="BL690" s="284"/>
      <c r="BM690" s="284"/>
      <c r="BN690" s="284"/>
      <c r="BO690" s="284"/>
      <c r="BP690" s="284"/>
      <c r="BQ690" s="284"/>
      <c r="BR690" s="284"/>
      <c r="BS690" s="284"/>
      <c r="BT690" s="284"/>
      <c r="BU690" s="284"/>
      <c r="BV690" s="284"/>
      <c r="BW690" s="284"/>
      <c r="BX690" s="284"/>
      <c r="BY690" s="284"/>
      <c r="BZ690" s="284"/>
      <c r="CA690" s="284"/>
      <c r="CB690" s="284"/>
      <c r="CC690" s="284"/>
      <c r="CD690" s="284"/>
      <c r="CE690" s="284"/>
      <c r="CF690" s="284"/>
      <c r="CG690" s="284"/>
      <c r="CH690" s="284"/>
      <c r="CI690" s="284"/>
      <c r="CJ690" s="284"/>
      <c r="CK690" s="284"/>
      <c r="CL690" s="284"/>
      <c r="CM690" s="284"/>
      <c r="CN690" s="284"/>
      <c r="CO690" s="284"/>
      <c r="CP690" s="284"/>
      <c r="CQ690" s="284"/>
      <c r="CR690" s="284"/>
      <c r="CS690" s="284"/>
      <c r="CT690" s="284"/>
      <c r="CU690" s="284"/>
      <c r="CV690" s="284"/>
      <c r="CW690" s="284"/>
      <c r="CX690" s="284"/>
      <c r="CY690" s="284"/>
      <c r="CZ690" s="284"/>
      <c r="DA690" s="284"/>
      <c r="DB690" s="284"/>
      <c r="DC690" s="284"/>
      <c r="DD690" s="284"/>
      <c r="DE690" s="284"/>
      <c r="DF690" s="284"/>
      <c r="DG690" s="284"/>
      <c r="DH690" s="284"/>
      <c r="DI690" s="284"/>
      <c r="DJ690" s="284"/>
      <c r="DK690" s="284"/>
      <c r="DL690" s="284"/>
      <c r="DM690" s="284"/>
      <c r="DN690" s="284"/>
      <c r="DO690" s="284"/>
      <c r="DP690" s="284"/>
      <c r="DQ690" s="284"/>
      <c r="DR690" s="284"/>
      <c r="DS690" s="284"/>
      <c r="DT690" s="284"/>
      <c r="DU690" s="284"/>
      <c r="DV690" s="284"/>
      <c r="DW690" s="284"/>
      <c r="DX690" s="284"/>
      <c r="DY690" s="284"/>
      <c r="DZ690" s="284"/>
      <c r="EA690" s="284"/>
      <c r="EB690" s="284"/>
      <c r="EC690" s="284"/>
      <c r="ED690" s="284"/>
      <c r="EE690" s="284"/>
      <c r="EF690" s="284"/>
      <c r="EG690" s="284"/>
      <c r="EH690" s="284"/>
      <c r="EI690" s="284"/>
      <c r="EJ690" s="284"/>
      <c r="EK690" s="284"/>
      <c r="EL690" s="284"/>
      <c r="EM690" s="284"/>
      <c r="EN690" s="284"/>
      <c r="EO690" s="284"/>
      <c r="EP690" s="284"/>
      <c r="EQ690" s="284"/>
      <c r="ER690" s="284"/>
      <c r="ES690" s="284"/>
      <c r="ET690" s="284"/>
      <c r="EU690" s="284"/>
      <c r="EV690" s="284"/>
      <c r="EW690" s="284"/>
      <c r="EX690" s="284"/>
      <c r="EY690" s="284"/>
      <c r="EZ690" s="284"/>
      <c r="FA690" s="284"/>
      <c r="FB690" s="284"/>
      <c r="FC690" s="284"/>
      <c r="FD690" s="284"/>
      <c r="FE690" s="284"/>
      <c r="FF690" s="284"/>
      <c r="FG690" s="284"/>
      <c r="FH690" s="284"/>
      <c r="FI690" s="284"/>
      <c r="FJ690" s="284"/>
      <c r="FK690" s="284"/>
      <c r="FL690" s="284"/>
      <c r="FM690" s="284"/>
      <c r="FN690" s="284"/>
      <c r="FO690" s="284"/>
      <c r="FP690" s="284"/>
      <c r="FQ690" s="284"/>
      <c r="FR690" s="284"/>
      <c r="FS690" s="284"/>
      <c r="FT690" s="284"/>
      <c r="FU690" s="284"/>
      <c r="FV690" s="284"/>
      <c r="FW690" s="284"/>
      <c r="FX690" s="284"/>
      <c r="FY690" s="284"/>
      <c r="FZ690" s="284"/>
      <c r="GA690" s="284"/>
      <c r="GB690" s="284"/>
      <c r="GC690" s="284"/>
      <c r="GD690" s="284"/>
      <c r="GE690" s="284"/>
      <c r="GF690" s="284"/>
      <c r="GG690" s="284"/>
      <c r="GH690" s="284"/>
      <c r="GI690" s="284"/>
      <c r="GJ690" s="284"/>
      <c r="GK690" s="284"/>
      <c r="GL690" s="284"/>
      <c r="GM690" s="284"/>
      <c r="GN690" s="284"/>
      <c r="GO690" s="284"/>
      <c r="GP690" s="284"/>
      <c r="GQ690" s="284"/>
      <c r="GR690" s="284"/>
      <c r="GS690" s="284"/>
      <c r="GT690" s="284"/>
      <c r="GU690" s="284"/>
      <c r="GV690" s="284"/>
      <c r="GW690" s="284"/>
      <c r="GX690" s="284"/>
      <c r="GY690" s="284"/>
      <c r="GZ690" s="284"/>
      <c r="HA690" s="284"/>
      <c r="HB690" s="284"/>
      <c r="HC690" s="284"/>
      <c r="HD690" s="284"/>
      <c r="HE690" s="284"/>
      <c r="HF690" s="284"/>
      <c r="HG690" s="284"/>
      <c r="HH690" s="284"/>
      <c r="HI690" s="284"/>
      <c r="HJ690" s="284"/>
      <c r="HK690" s="284"/>
      <c r="HL690" s="284"/>
      <c r="HM690" s="284"/>
      <c r="HN690" s="284"/>
      <c r="HO690" s="284"/>
      <c r="HP690" s="284"/>
      <c r="HQ690" s="284"/>
      <c r="HR690" s="284"/>
      <c r="HS690" s="284"/>
      <c r="HT690" s="284"/>
      <c r="HU690" s="284"/>
      <c r="HV690" s="284"/>
      <c r="HW690" s="284"/>
      <c r="HX690" s="284"/>
      <c r="HY690" s="284"/>
      <c r="HZ690" s="284"/>
      <c r="IA690" s="284"/>
      <c r="IB690" s="284"/>
      <c r="IC690" s="284"/>
      <c r="ID690" s="284"/>
      <c r="IE690" s="284"/>
      <c r="IF690" s="284"/>
      <c r="IG690" s="284"/>
      <c r="IH690" s="284"/>
      <c r="II690" s="284"/>
      <c r="IJ690" s="284"/>
    </row>
    <row r="691" spans="1:244" s="353" customFormat="1" ht="14.25">
      <c r="A691" s="344"/>
      <c r="B691" s="373"/>
      <c r="C691" s="317"/>
      <c r="D691" s="454"/>
      <c r="E691" s="487"/>
      <c r="F691" s="220"/>
      <c r="G691" s="284"/>
      <c r="H691" s="284"/>
      <c r="I691" s="284"/>
      <c r="J691" s="284"/>
      <c r="K691" s="284"/>
      <c r="L691" s="284"/>
      <c r="M691" s="284"/>
      <c r="N691" s="284"/>
      <c r="O691" s="284"/>
      <c r="P691" s="284"/>
      <c r="Q691" s="284"/>
      <c r="R691" s="284"/>
      <c r="S691" s="284"/>
      <c r="T691" s="284"/>
      <c r="U691" s="284"/>
      <c r="V691" s="284"/>
      <c r="W691" s="284"/>
      <c r="X691" s="284"/>
      <c r="Y691" s="284"/>
      <c r="Z691" s="284"/>
      <c r="AA691" s="284"/>
      <c r="AB691" s="284"/>
      <c r="AC691" s="284"/>
      <c r="AD691" s="284"/>
      <c r="AE691" s="284"/>
      <c r="AF691" s="284"/>
      <c r="AG691" s="284"/>
      <c r="AH691" s="284"/>
      <c r="AI691" s="284"/>
      <c r="AJ691" s="284"/>
      <c r="AK691" s="284"/>
      <c r="AL691" s="284"/>
      <c r="AM691" s="284"/>
      <c r="AN691" s="284"/>
      <c r="AO691" s="284"/>
      <c r="AP691" s="284"/>
      <c r="AQ691" s="284"/>
      <c r="AR691" s="284"/>
      <c r="AS691" s="284"/>
      <c r="AT691" s="284"/>
      <c r="AU691" s="284"/>
      <c r="AV691" s="284"/>
      <c r="AW691" s="284"/>
      <c r="AX691" s="284"/>
      <c r="AY691" s="284"/>
      <c r="AZ691" s="284"/>
      <c r="BA691" s="284"/>
      <c r="BB691" s="284"/>
      <c r="BC691" s="284"/>
      <c r="BD691" s="284"/>
      <c r="BE691" s="284"/>
      <c r="BF691" s="284"/>
      <c r="BG691" s="284"/>
      <c r="BH691" s="284"/>
      <c r="BI691" s="284"/>
      <c r="BJ691" s="284"/>
      <c r="BK691" s="284"/>
      <c r="BL691" s="284"/>
      <c r="BM691" s="284"/>
      <c r="BN691" s="284"/>
      <c r="BO691" s="284"/>
      <c r="BP691" s="284"/>
      <c r="BQ691" s="284"/>
      <c r="BR691" s="284"/>
      <c r="BS691" s="284"/>
      <c r="BT691" s="284"/>
      <c r="BU691" s="284"/>
      <c r="BV691" s="284"/>
      <c r="BW691" s="284"/>
      <c r="BX691" s="284"/>
      <c r="BY691" s="284"/>
      <c r="BZ691" s="284"/>
      <c r="CA691" s="284"/>
      <c r="CB691" s="284"/>
      <c r="CC691" s="284"/>
      <c r="CD691" s="284"/>
      <c r="CE691" s="284"/>
      <c r="CF691" s="284"/>
      <c r="CG691" s="284"/>
      <c r="CH691" s="284"/>
      <c r="CI691" s="284"/>
      <c r="CJ691" s="284"/>
      <c r="CK691" s="284"/>
      <c r="CL691" s="284"/>
      <c r="CM691" s="284"/>
      <c r="CN691" s="284"/>
      <c r="CO691" s="284"/>
      <c r="CP691" s="284"/>
      <c r="CQ691" s="284"/>
      <c r="CR691" s="284"/>
      <c r="CS691" s="284"/>
      <c r="CT691" s="284"/>
      <c r="CU691" s="284"/>
      <c r="CV691" s="284"/>
      <c r="CW691" s="284"/>
      <c r="CX691" s="284"/>
      <c r="CY691" s="284"/>
      <c r="CZ691" s="284"/>
      <c r="DA691" s="284"/>
      <c r="DB691" s="284"/>
      <c r="DC691" s="284"/>
      <c r="DD691" s="284"/>
      <c r="DE691" s="284"/>
      <c r="DF691" s="284"/>
      <c r="DG691" s="284"/>
      <c r="DH691" s="284"/>
      <c r="DI691" s="284"/>
      <c r="DJ691" s="284"/>
      <c r="DK691" s="284"/>
      <c r="DL691" s="284"/>
      <c r="DM691" s="284"/>
      <c r="DN691" s="284"/>
      <c r="DO691" s="284"/>
      <c r="DP691" s="284"/>
      <c r="DQ691" s="284"/>
      <c r="DR691" s="284"/>
      <c r="DS691" s="284"/>
      <c r="DT691" s="284"/>
      <c r="DU691" s="284"/>
      <c r="DV691" s="284"/>
      <c r="DW691" s="284"/>
      <c r="DX691" s="284"/>
      <c r="DY691" s="284"/>
      <c r="DZ691" s="284"/>
      <c r="EA691" s="284"/>
      <c r="EB691" s="284"/>
      <c r="EC691" s="284"/>
      <c r="ED691" s="284"/>
      <c r="EE691" s="284"/>
      <c r="EF691" s="284"/>
      <c r="EG691" s="284"/>
      <c r="EH691" s="284"/>
      <c r="EI691" s="284"/>
      <c r="EJ691" s="284"/>
      <c r="EK691" s="284"/>
      <c r="EL691" s="284"/>
      <c r="EM691" s="284"/>
      <c r="EN691" s="284"/>
      <c r="EO691" s="284"/>
      <c r="EP691" s="284"/>
      <c r="EQ691" s="284"/>
      <c r="ER691" s="284"/>
      <c r="ES691" s="284"/>
      <c r="ET691" s="284"/>
      <c r="EU691" s="284"/>
      <c r="EV691" s="284"/>
      <c r="EW691" s="284"/>
      <c r="EX691" s="284"/>
      <c r="EY691" s="284"/>
      <c r="EZ691" s="284"/>
      <c r="FA691" s="284"/>
      <c r="FB691" s="284"/>
      <c r="FC691" s="284"/>
      <c r="FD691" s="284"/>
      <c r="FE691" s="284"/>
      <c r="FF691" s="284"/>
      <c r="FG691" s="284"/>
      <c r="FH691" s="284"/>
      <c r="FI691" s="284"/>
      <c r="FJ691" s="284"/>
      <c r="FK691" s="284"/>
      <c r="FL691" s="284"/>
      <c r="FM691" s="284"/>
      <c r="FN691" s="284"/>
      <c r="FO691" s="284"/>
      <c r="FP691" s="284"/>
      <c r="FQ691" s="284"/>
      <c r="FR691" s="284"/>
      <c r="FS691" s="284"/>
      <c r="FT691" s="284"/>
      <c r="FU691" s="284"/>
      <c r="FV691" s="284"/>
      <c r="FW691" s="284"/>
      <c r="FX691" s="284"/>
      <c r="FY691" s="284"/>
      <c r="FZ691" s="284"/>
      <c r="GA691" s="284"/>
      <c r="GB691" s="284"/>
      <c r="GC691" s="284"/>
      <c r="GD691" s="284"/>
      <c r="GE691" s="284"/>
      <c r="GF691" s="284"/>
      <c r="GG691" s="284"/>
      <c r="GH691" s="284"/>
      <c r="GI691" s="284"/>
      <c r="GJ691" s="284"/>
      <c r="GK691" s="284"/>
      <c r="GL691" s="284"/>
      <c r="GM691" s="284"/>
      <c r="GN691" s="284"/>
      <c r="GO691" s="284"/>
      <c r="GP691" s="284"/>
      <c r="GQ691" s="284"/>
      <c r="GR691" s="284"/>
      <c r="GS691" s="284"/>
      <c r="GT691" s="284"/>
      <c r="GU691" s="284"/>
      <c r="GV691" s="284"/>
      <c r="GW691" s="284"/>
      <c r="GX691" s="284"/>
      <c r="GY691" s="284"/>
      <c r="GZ691" s="284"/>
      <c r="HA691" s="284"/>
      <c r="HB691" s="284"/>
      <c r="HC691" s="284"/>
      <c r="HD691" s="284"/>
      <c r="HE691" s="284"/>
      <c r="HF691" s="284"/>
      <c r="HG691" s="284"/>
      <c r="HH691" s="284"/>
      <c r="HI691" s="284"/>
      <c r="HJ691" s="284"/>
      <c r="HK691" s="284"/>
      <c r="HL691" s="284"/>
      <c r="HM691" s="284"/>
      <c r="HN691" s="284"/>
      <c r="HO691" s="284"/>
      <c r="HP691" s="284"/>
      <c r="HQ691" s="284"/>
      <c r="HR691" s="284"/>
      <c r="HS691" s="284"/>
      <c r="HT691" s="284"/>
      <c r="HU691" s="284"/>
      <c r="HV691" s="284"/>
      <c r="HW691" s="284"/>
      <c r="HX691" s="284"/>
      <c r="HY691" s="284"/>
      <c r="HZ691" s="284"/>
      <c r="IA691" s="284"/>
      <c r="IB691" s="284"/>
      <c r="IC691" s="284"/>
      <c r="ID691" s="284"/>
      <c r="IE691" s="284"/>
      <c r="IF691" s="284"/>
      <c r="IG691" s="284"/>
      <c r="IH691" s="284"/>
      <c r="II691" s="284"/>
      <c r="IJ691" s="284"/>
    </row>
    <row r="692" spans="1:244" s="353" customFormat="1" ht="14.25">
      <c r="A692" s="344"/>
      <c r="B692" s="373"/>
      <c r="C692" s="317"/>
      <c r="D692" s="454"/>
      <c r="E692" s="487"/>
      <c r="F692" s="220"/>
      <c r="G692" s="284"/>
      <c r="H692" s="284"/>
      <c r="I692" s="284"/>
      <c r="J692" s="284"/>
      <c r="K692" s="284"/>
      <c r="L692" s="284"/>
      <c r="M692" s="284"/>
      <c r="N692" s="284"/>
      <c r="O692" s="284"/>
      <c r="P692" s="284"/>
      <c r="Q692" s="284"/>
      <c r="R692" s="284"/>
      <c r="S692" s="284"/>
      <c r="T692" s="284"/>
      <c r="U692" s="284"/>
      <c r="V692" s="284"/>
      <c r="W692" s="284"/>
      <c r="X692" s="284"/>
      <c r="Y692" s="284"/>
      <c r="Z692" s="284"/>
      <c r="AA692" s="284"/>
      <c r="AB692" s="284"/>
      <c r="AC692" s="284"/>
      <c r="AD692" s="284"/>
      <c r="AE692" s="284"/>
      <c r="AF692" s="284"/>
      <c r="AG692" s="284"/>
      <c r="AH692" s="284"/>
      <c r="AI692" s="284"/>
      <c r="AJ692" s="284"/>
      <c r="AK692" s="284"/>
      <c r="AL692" s="284"/>
      <c r="AM692" s="284"/>
      <c r="AN692" s="284"/>
      <c r="AO692" s="284"/>
      <c r="AP692" s="284"/>
      <c r="AQ692" s="284"/>
      <c r="AR692" s="284"/>
      <c r="AS692" s="284"/>
      <c r="AT692" s="284"/>
      <c r="AU692" s="284"/>
      <c r="AV692" s="284"/>
      <c r="AW692" s="284"/>
      <c r="AX692" s="284"/>
      <c r="AY692" s="284"/>
      <c r="AZ692" s="284"/>
      <c r="BA692" s="284"/>
      <c r="BB692" s="284"/>
      <c r="BC692" s="284"/>
      <c r="BD692" s="284"/>
      <c r="BE692" s="284"/>
      <c r="BF692" s="284"/>
      <c r="BG692" s="284"/>
      <c r="BH692" s="284"/>
      <c r="BI692" s="284"/>
      <c r="BJ692" s="284"/>
      <c r="BK692" s="284"/>
      <c r="BL692" s="284"/>
      <c r="BM692" s="284"/>
      <c r="BN692" s="284"/>
      <c r="BO692" s="284"/>
      <c r="BP692" s="284"/>
      <c r="BQ692" s="284"/>
      <c r="BR692" s="284"/>
      <c r="BS692" s="284"/>
      <c r="BT692" s="284"/>
      <c r="BU692" s="284"/>
      <c r="BV692" s="284"/>
      <c r="BW692" s="284"/>
      <c r="BX692" s="284"/>
      <c r="BY692" s="284"/>
      <c r="BZ692" s="284"/>
      <c r="CA692" s="284"/>
      <c r="CB692" s="284"/>
      <c r="CC692" s="284"/>
      <c r="CD692" s="284"/>
      <c r="CE692" s="284"/>
      <c r="CF692" s="284"/>
      <c r="CG692" s="284"/>
      <c r="CH692" s="284"/>
      <c r="CI692" s="284"/>
      <c r="CJ692" s="284"/>
      <c r="CK692" s="284"/>
      <c r="CL692" s="284"/>
      <c r="CM692" s="284"/>
      <c r="CN692" s="284"/>
      <c r="CO692" s="284"/>
      <c r="CP692" s="284"/>
      <c r="CQ692" s="284"/>
      <c r="CR692" s="284"/>
      <c r="CS692" s="284"/>
      <c r="CT692" s="284"/>
      <c r="CU692" s="284"/>
      <c r="CV692" s="284"/>
      <c r="CW692" s="284"/>
      <c r="CX692" s="284"/>
      <c r="CY692" s="284"/>
      <c r="CZ692" s="284"/>
      <c r="DA692" s="284"/>
      <c r="DB692" s="284"/>
      <c r="DC692" s="284"/>
      <c r="DD692" s="284"/>
      <c r="DE692" s="284"/>
      <c r="DF692" s="284"/>
      <c r="DG692" s="284"/>
      <c r="DH692" s="284"/>
      <c r="DI692" s="284"/>
      <c r="DJ692" s="284"/>
      <c r="DK692" s="284"/>
      <c r="DL692" s="284"/>
      <c r="DM692" s="284"/>
      <c r="DN692" s="284"/>
      <c r="DO692" s="284"/>
      <c r="DP692" s="284"/>
      <c r="DQ692" s="284"/>
      <c r="DR692" s="284"/>
      <c r="DS692" s="284"/>
      <c r="DT692" s="284"/>
      <c r="DU692" s="284"/>
      <c r="DV692" s="284"/>
      <c r="DW692" s="284"/>
      <c r="DX692" s="284"/>
      <c r="DY692" s="284"/>
      <c r="DZ692" s="284"/>
      <c r="EA692" s="284"/>
      <c r="EB692" s="284"/>
      <c r="EC692" s="284"/>
      <c r="ED692" s="284"/>
      <c r="EE692" s="284"/>
      <c r="EF692" s="284"/>
      <c r="EG692" s="284"/>
      <c r="EH692" s="284"/>
      <c r="EI692" s="284"/>
      <c r="EJ692" s="284"/>
      <c r="EK692" s="284"/>
      <c r="EL692" s="284"/>
      <c r="EM692" s="284"/>
      <c r="EN692" s="284"/>
      <c r="EO692" s="284"/>
      <c r="EP692" s="284"/>
      <c r="EQ692" s="284"/>
      <c r="ER692" s="284"/>
      <c r="ES692" s="284"/>
      <c r="ET692" s="284"/>
      <c r="EU692" s="284"/>
      <c r="EV692" s="284"/>
      <c r="EW692" s="284"/>
      <c r="EX692" s="284"/>
      <c r="EY692" s="284"/>
      <c r="EZ692" s="284"/>
      <c r="FA692" s="284"/>
      <c r="FB692" s="284"/>
      <c r="FC692" s="284"/>
      <c r="FD692" s="284"/>
      <c r="FE692" s="284"/>
      <c r="FF692" s="284"/>
      <c r="FG692" s="284"/>
      <c r="FH692" s="284"/>
      <c r="FI692" s="284"/>
      <c r="FJ692" s="284"/>
      <c r="FK692" s="284"/>
      <c r="FL692" s="284"/>
      <c r="FM692" s="284"/>
      <c r="FN692" s="284"/>
      <c r="FO692" s="284"/>
      <c r="FP692" s="284"/>
      <c r="FQ692" s="284"/>
      <c r="FR692" s="284"/>
      <c r="FS692" s="284"/>
      <c r="FT692" s="284"/>
      <c r="FU692" s="284"/>
      <c r="FV692" s="284"/>
      <c r="FW692" s="284"/>
      <c r="FX692" s="284"/>
      <c r="FY692" s="284"/>
      <c r="FZ692" s="284"/>
      <c r="GA692" s="284"/>
      <c r="GB692" s="284"/>
      <c r="GC692" s="284"/>
      <c r="GD692" s="284"/>
      <c r="GE692" s="284"/>
      <c r="GF692" s="284"/>
      <c r="GG692" s="284"/>
      <c r="GH692" s="284"/>
      <c r="GI692" s="284"/>
      <c r="GJ692" s="284"/>
      <c r="GK692" s="284"/>
      <c r="GL692" s="284"/>
      <c r="GM692" s="284"/>
      <c r="GN692" s="284"/>
      <c r="GO692" s="284"/>
      <c r="GP692" s="284"/>
      <c r="GQ692" s="284"/>
      <c r="GR692" s="284"/>
      <c r="GS692" s="284"/>
      <c r="GT692" s="284"/>
      <c r="GU692" s="284"/>
      <c r="GV692" s="284"/>
      <c r="GW692" s="284"/>
      <c r="GX692" s="284"/>
      <c r="GY692" s="284"/>
      <c r="GZ692" s="284"/>
      <c r="HA692" s="284"/>
      <c r="HB692" s="284"/>
      <c r="HC692" s="284"/>
      <c r="HD692" s="284"/>
      <c r="HE692" s="284"/>
      <c r="HF692" s="284"/>
      <c r="HG692" s="284"/>
      <c r="HH692" s="284"/>
      <c r="HI692" s="284"/>
      <c r="HJ692" s="284"/>
      <c r="HK692" s="284"/>
      <c r="HL692" s="284"/>
      <c r="HM692" s="284"/>
      <c r="HN692" s="284"/>
      <c r="HO692" s="284"/>
      <c r="HP692" s="284"/>
      <c r="HQ692" s="284"/>
      <c r="HR692" s="284"/>
      <c r="HS692" s="284"/>
      <c r="HT692" s="284"/>
      <c r="HU692" s="284"/>
      <c r="HV692" s="284"/>
      <c r="HW692" s="284"/>
      <c r="HX692" s="284"/>
      <c r="HY692" s="284"/>
      <c r="HZ692" s="284"/>
      <c r="IA692" s="284"/>
      <c r="IB692" s="284"/>
      <c r="IC692" s="284"/>
      <c r="ID692" s="284"/>
      <c r="IE692" s="284"/>
      <c r="IF692" s="284"/>
      <c r="IG692" s="284"/>
      <c r="IH692" s="284"/>
      <c r="II692" s="284"/>
      <c r="IJ692" s="284"/>
    </row>
    <row r="693" spans="1:244" s="353" customFormat="1" ht="14.25">
      <c r="A693" s="344"/>
      <c r="B693" s="373"/>
      <c r="C693" s="317"/>
      <c r="D693" s="454"/>
      <c r="E693" s="487"/>
      <c r="F693" s="220"/>
      <c r="G693" s="284"/>
      <c r="H693" s="284"/>
      <c r="I693" s="284"/>
      <c r="J693" s="284"/>
      <c r="K693" s="284"/>
      <c r="L693" s="284"/>
      <c r="M693" s="284"/>
      <c r="N693" s="284"/>
      <c r="O693" s="284"/>
      <c r="P693" s="284"/>
      <c r="Q693" s="284"/>
      <c r="R693" s="284"/>
      <c r="S693" s="284"/>
      <c r="T693" s="284"/>
      <c r="U693" s="284"/>
      <c r="V693" s="284"/>
      <c r="W693" s="284"/>
      <c r="X693" s="284"/>
      <c r="Y693" s="284"/>
      <c r="Z693" s="284"/>
      <c r="AA693" s="284"/>
      <c r="AB693" s="284"/>
      <c r="AC693" s="284"/>
      <c r="AD693" s="284"/>
      <c r="AE693" s="284"/>
      <c r="AF693" s="284"/>
      <c r="AG693" s="284"/>
      <c r="AH693" s="284"/>
      <c r="AI693" s="284"/>
      <c r="AJ693" s="284"/>
      <c r="AK693" s="284"/>
      <c r="AL693" s="284"/>
      <c r="AM693" s="284"/>
      <c r="AN693" s="284"/>
      <c r="AO693" s="284"/>
      <c r="AP693" s="284"/>
      <c r="AQ693" s="284"/>
      <c r="AR693" s="284"/>
      <c r="AS693" s="284"/>
      <c r="AT693" s="284"/>
      <c r="AU693" s="284"/>
      <c r="AV693" s="284"/>
      <c r="AW693" s="284"/>
      <c r="AX693" s="284"/>
      <c r="AY693" s="284"/>
      <c r="AZ693" s="284"/>
      <c r="BA693" s="284"/>
      <c r="BB693" s="284"/>
      <c r="BC693" s="284"/>
      <c r="BD693" s="284"/>
      <c r="BE693" s="284"/>
      <c r="BF693" s="284"/>
      <c r="BG693" s="284"/>
      <c r="BH693" s="284"/>
      <c r="BI693" s="284"/>
      <c r="BJ693" s="284"/>
      <c r="BK693" s="284"/>
      <c r="BL693" s="284"/>
      <c r="BM693" s="284"/>
      <c r="BN693" s="284"/>
      <c r="BO693" s="284"/>
      <c r="BP693" s="284"/>
      <c r="BQ693" s="284"/>
      <c r="BR693" s="284"/>
      <c r="BS693" s="284"/>
      <c r="BT693" s="284"/>
      <c r="BU693" s="284"/>
      <c r="BV693" s="284"/>
      <c r="BW693" s="284"/>
      <c r="BX693" s="284"/>
      <c r="BY693" s="284"/>
      <c r="BZ693" s="284"/>
      <c r="CA693" s="284"/>
      <c r="CB693" s="284"/>
      <c r="CC693" s="284"/>
      <c r="CD693" s="284"/>
      <c r="CE693" s="284"/>
      <c r="CF693" s="284"/>
      <c r="CG693" s="284"/>
      <c r="CH693" s="284"/>
      <c r="CI693" s="284"/>
      <c r="CJ693" s="284"/>
      <c r="CK693" s="284"/>
      <c r="CL693" s="284"/>
      <c r="CM693" s="284"/>
      <c r="CN693" s="284"/>
      <c r="CO693" s="284"/>
      <c r="CP693" s="284"/>
      <c r="CQ693" s="284"/>
      <c r="CR693" s="284"/>
      <c r="CS693" s="284"/>
      <c r="CT693" s="284"/>
      <c r="CU693" s="284"/>
      <c r="CV693" s="284"/>
      <c r="CW693" s="284"/>
      <c r="CX693" s="284"/>
      <c r="CY693" s="284"/>
      <c r="CZ693" s="284"/>
      <c r="DA693" s="284"/>
      <c r="DB693" s="284"/>
      <c r="DC693" s="284"/>
      <c r="DD693" s="284"/>
      <c r="DE693" s="284"/>
      <c r="DF693" s="284"/>
      <c r="DG693" s="284"/>
      <c r="DH693" s="284"/>
      <c r="DI693" s="284"/>
      <c r="DJ693" s="284"/>
      <c r="DK693" s="284"/>
      <c r="DL693" s="284"/>
      <c r="DM693" s="284"/>
      <c r="DN693" s="284"/>
      <c r="DO693" s="284"/>
      <c r="DP693" s="284"/>
      <c r="DQ693" s="284"/>
      <c r="DR693" s="284"/>
      <c r="DS693" s="284"/>
      <c r="DT693" s="284"/>
      <c r="DU693" s="284"/>
      <c r="DV693" s="284"/>
      <c r="DW693" s="284"/>
      <c r="DX693" s="284"/>
      <c r="DY693" s="284"/>
      <c r="DZ693" s="284"/>
      <c r="EA693" s="284"/>
      <c r="EB693" s="284"/>
      <c r="EC693" s="284"/>
      <c r="ED693" s="284"/>
      <c r="EE693" s="284"/>
      <c r="EF693" s="284"/>
      <c r="EG693" s="284"/>
      <c r="EH693" s="284"/>
      <c r="EI693" s="284"/>
      <c r="EJ693" s="284"/>
      <c r="EK693" s="284"/>
      <c r="EL693" s="284"/>
      <c r="EM693" s="284"/>
      <c r="EN693" s="284"/>
      <c r="EO693" s="284"/>
      <c r="EP693" s="284"/>
      <c r="EQ693" s="284"/>
      <c r="ER693" s="284"/>
      <c r="ES693" s="284"/>
      <c r="ET693" s="284"/>
      <c r="EU693" s="284"/>
      <c r="EV693" s="284"/>
      <c r="EW693" s="284"/>
      <c r="EX693" s="284"/>
      <c r="EY693" s="284"/>
      <c r="EZ693" s="284"/>
      <c r="FA693" s="284"/>
      <c r="FB693" s="284"/>
      <c r="FC693" s="284"/>
      <c r="FD693" s="284"/>
      <c r="FE693" s="284"/>
      <c r="FF693" s="284"/>
      <c r="FG693" s="284"/>
      <c r="FH693" s="284"/>
      <c r="FI693" s="284"/>
      <c r="FJ693" s="284"/>
      <c r="FK693" s="284"/>
      <c r="FL693" s="284"/>
      <c r="FM693" s="284"/>
      <c r="FN693" s="284"/>
      <c r="FO693" s="284"/>
      <c r="FP693" s="284"/>
      <c r="FQ693" s="284"/>
      <c r="FR693" s="284"/>
      <c r="FS693" s="284"/>
      <c r="FT693" s="284"/>
      <c r="FU693" s="284"/>
      <c r="FV693" s="284"/>
      <c r="FW693" s="284"/>
      <c r="FX693" s="284"/>
      <c r="FY693" s="284"/>
      <c r="FZ693" s="284"/>
      <c r="GA693" s="284"/>
      <c r="GB693" s="284"/>
      <c r="GC693" s="284"/>
      <c r="GD693" s="284"/>
      <c r="GE693" s="284"/>
      <c r="GF693" s="284"/>
      <c r="GG693" s="284"/>
      <c r="GH693" s="284"/>
      <c r="GI693" s="284"/>
      <c r="GJ693" s="284"/>
      <c r="GK693" s="284"/>
      <c r="GL693" s="284"/>
      <c r="GM693" s="284"/>
      <c r="GN693" s="284"/>
      <c r="GO693" s="284"/>
      <c r="GP693" s="284"/>
      <c r="GQ693" s="284"/>
      <c r="GR693" s="284"/>
      <c r="GS693" s="284"/>
      <c r="GT693" s="284"/>
      <c r="GU693" s="284"/>
      <c r="GV693" s="284"/>
      <c r="GW693" s="284"/>
      <c r="GX693" s="284"/>
      <c r="GY693" s="284"/>
      <c r="GZ693" s="284"/>
      <c r="HA693" s="284"/>
      <c r="HB693" s="284"/>
      <c r="HC693" s="284"/>
      <c r="HD693" s="284"/>
      <c r="HE693" s="284"/>
      <c r="HF693" s="284"/>
      <c r="HG693" s="284"/>
      <c r="HH693" s="284"/>
      <c r="HI693" s="284"/>
      <c r="HJ693" s="284"/>
      <c r="HK693" s="284"/>
      <c r="HL693" s="284"/>
      <c r="HM693" s="284"/>
      <c r="HN693" s="284"/>
      <c r="HO693" s="284"/>
      <c r="HP693" s="284"/>
      <c r="HQ693" s="284"/>
      <c r="HR693" s="284"/>
      <c r="HS693" s="284"/>
      <c r="HT693" s="284"/>
      <c r="HU693" s="284"/>
      <c r="HV693" s="284"/>
      <c r="HW693" s="284"/>
      <c r="HX693" s="284"/>
      <c r="HY693" s="284"/>
      <c r="HZ693" s="284"/>
      <c r="IA693" s="284"/>
      <c r="IB693" s="284"/>
      <c r="IC693" s="284"/>
      <c r="ID693" s="284"/>
      <c r="IE693" s="284"/>
      <c r="IF693" s="284"/>
      <c r="IG693" s="284"/>
      <c r="IH693" s="284"/>
      <c r="II693" s="284"/>
      <c r="IJ693" s="284"/>
    </row>
    <row r="694" spans="1:244" s="353" customFormat="1" ht="14.25">
      <c r="A694" s="344"/>
      <c r="B694" s="373"/>
      <c r="C694" s="317"/>
      <c r="D694" s="454"/>
      <c r="E694" s="487"/>
      <c r="F694" s="220"/>
      <c r="G694" s="284"/>
      <c r="H694" s="284"/>
      <c r="I694" s="284"/>
      <c r="J694" s="284"/>
      <c r="K694" s="284"/>
      <c r="L694" s="284"/>
      <c r="M694" s="284"/>
      <c r="N694" s="284"/>
      <c r="O694" s="284"/>
      <c r="P694" s="284"/>
      <c r="Q694" s="284"/>
      <c r="R694" s="284"/>
      <c r="S694" s="284"/>
      <c r="T694" s="284"/>
      <c r="U694" s="284"/>
      <c r="V694" s="284"/>
      <c r="W694" s="284"/>
      <c r="X694" s="284"/>
      <c r="Y694" s="284"/>
      <c r="Z694" s="284"/>
      <c r="AA694" s="284"/>
      <c r="AB694" s="284"/>
      <c r="AC694" s="284"/>
      <c r="AD694" s="284"/>
      <c r="AE694" s="284"/>
      <c r="AF694" s="284"/>
      <c r="AG694" s="284"/>
      <c r="AH694" s="284"/>
      <c r="AI694" s="284"/>
      <c r="AJ694" s="284"/>
      <c r="AK694" s="284"/>
      <c r="AL694" s="284"/>
      <c r="AM694" s="284"/>
      <c r="AN694" s="284"/>
      <c r="AO694" s="284"/>
      <c r="AP694" s="284"/>
      <c r="AQ694" s="284"/>
      <c r="AR694" s="284"/>
      <c r="AS694" s="284"/>
      <c r="AT694" s="284"/>
      <c r="AU694" s="284"/>
      <c r="AV694" s="284"/>
      <c r="AW694" s="284"/>
      <c r="AX694" s="284"/>
      <c r="AY694" s="284"/>
      <c r="AZ694" s="284"/>
      <c r="BA694" s="284"/>
      <c r="BB694" s="284"/>
      <c r="BC694" s="284"/>
      <c r="BD694" s="284"/>
      <c r="BE694" s="284"/>
      <c r="BF694" s="284"/>
      <c r="BG694" s="284"/>
      <c r="BH694" s="284"/>
      <c r="BI694" s="284"/>
      <c r="BJ694" s="284"/>
      <c r="BK694" s="284"/>
      <c r="BL694" s="284"/>
      <c r="BM694" s="284"/>
      <c r="BN694" s="284"/>
      <c r="BO694" s="284"/>
      <c r="BP694" s="284"/>
      <c r="BQ694" s="284"/>
      <c r="BR694" s="284"/>
      <c r="BS694" s="284"/>
      <c r="BT694" s="284"/>
      <c r="BU694" s="284"/>
      <c r="BV694" s="284"/>
      <c r="BW694" s="284"/>
      <c r="BX694" s="284"/>
      <c r="BY694" s="284"/>
      <c r="BZ694" s="284"/>
      <c r="CA694" s="284"/>
      <c r="CB694" s="284"/>
      <c r="CC694" s="284"/>
      <c r="CD694" s="284"/>
      <c r="CE694" s="284"/>
      <c r="CF694" s="284"/>
      <c r="CG694" s="284"/>
      <c r="CH694" s="284"/>
      <c r="CI694" s="284"/>
      <c r="CJ694" s="284"/>
      <c r="CK694" s="284"/>
      <c r="CL694" s="284"/>
      <c r="CM694" s="284"/>
      <c r="CN694" s="284"/>
      <c r="CO694" s="284"/>
      <c r="CP694" s="284"/>
      <c r="CQ694" s="284"/>
      <c r="CR694" s="284"/>
      <c r="CS694" s="284"/>
      <c r="CT694" s="284"/>
      <c r="CU694" s="284"/>
      <c r="CV694" s="284"/>
      <c r="CW694" s="284"/>
      <c r="CX694" s="284"/>
      <c r="CY694" s="284"/>
      <c r="CZ694" s="284"/>
      <c r="DA694" s="284"/>
      <c r="DB694" s="284"/>
      <c r="DC694" s="284"/>
      <c r="DD694" s="284"/>
      <c r="DE694" s="284"/>
      <c r="DF694" s="284"/>
      <c r="DG694" s="284"/>
      <c r="DH694" s="284"/>
      <c r="DI694" s="284"/>
      <c r="DJ694" s="284"/>
      <c r="DK694" s="284"/>
      <c r="DL694" s="284"/>
      <c r="DM694" s="284"/>
      <c r="DN694" s="284"/>
      <c r="DO694" s="284"/>
      <c r="DP694" s="284"/>
      <c r="DQ694" s="284"/>
      <c r="DR694" s="284"/>
      <c r="DS694" s="284"/>
      <c r="DT694" s="284"/>
      <c r="DU694" s="284"/>
      <c r="DV694" s="284"/>
      <c r="DW694" s="284"/>
      <c r="DX694" s="284"/>
      <c r="DY694" s="284"/>
      <c r="DZ694" s="284"/>
      <c r="EA694" s="284"/>
      <c r="EB694" s="284"/>
      <c r="EC694" s="284"/>
      <c r="ED694" s="284"/>
      <c r="EE694" s="284"/>
      <c r="EF694" s="284"/>
      <c r="EG694" s="284"/>
      <c r="EH694" s="284"/>
      <c r="EI694" s="284"/>
      <c r="EJ694" s="284"/>
      <c r="EK694" s="284"/>
      <c r="EL694" s="284"/>
      <c r="EM694" s="284"/>
      <c r="EN694" s="284"/>
      <c r="EO694" s="284"/>
      <c r="EP694" s="284"/>
      <c r="EQ694" s="284"/>
      <c r="ER694" s="284"/>
      <c r="ES694" s="284"/>
      <c r="ET694" s="284"/>
      <c r="EU694" s="284"/>
      <c r="EV694" s="284"/>
      <c r="EW694" s="284"/>
      <c r="EX694" s="284"/>
      <c r="EY694" s="284"/>
      <c r="EZ694" s="284"/>
      <c r="FA694" s="284"/>
      <c r="FB694" s="284"/>
      <c r="FC694" s="284"/>
      <c r="FD694" s="284"/>
      <c r="FE694" s="284"/>
      <c r="FF694" s="284"/>
      <c r="FG694" s="284"/>
      <c r="FH694" s="284"/>
      <c r="FI694" s="284"/>
      <c r="FJ694" s="284"/>
      <c r="FK694" s="284"/>
      <c r="FL694" s="284"/>
      <c r="FM694" s="284"/>
      <c r="FN694" s="284"/>
      <c r="FO694" s="284"/>
      <c r="FP694" s="284"/>
      <c r="FQ694" s="284"/>
      <c r="FR694" s="284"/>
      <c r="FS694" s="284"/>
      <c r="FT694" s="284"/>
      <c r="FU694" s="284"/>
      <c r="FV694" s="284"/>
      <c r="FW694" s="284"/>
      <c r="FX694" s="284"/>
      <c r="FY694" s="284"/>
      <c r="FZ694" s="284"/>
      <c r="GA694" s="284"/>
      <c r="GB694" s="284"/>
      <c r="GC694" s="284"/>
      <c r="GD694" s="284"/>
      <c r="GE694" s="284"/>
      <c r="GF694" s="284"/>
      <c r="GG694" s="284"/>
      <c r="GH694" s="284"/>
      <c r="GI694" s="284"/>
      <c r="GJ694" s="284"/>
      <c r="GK694" s="284"/>
      <c r="GL694" s="284"/>
      <c r="GM694" s="284"/>
      <c r="GN694" s="284"/>
      <c r="GO694" s="284"/>
      <c r="GP694" s="284"/>
      <c r="GQ694" s="284"/>
      <c r="GR694" s="284"/>
      <c r="GS694" s="284"/>
      <c r="GT694" s="284"/>
      <c r="GU694" s="284"/>
      <c r="GV694" s="284"/>
      <c r="GW694" s="284"/>
      <c r="GX694" s="284"/>
      <c r="GY694" s="284"/>
      <c r="GZ694" s="284"/>
      <c r="HA694" s="284"/>
      <c r="HB694" s="284"/>
      <c r="HC694" s="284"/>
      <c r="HD694" s="284"/>
      <c r="HE694" s="284"/>
      <c r="HF694" s="284"/>
      <c r="HG694" s="284"/>
      <c r="HH694" s="284"/>
      <c r="HI694" s="284"/>
      <c r="HJ694" s="284"/>
      <c r="HK694" s="284"/>
      <c r="HL694" s="284"/>
      <c r="HM694" s="284"/>
      <c r="HN694" s="284"/>
      <c r="HO694" s="284"/>
      <c r="HP694" s="284"/>
      <c r="HQ694" s="284"/>
      <c r="HR694" s="284"/>
      <c r="HS694" s="284"/>
      <c r="HT694" s="284"/>
      <c r="HU694" s="284"/>
      <c r="HV694" s="284"/>
      <c r="HW694" s="284"/>
      <c r="HX694" s="284"/>
      <c r="HY694" s="284"/>
      <c r="HZ694" s="284"/>
      <c r="IA694" s="284"/>
      <c r="IB694" s="284"/>
      <c r="IC694" s="284"/>
      <c r="ID694" s="284"/>
      <c r="IE694" s="284"/>
      <c r="IF694" s="284"/>
      <c r="IG694" s="284"/>
      <c r="IH694" s="284"/>
      <c r="II694" s="284"/>
      <c r="IJ694" s="284"/>
    </row>
    <row r="695" spans="1:244" s="353" customFormat="1" ht="14.25">
      <c r="A695" s="344"/>
      <c r="B695" s="373"/>
      <c r="C695" s="317"/>
      <c r="D695" s="454"/>
      <c r="E695" s="487"/>
      <c r="F695" s="220"/>
      <c r="G695" s="284"/>
      <c r="H695" s="284"/>
      <c r="I695" s="284"/>
      <c r="J695" s="284"/>
      <c r="K695" s="284"/>
      <c r="L695" s="284"/>
      <c r="M695" s="284"/>
      <c r="N695" s="284"/>
      <c r="O695" s="284"/>
      <c r="P695" s="284"/>
      <c r="Q695" s="284"/>
      <c r="R695" s="284"/>
      <c r="S695" s="284"/>
      <c r="T695" s="284"/>
      <c r="U695" s="284"/>
      <c r="V695" s="284"/>
      <c r="W695" s="284"/>
      <c r="X695" s="284"/>
      <c r="Y695" s="284"/>
      <c r="Z695" s="284"/>
      <c r="AA695" s="284"/>
      <c r="AB695" s="284"/>
      <c r="AC695" s="284"/>
      <c r="AD695" s="284"/>
      <c r="AE695" s="284"/>
      <c r="AF695" s="284"/>
      <c r="AG695" s="284"/>
      <c r="AH695" s="284"/>
      <c r="AI695" s="284"/>
      <c r="AJ695" s="284"/>
      <c r="AK695" s="284"/>
      <c r="AL695" s="284"/>
      <c r="AM695" s="284"/>
      <c r="AN695" s="284"/>
      <c r="AO695" s="284"/>
      <c r="AP695" s="284"/>
      <c r="AQ695" s="284"/>
      <c r="AR695" s="284"/>
      <c r="AS695" s="284"/>
      <c r="AT695" s="284"/>
      <c r="AU695" s="284"/>
      <c r="AV695" s="284"/>
      <c r="AW695" s="284"/>
      <c r="AX695" s="284"/>
      <c r="AY695" s="284"/>
      <c r="AZ695" s="284"/>
      <c r="BA695" s="284"/>
      <c r="BB695" s="284"/>
      <c r="BC695" s="284"/>
      <c r="BD695" s="284"/>
      <c r="BE695" s="284"/>
      <c r="BF695" s="284"/>
      <c r="BG695" s="284"/>
      <c r="BH695" s="284"/>
      <c r="BI695" s="284"/>
      <c r="BJ695" s="284"/>
      <c r="BK695" s="284"/>
      <c r="BL695" s="284"/>
      <c r="BM695" s="284"/>
      <c r="BN695" s="284"/>
      <c r="BO695" s="284"/>
      <c r="BP695" s="284"/>
      <c r="BQ695" s="284"/>
      <c r="BR695" s="284"/>
      <c r="BS695" s="284"/>
      <c r="BT695" s="284"/>
      <c r="BU695" s="284"/>
      <c r="BV695" s="284"/>
      <c r="BW695" s="284"/>
      <c r="BX695" s="284"/>
      <c r="BY695" s="284"/>
      <c r="BZ695" s="284"/>
      <c r="CA695" s="284"/>
      <c r="CB695" s="284"/>
      <c r="CC695" s="284"/>
      <c r="CD695" s="284"/>
      <c r="CE695" s="284"/>
      <c r="CF695" s="284"/>
      <c r="CG695" s="284"/>
      <c r="CH695" s="284"/>
      <c r="CI695" s="284"/>
      <c r="CJ695" s="284"/>
      <c r="CK695" s="284"/>
      <c r="CL695" s="284"/>
      <c r="CM695" s="284"/>
      <c r="CN695" s="284"/>
      <c r="CO695" s="284"/>
      <c r="CP695" s="284"/>
      <c r="CQ695" s="284"/>
      <c r="CR695" s="284"/>
      <c r="CS695" s="284"/>
      <c r="CT695" s="284"/>
      <c r="CU695" s="284"/>
      <c r="CV695" s="284"/>
      <c r="CW695" s="284"/>
      <c r="CX695" s="284"/>
      <c r="CY695" s="284"/>
      <c r="CZ695" s="284"/>
      <c r="DA695" s="284"/>
      <c r="DB695" s="284"/>
      <c r="DC695" s="284"/>
      <c r="DD695" s="284"/>
      <c r="DE695" s="284"/>
      <c r="DF695" s="284"/>
      <c r="DG695" s="284"/>
      <c r="DH695" s="284"/>
      <c r="DI695" s="284"/>
      <c r="DJ695" s="284"/>
      <c r="DK695" s="284"/>
      <c r="DL695" s="284"/>
      <c r="DM695" s="284"/>
      <c r="DN695" s="284"/>
      <c r="DO695" s="284"/>
      <c r="DP695" s="284"/>
      <c r="DQ695" s="284"/>
      <c r="DR695" s="284"/>
      <c r="DS695" s="284"/>
      <c r="DT695" s="284"/>
      <c r="DU695" s="284"/>
      <c r="DV695" s="284"/>
      <c r="DW695" s="284"/>
      <c r="DX695" s="284"/>
      <c r="DY695" s="284"/>
      <c r="DZ695" s="284"/>
      <c r="EA695" s="284"/>
      <c r="EB695" s="284"/>
      <c r="EC695" s="284"/>
      <c r="ED695" s="284"/>
      <c r="EE695" s="284"/>
      <c r="EF695" s="284"/>
      <c r="EG695" s="284"/>
      <c r="EH695" s="284"/>
      <c r="EI695" s="284"/>
      <c r="EJ695" s="284"/>
      <c r="EK695" s="284"/>
      <c r="EL695" s="284"/>
      <c r="EM695" s="284"/>
      <c r="EN695" s="284"/>
      <c r="EO695" s="284"/>
      <c r="EP695" s="284"/>
      <c r="EQ695" s="284"/>
      <c r="ER695" s="284"/>
      <c r="ES695" s="284"/>
      <c r="ET695" s="284"/>
      <c r="EU695" s="284"/>
      <c r="EV695" s="284"/>
      <c r="EW695" s="284"/>
      <c r="EX695" s="284"/>
      <c r="EY695" s="284"/>
      <c r="EZ695" s="284"/>
      <c r="FA695" s="284"/>
      <c r="FB695" s="284"/>
      <c r="FC695" s="284"/>
      <c r="FD695" s="284"/>
      <c r="FE695" s="284"/>
      <c r="FF695" s="284"/>
      <c r="FG695" s="284"/>
      <c r="FH695" s="284"/>
      <c r="FI695" s="284"/>
      <c r="FJ695" s="284"/>
      <c r="FK695" s="284"/>
      <c r="FL695" s="284"/>
      <c r="FM695" s="284"/>
      <c r="FN695" s="284"/>
      <c r="FO695" s="284"/>
      <c r="FP695" s="284"/>
      <c r="FQ695" s="284"/>
      <c r="FR695" s="284"/>
      <c r="FS695" s="284"/>
      <c r="FT695" s="284"/>
      <c r="FU695" s="284"/>
      <c r="FV695" s="284"/>
      <c r="FW695" s="284"/>
      <c r="FX695" s="284"/>
      <c r="FY695" s="284"/>
      <c r="FZ695" s="284"/>
      <c r="GA695" s="284"/>
      <c r="GB695" s="284"/>
      <c r="GC695" s="284"/>
      <c r="GD695" s="284"/>
      <c r="GE695" s="284"/>
      <c r="GF695" s="284"/>
      <c r="GG695" s="284"/>
      <c r="GH695" s="284"/>
      <c r="GI695" s="284"/>
      <c r="GJ695" s="284"/>
      <c r="GK695" s="284"/>
      <c r="GL695" s="284"/>
      <c r="GM695" s="284"/>
      <c r="GN695" s="284"/>
      <c r="GO695" s="284"/>
      <c r="GP695" s="284"/>
      <c r="GQ695" s="284"/>
      <c r="GR695" s="284"/>
      <c r="GS695" s="284"/>
      <c r="GT695" s="284"/>
      <c r="GU695" s="284"/>
      <c r="GV695" s="284"/>
      <c r="GW695" s="284"/>
      <c r="GX695" s="284"/>
      <c r="GY695" s="284"/>
      <c r="GZ695" s="284"/>
      <c r="HA695" s="284"/>
      <c r="HB695" s="284"/>
      <c r="HC695" s="284"/>
      <c r="HD695" s="284"/>
      <c r="HE695" s="284"/>
      <c r="HF695" s="284"/>
      <c r="HG695" s="284"/>
      <c r="HH695" s="284"/>
      <c r="HI695" s="284"/>
      <c r="HJ695" s="284"/>
      <c r="HK695" s="284"/>
      <c r="HL695" s="284"/>
      <c r="HM695" s="284"/>
      <c r="HN695" s="284"/>
      <c r="HO695" s="284"/>
      <c r="HP695" s="284"/>
      <c r="HQ695" s="284"/>
      <c r="HR695" s="284"/>
      <c r="HS695" s="284"/>
      <c r="HT695" s="284"/>
      <c r="HU695" s="284"/>
      <c r="HV695" s="284"/>
      <c r="HW695" s="284"/>
      <c r="HX695" s="284"/>
      <c r="HY695" s="284"/>
      <c r="HZ695" s="284"/>
      <c r="IA695" s="284"/>
      <c r="IB695" s="284"/>
      <c r="IC695" s="284"/>
      <c r="ID695" s="284"/>
      <c r="IE695" s="284"/>
      <c r="IF695" s="284"/>
      <c r="IG695" s="284"/>
      <c r="IH695" s="284"/>
      <c r="II695" s="284"/>
      <c r="IJ695" s="284"/>
    </row>
    <row r="696" spans="1:244" s="353" customFormat="1" ht="14.25">
      <c r="A696" s="344"/>
      <c r="B696" s="373"/>
      <c r="C696" s="317"/>
      <c r="D696" s="454"/>
      <c r="E696" s="487"/>
      <c r="F696" s="220"/>
      <c r="G696" s="284"/>
      <c r="H696" s="284"/>
      <c r="I696" s="284"/>
      <c r="J696" s="284"/>
      <c r="K696" s="284"/>
      <c r="L696" s="284"/>
      <c r="M696" s="284"/>
      <c r="N696" s="284"/>
      <c r="O696" s="284"/>
      <c r="P696" s="284"/>
      <c r="Q696" s="284"/>
      <c r="R696" s="284"/>
      <c r="S696" s="284"/>
      <c r="T696" s="284"/>
      <c r="U696" s="284"/>
      <c r="V696" s="284"/>
      <c r="W696" s="284"/>
      <c r="X696" s="284"/>
      <c r="Y696" s="284"/>
      <c r="Z696" s="284"/>
      <c r="AA696" s="284"/>
      <c r="AB696" s="284"/>
      <c r="AC696" s="284"/>
      <c r="AD696" s="284"/>
      <c r="AE696" s="284"/>
      <c r="AF696" s="284"/>
      <c r="AG696" s="284"/>
      <c r="AH696" s="284"/>
      <c r="AI696" s="284"/>
      <c r="AJ696" s="284"/>
      <c r="AK696" s="284"/>
      <c r="AL696" s="284"/>
      <c r="AM696" s="284"/>
      <c r="AN696" s="284"/>
      <c r="AO696" s="284"/>
      <c r="AP696" s="284"/>
      <c r="AQ696" s="284"/>
      <c r="AR696" s="284"/>
      <c r="AS696" s="284"/>
      <c r="AT696" s="284"/>
      <c r="AU696" s="284"/>
      <c r="AV696" s="284"/>
      <c r="AW696" s="284"/>
      <c r="AX696" s="284"/>
      <c r="AY696" s="284"/>
      <c r="AZ696" s="284"/>
      <c r="BA696" s="284"/>
      <c r="BB696" s="284"/>
      <c r="BC696" s="284"/>
      <c r="BD696" s="284"/>
      <c r="BE696" s="284"/>
      <c r="BF696" s="284"/>
      <c r="BG696" s="284"/>
      <c r="BH696" s="284"/>
      <c r="BI696" s="284"/>
      <c r="BJ696" s="284"/>
      <c r="BK696" s="284"/>
      <c r="BL696" s="284"/>
      <c r="BM696" s="284"/>
      <c r="BN696" s="284"/>
      <c r="BO696" s="284"/>
      <c r="BP696" s="284"/>
      <c r="BQ696" s="284"/>
      <c r="BR696" s="284"/>
      <c r="BS696" s="284"/>
      <c r="BT696" s="284"/>
      <c r="BU696" s="284"/>
      <c r="BV696" s="284"/>
      <c r="BW696" s="284"/>
      <c r="BX696" s="284"/>
      <c r="BY696" s="284"/>
      <c r="BZ696" s="284"/>
      <c r="CA696" s="284"/>
      <c r="CB696" s="284"/>
      <c r="CC696" s="284"/>
      <c r="CD696" s="284"/>
      <c r="CE696" s="284"/>
      <c r="CF696" s="284"/>
      <c r="CG696" s="284"/>
      <c r="CH696" s="284"/>
      <c r="CI696" s="284"/>
      <c r="CJ696" s="284"/>
      <c r="CK696" s="284"/>
      <c r="CL696" s="284"/>
      <c r="CM696" s="284"/>
      <c r="CN696" s="284"/>
      <c r="CO696" s="284"/>
      <c r="CP696" s="284"/>
      <c r="CQ696" s="284"/>
      <c r="CR696" s="284"/>
      <c r="CS696" s="284"/>
      <c r="CT696" s="284"/>
      <c r="CU696" s="284"/>
      <c r="CV696" s="284"/>
      <c r="CW696" s="284"/>
      <c r="CX696" s="284"/>
      <c r="CY696" s="284"/>
      <c r="CZ696" s="284"/>
      <c r="DA696" s="284"/>
      <c r="DB696" s="284"/>
      <c r="DC696" s="284"/>
      <c r="DD696" s="284"/>
      <c r="DE696" s="284"/>
      <c r="DF696" s="284"/>
      <c r="DG696" s="284"/>
      <c r="DH696" s="284"/>
      <c r="DI696" s="284"/>
      <c r="DJ696" s="284"/>
      <c r="DK696" s="284"/>
      <c r="DL696" s="284"/>
      <c r="DM696" s="284"/>
      <c r="DN696" s="284"/>
      <c r="DO696" s="284"/>
      <c r="DP696" s="284"/>
      <c r="DQ696" s="284"/>
      <c r="DR696" s="284"/>
      <c r="DS696" s="284"/>
      <c r="DT696" s="284"/>
      <c r="DU696" s="284"/>
      <c r="DV696" s="284"/>
      <c r="DW696" s="284"/>
      <c r="DX696" s="284"/>
      <c r="DY696" s="284"/>
      <c r="DZ696" s="284"/>
      <c r="EA696" s="284"/>
      <c r="EB696" s="284"/>
      <c r="EC696" s="284"/>
      <c r="ED696" s="284"/>
      <c r="EE696" s="284"/>
      <c r="EF696" s="284"/>
      <c r="EG696" s="284"/>
      <c r="EH696" s="284"/>
      <c r="EI696" s="284"/>
      <c r="EJ696" s="284"/>
      <c r="EK696" s="284"/>
      <c r="EL696" s="284"/>
      <c r="EM696" s="284"/>
      <c r="EN696" s="284"/>
      <c r="EO696" s="284"/>
      <c r="EP696" s="284"/>
      <c r="EQ696" s="284"/>
      <c r="ER696" s="284"/>
      <c r="ES696" s="284"/>
      <c r="ET696" s="284"/>
      <c r="EU696" s="284"/>
      <c r="EV696" s="284"/>
      <c r="EW696" s="284"/>
      <c r="EX696" s="284"/>
      <c r="EY696" s="284"/>
      <c r="EZ696" s="284"/>
      <c r="FA696" s="284"/>
      <c r="FB696" s="284"/>
      <c r="FC696" s="284"/>
      <c r="FD696" s="284"/>
      <c r="FE696" s="284"/>
      <c r="FF696" s="284"/>
      <c r="FG696" s="284"/>
      <c r="FH696" s="284"/>
      <c r="FI696" s="284"/>
      <c r="FJ696" s="284"/>
      <c r="FK696" s="284"/>
      <c r="FL696" s="284"/>
      <c r="FM696" s="284"/>
      <c r="FN696" s="284"/>
      <c r="FO696" s="284"/>
      <c r="FP696" s="284"/>
      <c r="FQ696" s="284"/>
      <c r="FR696" s="284"/>
      <c r="FS696" s="284"/>
      <c r="FT696" s="284"/>
      <c r="FU696" s="284"/>
      <c r="FV696" s="284"/>
      <c r="FW696" s="284"/>
      <c r="FX696" s="284"/>
      <c r="FY696" s="284"/>
      <c r="FZ696" s="284"/>
      <c r="GA696" s="284"/>
      <c r="GB696" s="284"/>
      <c r="GC696" s="284"/>
      <c r="GD696" s="284"/>
      <c r="GE696" s="284"/>
      <c r="GF696" s="284"/>
      <c r="GG696" s="284"/>
      <c r="GH696" s="284"/>
      <c r="GI696" s="284"/>
      <c r="GJ696" s="284"/>
      <c r="GK696" s="284"/>
      <c r="GL696" s="284"/>
      <c r="GM696" s="284"/>
      <c r="GN696" s="284"/>
      <c r="GO696" s="284"/>
      <c r="GP696" s="284"/>
      <c r="GQ696" s="284"/>
      <c r="GR696" s="284"/>
      <c r="GS696" s="284"/>
      <c r="GT696" s="284"/>
      <c r="GU696" s="284"/>
      <c r="GV696" s="284"/>
      <c r="GW696" s="284"/>
      <c r="GX696" s="284"/>
      <c r="GY696" s="284"/>
      <c r="GZ696" s="284"/>
      <c r="HA696" s="284"/>
      <c r="HB696" s="284"/>
      <c r="HC696" s="284"/>
      <c r="HD696" s="284"/>
      <c r="HE696" s="284"/>
      <c r="HF696" s="284"/>
      <c r="HG696" s="284"/>
      <c r="HH696" s="284"/>
      <c r="HI696" s="284"/>
      <c r="HJ696" s="284"/>
      <c r="HK696" s="284"/>
      <c r="HL696" s="284"/>
      <c r="HM696" s="284"/>
      <c r="HN696" s="284"/>
      <c r="HO696" s="284"/>
      <c r="HP696" s="284"/>
      <c r="HQ696" s="284"/>
      <c r="HR696" s="284"/>
      <c r="HS696" s="284"/>
      <c r="HT696" s="284"/>
      <c r="HU696" s="284"/>
      <c r="HV696" s="284"/>
      <c r="HW696" s="284"/>
      <c r="HX696" s="284"/>
      <c r="HY696" s="284"/>
      <c r="HZ696" s="284"/>
      <c r="IA696" s="284"/>
      <c r="IB696" s="284"/>
      <c r="IC696" s="284"/>
      <c r="ID696" s="284"/>
      <c r="IE696" s="284"/>
      <c r="IF696" s="284"/>
      <c r="IG696" s="284"/>
      <c r="IH696" s="284"/>
      <c r="II696" s="284"/>
      <c r="IJ696" s="284"/>
    </row>
    <row r="697" spans="1:244" s="353" customFormat="1" ht="14.25">
      <c r="A697" s="344"/>
      <c r="B697" s="373"/>
      <c r="C697" s="317"/>
      <c r="D697" s="454"/>
      <c r="E697" s="487"/>
      <c r="F697" s="220"/>
      <c r="G697" s="284"/>
      <c r="H697" s="284"/>
      <c r="I697" s="284"/>
      <c r="J697" s="284"/>
      <c r="K697" s="284"/>
      <c r="L697" s="284"/>
      <c r="M697" s="284"/>
      <c r="N697" s="284"/>
      <c r="O697" s="284"/>
      <c r="P697" s="284"/>
      <c r="Q697" s="284"/>
      <c r="R697" s="284"/>
      <c r="S697" s="284"/>
      <c r="T697" s="284"/>
      <c r="U697" s="284"/>
      <c r="V697" s="284"/>
      <c r="W697" s="284"/>
      <c r="X697" s="284"/>
      <c r="Y697" s="284"/>
      <c r="Z697" s="284"/>
      <c r="AA697" s="284"/>
      <c r="AB697" s="284"/>
      <c r="AC697" s="284"/>
      <c r="AD697" s="284"/>
      <c r="AE697" s="284"/>
      <c r="AF697" s="284"/>
      <c r="AG697" s="284"/>
      <c r="AH697" s="284"/>
      <c r="AI697" s="284"/>
      <c r="AJ697" s="284"/>
      <c r="AK697" s="284"/>
      <c r="AL697" s="284"/>
      <c r="AM697" s="284"/>
      <c r="AN697" s="284"/>
      <c r="AO697" s="284"/>
      <c r="AP697" s="284"/>
      <c r="AQ697" s="284"/>
      <c r="AR697" s="284"/>
      <c r="AS697" s="284"/>
      <c r="AT697" s="284"/>
      <c r="AU697" s="284"/>
      <c r="AV697" s="284"/>
      <c r="AW697" s="284"/>
      <c r="AX697" s="284"/>
      <c r="AY697" s="284"/>
      <c r="AZ697" s="284"/>
      <c r="BA697" s="284"/>
      <c r="BB697" s="284"/>
      <c r="BC697" s="284"/>
      <c r="BD697" s="284"/>
      <c r="BE697" s="284"/>
      <c r="BF697" s="284"/>
      <c r="BG697" s="284"/>
      <c r="BH697" s="284"/>
      <c r="BI697" s="284"/>
      <c r="BJ697" s="284"/>
      <c r="BK697" s="284"/>
      <c r="BL697" s="284"/>
      <c r="BM697" s="284"/>
      <c r="BN697" s="284"/>
      <c r="BO697" s="284"/>
      <c r="BP697" s="284"/>
      <c r="BQ697" s="284"/>
      <c r="BR697" s="284"/>
      <c r="BS697" s="284"/>
      <c r="BT697" s="284"/>
      <c r="BU697" s="284"/>
      <c r="BV697" s="284"/>
      <c r="BW697" s="284"/>
      <c r="BX697" s="284"/>
      <c r="BY697" s="284"/>
      <c r="BZ697" s="284"/>
      <c r="CA697" s="284"/>
      <c r="CB697" s="284"/>
      <c r="CC697" s="284"/>
      <c r="CD697" s="284"/>
      <c r="CE697" s="284"/>
      <c r="CF697" s="284"/>
      <c r="CG697" s="284"/>
      <c r="CH697" s="284"/>
      <c r="CI697" s="284"/>
      <c r="CJ697" s="284"/>
      <c r="CK697" s="284"/>
      <c r="CL697" s="284"/>
      <c r="CM697" s="284"/>
      <c r="CN697" s="284"/>
      <c r="CO697" s="284"/>
      <c r="CP697" s="284"/>
      <c r="CQ697" s="284"/>
      <c r="CR697" s="284"/>
      <c r="CS697" s="284"/>
      <c r="CT697" s="284"/>
      <c r="CU697" s="284"/>
      <c r="CV697" s="284"/>
      <c r="CW697" s="284"/>
      <c r="CX697" s="284"/>
      <c r="CY697" s="284"/>
      <c r="CZ697" s="284"/>
      <c r="DA697" s="284"/>
      <c r="DB697" s="284"/>
      <c r="DC697" s="284"/>
      <c r="DD697" s="284"/>
      <c r="DE697" s="284"/>
      <c r="DF697" s="284"/>
      <c r="DG697" s="284"/>
      <c r="DH697" s="284"/>
      <c r="DI697" s="284"/>
      <c r="DJ697" s="284"/>
      <c r="DK697" s="284"/>
      <c r="DL697" s="284"/>
      <c r="DM697" s="284"/>
      <c r="DN697" s="284"/>
      <c r="DO697" s="284"/>
      <c r="DP697" s="284"/>
      <c r="DQ697" s="284"/>
      <c r="DR697" s="284"/>
      <c r="DS697" s="284"/>
      <c r="DT697" s="284"/>
      <c r="DU697" s="284"/>
      <c r="DV697" s="284"/>
      <c r="DW697" s="284"/>
      <c r="DX697" s="284"/>
      <c r="DY697" s="284"/>
      <c r="DZ697" s="284"/>
      <c r="EA697" s="284"/>
      <c r="EB697" s="284"/>
      <c r="EC697" s="284"/>
      <c r="ED697" s="284"/>
      <c r="EE697" s="284"/>
      <c r="EF697" s="284"/>
      <c r="EG697" s="284"/>
      <c r="EH697" s="284"/>
      <c r="EI697" s="284"/>
      <c r="EJ697" s="284"/>
      <c r="EK697" s="284"/>
      <c r="EL697" s="284"/>
      <c r="EM697" s="284"/>
      <c r="EN697" s="284"/>
      <c r="EO697" s="284"/>
      <c r="EP697" s="284"/>
      <c r="EQ697" s="284"/>
      <c r="ER697" s="284"/>
      <c r="ES697" s="284"/>
      <c r="ET697" s="284"/>
      <c r="EU697" s="284"/>
      <c r="EV697" s="284"/>
      <c r="EW697" s="284"/>
      <c r="EX697" s="284"/>
      <c r="EY697" s="284"/>
      <c r="EZ697" s="284"/>
      <c r="FA697" s="284"/>
      <c r="FB697" s="284"/>
      <c r="FC697" s="284"/>
      <c r="FD697" s="284"/>
      <c r="FE697" s="284"/>
      <c r="FF697" s="284"/>
      <c r="FG697" s="284"/>
      <c r="FH697" s="284"/>
      <c r="FI697" s="284"/>
      <c r="FJ697" s="284"/>
      <c r="FK697" s="284"/>
      <c r="FL697" s="284"/>
      <c r="FM697" s="284"/>
      <c r="FN697" s="284"/>
      <c r="FO697" s="284"/>
      <c r="FP697" s="284"/>
      <c r="FQ697" s="284"/>
      <c r="FR697" s="284"/>
      <c r="FS697" s="284"/>
      <c r="FT697" s="284"/>
      <c r="FU697" s="284"/>
      <c r="FV697" s="284"/>
      <c r="FW697" s="284"/>
      <c r="FX697" s="284"/>
      <c r="FY697" s="284"/>
      <c r="FZ697" s="284"/>
      <c r="GA697" s="284"/>
      <c r="GB697" s="284"/>
      <c r="GC697" s="284"/>
      <c r="GD697" s="284"/>
      <c r="GE697" s="284"/>
      <c r="GF697" s="284"/>
      <c r="GG697" s="284"/>
      <c r="GH697" s="284"/>
      <c r="GI697" s="284"/>
      <c r="GJ697" s="284"/>
      <c r="GK697" s="284"/>
      <c r="GL697" s="284"/>
      <c r="GM697" s="284"/>
      <c r="GN697" s="284"/>
      <c r="GO697" s="284"/>
      <c r="GP697" s="284"/>
      <c r="GQ697" s="284"/>
      <c r="GR697" s="284"/>
      <c r="GS697" s="284"/>
      <c r="GT697" s="284"/>
      <c r="GU697" s="284"/>
      <c r="GV697" s="284"/>
      <c r="GW697" s="284"/>
      <c r="GX697" s="284"/>
      <c r="GY697" s="284"/>
      <c r="GZ697" s="284"/>
      <c r="HA697" s="284"/>
      <c r="HB697" s="284"/>
      <c r="HC697" s="284"/>
      <c r="HD697" s="284"/>
      <c r="HE697" s="284"/>
      <c r="HF697" s="284"/>
      <c r="HG697" s="284"/>
      <c r="HH697" s="284"/>
      <c r="HI697" s="284"/>
      <c r="HJ697" s="284"/>
      <c r="HK697" s="284"/>
      <c r="HL697" s="284"/>
      <c r="HM697" s="284"/>
      <c r="HN697" s="284"/>
      <c r="HO697" s="284"/>
      <c r="HP697" s="284"/>
      <c r="HQ697" s="284"/>
      <c r="HR697" s="284"/>
      <c r="HS697" s="284"/>
      <c r="HT697" s="284"/>
      <c r="HU697" s="284"/>
      <c r="HV697" s="284"/>
      <c r="HW697" s="284"/>
      <c r="HX697" s="284"/>
      <c r="HY697" s="284"/>
      <c r="HZ697" s="284"/>
      <c r="IA697" s="284"/>
      <c r="IB697" s="284"/>
      <c r="IC697" s="284"/>
      <c r="ID697" s="284"/>
      <c r="IE697" s="284"/>
      <c r="IF697" s="284"/>
      <c r="IG697" s="284"/>
      <c r="IH697" s="284"/>
      <c r="II697" s="284"/>
      <c r="IJ697" s="284"/>
    </row>
    <row r="698" spans="1:244" s="353" customFormat="1" ht="14.25">
      <c r="A698" s="344"/>
      <c r="B698" s="373"/>
      <c r="C698" s="317"/>
      <c r="D698" s="454"/>
      <c r="E698" s="487"/>
      <c r="F698" s="220"/>
      <c r="G698" s="284"/>
      <c r="H698" s="284"/>
      <c r="I698" s="284"/>
      <c r="J698" s="284"/>
      <c r="K698" s="284"/>
      <c r="L698" s="284"/>
      <c r="M698" s="284"/>
      <c r="N698" s="284"/>
      <c r="O698" s="284"/>
      <c r="P698" s="284"/>
      <c r="Q698" s="284"/>
      <c r="R698" s="284"/>
      <c r="S698" s="284"/>
      <c r="T698" s="284"/>
      <c r="U698" s="284"/>
      <c r="V698" s="284"/>
      <c r="W698" s="284"/>
      <c r="X698" s="284"/>
      <c r="Y698" s="284"/>
      <c r="Z698" s="284"/>
      <c r="AA698" s="284"/>
      <c r="AB698" s="284"/>
      <c r="AC698" s="284"/>
      <c r="AD698" s="284"/>
      <c r="AE698" s="284"/>
      <c r="AF698" s="284"/>
      <c r="AG698" s="284"/>
      <c r="AH698" s="284"/>
      <c r="AI698" s="284"/>
      <c r="AJ698" s="284"/>
      <c r="AK698" s="284"/>
      <c r="AL698" s="284"/>
      <c r="AM698" s="284"/>
      <c r="AN698" s="284"/>
      <c r="AO698" s="284"/>
      <c r="AP698" s="284"/>
      <c r="AQ698" s="284"/>
      <c r="AR698" s="284"/>
      <c r="AS698" s="284"/>
      <c r="AT698" s="284"/>
      <c r="AU698" s="284"/>
      <c r="AV698" s="284"/>
      <c r="AW698" s="284"/>
      <c r="AX698" s="284"/>
      <c r="AY698" s="284"/>
      <c r="AZ698" s="284"/>
      <c r="BA698" s="284"/>
      <c r="BB698" s="284"/>
      <c r="BC698" s="284"/>
      <c r="BD698" s="284"/>
      <c r="BE698" s="284"/>
      <c r="BF698" s="284"/>
      <c r="BG698" s="284"/>
      <c r="BH698" s="284"/>
      <c r="BI698" s="284"/>
      <c r="BJ698" s="284"/>
      <c r="BK698" s="284"/>
      <c r="BL698" s="284"/>
      <c r="BM698" s="284"/>
      <c r="BN698" s="284"/>
      <c r="BO698" s="284"/>
      <c r="BP698" s="284"/>
      <c r="BQ698" s="284"/>
      <c r="BR698" s="284"/>
      <c r="BS698" s="284"/>
      <c r="BT698" s="284"/>
      <c r="BU698" s="284"/>
      <c r="BV698" s="284"/>
      <c r="BW698" s="284"/>
      <c r="BX698" s="284"/>
      <c r="BY698" s="284"/>
      <c r="BZ698" s="284"/>
      <c r="CA698" s="284"/>
      <c r="CB698" s="284"/>
      <c r="CC698" s="284"/>
      <c r="CD698" s="284"/>
      <c r="CE698" s="284"/>
      <c r="CF698" s="284"/>
      <c r="CG698" s="284"/>
      <c r="CH698" s="284"/>
      <c r="CI698" s="284"/>
      <c r="CJ698" s="284"/>
      <c r="CK698" s="284"/>
      <c r="CL698" s="284"/>
      <c r="CM698" s="284"/>
      <c r="CN698" s="284"/>
      <c r="CO698" s="284"/>
      <c r="CP698" s="284"/>
      <c r="CQ698" s="284"/>
      <c r="CR698" s="284"/>
      <c r="CS698" s="284"/>
      <c r="CT698" s="284"/>
      <c r="CU698" s="284"/>
      <c r="CV698" s="284"/>
      <c r="CW698" s="284"/>
      <c r="CX698" s="284"/>
      <c r="CY698" s="284"/>
      <c r="CZ698" s="284"/>
      <c r="DA698" s="284"/>
      <c r="DB698" s="284"/>
      <c r="DC698" s="284"/>
      <c r="DD698" s="284"/>
      <c r="DE698" s="284"/>
      <c r="DF698" s="284"/>
      <c r="DG698" s="284"/>
      <c r="DH698" s="284"/>
      <c r="DI698" s="284"/>
      <c r="DJ698" s="284"/>
      <c r="DK698" s="284"/>
      <c r="DL698" s="284"/>
      <c r="DM698" s="284"/>
      <c r="DN698" s="284"/>
      <c r="DO698" s="284"/>
      <c r="DP698" s="284"/>
      <c r="DQ698" s="284"/>
      <c r="DR698" s="284"/>
      <c r="DS698" s="284"/>
      <c r="DT698" s="284"/>
      <c r="DU698" s="284"/>
      <c r="DV698" s="284"/>
      <c r="DW698" s="284"/>
      <c r="DX698" s="284"/>
      <c r="DY698" s="284"/>
      <c r="DZ698" s="284"/>
      <c r="EA698" s="284"/>
      <c r="EB698" s="284"/>
      <c r="EC698" s="284"/>
      <c r="ED698" s="284"/>
      <c r="EE698" s="284"/>
      <c r="EF698" s="284"/>
      <c r="EG698" s="284"/>
      <c r="EH698" s="284"/>
      <c r="EI698" s="284"/>
      <c r="EJ698" s="284"/>
      <c r="EK698" s="284"/>
      <c r="EL698" s="284"/>
      <c r="EM698" s="284"/>
      <c r="EN698" s="284"/>
      <c r="EO698" s="284"/>
      <c r="EP698" s="284"/>
      <c r="EQ698" s="284"/>
      <c r="ER698" s="284"/>
      <c r="ES698" s="284"/>
      <c r="ET698" s="284"/>
      <c r="EU698" s="284"/>
      <c r="EV698" s="284"/>
      <c r="EW698" s="284"/>
      <c r="EX698" s="284"/>
      <c r="EY698" s="284"/>
      <c r="EZ698" s="284"/>
      <c r="FA698" s="284"/>
      <c r="FB698" s="284"/>
      <c r="FC698" s="284"/>
      <c r="FD698" s="284"/>
      <c r="FE698" s="284"/>
      <c r="FF698" s="284"/>
      <c r="FG698" s="284"/>
      <c r="FH698" s="284"/>
      <c r="FI698" s="284"/>
      <c r="FJ698" s="284"/>
      <c r="FK698" s="284"/>
      <c r="FL698" s="284"/>
      <c r="FM698" s="284"/>
      <c r="FN698" s="284"/>
      <c r="FO698" s="284"/>
      <c r="FP698" s="284"/>
      <c r="FQ698" s="284"/>
      <c r="FR698" s="284"/>
      <c r="FS698" s="284"/>
      <c r="FT698" s="284"/>
      <c r="FU698" s="284"/>
      <c r="FV698" s="284"/>
      <c r="FW698" s="284"/>
      <c r="FX698" s="284"/>
      <c r="FY698" s="284"/>
      <c r="FZ698" s="284"/>
      <c r="GA698" s="284"/>
      <c r="GB698" s="284"/>
      <c r="GC698" s="284"/>
      <c r="GD698" s="284"/>
      <c r="GE698" s="284"/>
      <c r="GF698" s="284"/>
      <c r="GG698" s="284"/>
      <c r="GH698" s="284"/>
      <c r="GI698" s="284"/>
      <c r="GJ698" s="284"/>
      <c r="GK698" s="284"/>
      <c r="GL698" s="284"/>
      <c r="GM698" s="284"/>
      <c r="GN698" s="284"/>
      <c r="GO698" s="284"/>
      <c r="GP698" s="284"/>
      <c r="GQ698" s="284"/>
      <c r="GR698" s="284"/>
      <c r="GS698" s="284"/>
      <c r="GT698" s="284"/>
      <c r="GU698" s="284"/>
      <c r="GV698" s="284"/>
      <c r="GW698" s="284"/>
      <c r="GX698" s="284"/>
      <c r="GY698" s="284"/>
      <c r="GZ698" s="284"/>
      <c r="HA698" s="284"/>
      <c r="HB698" s="284"/>
      <c r="HC698" s="284"/>
      <c r="HD698" s="284"/>
      <c r="HE698" s="284"/>
      <c r="HF698" s="284"/>
      <c r="HG698" s="284"/>
      <c r="HH698" s="284"/>
      <c r="HI698" s="284"/>
      <c r="HJ698" s="284"/>
      <c r="HK698" s="284"/>
      <c r="HL698" s="284"/>
      <c r="HM698" s="284"/>
      <c r="HN698" s="284"/>
      <c r="HO698" s="284"/>
      <c r="HP698" s="284"/>
      <c r="HQ698" s="284"/>
      <c r="HR698" s="284"/>
      <c r="HS698" s="284"/>
      <c r="HT698" s="284"/>
      <c r="HU698" s="284"/>
      <c r="HV698" s="284"/>
      <c r="HW698" s="284"/>
      <c r="HX698" s="284"/>
      <c r="HY698" s="284"/>
      <c r="HZ698" s="284"/>
      <c r="IA698" s="284"/>
      <c r="IB698" s="284"/>
      <c r="IC698" s="284"/>
      <c r="ID698" s="284"/>
      <c r="IE698" s="284"/>
      <c r="IF698" s="284"/>
      <c r="IG698" s="284"/>
      <c r="IH698" s="284"/>
      <c r="II698" s="284"/>
      <c r="IJ698" s="284"/>
    </row>
    <row r="699" spans="1:244" s="353" customFormat="1" ht="14.25">
      <c r="A699" s="344"/>
      <c r="B699" s="373"/>
      <c r="C699" s="317"/>
      <c r="D699" s="454"/>
      <c r="E699" s="487"/>
      <c r="F699" s="220"/>
      <c r="G699" s="284"/>
      <c r="H699" s="284"/>
      <c r="I699" s="284"/>
      <c r="J699" s="284"/>
      <c r="K699" s="284"/>
      <c r="L699" s="284"/>
      <c r="M699" s="284"/>
      <c r="N699" s="284"/>
      <c r="O699" s="284"/>
      <c r="P699" s="284"/>
      <c r="Q699" s="284"/>
      <c r="R699" s="284"/>
      <c r="S699" s="284"/>
      <c r="T699" s="284"/>
      <c r="U699" s="284"/>
      <c r="V699" s="284"/>
      <c r="W699" s="284"/>
      <c r="X699" s="284"/>
      <c r="Y699" s="284"/>
      <c r="Z699" s="284"/>
      <c r="AA699" s="284"/>
      <c r="AB699" s="284"/>
      <c r="AC699" s="284"/>
      <c r="AD699" s="284"/>
      <c r="AE699" s="284"/>
      <c r="AF699" s="284"/>
      <c r="AG699" s="284"/>
      <c r="AH699" s="284"/>
      <c r="AI699" s="284"/>
      <c r="AJ699" s="284"/>
      <c r="AK699" s="284"/>
      <c r="AL699" s="284"/>
      <c r="AM699" s="284"/>
      <c r="AN699" s="284"/>
      <c r="AO699" s="284"/>
      <c r="AP699" s="284"/>
      <c r="AQ699" s="284"/>
      <c r="AR699" s="284"/>
      <c r="AS699" s="284"/>
      <c r="AT699" s="284"/>
      <c r="AU699" s="284"/>
      <c r="AV699" s="284"/>
      <c r="AW699" s="284"/>
      <c r="AX699" s="284"/>
      <c r="AY699" s="284"/>
      <c r="AZ699" s="284"/>
      <c r="BA699" s="284"/>
      <c r="BB699" s="284"/>
      <c r="BC699" s="284"/>
      <c r="BD699" s="284"/>
      <c r="BE699" s="284"/>
      <c r="BF699" s="284"/>
      <c r="BG699" s="284"/>
      <c r="BH699" s="284"/>
      <c r="BI699" s="284"/>
      <c r="BJ699" s="284"/>
      <c r="BK699" s="284"/>
      <c r="BL699" s="284"/>
      <c r="BM699" s="284"/>
      <c r="BN699" s="284"/>
      <c r="BO699" s="284"/>
      <c r="BP699" s="284"/>
      <c r="BQ699" s="284"/>
      <c r="BR699" s="284"/>
      <c r="BS699" s="284"/>
      <c r="BT699" s="284"/>
      <c r="BU699" s="284"/>
      <c r="BV699" s="284"/>
      <c r="BW699" s="284"/>
      <c r="BX699" s="284"/>
      <c r="BY699" s="284"/>
      <c r="BZ699" s="284"/>
      <c r="CA699" s="284"/>
      <c r="CB699" s="284"/>
      <c r="CC699" s="284"/>
      <c r="CD699" s="284"/>
      <c r="CE699" s="284"/>
      <c r="CF699" s="284"/>
      <c r="CG699" s="284"/>
      <c r="CH699" s="284"/>
      <c r="CI699" s="284"/>
      <c r="CJ699" s="284"/>
      <c r="CK699" s="284"/>
      <c r="CL699" s="284"/>
      <c r="CM699" s="284"/>
      <c r="CN699" s="284"/>
      <c r="CO699" s="284"/>
      <c r="CP699" s="284"/>
      <c r="CQ699" s="284"/>
      <c r="CR699" s="284"/>
      <c r="CS699" s="284"/>
      <c r="CT699" s="284"/>
      <c r="CU699" s="284"/>
      <c r="CV699" s="284"/>
      <c r="CW699" s="284"/>
      <c r="CX699" s="284"/>
      <c r="CY699" s="284"/>
      <c r="CZ699" s="284"/>
      <c r="DA699" s="284"/>
      <c r="DB699" s="284"/>
      <c r="DC699" s="284"/>
      <c r="DD699" s="284"/>
      <c r="DE699" s="284"/>
      <c r="DF699" s="284"/>
      <c r="DG699" s="284"/>
      <c r="DH699" s="284"/>
      <c r="DI699" s="284"/>
      <c r="DJ699" s="284"/>
      <c r="DK699" s="284"/>
      <c r="DL699" s="284"/>
      <c r="DM699" s="284"/>
      <c r="DN699" s="284"/>
      <c r="DO699" s="284"/>
      <c r="DP699" s="284"/>
      <c r="DQ699" s="284"/>
      <c r="DR699" s="284"/>
      <c r="DS699" s="284"/>
      <c r="DT699" s="284"/>
      <c r="DU699" s="284"/>
      <c r="DV699" s="284"/>
      <c r="DW699" s="284"/>
      <c r="DX699" s="284"/>
      <c r="DY699" s="284"/>
      <c r="DZ699" s="284"/>
      <c r="EA699" s="284"/>
      <c r="EB699" s="284"/>
      <c r="EC699" s="284"/>
      <c r="ED699" s="284"/>
      <c r="EE699" s="284"/>
      <c r="EF699" s="284"/>
      <c r="EG699" s="284"/>
      <c r="EH699" s="284"/>
      <c r="EI699" s="284"/>
      <c r="EJ699" s="284"/>
      <c r="EK699" s="284"/>
      <c r="EL699" s="284"/>
      <c r="EM699" s="284"/>
      <c r="EN699" s="284"/>
      <c r="EO699" s="284"/>
      <c r="EP699" s="284"/>
      <c r="EQ699" s="284"/>
      <c r="ER699" s="284"/>
      <c r="ES699" s="284"/>
      <c r="ET699" s="284"/>
      <c r="EU699" s="284"/>
      <c r="EV699" s="284"/>
      <c r="EW699" s="284"/>
      <c r="EX699" s="284"/>
      <c r="EY699" s="284"/>
      <c r="EZ699" s="284"/>
      <c r="FA699" s="284"/>
      <c r="FB699" s="284"/>
      <c r="FC699" s="284"/>
      <c r="FD699" s="284"/>
      <c r="FE699" s="284"/>
      <c r="FF699" s="284"/>
      <c r="FG699" s="284"/>
      <c r="FH699" s="284"/>
      <c r="FI699" s="284"/>
      <c r="FJ699" s="284"/>
      <c r="FK699" s="284"/>
      <c r="FL699" s="284"/>
      <c r="FM699" s="284"/>
      <c r="FN699" s="284"/>
      <c r="FO699" s="284"/>
      <c r="FP699" s="284"/>
      <c r="FQ699" s="284"/>
      <c r="FR699" s="284"/>
      <c r="FS699" s="284"/>
      <c r="FT699" s="284"/>
      <c r="FU699" s="284"/>
      <c r="FV699" s="284"/>
      <c r="FW699" s="284"/>
      <c r="FX699" s="284"/>
      <c r="FY699" s="284"/>
      <c r="FZ699" s="284"/>
      <c r="GA699" s="284"/>
      <c r="GB699" s="284"/>
      <c r="GC699" s="284"/>
      <c r="GD699" s="284"/>
      <c r="GE699" s="284"/>
      <c r="GF699" s="284"/>
      <c r="GG699" s="284"/>
      <c r="GH699" s="284"/>
      <c r="GI699" s="284"/>
      <c r="GJ699" s="284"/>
      <c r="GK699" s="284"/>
      <c r="GL699" s="284"/>
      <c r="GM699" s="284"/>
      <c r="GN699" s="284"/>
      <c r="GO699" s="284"/>
      <c r="GP699" s="284"/>
      <c r="GQ699" s="284"/>
      <c r="GR699" s="284"/>
      <c r="GS699" s="284"/>
      <c r="GT699" s="284"/>
      <c r="GU699" s="284"/>
      <c r="GV699" s="284"/>
      <c r="GW699" s="284"/>
      <c r="GX699" s="284"/>
      <c r="GY699" s="284"/>
      <c r="GZ699" s="284"/>
      <c r="HA699" s="284"/>
      <c r="HB699" s="284"/>
      <c r="HC699" s="284"/>
      <c r="HD699" s="284"/>
      <c r="HE699" s="284"/>
      <c r="HF699" s="284"/>
      <c r="HG699" s="284"/>
      <c r="HH699" s="284"/>
      <c r="HI699" s="284"/>
      <c r="HJ699" s="284"/>
      <c r="HK699" s="284"/>
      <c r="HL699" s="284"/>
      <c r="HM699" s="284"/>
      <c r="HN699" s="284"/>
      <c r="HO699" s="284"/>
      <c r="HP699" s="284"/>
      <c r="HQ699" s="284"/>
      <c r="HR699" s="284"/>
      <c r="HS699" s="284"/>
      <c r="HT699" s="284"/>
      <c r="HU699" s="284"/>
      <c r="HV699" s="284"/>
      <c r="HW699" s="284"/>
      <c r="HX699" s="284"/>
      <c r="HY699" s="284"/>
      <c r="HZ699" s="284"/>
      <c r="IA699" s="284"/>
      <c r="IB699" s="284"/>
      <c r="IC699" s="284"/>
      <c r="ID699" s="284"/>
      <c r="IE699" s="284"/>
      <c r="IF699" s="284"/>
      <c r="IG699" s="284"/>
      <c r="IH699" s="284"/>
      <c r="II699" s="284"/>
      <c r="IJ699" s="284"/>
    </row>
    <row r="700" spans="1:244" s="353" customFormat="1" ht="14.25">
      <c r="A700" s="344"/>
      <c r="B700" s="373"/>
      <c r="C700" s="317"/>
      <c r="D700" s="454"/>
      <c r="E700" s="487"/>
      <c r="F700" s="220"/>
      <c r="G700" s="284"/>
      <c r="H700" s="284"/>
      <c r="I700" s="284"/>
      <c r="J700" s="284"/>
      <c r="K700" s="284"/>
      <c r="L700" s="284"/>
      <c r="M700" s="284"/>
      <c r="N700" s="284"/>
      <c r="O700" s="284"/>
      <c r="P700" s="284"/>
      <c r="Q700" s="284"/>
      <c r="R700" s="284"/>
      <c r="S700" s="284"/>
      <c r="T700" s="284"/>
      <c r="U700" s="284"/>
      <c r="V700" s="284"/>
      <c r="W700" s="284"/>
      <c r="X700" s="284"/>
      <c r="Y700" s="284"/>
      <c r="Z700" s="284"/>
      <c r="AA700" s="284"/>
      <c r="AB700" s="284"/>
      <c r="AC700" s="284"/>
      <c r="AD700" s="284"/>
      <c r="AE700" s="284"/>
      <c r="AF700" s="284"/>
      <c r="AG700" s="284"/>
      <c r="AH700" s="284"/>
      <c r="AI700" s="284"/>
      <c r="AJ700" s="284"/>
      <c r="AK700" s="284"/>
      <c r="AL700" s="284"/>
      <c r="AM700" s="284"/>
      <c r="AN700" s="284"/>
      <c r="AO700" s="284"/>
      <c r="AP700" s="284"/>
      <c r="AQ700" s="284"/>
      <c r="AR700" s="284"/>
      <c r="AS700" s="284"/>
      <c r="AT700" s="284"/>
      <c r="AU700" s="284"/>
      <c r="AV700" s="284"/>
      <c r="AW700" s="284"/>
      <c r="AX700" s="284"/>
      <c r="AY700" s="284"/>
      <c r="AZ700" s="284"/>
      <c r="BA700" s="284"/>
      <c r="BB700" s="284"/>
      <c r="BC700" s="284"/>
      <c r="BD700" s="284"/>
      <c r="BE700" s="284"/>
      <c r="BF700" s="284"/>
      <c r="BG700" s="284"/>
      <c r="BH700" s="284"/>
      <c r="BI700" s="284"/>
      <c r="BJ700" s="284"/>
      <c r="BK700" s="284"/>
      <c r="BL700" s="284"/>
      <c r="BM700" s="284"/>
      <c r="BN700" s="284"/>
      <c r="BO700" s="284"/>
      <c r="BP700" s="284"/>
      <c r="BQ700" s="284"/>
      <c r="BR700" s="284"/>
      <c r="BS700" s="284"/>
      <c r="BT700" s="284"/>
      <c r="BU700" s="284"/>
      <c r="BV700" s="284"/>
      <c r="BW700" s="284"/>
      <c r="BX700" s="284"/>
      <c r="BY700" s="284"/>
      <c r="BZ700" s="284"/>
      <c r="CA700" s="284"/>
      <c r="CB700" s="284"/>
      <c r="CC700" s="284"/>
      <c r="CD700" s="284"/>
      <c r="CE700" s="284"/>
      <c r="CF700" s="284"/>
      <c r="CG700" s="284"/>
      <c r="CH700" s="284"/>
      <c r="CI700" s="284"/>
      <c r="CJ700" s="284"/>
      <c r="CK700" s="284"/>
      <c r="CL700" s="284"/>
      <c r="CM700" s="284"/>
      <c r="CN700" s="284"/>
      <c r="CO700" s="284"/>
      <c r="CP700" s="284"/>
      <c r="CQ700" s="284"/>
      <c r="CR700" s="284"/>
      <c r="CS700" s="284"/>
      <c r="CT700" s="284"/>
      <c r="CU700" s="284"/>
      <c r="CV700" s="284"/>
      <c r="CW700" s="284"/>
      <c r="CX700" s="284"/>
      <c r="CY700" s="284"/>
      <c r="CZ700" s="284"/>
      <c r="DA700" s="284"/>
      <c r="DB700" s="284"/>
      <c r="DC700" s="284"/>
      <c r="DD700" s="284"/>
      <c r="DE700" s="284"/>
      <c r="DF700" s="284"/>
      <c r="DG700" s="284"/>
      <c r="DH700" s="284"/>
      <c r="DI700" s="284"/>
      <c r="DJ700" s="284"/>
      <c r="DK700" s="284"/>
      <c r="DL700" s="284"/>
      <c r="DM700" s="284"/>
      <c r="DN700" s="284"/>
      <c r="DO700" s="284"/>
      <c r="DP700" s="284"/>
      <c r="DQ700" s="284"/>
      <c r="DR700" s="284"/>
      <c r="DS700" s="284"/>
      <c r="DT700" s="284"/>
      <c r="DU700" s="284"/>
      <c r="DV700" s="284"/>
      <c r="DW700" s="284"/>
      <c r="DX700" s="284"/>
      <c r="DY700" s="284"/>
      <c r="DZ700" s="284"/>
      <c r="EA700" s="284"/>
      <c r="EB700" s="284"/>
      <c r="EC700" s="284"/>
      <c r="ED700" s="284"/>
      <c r="EE700" s="284"/>
      <c r="EF700" s="284"/>
      <c r="EG700" s="284"/>
      <c r="EH700" s="284"/>
      <c r="EI700" s="284"/>
      <c r="EJ700" s="284"/>
      <c r="EK700" s="284"/>
      <c r="EL700" s="284"/>
      <c r="EM700" s="284"/>
      <c r="EN700" s="284"/>
      <c r="EO700" s="284"/>
      <c r="EP700" s="284"/>
      <c r="EQ700" s="284"/>
      <c r="ER700" s="284"/>
      <c r="ES700" s="284"/>
      <c r="ET700" s="284"/>
      <c r="EU700" s="284"/>
      <c r="EV700" s="284"/>
      <c r="EW700" s="284"/>
      <c r="EX700" s="284"/>
      <c r="EY700" s="284"/>
      <c r="EZ700" s="284"/>
      <c r="FA700" s="284"/>
      <c r="FB700" s="284"/>
      <c r="FC700" s="284"/>
      <c r="FD700" s="284"/>
      <c r="FE700" s="284"/>
      <c r="FF700" s="284"/>
      <c r="FG700" s="284"/>
      <c r="FH700" s="284"/>
      <c r="FI700" s="284"/>
      <c r="FJ700" s="284"/>
      <c r="FK700" s="284"/>
      <c r="FL700" s="284"/>
      <c r="FM700" s="284"/>
      <c r="FN700" s="284"/>
      <c r="FO700" s="284"/>
      <c r="FP700" s="284"/>
      <c r="FQ700" s="284"/>
      <c r="FR700" s="284"/>
      <c r="FS700" s="284"/>
      <c r="FT700" s="284"/>
      <c r="FU700" s="284"/>
      <c r="FV700" s="284"/>
      <c r="FW700" s="284"/>
      <c r="FX700" s="284"/>
      <c r="FY700" s="284"/>
      <c r="FZ700" s="284"/>
      <c r="GA700" s="284"/>
      <c r="GB700" s="284"/>
      <c r="GC700" s="284"/>
      <c r="GD700" s="284"/>
      <c r="GE700" s="284"/>
      <c r="GF700" s="284"/>
      <c r="GG700" s="284"/>
      <c r="GH700" s="284"/>
      <c r="GI700" s="284"/>
      <c r="GJ700" s="284"/>
      <c r="GK700" s="284"/>
      <c r="GL700" s="284"/>
      <c r="GM700" s="284"/>
      <c r="GN700" s="284"/>
      <c r="GO700" s="284"/>
      <c r="GP700" s="284"/>
      <c r="GQ700" s="284"/>
      <c r="GR700" s="284"/>
      <c r="GS700" s="284"/>
      <c r="GT700" s="284"/>
      <c r="GU700" s="284"/>
      <c r="GV700" s="284"/>
      <c r="GW700" s="284"/>
      <c r="GX700" s="284"/>
      <c r="GY700" s="284"/>
      <c r="GZ700" s="284"/>
      <c r="HA700" s="284"/>
      <c r="HB700" s="284"/>
      <c r="HC700" s="284"/>
      <c r="HD700" s="284"/>
      <c r="HE700" s="284"/>
      <c r="HF700" s="284"/>
      <c r="HG700" s="284"/>
      <c r="HH700" s="284"/>
      <c r="HI700" s="284"/>
      <c r="HJ700" s="284"/>
      <c r="HK700" s="284"/>
      <c r="HL700" s="284"/>
      <c r="HM700" s="284"/>
      <c r="HN700" s="284"/>
      <c r="HO700" s="284"/>
      <c r="HP700" s="284"/>
      <c r="HQ700" s="284"/>
      <c r="HR700" s="284"/>
      <c r="HS700" s="284"/>
      <c r="HT700" s="284"/>
      <c r="HU700" s="284"/>
      <c r="HV700" s="284"/>
      <c r="HW700" s="284"/>
      <c r="HX700" s="284"/>
      <c r="HY700" s="284"/>
      <c r="HZ700" s="284"/>
      <c r="IA700" s="284"/>
      <c r="IB700" s="284"/>
      <c r="IC700" s="284"/>
      <c r="ID700" s="284"/>
      <c r="IE700" s="284"/>
      <c r="IF700" s="284"/>
      <c r="IG700" s="284"/>
      <c r="IH700" s="284"/>
      <c r="II700" s="284"/>
      <c r="IJ700" s="284"/>
    </row>
    <row r="701" spans="1:244" s="353" customFormat="1" ht="14.25">
      <c r="A701" s="344"/>
      <c r="B701" s="373"/>
      <c r="C701" s="317"/>
      <c r="D701" s="454"/>
      <c r="E701" s="487"/>
      <c r="F701" s="220"/>
      <c r="G701" s="284"/>
      <c r="H701" s="284"/>
      <c r="I701" s="284"/>
      <c r="J701" s="284"/>
      <c r="K701" s="284"/>
      <c r="L701" s="284"/>
      <c r="M701" s="284"/>
      <c r="N701" s="284"/>
      <c r="O701" s="284"/>
      <c r="P701" s="284"/>
      <c r="Q701" s="284"/>
      <c r="R701" s="284"/>
      <c r="S701" s="284"/>
      <c r="T701" s="284"/>
      <c r="U701" s="284"/>
      <c r="V701" s="284"/>
      <c r="W701" s="284"/>
      <c r="X701" s="284"/>
      <c r="Y701" s="284"/>
      <c r="Z701" s="284"/>
      <c r="AA701" s="284"/>
      <c r="AB701" s="284"/>
      <c r="AC701" s="284"/>
      <c r="AD701" s="284"/>
      <c r="AE701" s="284"/>
      <c r="AF701" s="284"/>
      <c r="AG701" s="284"/>
      <c r="AH701" s="284"/>
      <c r="AI701" s="284"/>
      <c r="AJ701" s="284"/>
      <c r="AK701" s="284"/>
      <c r="AL701" s="284"/>
      <c r="AM701" s="284"/>
      <c r="AN701" s="284"/>
      <c r="AO701" s="284"/>
      <c r="AP701" s="284"/>
      <c r="AQ701" s="284"/>
      <c r="AR701" s="284"/>
      <c r="AS701" s="284"/>
      <c r="AT701" s="284"/>
      <c r="AU701" s="284"/>
      <c r="AV701" s="284"/>
      <c r="AW701" s="284"/>
      <c r="AX701" s="284"/>
      <c r="AY701" s="284"/>
      <c r="AZ701" s="284"/>
      <c r="BA701" s="284"/>
      <c r="BB701" s="284"/>
      <c r="BC701" s="284"/>
      <c r="BD701" s="284"/>
      <c r="BE701" s="284"/>
      <c r="BF701" s="284"/>
      <c r="BG701" s="284"/>
      <c r="BH701" s="284"/>
      <c r="BI701" s="284"/>
      <c r="BJ701" s="284"/>
      <c r="BK701" s="284"/>
      <c r="BL701" s="284"/>
      <c r="BM701" s="284"/>
      <c r="BN701" s="284"/>
      <c r="BO701" s="284"/>
      <c r="BP701" s="284"/>
      <c r="BQ701" s="284"/>
      <c r="BR701" s="284"/>
      <c r="BS701" s="284"/>
      <c r="BT701" s="284"/>
      <c r="BU701" s="284"/>
      <c r="BV701" s="284"/>
      <c r="BW701" s="284"/>
      <c r="BX701" s="284"/>
      <c r="BY701" s="284"/>
      <c r="BZ701" s="284"/>
      <c r="CA701" s="284"/>
      <c r="CB701" s="284"/>
      <c r="CC701" s="284"/>
      <c r="CD701" s="284"/>
      <c r="CE701" s="284"/>
      <c r="CF701" s="284"/>
      <c r="CG701" s="284"/>
      <c r="CH701" s="284"/>
      <c r="CI701" s="284"/>
      <c r="CJ701" s="284"/>
      <c r="CK701" s="284"/>
      <c r="CL701" s="284"/>
      <c r="CM701" s="284"/>
      <c r="CN701" s="284"/>
      <c r="CO701" s="284"/>
      <c r="CP701" s="284"/>
      <c r="CQ701" s="284"/>
      <c r="CR701" s="284"/>
      <c r="CS701" s="284"/>
      <c r="CT701" s="284"/>
      <c r="CU701" s="284"/>
      <c r="CV701" s="284"/>
      <c r="CW701" s="284"/>
      <c r="CX701" s="284"/>
      <c r="CY701" s="284"/>
      <c r="CZ701" s="284"/>
      <c r="DA701" s="284"/>
      <c r="DB701" s="284"/>
      <c r="DC701" s="284"/>
      <c r="DD701" s="284"/>
      <c r="DE701" s="284"/>
      <c r="DF701" s="284"/>
      <c r="DG701" s="284"/>
      <c r="DH701" s="284"/>
      <c r="DI701" s="284"/>
      <c r="DJ701" s="284"/>
      <c r="DK701" s="284"/>
      <c r="DL701" s="284"/>
      <c r="DM701" s="284"/>
      <c r="DN701" s="284"/>
      <c r="DO701" s="284"/>
      <c r="DP701" s="284"/>
      <c r="DQ701" s="284"/>
      <c r="DR701" s="284"/>
      <c r="DS701" s="284"/>
      <c r="DT701" s="284"/>
      <c r="DU701" s="284"/>
      <c r="DV701" s="284"/>
      <c r="DW701" s="284"/>
      <c r="DX701" s="284"/>
      <c r="DY701" s="284"/>
      <c r="DZ701" s="284"/>
      <c r="EA701" s="284"/>
      <c r="EB701" s="284"/>
      <c r="EC701" s="284"/>
      <c r="ED701" s="284"/>
      <c r="EE701" s="284"/>
      <c r="EF701" s="284"/>
      <c r="EG701" s="284"/>
      <c r="EH701" s="284"/>
      <c r="EI701" s="284"/>
      <c r="EJ701" s="284"/>
      <c r="EK701" s="284"/>
      <c r="EL701" s="284"/>
      <c r="EM701" s="284"/>
      <c r="EN701" s="284"/>
      <c r="EO701" s="284"/>
      <c r="EP701" s="284"/>
      <c r="EQ701" s="284"/>
      <c r="ER701" s="284"/>
      <c r="ES701" s="284"/>
      <c r="ET701" s="284"/>
      <c r="EU701" s="284"/>
      <c r="EV701" s="284"/>
      <c r="EW701" s="284"/>
      <c r="EX701" s="284"/>
      <c r="EY701" s="284"/>
      <c r="EZ701" s="284"/>
      <c r="FA701" s="284"/>
      <c r="FB701" s="284"/>
      <c r="FC701" s="284"/>
      <c r="FD701" s="284"/>
      <c r="FE701" s="284"/>
      <c r="FF701" s="284"/>
      <c r="FG701" s="284"/>
      <c r="FH701" s="284"/>
      <c r="FI701" s="284"/>
      <c r="FJ701" s="284"/>
      <c r="FK701" s="284"/>
      <c r="FL701" s="284"/>
      <c r="FM701" s="284"/>
      <c r="FN701" s="284"/>
      <c r="FO701" s="284"/>
      <c r="FP701" s="284"/>
      <c r="FQ701" s="284"/>
      <c r="FR701" s="284"/>
      <c r="FS701" s="284"/>
      <c r="FT701" s="284"/>
      <c r="FU701" s="284"/>
      <c r="FV701" s="284"/>
      <c r="FW701" s="284"/>
      <c r="FX701" s="284"/>
      <c r="FY701" s="284"/>
      <c r="FZ701" s="284"/>
      <c r="GA701" s="284"/>
      <c r="GB701" s="284"/>
      <c r="GC701" s="284"/>
      <c r="GD701" s="284"/>
      <c r="GE701" s="284"/>
      <c r="GF701" s="284"/>
      <c r="GG701" s="284"/>
      <c r="GH701" s="284"/>
      <c r="GI701" s="284"/>
      <c r="GJ701" s="284"/>
      <c r="GK701" s="284"/>
      <c r="GL701" s="284"/>
      <c r="GM701" s="284"/>
      <c r="GN701" s="284"/>
      <c r="GO701" s="284"/>
      <c r="GP701" s="284"/>
      <c r="GQ701" s="284"/>
      <c r="GR701" s="284"/>
      <c r="GS701" s="284"/>
      <c r="GT701" s="284"/>
      <c r="GU701" s="284"/>
      <c r="GV701" s="284"/>
      <c r="GW701" s="284"/>
      <c r="GX701" s="284"/>
      <c r="GY701" s="284"/>
      <c r="GZ701" s="284"/>
      <c r="HA701" s="284"/>
      <c r="HB701" s="284"/>
      <c r="HC701" s="284"/>
      <c r="HD701" s="284"/>
      <c r="HE701" s="284"/>
      <c r="HF701" s="284"/>
      <c r="HG701" s="284"/>
      <c r="HH701" s="284"/>
      <c r="HI701" s="284"/>
      <c r="HJ701" s="284"/>
      <c r="HK701" s="284"/>
      <c r="HL701" s="284"/>
      <c r="HM701" s="284"/>
      <c r="HN701" s="284"/>
      <c r="HO701" s="284"/>
      <c r="HP701" s="284"/>
      <c r="HQ701" s="284"/>
      <c r="HR701" s="284"/>
      <c r="HS701" s="284"/>
      <c r="HT701" s="284"/>
      <c r="HU701" s="284"/>
      <c r="HV701" s="284"/>
      <c r="HW701" s="284"/>
      <c r="HX701" s="284"/>
      <c r="HY701" s="284"/>
      <c r="HZ701" s="284"/>
      <c r="IA701" s="284"/>
      <c r="IB701" s="284"/>
      <c r="IC701" s="284"/>
      <c r="ID701" s="284"/>
      <c r="IE701" s="284"/>
      <c r="IF701" s="284"/>
      <c r="IG701" s="284"/>
      <c r="IH701" s="284"/>
      <c r="II701" s="284"/>
      <c r="IJ701" s="284"/>
    </row>
    <row r="702" spans="1:244" s="353" customFormat="1" ht="14.25">
      <c r="A702" s="344"/>
      <c r="B702" s="373"/>
      <c r="C702" s="317"/>
      <c r="D702" s="454"/>
      <c r="E702" s="487"/>
      <c r="F702" s="220"/>
      <c r="G702" s="284"/>
      <c r="H702" s="284"/>
      <c r="I702" s="284"/>
      <c r="J702" s="284"/>
      <c r="K702" s="284"/>
      <c r="L702" s="284"/>
      <c r="M702" s="284"/>
      <c r="N702" s="284"/>
      <c r="O702" s="284"/>
      <c r="P702" s="284"/>
      <c r="Q702" s="284"/>
      <c r="R702" s="284"/>
      <c r="S702" s="284"/>
      <c r="T702" s="284"/>
      <c r="U702" s="284"/>
      <c r="V702" s="284"/>
      <c r="W702" s="284"/>
      <c r="X702" s="284"/>
      <c r="Y702" s="284"/>
      <c r="Z702" s="284"/>
      <c r="AA702" s="284"/>
      <c r="AB702" s="284"/>
      <c r="AC702" s="284"/>
      <c r="AD702" s="284"/>
      <c r="AE702" s="284"/>
      <c r="AF702" s="284"/>
      <c r="AG702" s="284"/>
      <c r="AH702" s="284"/>
      <c r="AI702" s="284"/>
      <c r="AJ702" s="284"/>
      <c r="AK702" s="284"/>
      <c r="AL702" s="284"/>
      <c r="AM702" s="284"/>
      <c r="AN702" s="284"/>
      <c r="AO702" s="284"/>
      <c r="AP702" s="284"/>
      <c r="AQ702" s="284"/>
      <c r="AR702" s="284"/>
      <c r="AS702" s="284"/>
      <c r="AT702" s="284"/>
      <c r="AU702" s="284"/>
      <c r="AV702" s="284"/>
      <c r="AW702" s="284"/>
      <c r="AX702" s="284"/>
      <c r="AY702" s="284"/>
      <c r="AZ702" s="284"/>
      <c r="BA702" s="284"/>
      <c r="BB702" s="284"/>
      <c r="BC702" s="284"/>
      <c r="BD702" s="284"/>
      <c r="BE702" s="284"/>
      <c r="BF702" s="284"/>
      <c r="BG702" s="284"/>
      <c r="BH702" s="284"/>
      <c r="BI702" s="284"/>
      <c r="BJ702" s="284"/>
      <c r="BK702" s="284"/>
      <c r="BL702" s="284"/>
      <c r="BM702" s="284"/>
      <c r="BN702" s="284"/>
      <c r="BO702" s="284"/>
      <c r="BP702" s="284"/>
      <c r="BQ702" s="284"/>
      <c r="BR702" s="284"/>
      <c r="BS702" s="284"/>
      <c r="BT702" s="284"/>
      <c r="BU702" s="284"/>
      <c r="BV702" s="284"/>
      <c r="BW702" s="284"/>
      <c r="BX702" s="284"/>
      <c r="BY702" s="284"/>
      <c r="BZ702" s="284"/>
      <c r="CA702" s="284"/>
      <c r="CB702" s="284"/>
      <c r="CC702" s="284"/>
      <c r="CD702" s="284"/>
      <c r="CE702" s="284"/>
      <c r="CF702" s="284"/>
      <c r="CG702" s="284"/>
      <c r="CH702" s="284"/>
      <c r="CI702" s="284"/>
      <c r="CJ702" s="284"/>
      <c r="CK702" s="284"/>
      <c r="CL702" s="284"/>
      <c r="CM702" s="284"/>
      <c r="CN702" s="284"/>
      <c r="CO702" s="284"/>
      <c r="CP702" s="284"/>
      <c r="CQ702" s="284"/>
      <c r="CR702" s="284"/>
      <c r="CS702" s="284"/>
      <c r="CT702" s="284"/>
      <c r="CU702" s="284"/>
      <c r="CV702" s="284"/>
      <c r="CW702" s="284"/>
      <c r="CX702" s="284"/>
      <c r="CY702" s="284"/>
      <c r="CZ702" s="284"/>
      <c r="DA702" s="284"/>
      <c r="DB702" s="284"/>
      <c r="DC702" s="284"/>
      <c r="DD702" s="284"/>
      <c r="DE702" s="284"/>
      <c r="DF702" s="284"/>
      <c r="DG702" s="284"/>
      <c r="DH702" s="284"/>
      <c r="DI702" s="284"/>
      <c r="DJ702" s="284"/>
      <c r="DK702" s="284"/>
      <c r="DL702" s="284"/>
      <c r="DM702" s="284"/>
      <c r="DN702" s="284"/>
      <c r="DO702" s="284"/>
      <c r="DP702" s="284"/>
      <c r="DQ702" s="284"/>
      <c r="DR702" s="284"/>
      <c r="DS702" s="284"/>
      <c r="DT702" s="284"/>
      <c r="DU702" s="284"/>
      <c r="DV702" s="284"/>
      <c r="DW702" s="284"/>
      <c r="DX702" s="284"/>
      <c r="DY702" s="284"/>
      <c r="DZ702" s="284"/>
      <c r="EA702" s="284"/>
      <c r="EB702" s="284"/>
      <c r="EC702" s="284"/>
      <c r="ED702" s="284"/>
      <c r="EE702" s="284"/>
      <c r="EF702" s="284"/>
      <c r="EG702" s="284"/>
      <c r="EH702" s="284"/>
      <c r="EI702" s="284"/>
      <c r="EJ702" s="284"/>
      <c r="EK702" s="284"/>
      <c r="EL702" s="284"/>
      <c r="EM702" s="284"/>
      <c r="EN702" s="284"/>
      <c r="EO702" s="284"/>
      <c r="EP702" s="284"/>
      <c r="EQ702" s="284"/>
      <c r="ER702" s="284"/>
      <c r="ES702" s="284"/>
      <c r="ET702" s="284"/>
      <c r="EU702" s="284"/>
      <c r="EV702" s="284"/>
      <c r="EW702" s="284"/>
      <c r="EX702" s="284"/>
      <c r="EY702" s="284"/>
      <c r="EZ702" s="284"/>
      <c r="FA702" s="284"/>
      <c r="FB702" s="284"/>
      <c r="FC702" s="284"/>
      <c r="FD702" s="284"/>
      <c r="FE702" s="284"/>
      <c r="FF702" s="284"/>
      <c r="FG702" s="284"/>
      <c r="FH702" s="284"/>
      <c r="FI702" s="284"/>
      <c r="FJ702" s="284"/>
      <c r="FK702" s="284"/>
      <c r="FL702" s="284"/>
      <c r="FM702" s="284"/>
      <c r="FN702" s="284"/>
      <c r="FO702" s="284"/>
      <c r="FP702" s="284"/>
      <c r="FQ702" s="284"/>
      <c r="FR702" s="284"/>
      <c r="FS702" s="284"/>
      <c r="FT702" s="284"/>
      <c r="FU702" s="284"/>
      <c r="FV702" s="284"/>
      <c r="FW702" s="284"/>
      <c r="FX702" s="284"/>
      <c r="FY702" s="284"/>
      <c r="FZ702" s="284"/>
      <c r="GA702" s="284"/>
      <c r="GB702" s="284"/>
      <c r="GC702" s="284"/>
      <c r="GD702" s="284"/>
      <c r="GE702" s="284"/>
      <c r="GF702" s="284"/>
      <c r="GG702" s="284"/>
      <c r="GH702" s="284"/>
      <c r="GI702" s="284"/>
      <c r="GJ702" s="284"/>
      <c r="GK702" s="284"/>
      <c r="GL702" s="284"/>
      <c r="GM702" s="284"/>
      <c r="GN702" s="284"/>
      <c r="GO702" s="284"/>
      <c r="GP702" s="284"/>
      <c r="GQ702" s="284"/>
      <c r="GR702" s="284"/>
      <c r="GS702" s="284"/>
      <c r="GT702" s="284"/>
      <c r="GU702" s="284"/>
      <c r="GV702" s="284"/>
      <c r="GW702" s="284"/>
      <c r="GX702" s="284"/>
      <c r="GY702" s="284"/>
      <c r="GZ702" s="284"/>
      <c r="HA702" s="284"/>
      <c r="HB702" s="284"/>
      <c r="HC702" s="284"/>
      <c r="HD702" s="284"/>
      <c r="HE702" s="284"/>
      <c r="HF702" s="284"/>
      <c r="HG702" s="284"/>
      <c r="HH702" s="284"/>
      <c r="HI702" s="284"/>
      <c r="HJ702" s="284"/>
      <c r="HK702" s="284"/>
      <c r="HL702" s="284"/>
      <c r="HM702" s="284"/>
      <c r="HN702" s="284"/>
      <c r="HO702" s="284"/>
      <c r="HP702" s="284"/>
      <c r="HQ702" s="284"/>
      <c r="HR702" s="284"/>
      <c r="HS702" s="284"/>
      <c r="HT702" s="284"/>
      <c r="HU702" s="284"/>
      <c r="HV702" s="284"/>
      <c r="HW702" s="284"/>
      <c r="HX702" s="284"/>
      <c r="HY702" s="284"/>
      <c r="HZ702" s="284"/>
      <c r="IA702" s="284"/>
      <c r="IB702" s="284"/>
      <c r="IC702" s="284"/>
      <c r="ID702" s="284"/>
      <c r="IE702" s="284"/>
      <c r="IF702" s="284"/>
      <c r="IG702" s="284"/>
      <c r="IH702" s="284"/>
      <c r="II702" s="284"/>
      <c r="IJ702" s="284"/>
    </row>
    <row r="703" spans="1:244" s="353" customFormat="1" ht="14.25">
      <c r="A703" s="344"/>
      <c r="B703" s="405"/>
      <c r="C703" s="324"/>
      <c r="D703" s="457"/>
      <c r="E703" s="487"/>
      <c r="F703" s="220"/>
      <c r="G703" s="284"/>
      <c r="H703" s="284"/>
      <c r="I703" s="284"/>
      <c r="J703" s="284"/>
      <c r="K703" s="284"/>
      <c r="L703" s="284"/>
      <c r="M703" s="284"/>
      <c r="N703" s="284"/>
      <c r="O703" s="284"/>
      <c r="P703" s="284"/>
      <c r="Q703" s="284"/>
      <c r="R703" s="284"/>
      <c r="S703" s="284"/>
      <c r="T703" s="284"/>
      <c r="U703" s="284"/>
      <c r="V703" s="284"/>
      <c r="W703" s="284"/>
      <c r="X703" s="284"/>
      <c r="Y703" s="284"/>
      <c r="Z703" s="284"/>
      <c r="AA703" s="284"/>
      <c r="AB703" s="284"/>
      <c r="AC703" s="284"/>
      <c r="AD703" s="284"/>
      <c r="AE703" s="284"/>
      <c r="AF703" s="284"/>
      <c r="AG703" s="284"/>
      <c r="AH703" s="284"/>
      <c r="AI703" s="284"/>
      <c r="AJ703" s="284"/>
      <c r="AK703" s="284"/>
      <c r="AL703" s="284"/>
      <c r="AM703" s="284"/>
      <c r="AN703" s="284"/>
      <c r="AO703" s="284"/>
      <c r="AP703" s="284"/>
      <c r="AQ703" s="284"/>
      <c r="AR703" s="284"/>
      <c r="AS703" s="284"/>
      <c r="AT703" s="284"/>
      <c r="AU703" s="284"/>
      <c r="AV703" s="284"/>
      <c r="AW703" s="284"/>
      <c r="AX703" s="284"/>
      <c r="AY703" s="284"/>
      <c r="AZ703" s="284"/>
      <c r="BA703" s="284"/>
      <c r="BB703" s="284"/>
      <c r="BC703" s="284"/>
      <c r="BD703" s="284"/>
      <c r="BE703" s="284"/>
      <c r="BF703" s="284"/>
      <c r="BG703" s="284"/>
      <c r="BH703" s="284"/>
      <c r="BI703" s="284"/>
      <c r="BJ703" s="284"/>
      <c r="BK703" s="284"/>
      <c r="BL703" s="284"/>
      <c r="BM703" s="284"/>
      <c r="BN703" s="284"/>
      <c r="BO703" s="284"/>
      <c r="BP703" s="284"/>
      <c r="BQ703" s="284"/>
      <c r="BR703" s="284"/>
      <c r="BS703" s="284"/>
      <c r="BT703" s="284"/>
      <c r="BU703" s="284"/>
      <c r="BV703" s="284"/>
      <c r="BW703" s="284"/>
      <c r="BX703" s="284"/>
      <c r="BY703" s="284"/>
      <c r="BZ703" s="284"/>
      <c r="CA703" s="284"/>
      <c r="CB703" s="284"/>
      <c r="CC703" s="284"/>
      <c r="CD703" s="284"/>
      <c r="CE703" s="284"/>
      <c r="CF703" s="284"/>
      <c r="CG703" s="284"/>
      <c r="CH703" s="284"/>
      <c r="CI703" s="284"/>
      <c r="CJ703" s="284"/>
      <c r="CK703" s="284"/>
      <c r="CL703" s="284"/>
      <c r="CM703" s="284"/>
      <c r="CN703" s="284"/>
      <c r="CO703" s="284"/>
      <c r="CP703" s="284"/>
      <c r="CQ703" s="284"/>
      <c r="CR703" s="284"/>
      <c r="CS703" s="284"/>
      <c r="CT703" s="284"/>
      <c r="CU703" s="284"/>
      <c r="CV703" s="284"/>
      <c r="CW703" s="284"/>
      <c r="CX703" s="284"/>
      <c r="CY703" s="284"/>
      <c r="CZ703" s="284"/>
      <c r="DA703" s="284"/>
      <c r="DB703" s="284"/>
      <c r="DC703" s="284"/>
      <c r="DD703" s="284"/>
      <c r="DE703" s="284"/>
      <c r="DF703" s="284"/>
      <c r="DG703" s="284"/>
      <c r="DH703" s="284"/>
      <c r="DI703" s="284"/>
      <c r="DJ703" s="284"/>
      <c r="DK703" s="284"/>
      <c r="DL703" s="284"/>
      <c r="DM703" s="284"/>
      <c r="DN703" s="284"/>
      <c r="DO703" s="284"/>
      <c r="DP703" s="284"/>
      <c r="DQ703" s="284"/>
      <c r="DR703" s="284"/>
      <c r="DS703" s="284"/>
      <c r="DT703" s="284"/>
      <c r="DU703" s="284"/>
      <c r="DV703" s="284"/>
      <c r="DW703" s="284"/>
      <c r="DX703" s="284"/>
      <c r="DY703" s="284"/>
      <c r="DZ703" s="284"/>
      <c r="EA703" s="284"/>
      <c r="EB703" s="284"/>
      <c r="EC703" s="284"/>
      <c r="ED703" s="284"/>
      <c r="EE703" s="284"/>
      <c r="EF703" s="284"/>
      <c r="EG703" s="284"/>
      <c r="EH703" s="284"/>
      <c r="EI703" s="284"/>
      <c r="EJ703" s="284"/>
      <c r="EK703" s="284"/>
      <c r="EL703" s="284"/>
      <c r="EM703" s="284"/>
      <c r="EN703" s="284"/>
      <c r="EO703" s="284"/>
      <c r="EP703" s="284"/>
      <c r="EQ703" s="284"/>
      <c r="ER703" s="284"/>
      <c r="ES703" s="284"/>
      <c r="ET703" s="284"/>
      <c r="EU703" s="284"/>
      <c r="EV703" s="284"/>
      <c r="EW703" s="284"/>
      <c r="EX703" s="284"/>
      <c r="EY703" s="284"/>
      <c r="EZ703" s="284"/>
      <c r="FA703" s="284"/>
      <c r="FB703" s="284"/>
      <c r="FC703" s="284"/>
      <c r="FD703" s="284"/>
      <c r="FE703" s="284"/>
      <c r="FF703" s="284"/>
      <c r="FG703" s="284"/>
      <c r="FH703" s="284"/>
      <c r="FI703" s="284"/>
      <c r="FJ703" s="284"/>
      <c r="FK703" s="284"/>
      <c r="FL703" s="284"/>
      <c r="FM703" s="284"/>
      <c r="FN703" s="284"/>
      <c r="FO703" s="284"/>
      <c r="FP703" s="284"/>
      <c r="FQ703" s="284"/>
      <c r="FR703" s="284"/>
      <c r="FS703" s="284"/>
      <c r="FT703" s="284"/>
      <c r="FU703" s="284"/>
      <c r="FV703" s="284"/>
      <c r="FW703" s="284"/>
      <c r="FX703" s="284"/>
      <c r="FY703" s="284"/>
      <c r="FZ703" s="284"/>
      <c r="GA703" s="284"/>
      <c r="GB703" s="284"/>
      <c r="GC703" s="284"/>
      <c r="GD703" s="284"/>
      <c r="GE703" s="284"/>
      <c r="GF703" s="284"/>
      <c r="GG703" s="284"/>
      <c r="GH703" s="284"/>
      <c r="GI703" s="284"/>
      <c r="GJ703" s="284"/>
      <c r="GK703" s="284"/>
      <c r="GL703" s="284"/>
      <c r="GM703" s="284"/>
      <c r="GN703" s="284"/>
      <c r="GO703" s="284"/>
      <c r="GP703" s="284"/>
      <c r="GQ703" s="284"/>
      <c r="GR703" s="284"/>
      <c r="GS703" s="284"/>
      <c r="GT703" s="284"/>
      <c r="GU703" s="284"/>
      <c r="GV703" s="284"/>
      <c r="GW703" s="284"/>
      <c r="GX703" s="284"/>
      <c r="GY703" s="284"/>
      <c r="GZ703" s="284"/>
      <c r="HA703" s="284"/>
      <c r="HB703" s="284"/>
      <c r="HC703" s="284"/>
      <c r="HD703" s="284"/>
      <c r="HE703" s="284"/>
      <c r="HF703" s="284"/>
      <c r="HG703" s="284"/>
      <c r="HH703" s="284"/>
      <c r="HI703" s="284"/>
      <c r="HJ703" s="284"/>
      <c r="HK703" s="284"/>
      <c r="HL703" s="284"/>
      <c r="HM703" s="284"/>
      <c r="HN703" s="284"/>
      <c r="HO703" s="284"/>
      <c r="HP703" s="284"/>
      <c r="HQ703" s="284"/>
      <c r="HR703" s="284"/>
      <c r="HS703" s="284"/>
      <c r="HT703" s="284"/>
      <c r="HU703" s="284"/>
      <c r="HV703" s="284"/>
      <c r="HW703" s="284"/>
      <c r="HX703" s="284"/>
      <c r="HY703" s="284"/>
      <c r="HZ703" s="284"/>
      <c r="IA703" s="284"/>
      <c r="IB703" s="284"/>
      <c r="IC703" s="284"/>
      <c r="ID703" s="284"/>
      <c r="IE703" s="284"/>
      <c r="IF703" s="284"/>
      <c r="IG703" s="284"/>
      <c r="IH703" s="284"/>
      <c r="II703" s="284"/>
      <c r="IJ703" s="284"/>
    </row>
    <row r="704" spans="1:244" ht="30" customHeight="1">
      <c r="A704" s="406"/>
      <c r="B704" s="407" t="s">
        <v>291</v>
      </c>
      <c r="C704" s="407"/>
      <c r="D704" s="489"/>
      <c r="E704" s="490" t="s">
        <v>248</v>
      </c>
      <c r="F704" s="410">
        <f>SUM(F661:F681)</f>
        <v>0</v>
      </c>
    </row>
    <row r="705" spans="2:3" ht="15" customHeight="1">
      <c r="B705" s="491"/>
      <c r="C705" s="491"/>
    </row>
  </sheetData>
  <sheetProtection algorithmName="SHA-512" hashValue="GQrrSVfYKk7n1CovJ7c6TW3cYGSRjAlLXzRMai6Ro7hVNzjLvYrOjIIBNXE/cEtprDWtVfL11c2h2ArUMecgpg==" saltValue="2z1VTqHyovQ0CxBfAlwAkQ==" spinCount="100000" sheet="1" objects="1" scenarios="1"/>
  <mergeCells count="14">
    <mergeCell ref="A5:A6"/>
    <mergeCell ref="B5:B6"/>
    <mergeCell ref="C5:C6"/>
    <mergeCell ref="D5:D6"/>
    <mergeCell ref="D671:E671"/>
    <mergeCell ref="D662:E662"/>
    <mergeCell ref="D663:E663"/>
    <mergeCell ref="D664:E664"/>
    <mergeCell ref="D665:E665"/>
    <mergeCell ref="D666:E666"/>
    <mergeCell ref="D667:E667"/>
    <mergeCell ref="D668:E668"/>
    <mergeCell ref="D669:E669"/>
    <mergeCell ref="D670:E670"/>
  </mergeCells>
  <phoneticPr fontId="40" type="noConversion"/>
  <printOptions horizontalCentered="1"/>
  <pageMargins left="0.25" right="0.25" top="0.5" bottom="0.75" header="0.5" footer="0.25"/>
  <pageSetup paperSize="9" orientation="portrait" useFirstPageNumber="1" r:id="rId1"/>
  <headerFooter>
    <oddFooter>&amp;L&amp;8Document (V-4)&amp;C&amp;8 2/&amp;P&amp;R&amp;8Bill No. - 2
Stormwater Collection Network</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J437"/>
  <sheetViews>
    <sheetView showGridLines="0" showZeros="0" view="pageBreakPreview" topLeftCell="A406" zoomScale="85" zoomScaleNormal="100" zoomScaleSheetLayoutView="85" workbookViewId="0">
      <selection activeCell="J306" sqref="J306"/>
    </sheetView>
  </sheetViews>
  <sheetFormatPr defaultRowHeight="15" customHeight="1"/>
  <cols>
    <col min="1" max="1" width="16.42578125" style="411" customWidth="1"/>
    <col min="2" max="2" width="43.85546875" style="284" customWidth="1"/>
    <col min="3" max="3" width="6.7109375" style="285" customWidth="1"/>
    <col min="4" max="4" width="9.28515625" style="417" customWidth="1"/>
    <col min="5" max="5" width="9.7109375" style="412" customWidth="1"/>
    <col min="6" max="6" width="16" style="412" customWidth="1"/>
    <col min="7" max="8" width="9.140625" style="284"/>
    <col min="9" max="9" width="9.85546875" style="284" bestFit="1" customWidth="1"/>
    <col min="10" max="16384" width="9.140625" style="284"/>
  </cols>
  <sheetData>
    <row r="1" spans="1:243" s="314" customFormat="1" ht="15" customHeight="1">
      <c r="A1" s="310" t="s">
        <v>1129</v>
      </c>
      <c r="B1" s="311"/>
      <c r="C1" s="311"/>
      <c r="D1" s="414"/>
      <c r="E1" s="311"/>
      <c r="F1" s="416"/>
    </row>
    <row r="2" spans="1:243" s="321" customFormat="1" ht="15" customHeight="1">
      <c r="A2" s="315" t="s">
        <v>1698</v>
      </c>
      <c r="B2" s="316"/>
      <c r="C2" s="317"/>
      <c r="D2" s="417"/>
      <c r="E2" s="319"/>
      <c r="F2" s="419" t="s">
        <v>318</v>
      </c>
    </row>
    <row r="3" spans="1:243" s="321" customFormat="1" ht="15" customHeight="1">
      <c r="A3" s="322" t="s">
        <v>1701</v>
      </c>
      <c r="B3" s="323"/>
      <c r="C3" s="324"/>
      <c r="D3" s="420"/>
      <c r="E3" s="326"/>
      <c r="F3" s="327" t="s">
        <v>188</v>
      </c>
    </row>
    <row r="4" spans="1:243" s="321" customFormat="1" ht="17.25" customHeight="1">
      <c r="A4" s="493"/>
      <c r="B4" s="494"/>
      <c r="C4" s="495"/>
      <c r="D4" s="496"/>
      <c r="E4" s="497"/>
      <c r="F4" s="498"/>
    </row>
    <row r="5" spans="1:243" s="335" customFormat="1" ht="15" customHeight="1">
      <c r="A5" s="710" t="s">
        <v>2</v>
      </c>
      <c r="B5" s="716" t="s">
        <v>3</v>
      </c>
      <c r="C5" s="718" t="s">
        <v>4</v>
      </c>
      <c r="D5" s="720" t="s">
        <v>5</v>
      </c>
      <c r="E5" s="427" t="s">
        <v>6</v>
      </c>
      <c r="F5" s="427" t="s">
        <v>11</v>
      </c>
    </row>
    <row r="6" spans="1:243" s="335" customFormat="1" ht="15" customHeight="1">
      <c r="A6" s="711"/>
      <c r="B6" s="717"/>
      <c r="C6" s="719"/>
      <c r="D6" s="721"/>
      <c r="E6" s="429" t="s">
        <v>98</v>
      </c>
      <c r="F6" s="429" t="s">
        <v>98</v>
      </c>
    </row>
    <row r="7" spans="1:243" s="335" customFormat="1" ht="15" customHeight="1">
      <c r="A7" s="499"/>
      <c r="B7" s="500"/>
      <c r="C7" s="501"/>
      <c r="D7" s="502"/>
      <c r="E7" s="503"/>
      <c r="F7" s="432"/>
    </row>
    <row r="8" spans="1:243" s="335" customFormat="1" ht="15" customHeight="1">
      <c r="A8" s="337"/>
      <c r="B8" s="343" t="s">
        <v>14</v>
      </c>
      <c r="C8" s="339"/>
      <c r="D8" s="430"/>
      <c r="E8" s="341"/>
      <c r="F8" s="504"/>
    </row>
    <row r="9" spans="1:243" ht="15" customHeight="1">
      <c r="A9" s="344"/>
      <c r="B9" s="162"/>
      <c r="C9" s="345"/>
      <c r="D9" s="434"/>
      <c r="E9" s="345"/>
      <c r="F9" s="345"/>
    </row>
    <row r="10" spans="1:243" ht="15" customHeight="1">
      <c r="A10" s="348" t="s">
        <v>702</v>
      </c>
      <c r="B10" s="349" t="s">
        <v>701</v>
      </c>
      <c r="C10" s="345"/>
      <c r="D10" s="434"/>
      <c r="E10" s="345"/>
      <c r="F10" s="345"/>
    </row>
    <row r="11" spans="1:243" ht="15" customHeight="1">
      <c r="A11" s="436"/>
      <c r="B11" s="350"/>
      <c r="C11" s="345"/>
      <c r="D11" s="434"/>
      <c r="E11" s="345"/>
      <c r="F11" s="345"/>
    </row>
    <row r="12" spans="1:243" ht="114">
      <c r="A12" s="436"/>
      <c r="B12" s="351" t="s">
        <v>189</v>
      </c>
      <c r="C12" s="345"/>
      <c r="D12" s="434"/>
      <c r="E12" s="345"/>
      <c r="F12" s="347"/>
    </row>
    <row r="13" spans="1:243" ht="15" customHeight="1">
      <c r="A13" s="436"/>
      <c r="B13" s="350"/>
      <c r="C13" s="345"/>
      <c r="D13" s="434"/>
      <c r="E13" s="345"/>
      <c r="F13" s="347"/>
    </row>
    <row r="14" spans="1:243" s="353" customFormat="1" ht="15" customHeight="1">
      <c r="A14" s="344" t="s">
        <v>806</v>
      </c>
      <c r="B14" s="442" t="s">
        <v>190</v>
      </c>
      <c r="C14" s="345" t="s">
        <v>440</v>
      </c>
      <c r="D14" s="434">
        <v>100</v>
      </c>
      <c r="E14" s="282"/>
      <c r="F14" s="219">
        <f>D14*E14</f>
        <v>0</v>
      </c>
      <c r="G14" s="284"/>
      <c r="H14" s="284"/>
      <c r="I14" s="284"/>
      <c r="J14" s="284"/>
      <c r="K14" s="284"/>
      <c r="L14" s="284"/>
      <c r="M14" s="284"/>
      <c r="N14" s="284"/>
      <c r="O14" s="284"/>
      <c r="P14" s="284"/>
      <c r="Q14" s="284"/>
      <c r="R14" s="284"/>
      <c r="S14" s="284"/>
      <c r="T14" s="284"/>
      <c r="U14" s="284"/>
      <c r="V14" s="284"/>
      <c r="W14" s="284"/>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4"/>
      <c r="AY14" s="284"/>
      <c r="AZ14" s="284"/>
      <c r="BA14" s="284"/>
      <c r="BB14" s="284"/>
      <c r="BC14" s="284"/>
      <c r="BD14" s="284"/>
      <c r="BE14" s="284"/>
      <c r="BF14" s="284"/>
      <c r="BG14" s="284"/>
      <c r="BH14" s="284"/>
      <c r="BI14" s="284"/>
      <c r="BJ14" s="284"/>
      <c r="BK14" s="284"/>
      <c r="BL14" s="284"/>
      <c r="BM14" s="284"/>
      <c r="BN14" s="284"/>
      <c r="BO14" s="284"/>
      <c r="BP14" s="284"/>
      <c r="BQ14" s="284"/>
      <c r="BR14" s="284"/>
      <c r="BS14" s="284"/>
      <c r="BT14" s="284"/>
      <c r="BU14" s="284"/>
      <c r="BV14" s="284"/>
      <c r="BW14" s="284"/>
      <c r="BX14" s="284"/>
      <c r="BY14" s="284"/>
      <c r="BZ14" s="284"/>
      <c r="CA14" s="284"/>
      <c r="CB14" s="284"/>
      <c r="CC14" s="284"/>
      <c r="CD14" s="284"/>
      <c r="CE14" s="284"/>
      <c r="CF14" s="284"/>
      <c r="CG14" s="284"/>
      <c r="CH14" s="284"/>
      <c r="CI14" s="284"/>
      <c r="CJ14" s="284"/>
      <c r="CK14" s="284"/>
      <c r="CL14" s="284"/>
      <c r="CM14" s="284"/>
      <c r="CN14" s="284"/>
      <c r="CO14" s="284"/>
      <c r="CP14" s="284"/>
      <c r="CQ14" s="284"/>
      <c r="CR14" s="284"/>
      <c r="CS14" s="284"/>
      <c r="CT14" s="284"/>
      <c r="CU14" s="284"/>
      <c r="CV14" s="284"/>
      <c r="CW14" s="284"/>
      <c r="CX14" s="284"/>
      <c r="CY14" s="284"/>
      <c r="CZ14" s="284"/>
      <c r="DA14" s="284"/>
      <c r="DB14" s="284"/>
      <c r="DC14" s="284"/>
      <c r="DD14" s="284"/>
      <c r="DE14" s="284"/>
      <c r="DF14" s="284"/>
      <c r="DG14" s="284"/>
      <c r="DH14" s="284"/>
      <c r="DI14" s="284"/>
      <c r="DJ14" s="284"/>
      <c r="DK14" s="284"/>
      <c r="DL14" s="284"/>
      <c r="DM14" s="284"/>
      <c r="DN14" s="284"/>
      <c r="DO14" s="284"/>
      <c r="DP14" s="284"/>
      <c r="DQ14" s="284"/>
      <c r="DR14" s="284"/>
      <c r="DS14" s="284"/>
      <c r="DT14" s="284"/>
      <c r="DU14" s="284"/>
      <c r="DV14" s="284"/>
      <c r="DW14" s="284"/>
      <c r="DX14" s="284"/>
      <c r="DY14" s="284"/>
      <c r="DZ14" s="284"/>
      <c r="EA14" s="284"/>
      <c r="EB14" s="284"/>
      <c r="EC14" s="284"/>
      <c r="ED14" s="284"/>
      <c r="EE14" s="284"/>
      <c r="EF14" s="284"/>
      <c r="EG14" s="284"/>
      <c r="EH14" s="284"/>
      <c r="EI14" s="284"/>
      <c r="EJ14" s="284"/>
      <c r="EK14" s="284"/>
      <c r="EL14" s="284"/>
      <c r="EM14" s="284"/>
      <c r="EN14" s="284"/>
      <c r="EO14" s="284"/>
      <c r="EP14" s="284"/>
      <c r="EQ14" s="284"/>
      <c r="ER14" s="284"/>
      <c r="ES14" s="284"/>
      <c r="ET14" s="284"/>
      <c r="EU14" s="284"/>
      <c r="EV14" s="284"/>
      <c r="EW14" s="284"/>
      <c r="EX14" s="284"/>
      <c r="EY14" s="284"/>
      <c r="EZ14" s="284"/>
      <c r="FA14" s="284"/>
      <c r="FB14" s="284"/>
      <c r="FC14" s="284"/>
      <c r="FD14" s="284"/>
      <c r="FE14" s="284"/>
      <c r="FF14" s="284"/>
      <c r="FG14" s="284"/>
      <c r="FH14" s="284"/>
      <c r="FI14" s="284"/>
      <c r="FJ14" s="284"/>
      <c r="FK14" s="284"/>
      <c r="FL14" s="284"/>
      <c r="FM14" s="284"/>
      <c r="FN14" s="284"/>
      <c r="FO14" s="284"/>
      <c r="FP14" s="284"/>
      <c r="FQ14" s="284"/>
      <c r="FR14" s="284"/>
      <c r="FS14" s="284"/>
      <c r="FT14" s="284"/>
      <c r="FU14" s="284"/>
      <c r="FV14" s="284"/>
      <c r="FW14" s="284"/>
      <c r="FX14" s="284"/>
      <c r="FY14" s="284"/>
      <c r="FZ14" s="284"/>
      <c r="GA14" s="284"/>
      <c r="GB14" s="284"/>
      <c r="GC14" s="284"/>
      <c r="GD14" s="284"/>
      <c r="GE14" s="284"/>
      <c r="GF14" s="284"/>
      <c r="GG14" s="284"/>
      <c r="GH14" s="284"/>
      <c r="GI14" s="284"/>
      <c r="GJ14" s="284"/>
      <c r="GK14" s="284"/>
      <c r="GL14" s="284"/>
      <c r="GM14" s="284"/>
      <c r="GN14" s="284"/>
      <c r="GO14" s="284"/>
      <c r="GP14" s="284"/>
      <c r="GQ14" s="284"/>
      <c r="GR14" s="284"/>
      <c r="GS14" s="284"/>
      <c r="GT14" s="284"/>
      <c r="GU14" s="284"/>
      <c r="GV14" s="284"/>
      <c r="GW14" s="284"/>
      <c r="GX14" s="284"/>
      <c r="GY14" s="284"/>
      <c r="GZ14" s="284"/>
      <c r="HA14" s="284"/>
      <c r="HB14" s="284"/>
      <c r="HC14" s="284"/>
      <c r="HD14" s="284"/>
      <c r="HE14" s="284"/>
      <c r="HF14" s="284"/>
      <c r="HG14" s="284"/>
      <c r="HH14" s="284"/>
      <c r="HI14" s="284"/>
      <c r="HJ14" s="284"/>
      <c r="HK14" s="284"/>
      <c r="HL14" s="284"/>
      <c r="HM14" s="284"/>
      <c r="HN14" s="284"/>
      <c r="HO14" s="284"/>
      <c r="HP14" s="284"/>
      <c r="HQ14" s="284"/>
      <c r="HR14" s="284"/>
      <c r="HS14" s="284"/>
      <c r="HT14" s="284"/>
      <c r="HU14" s="284"/>
      <c r="HV14" s="284"/>
      <c r="HW14" s="284"/>
      <c r="HX14" s="284"/>
      <c r="HY14" s="284"/>
      <c r="HZ14" s="284"/>
      <c r="IA14" s="284"/>
      <c r="IB14" s="284"/>
      <c r="IC14" s="284"/>
      <c r="ID14" s="284"/>
      <c r="IE14" s="284"/>
      <c r="IF14" s="284"/>
      <c r="IG14" s="284"/>
      <c r="IH14" s="284"/>
      <c r="II14" s="284"/>
    </row>
    <row r="15" spans="1:243" s="353" customFormat="1" ht="6.75" customHeight="1">
      <c r="A15" s="505"/>
      <c r="B15" s="506"/>
      <c r="C15" s="168"/>
      <c r="D15" s="417"/>
      <c r="E15" s="398"/>
      <c r="F15" s="219"/>
      <c r="G15" s="284"/>
      <c r="H15" s="284"/>
      <c r="I15" s="284"/>
      <c r="J15" s="284"/>
      <c r="K15" s="284"/>
      <c r="L15" s="284"/>
      <c r="M15" s="284"/>
      <c r="N15" s="284"/>
      <c r="O15" s="284"/>
      <c r="P15" s="284"/>
      <c r="Q15" s="284"/>
      <c r="R15" s="284"/>
      <c r="S15" s="284"/>
      <c r="T15" s="284"/>
      <c r="U15" s="284"/>
      <c r="V15" s="284"/>
      <c r="W15" s="284"/>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4"/>
      <c r="AV15" s="284"/>
      <c r="AW15" s="284"/>
      <c r="AX15" s="284"/>
      <c r="AY15" s="284"/>
      <c r="AZ15" s="284"/>
      <c r="BA15" s="284"/>
      <c r="BB15" s="284"/>
      <c r="BC15" s="284"/>
      <c r="BD15" s="284"/>
      <c r="BE15" s="284"/>
      <c r="BF15" s="284"/>
      <c r="BG15" s="284"/>
      <c r="BH15" s="284"/>
      <c r="BI15" s="284"/>
      <c r="BJ15" s="284"/>
      <c r="BK15" s="284"/>
      <c r="BL15" s="284"/>
      <c r="BM15" s="284"/>
      <c r="BN15" s="284"/>
      <c r="BO15" s="284"/>
      <c r="BP15" s="284"/>
      <c r="BQ15" s="284"/>
      <c r="BR15" s="284"/>
      <c r="BS15" s="284"/>
      <c r="BT15" s="284"/>
      <c r="BU15" s="284"/>
      <c r="BV15" s="284"/>
      <c r="BW15" s="284"/>
      <c r="BX15" s="284"/>
      <c r="BY15" s="284"/>
      <c r="BZ15" s="284"/>
      <c r="CA15" s="284"/>
      <c r="CB15" s="284"/>
      <c r="CC15" s="284"/>
      <c r="CD15" s="284"/>
      <c r="CE15" s="284"/>
      <c r="CF15" s="284"/>
      <c r="CG15" s="284"/>
      <c r="CH15" s="284"/>
      <c r="CI15" s="284"/>
      <c r="CJ15" s="284"/>
      <c r="CK15" s="284"/>
      <c r="CL15" s="284"/>
      <c r="CM15" s="284"/>
      <c r="CN15" s="284"/>
      <c r="CO15" s="284"/>
      <c r="CP15" s="284"/>
      <c r="CQ15" s="284"/>
      <c r="CR15" s="284"/>
      <c r="CS15" s="284"/>
      <c r="CT15" s="284"/>
      <c r="CU15" s="284"/>
      <c r="CV15" s="284"/>
      <c r="CW15" s="284"/>
      <c r="CX15" s="284"/>
      <c r="CY15" s="284"/>
      <c r="CZ15" s="284"/>
      <c r="DA15" s="284"/>
      <c r="DB15" s="284"/>
      <c r="DC15" s="284"/>
      <c r="DD15" s="284"/>
      <c r="DE15" s="284"/>
      <c r="DF15" s="284"/>
      <c r="DG15" s="284"/>
      <c r="DH15" s="284"/>
      <c r="DI15" s="284"/>
      <c r="DJ15" s="284"/>
      <c r="DK15" s="284"/>
      <c r="DL15" s="284"/>
      <c r="DM15" s="284"/>
      <c r="DN15" s="284"/>
      <c r="DO15" s="284"/>
      <c r="DP15" s="284"/>
      <c r="DQ15" s="284"/>
      <c r="DR15" s="284"/>
      <c r="DS15" s="284"/>
      <c r="DT15" s="284"/>
      <c r="DU15" s="284"/>
      <c r="DV15" s="284"/>
      <c r="DW15" s="284"/>
      <c r="DX15" s="284"/>
      <c r="DY15" s="284"/>
      <c r="DZ15" s="284"/>
      <c r="EA15" s="284"/>
      <c r="EB15" s="284"/>
      <c r="EC15" s="284"/>
      <c r="ED15" s="284"/>
      <c r="EE15" s="284"/>
      <c r="EF15" s="284"/>
      <c r="EG15" s="284"/>
      <c r="EH15" s="284"/>
      <c r="EI15" s="284"/>
      <c r="EJ15" s="284"/>
      <c r="EK15" s="284"/>
      <c r="EL15" s="284"/>
      <c r="EM15" s="284"/>
      <c r="EN15" s="284"/>
      <c r="EO15" s="284"/>
      <c r="EP15" s="284"/>
      <c r="EQ15" s="284"/>
      <c r="ER15" s="284"/>
      <c r="ES15" s="284"/>
      <c r="ET15" s="284"/>
      <c r="EU15" s="284"/>
      <c r="EV15" s="284"/>
      <c r="EW15" s="284"/>
      <c r="EX15" s="284"/>
      <c r="EY15" s="284"/>
      <c r="EZ15" s="284"/>
      <c r="FA15" s="284"/>
      <c r="FB15" s="284"/>
      <c r="FC15" s="284"/>
      <c r="FD15" s="284"/>
      <c r="FE15" s="284"/>
      <c r="FF15" s="284"/>
      <c r="FG15" s="284"/>
      <c r="FH15" s="284"/>
      <c r="FI15" s="284"/>
      <c r="FJ15" s="284"/>
      <c r="FK15" s="284"/>
      <c r="FL15" s="284"/>
      <c r="FM15" s="284"/>
      <c r="FN15" s="284"/>
      <c r="FO15" s="284"/>
      <c r="FP15" s="284"/>
      <c r="FQ15" s="284"/>
      <c r="FR15" s="284"/>
      <c r="FS15" s="284"/>
      <c r="FT15" s="284"/>
      <c r="FU15" s="284"/>
      <c r="FV15" s="284"/>
      <c r="FW15" s="284"/>
      <c r="FX15" s="284"/>
      <c r="FY15" s="284"/>
      <c r="FZ15" s="284"/>
      <c r="GA15" s="284"/>
      <c r="GB15" s="284"/>
      <c r="GC15" s="284"/>
      <c r="GD15" s="284"/>
      <c r="GE15" s="284"/>
      <c r="GF15" s="284"/>
      <c r="GG15" s="284"/>
      <c r="GH15" s="284"/>
      <c r="GI15" s="284"/>
      <c r="GJ15" s="284"/>
      <c r="GK15" s="284"/>
      <c r="GL15" s="284"/>
      <c r="GM15" s="284"/>
      <c r="GN15" s="284"/>
      <c r="GO15" s="284"/>
      <c r="GP15" s="284"/>
      <c r="GQ15" s="284"/>
      <c r="GR15" s="284"/>
      <c r="GS15" s="284"/>
      <c r="GT15" s="284"/>
      <c r="GU15" s="284"/>
      <c r="GV15" s="284"/>
      <c r="GW15" s="284"/>
      <c r="GX15" s="284"/>
      <c r="GY15" s="284"/>
      <c r="GZ15" s="284"/>
      <c r="HA15" s="284"/>
      <c r="HB15" s="284"/>
      <c r="HC15" s="284"/>
      <c r="HD15" s="284"/>
      <c r="HE15" s="284"/>
      <c r="HF15" s="284"/>
      <c r="HG15" s="284"/>
      <c r="HH15" s="284"/>
      <c r="HI15" s="284"/>
      <c r="HJ15" s="284"/>
      <c r="HK15" s="284"/>
      <c r="HL15" s="284"/>
      <c r="HM15" s="284"/>
      <c r="HN15" s="284"/>
      <c r="HO15" s="284"/>
      <c r="HP15" s="284"/>
      <c r="HQ15" s="284"/>
      <c r="HR15" s="284"/>
      <c r="HS15" s="284"/>
      <c r="HT15" s="284"/>
      <c r="HU15" s="284"/>
      <c r="HV15" s="284"/>
      <c r="HW15" s="284"/>
      <c r="HX15" s="284"/>
      <c r="HY15" s="284"/>
      <c r="HZ15" s="284"/>
      <c r="IA15" s="284"/>
      <c r="IB15" s="284"/>
      <c r="IC15" s="284"/>
      <c r="ID15" s="284"/>
      <c r="IE15" s="284"/>
      <c r="IF15" s="284"/>
      <c r="IG15" s="284"/>
      <c r="IH15" s="284"/>
      <c r="II15" s="284"/>
    </row>
    <row r="16" spans="1:243" s="353" customFormat="1" ht="15" customHeight="1">
      <c r="A16" s="344" t="s">
        <v>807</v>
      </c>
      <c r="B16" s="506" t="s">
        <v>191</v>
      </c>
      <c r="C16" s="168" t="s">
        <v>442</v>
      </c>
      <c r="D16" s="417">
        <v>1352</v>
      </c>
      <c r="E16" s="282"/>
      <c r="F16" s="219">
        <f>D16*E16</f>
        <v>0</v>
      </c>
      <c r="G16" s="284"/>
      <c r="H16" s="284"/>
      <c r="I16" s="284"/>
      <c r="J16" s="284"/>
      <c r="K16" s="284"/>
      <c r="L16" s="284"/>
      <c r="M16" s="284"/>
      <c r="N16" s="284"/>
      <c r="O16" s="284"/>
      <c r="P16" s="284"/>
      <c r="Q16" s="284"/>
      <c r="R16" s="284"/>
      <c r="S16" s="284"/>
      <c r="T16" s="284"/>
      <c r="U16" s="284"/>
      <c r="V16" s="284"/>
      <c r="W16" s="284"/>
      <c r="X16" s="284"/>
      <c r="Y16" s="284"/>
      <c r="Z16" s="284"/>
      <c r="AA16" s="284"/>
      <c r="AB16" s="284"/>
      <c r="AC16" s="284"/>
      <c r="AD16" s="284"/>
      <c r="AE16" s="284"/>
      <c r="AF16" s="284"/>
      <c r="AG16" s="284"/>
      <c r="AH16" s="284"/>
      <c r="AI16" s="284"/>
      <c r="AJ16" s="284"/>
      <c r="AK16" s="284"/>
      <c r="AL16" s="284"/>
      <c r="AM16" s="284"/>
      <c r="AN16" s="284"/>
      <c r="AO16" s="284"/>
      <c r="AP16" s="284"/>
      <c r="AQ16" s="284"/>
      <c r="AR16" s="284"/>
      <c r="AS16" s="284"/>
      <c r="AT16" s="284"/>
      <c r="AU16" s="284"/>
      <c r="AV16" s="284"/>
      <c r="AW16" s="284"/>
      <c r="AX16" s="284"/>
      <c r="AY16" s="284"/>
      <c r="AZ16" s="284"/>
      <c r="BA16" s="284"/>
      <c r="BB16" s="284"/>
      <c r="BC16" s="284"/>
      <c r="BD16" s="284"/>
      <c r="BE16" s="284"/>
      <c r="BF16" s="284"/>
      <c r="BG16" s="284"/>
      <c r="BH16" s="284"/>
      <c r="BI16" s="284"/>
      <c r="BJ16" s="284"/>
      <c r="BK16" s="284"/>
      <c r="BL16" s="284"/>
      <c r="BM16" s="284"/>
      <c r="BN16" s="284"/>
      <c r="BO16" s="284"/>
      <c r="BP16" s="284"/>
      <c r="BQ16" s="284"/>
      <c r="BR16" s="284"/>
      <c r="BS16" s="284"/>
      <c r="BT16" s="284"/>
      <c r="BU16" s="284"/>
      <c r="BV16" s="284"/>
      <c r="BW16" s="284"/>
      <c r="BX16" s="284"/>
      <c r="BY16" s="284"/>
      <c r="BZ16" s="284"/>
      <c r="CA16" s="284"/>
      <c r="CB16" s="284"/>
      <c r="CC16" s="284"/>
      <c r="CD16" s="284"/>
      <c r="CE16" s="284"/>
      <c r="CF16" s="284"/>
      <c r="CG16" s="284"/>
      <c r="CH16" s="284"/>
      <c r="CI16" s="284"/>
      <c r="CJ16" s="284"/>
      <c r="CK16" s="284"/>
      <c r="CL16" s="284"/>
      <c r="CM16" s="284"/>
      <c r="CN16" s="284"/>
      <c r="CO16" s="284"/>
      <c r="CP16" s="284"/>
      <c r="CQ16" s="284"/>
      <c r="CR16" s="284"/>
      <c r="CS16" s="284"/>
      <c r="CT16" s="284"/>
      <c r="CU16" s="284"/>
      <c r="CV16" s="284"/>
      <c r="CW16" s="284"/>
      <c r="CX16" s="284"/>
      <c r="CY16" s="284"/>
      <c r="CZ16" s="284"/>
      <c r="DA16" s="284"/>
      <c r="DB16" s="284"/>
      <c r="DC16" s="284"/>
      <c r="DD16" s="284"/>
      <c r="DE16" s="284"/>
      <c r="DF16" s="284"/>
      <c r="DG16" s="284"/>
      <c r="DH16" s="284"/>
      <c r="DI16" s="284"/>
      <c r="DJ16" s="284"/>
      <c r="DK16" s="284"/>
      <c r="DL16" s="284"/>
      <c r="DM16" s="284"/>
      <c r="DN16" s="284"/>
      <c r="DO16" s="284"/>
      <c r="DP16" s="284"/>
      <c r="DQ16" s="284"/>
      <c r="DR16" s="284"/>
      <c r="DS16" s="284"/>
      <c r="DT16" s="284"/>
      <c r="DU16" s="284"/>
      <c r="DV16" s="284"/>
      <c r="DW16" s="284"/>
      <c r="DX16" s="284"/>
      <c r="DY16" s="284"/>
      <c r="DZ16" s="284"/>
      <c r="EA16" s="284"/>
      <c r="EB16" s="284"/>
      <c r="EC16" s="284"/>
      <c r="ED16" s="284"/>
      <c r="EE16" s="284"/>
      <c r="EF16" s="284"/>
      <c r="EG16" s="284"/>
      <c r="EH16" s="284"/>
      <c r="EI16" s="284"/>
      <c r="EJ16" s="284"/>
      <c r="EK16" s="284"/>
      <c r="EL16" s="284"/>
      <c r="EM16" s="284"/>
      <c r="EN16" s="284"/>
      <c r="EO16" s="284"/>
      <c r="EP16" s="284"/>
      <c r="EQ16" s="284"/>
      <c r="ER16" s="284"/>
      <c r="ES16" s="284"/>
      <c r="ET16" s="284"/>
      <c r="EU16" s="284"/>
      <c r="EV16" s="284"/>
      <c r="EW16" s="284"/>
      <c r="EX16" s="284"/>
      <c r="EY16" s="284"/>
      <c r="EZ16" s="284"/>
      <c r="FA16" s="284"/>
      <c r="FB16" s="284"/>
      <c r="FC16" s="284"/>
      <c r="FD16" s="284"/>
      <c r="FE16" s="284"/>
      <c r="FF16" s="284"/>
      <c r="FG16" s="284"/>
      <c r="FH16" s="284"/>
      <c r="FI16" s="284"/>
      <c r="FJ16" s="284"/>
      <c r="FK16" s="284"/>
      <c r="FL16" s="284"/>
      <c r="FM16" s="284"/>
      <c r="FN16" s="284"/>
      <c r="FO16" s="284"/>
      <c r="FP16" s="284"/>
      <c r="FQ16" s="284"/>
      <c r="FR16" s="284"/>
      <c r="FS16" s="284"/>
      <c r="FT16" s="284"/>
      <c r="FU16" s="284"/>
      <c r="FV16" s="284"/>
      <c r="FW16" s="284"/>
      <c r="FX16" s="284"/>
      <c r="FY16" s="284"/>
      <c r="FZ16" s="284"/>
      <c r="GA16" s="284"/>
      <c r="GB16" s="284"/>
      <c r="GC16" s="284"/>
      <c r="GD16" s="284"/>
      <c r="GE16" s="284"/>
      <c r="GF16" s="284"/>
      <c r="GG16" s="284"/>
      <c r="GH16" s="284"/>
      <c r="GI16" s="284"/>
      <c r="GJ16" s="284"/>
      <c r="GK16" s="284"/>
      <c r="GL16" s="284"/>
      <c r="GM16" s="284"/>
      <c r="GN16" s="284"/>
      <c r="GO16" s="284"/>
      <c r="GP16" s="284"/>
      <c r="GQ16" s="284"/>
      <c r="GR16" s="284"/>
      <c r="GS16" s="284"/>
      <c r="GT16" s="284"/>
      <c r="GU16" s="284"/>
      <c r="GV16" s="284"/>
      <c r="GW16" s="284"/>
      <c r="GX16" s="284"/>
      <c r="GY16" s="284"/>
      <c r="GZ16" s="284"/>
      <c r="HA16" s="284"/>
      <c r="HB16" s="284"/>
      <c r="HC16" s="284"/>
      <c r="HD16" s="284"/>
      <c r="HE16" s="284"/>
      <c r="HF16" s="284"/>
      <c r="HG16" s="284"/>
      <c r="HH16" s="284"/>
      <c r="HI16" s="284"/>
      <c r="HJ16" s="284"/>
      <c r="HK16" s="284"/>
      <c r="HL16" s="284"/>
      <c r="HM16" s="284"/>
      <c r="HN16" s="284"/>
      <c r="HO16" s="284"/>
      <c r="HP16" s="284"/>
      <c r="HQ16" s="284"/>
      <c r="HR16" s="284"/>
      <c r="HS16" s="284"/>
      <c r="HT16" s="284"/>
      <c r="HU16" s="284"/>
      <c r="HV16" s="284"/>
      <c r="HW16" s="284"/>
      <c r="HX16" s="284"/>
      <c r="HY16" s="284"/>
      <c r="HZ16" s="284"/>
      <c r="IA16" s="284"/>
      <c r="IB16" s="284"/>
      <c r="IC16" s="284"/>
      <c r="ID16" s="284"/>
      <c r="IE16" s="284"/>
      <c r="IF16" s="284"/>
      <c r="IG16" s="284"/>
      <c r="IH16" s="284"/>
      <c r="II16" s="284"/>
    </row>
    <row r="17" spans="1:243" s="353" customFormat="1" ht="15" customHeight="1">
      <c r="A17" s="505"/>
      <c r="B17" s="506"/>
      <c r="C17" s="168"/>
      <c r="D17" s="417"/>
      <c r="E17" s="398"/>
      <c r="F17" s="219"/>
      <c r="G17" s="284"/>
      <c r="H17" s="284"/>
      <c r="I17" s="284"/>
      <c r="J17" s="284"/>
      <c r="K17" s="284"/>
      <c r="L17" s="284"/>
      <c r="M17" s="284"/>
      <c r="N17" s="284"/>
      <c r="O17" s="284"/>
      <c r="P17" s="284"/>
      <c r="Q17" s="284"/>
      <c r="R17" s="284"/>
      <c r="S17" s="284"/>
      <c r="T17" s="284"/>
      <c r="U17" s="284"/>
      <c r="V17" s="284"/>
      <c r="W17" s="284"/>
      <c r="X17" s="284"/>
      <c r="Y17" s="284"/>
      <c r="Z17" s="284"/>
      <c r="AA17" s="284"/>
      <c r="AB17" s="284"/>
      <c r="AC17" s="284"/>
      <c r="AD17" s="284"/>
      <c r="AE17" s="284"/>
      <c r="AF17" s="284"/>
      <c r="AG17" s="284"/>
      <c r="AH17" s="284"/>
      <c r="AI17" s="284"/>
      <c r="AJ17" s="284"/>
      <c r="AK17" s="284"/>
      <c r="AL17" s="284"/>
      <c r="AM17" s="284"/>
      <c r="AN17" s="284"/>
      <c r="AO17" s="284"/>
      <c r="AP17" s="284"/>
      <c r="AQ17" s="284"/>
      <c r="AR17" s="284"/>
      <c r="AS17" s="284"/>
      <c r="AT17" s="284"/>
      <c r="AU17" s="284"/>
      <c r="AV17" s="284"/>
      <c r="AW17" s="284"/>
      <c r="AX17" s="284"/>
      <c r="AY17" s="284"/>
      <c r="AZ17" s="284"/>
      <c r="BA17" s="284"/>
      <c r="BB17" s="284"/>
      <c r="BC17" s="284"/>
      <c r="BD17" s="284"/>
      <c r="BE17" s="284"/>
      <c r="BF17" s="284"/>
      <c r="BG17" s="284"/>
      <c r="BH17" s="284"/>
      <c r="BI17" s="284"/>
      <c r="BJ17" s="284"/>
      <c r="BK17" s="284"/>
      <c r="BL17" s="284"/>
      <c r="BM17" s="284"/>
      <c r="BN17" s="284"/>
      <c r="BO17" s="284"/>
      <c r="BP17" s="284"/>
      <c r="BQ17" s="284"/>
      <c r="BR17" s="284"/>
      <c r="BS17" s="284"/>
      <c r="BT17" s="284"/>
      <c r="BU17" s="284"/>
      <c r="BV17" s="284"/>
      <c r="BW17" s="284"/>
      <c r="BX17" s="284"/>
      <c r="BY17" s="284"/>
      <c r="BZ17" s="284"/>
      <c r="CA17" s="284"/>
      <c r="CB17" s="284"/>
      <c r="CC17" s="284"/>
      <c r="CD17" s="284"/>
      <c r="CE17" s="284"/>
      <c r="CF17" s="284"/>
      <c r="CG17" s="284"/>
      <c r="CH17" s="284"/>
      <c r="CI17" s="284"/>
      <c r="CJ17" s="284"/>
      <c r="CK17" s="284"/>
      <c r="CL17" s="284"/>
      <c r="CM17" s="284"/>
      <c r="CN17" s="284"/>
      <c r="CO17" s="284"/>
      <c r="CP17" s="284"/>
      <c r="CQ17" s="284"/>
      <c r="CR17" s="284"/>
      <c r="CS17" s="284"/>
      <c r="CT17" s="284"/>
      <c r="CU17" s="284"/>
      <c r="CV17" s="284"/>
      <c r="CW17" s="284"/>
      <c r="CX17" s="284"/>
      <c r="CY17" s="284"/>
      <c r="CZ17" s="284"/>
      <c r="DA17" s="284"/>
      <c r="DB17" s="284"/>
      <c r="DC17" s="284"/>
      <c r="DD17" s="284"/>
      <c r="DE17" s="284"/>
      <c r="DF17" s="284"/>
      <c r="DG17" s="284"/>
      <c r="DH17" s="284"/>
      <c r="DI17" s="284"/>
      <c r="DJ17" s="284"/>
      <c r="DK17" s="284"/>
      <c r="DL17" s="284"/>
      <c r="DM17" s="284"/>
      <c r="DN17" s="284"/>
      <c r="DO17" s="284"/>
      <c r="DP17" s="284"/>
      <c r="DQ17" s="284"/>
      <c r="DR17" s="284"/>
      <c r="DS17" s="284"/>
      <c r="DT17" s="284"/>
      <c r="DU17" s="284"/>
      <c r="DV17" s="284"/>
      <c r="DW17" s="284"/>
      <c r="DX17" s="284"/>
      <c r="DY17" s="284"/>
      <c r="DZ17" s="284"/>
      <c r="EA17" s="284"/>
      <c r="EB17" s="284"/>
      <c r="EC17" s="284"/>
      <c r="ED17" s="284"/>
      <c r="EE17" s="284"/>
      <c r="EF17" s="284"/>
      <c r="EG17" s="284"/>
      <c r="EH17" s="284"/>
      <c r="EI17" s="284"/>
      <c r="EJ17" s="284"/>
      <c r="EK17" s="284"/>
      <c r="EL17" s="284"/>
      <c r="EM17" s="284"/>
      <c r="EN17" s="284"/>
      <c r="EO17" s="284"/>
      <c r="EP17" s="284"/>
      <c r="EQ17" s="284"/>
      <c r="ER17" s="284"/>
      <c r="ES17" s="284"/>
      <c r="ET17" s="284"/>
      <c r="EU17" s="284"/>
      <c r="EV17" s="284"/>
      <c r="EW17" s="284"/>
      <c r="EX17" s="284"/>
      <c r="EY17" s="284"/>
      <c r="EZ17" s="284"/>
      <c r="FA17" s="284"/>
      <c r="FB17" s="284"/>
      <c r="FC17" s="284"/>
      <c r="FD17" s="284"/>
      <c r="FE17" s="284"/>
      <c r="FF17" s="284"/>
      <c r="FG17" s="284"/>
      <c r="FH17" s="284"/>
      <c r="FI17" s="284"/>
      <c r="FJ17" s="284"/>
      <c r="FK17" s="284"/>
      <c r="FL17" s="284"/>
      <c r="FM17" s="284"/>
      <c r="FN17" s="284"/>
      <c r="FO17" s="284"/>
      <c r="FP17" s="284"/>
      <c r="FQ17" s="284"/>
      <c r="FR17" s="284"/>
      <c r="FS17" s="284"/>
      <c r="FT17" s="284"/>
      <c r="FU17" s="284"/>
      <c r="FV17" s="284"/>
      <c r="FW17" s="284"/>
      <c r="FX17" s="284"/>
      <c r="FY17" s="284"/>
      <c r="FZ17" s="284"/>
      <c r="GA17" s="284"/>
      <c r="GB17" s="284"/>
      <c r="GC17" s="284"/>
      <c r="GD17" s="284"/>
      <c r="GE17" s="284"/>
      <c r="GF17" s="284"/>
      <c r="GG17" s="284"/>
      <c r="GH17" s="284"/>
      <c r="GI17" s="284"/>
      <c r="GJ17" s="284"/>
      <c r="GK17" s="284"/>
      <c r="GL17" s="284"/>
      <c r="GM17" s="284"/>
      <c r="GN17" s="284"/>
      <c r="GO17" s="284"/>
      <c r="GP17" s="284"/>
      <c r="GQ17" s="284"/>
      <c r="GR17" s="284"/>
      <c r="GS17" s="284"/>
      <c r="GT17" s="284"/>
      <c r="GU17" s="284"/>
      <c r="GV17" s="284"/>
      <c r="GW17" s="284"/>
      <c r="GX17" s="284"/>
      <c r="GY17" s="284"/>
      <c r="GZ17" s="284"/>
      <c r="HA17" s="284"/>
      <c r="HB17" s="284"/>
      <c r="HC17" s="284"/>
      <c r="HD17" s="284"/>
      <c r="HE17" s="284"/>
      <c r="HF17" s="284"/>
      <c r="HG17" s="284"/>
      <c r="HH17" s="284"/>
      <c r="HI17" s="284"/>
      <c r="HJ17" s="284"/>
      <c r="HK17" s="284"/>
      <c r="HL17" s="284"/>
      <c r="HM17" s="284"/>
      <c r="HN17" s="284"/>
      <c r="HO17" s="284"/>
      <c r="HP17" s="284"/>
      <c r="HQ17" s="284"/>
      <c r="HR17" s="284"/>
      <c r="HS17" s="284"/>
      <c r="HT17" s="284"/>
      <c r="HU17" s="284"/>
      <c r="HV17" s="284"/>
      <c r="HW17" s="284"/>
      <c r="HX17" s="284"/>
      <c r="HY17" s="284"/>
      <c r="HZ17" s="284"/>
      <c r="IA17" s="284"/>
      <c r="IB17" s="284"/>
      <c r="IC17" s="284"/>
      <c r="ID17" s="284"/>
      <c r="IE17" s="284"/>
      <c r="IF17" s="284"/>
      <c r="IG17" s="284"/>
      <c r="IH17" s="284"/>
      <c r="II17" s="284"/>
    </row>
    <row r="18" spans="1:243" s="353" customFormat="1" ht="15" customHeight="1">
      <c r="A18" s="344" t="s">
        <v>808</v>
      </c>
      <c r="B18" s="506" t="s">
        <v>192</v>
      </c>
      <c r="C18" s="168" t="s">
        <v>442</v>
      </c>
      <c r="D18" s="417">
        <v>17</v>
      </c>
      <c r="E18" s="282"/>
      <c r="F18" s="219">
        <f>D18*E18</f>
        <v>0</v>
      </c>
      <c r="G18" s="284"/>
      <c r="H18" s="284"/>
      <c r="I18" s="284"/>
      <c r="J18" s="284"/>
      <c r="K18" s="284"/>
      <c r="L18" s="284"/>
      <c r="M18" s="284"/>
      <c r="N18" s="284"/>
      <c r="O18" s="284"/>
      <c r="P18" s="284"/>
      <c r="Q18" s="284"/>
      <c r="R18" s="284"/>
      <c r="S18" s="284"/>
      <c r="T18" s="284"/>
      <c r="U18" s="284"/>
      <c r="V18" s="284"/>
      <c r="W18" s="284"/>
      <c r="X18" s="284"/>
      <c r="Y18" s="284"/>
      <c r="Z18" s="284"/>
      <c r="AA18" s="284"/>
      <c r="AB18" s="284"/>
      <c r="AC18" s="284"/>
      <c r="AD18" s="284"/>
      <c r="AE18" s="284"/>
      <c r="AF18" s="284"/>
      <c r="AG18" s="284"/>
      <c r="AH18" s="284"/>
      <c r="AI18" s="284"/>
      <c r="AJ18" s="284"/>
      <c r="AK18" s="284"/>
      <c r="AL18" s="284"/>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c r="BI18" s="284"/>
      <c r="BJ18" s="284"/>
      <c r="BK18" s="284"/>
      <c r="BL18" s="284"/>
      <c r="BM18" s="284"/>
      <c r="BN18" s="284"/>
      <c r="BO18" s="284"/>
      <c r="BP18" s="284"/>
      <c r="BQ18" s="284"/>
      <c r="BR18" s="284"/>
      <c r="BS18" s="284"/>
      <c r="BT18" s="284"/>
      <c r="BU18" s="284"/>
      <c r="BV18" s="284"/>
      <c r="BW18" s="284"/>
      <c r="BX18" s="284"/>
      <c r="BY18" s="284"/>
      <c r="BZ18" s="284"/>
      <c r="CA18" s="284"/>
      <c r="CB18" s="284"/>
      <c r="CC18" s="284"/>
      <c r="CD18" s="284"/>
      <c r="CE18" s="284"/>
      <c r="CF18" s="284"/>
      <c r="CG18" s="284"/>
      <c r="CH18" s="284"/>
      <c r="CI18" s="284"/>
      <c r="CJ18" s="284"/>
      <c r="CK18" s="284"/>
      <c r="CL18" s="284"/>
      <c r="CM18" s="284"/>
      <c r="CN18" s="284"/>
      <c r="CO18" s="284"/>
      <c r="CP18" s="284"/>
      <c r="CQ18" s="284"/>
      <c r="CR18" s="284"/>
      <c r="CS18" s="284"/>
      <c r="CT18" s="284"/>
      <c r="CU18" s="284"/>
      <c r="CV18" s="284"/>
      <c r="CW18" s="284"/>
      <c r="CX18" s="284"/>
      <c r="CY18" s="284"/>
      <c r="CZ18" s="284"/>
      <c r="DA18" s="284"/>
      <c r="DB18" s="284"/>
      <c r="DC18" s="284"/>
      <c r="DD18" s="284"/>
      <c r="DE18" s="284"/>
      <c r="DF18" s="284"/>
      <c r="DG18" s="284"/>
      <c r="DH18" s="284"/>
      <c r="DI18" s="284"/>
      <c r="DJ18" s="284"/>
      <c r="DK18" s="284"/>
      <c r="DL18" s="284"/>
      <c r="DM18" s="284"/>
      <c r="DN18" s="284"/>
      <c r="DO18" s="284"/>
      <c r="DP18" s="284"/>
      <c r="DQ18" s="284"/>
      <c r="DR18" s="284"/>
      <c r="DS18" s="284"/>
      <c r="DT18" s="284"/>
      <c r="DU18" s="284"/>
      <c r="DV18" s="284"/>
      <c r="DW18" s="284"/>
      <c r="DX18" s="284"/>
      <c r="DY18" s="284"/>
      <c r="DZ18" s="284"/>
      <c r="EA18" s="284"/>
      <c r="EB18" s="284"/>
      <c r="EC18" s="284"/>
      <c r="ED18" s="284"/>
      <c r="EE18" s="284"/>
      <c r="EF18" s="284"/>
      <c r="EG18" s="284"/>
      <c r="EH18" s="284"/>
      <c r="EI18" s="284"/>
      <c r="EJ18" s="284"/>
      <c r="EK18" s="284"/>
      <c r="EL18" s="284"/>
      <c r="EM18" s="284"/>
      <c r="EN18" s="284"/>
      <c r="EO18" s="284"/>
      <c r="EP18" s="284"/>
      <c r="EQ18" s="284"/>
      <c r="ER18" s="284"/>
      <c r="ES18" s="284"/>
      <c r="ET18" s="284"/>
      <c r="EU18" s="284"/>
      <c r="EV18" s="284"/>
      <c r="EW18" s="284"/>
      <c r="EX18" s="284"/>
      <c r="EY18" s="284"/>
      <c r="EZ18" s="284"/>
      <c r="FA18" s="284"/>
      <c r="FB18" s="284"/>
      <c r="FC18" s="284"/>
      <c r="FD18" s="284"/>
      <c r="FE18" s="284"/>
      <c r="FF18" s="284"/>
      <c r="FG18" s="284"/>
      <c r="FH18" s="284"/>
      <c r="FI18" s="284"/>
      <c r="FJ18" s="284"/>
      <c r="FK18" s="284"/>
      <c r="FL18" s="284"/>
      <c r="FM18" s="284"/>
      <c r="FN18" s="284"/>
      <c r="FO18" s="284"/>
      <c r="FP18" s="284"/>
      <c r="FQ18" s="284"/>
      <c r="FR18" s="284"/>
      <c r="FS18" s="284"/>
      <c r="FT18" s="284"/>
      <c r="FU18" s="284"/>
      <c r="FV18" s="284"/>
      <c r="FW18" s="284"/>
      <c r="FX18" s="284"/>
      <c r="FY18" s="284"/>
      <c r="FZ18" s="284"/>
      <c r="GA18" s="284"/>
      <c r="GB18" s="284"/>
      <c r="GC18" s="284"/>
      <c r="GD18" s="284"/>
      <c r="GE18" s="284"/>
      <c r="GF18" s="284"/>
      <c r="GG18" s="284"/>
      <c r="GH18" s="284"/>
      <c r="GI18" s="284"/>
      <c r="GJ18" s="284"/>
      <c r="GK18" s="284"/>
      <c r="GL18" s="284"/>
      <c r="GM18" s="284"/>
      <c r="GN18" s="284"/>
      <c r="GO18" s="284"/>
      <c r="GP18" s="284"/>
      <c r="GQ18" s="284"/>
      <c r="GR18" s="284"/>
      <c r="GS18" s="284"/>
      <c r="GT18" s="284"/>
      <c r="GU18" s="284"/>
      <c r="GV18" s="284"/>
      <c r="GW18" s="284"/>
      <c r="GX18" s="284"/>
      <c r="GY18" s="284"/>
      <c r="GZ18" s="284"/>
      <c r="HA18" s="284"/>
      <c r="HB18" s="284"/>
      <c r="HC18" s="284"/>
      <c r="HD18" s="284"/>
      <c r="HE18" s="284"/>
      <c r="HF18" s="284"/>
      <c r="HG18" s="284"/>
      <c r="HH18" s="284"/>
      <c r="HI18" s="284"/>
      <c r="HJ18" s="284"/>
      <c r="HK18" s="284"/>
      <c r="HL18" s="284"/>
      <c r="HM18" s="284"/>
      <c r="HN18" s="284"/>
      <c r="HO18" s="284"/>
      <c r="HP18" s="284"/>
      <c r="HQ18" s="284"/>
      <c r="HR18" s="284"/>
      <c r="HS18" s="284"/>
      <c r="HT18" s="284"/>
      <c r="HU18" s="284"/>
      <c r="HV18" s="284"/>
      <c r="HW18" s="284"/>
      <c r="HX18" s="284"/>
      <c r="HY18" s="284"/>
      <c r="HZ18" s="284"/>
      <c r="IA18" s="284"/>
      <c r="IB18" s="284"/>
      <c r="IC18" s="284"/>
      <c r="ID18" s="284"/>
      <c r="IE18" s="284"/>
      <c r="IF18" s="284"/>
      <c r="IG18" s="284"/>
      <c r="IH18" s="284"/>
      <c r="II18" s="284"/>
    </row>
    <row r="19" spans="1:243" s="353" customFormat="1" ht="15" customHeight="1">
      <c r="A19" s="505"/>
      <c r="B19" s="506"/>
      <c r="C19" s="168"/>
      <c r="D19" s="417"/>
      <c r="E19" s="398"/>
      <c r="F19" s="219"/>
      <c r="G19" s="284"/>
      <c r="H19" s="284"/>
      <c r="I19" s="284"/>
      <c r="J19" s="284"/>
      <c r="K19" s="284"/>
      <c r="L19" s="284"/>
      <c r="M19" s="284"/>
      <c r="N19" s="284"/>
      <c r="O19" s="284"/>
      <c r="P19" s="284"/>
      <c r="Q19" s="284"/>
      <c r="R19" s="284"/>
      <c r="S19" s="284"/>
      <c r="T19" s="284"/>
      <c r="U19" s="284"/>
      <c r="V19" s="284"/>
      <c r="W19" s="284"/>
      <c r="X19" s="284"/>
      <c r="Y19" s="284"/>
      <c r="Z19" s="284"/>
      <c r="AA19" s="284"/>
      <c r="AB19" s="284"/>
      <c r="AC19" s="284"/>
      <c r="AD19" s="284"/>
      <c r="AE19" s="284"/>
      <c r="AF19" s="284"/>
      <c r="AG19" s="284"/>
      <c r="AH19" s="284"/>
      <c r="AI19" s="284"/>
      <c r="AJ19" s="284"/>
      <c r="AK19" s="284"/>
      <c r="AL19" s="284"/>
      <c r="AM19" s="284"/>
      <c r="AN19" s="284"/>
      <c r="AO19" s="284"/>
      <c r="AP19" s="284"/>
      <c r="AQ19" s="284"/>
      <c r="AR19" s="284"/>
      <c r="AS19" s="284"/>
      <c r="AT19" s="284"/>
      <c r="AU19" s="284"/>
      <c r="AV19" s="284"/>
      <c r="AW19" s="284"/>
      <c r="AX19" s="284"/>
      <c r="AY19" s="284"/>
      <c r="AZ19" s="284"/>
      <c r="BA19" s="284"/>
      <c r="BB19" s="284"/>
      <c r="BC19" s="284"/>
      <c r="BD19" s="284"/>
      <c r="BE19" s="284"/>
      <c r="BF19" s="284"/>
      <c r="BG19" s="284"/>
      <c r="BH19" s="284"/>
      <c r="BI19" s="284"/>
      <c r="BJ19" s="284"/>
      <c r="BK19" s="284"/>
      <c r="BL19" s="284"/>
      <c r="BM19" s="284"/>
      <c r="BN19" s="284"/>
      <c r="BO19" s="284"/>
      <c r="BP19" s="284"/>
      <c r="BQ19" s="284"/>
      <c r="BR19" s="284"/>
      <c r="BS19" s="284"/>
      <c r="BT19" s="284"/>
      <c r="BU19" s="284"/>
      <c r="BV19" s="284"/>
      <c r="BW19" s="284"/>
      <c r="BX19" s="284"/>
      <c r="BY19" s="284"/>
      <c r="BZ19" s="284"/>
      <c r="CA19" s="284"/>
      <c r="CB19" s="284"/>
      <c r="CC19" s="284"/>
      <c r="CD19" s="284"/>
      <c r="CE19" s="284"/>
      <c r="CF19" s="284"/>
      <c r="CG19" s="284"/>
      <c r="CH19" s="284"/>
      <c r="CI19" s="284"/>
      <c r="CJ19" s="284"/>
      <c r="CK19" s="284"/>
      <c r="CL19" s="284"/>
      <c r="CM19" s="284"/>
      <c r="CN19" s="284"/>
      <c r="CO19" s="284"/>
      <c r="CP19" s="284"/>
      <c r="CQ19" s="284"/>
      <c r="CR19" s="284"/>
      <c r="CS19" s="284"/>
      <c r="CT19" s="284"/>
      <c r="CU19" s="284"/>
      <c r="CV19" s="284"/>
      <c r="CW19" s="284"/>
      <c r="CX19" s="284"/>
      <c r="CY19" s="284"/>
      <c r="CZ19" s="284"/>
      <c r="DA19" s="284"/>
      <c r="DB19" s="284"/>
      <c r="DC19" s="284"/>
      <c r="DD19" s="284"/>
      <c r="DE19" s="284"/>
      <c r="DF19" s="284"/>
      <c r="DG19" s="284"/>
      <c r="DH19" s="284"/>
      <c r="DI19" s="284"/>
      <c r="DJ19" s="284"/>
      <c r="DK19" s="284"/>
      <c r="DL19" s="284"/>
      <c r="DM19" s="284"/>
      <c r="DN19" s="284"/>
      <c r="DO19" s="284"/>
      <c r="DP19" s="284"/>
      <c r="DQ19" s="284"/>
      <c r="DR19" s="284"/>
      <c r="DS19" s="284"/>
      <c r="DT19" s="284"/>
      <c r="DU19" s="284"/>
      <c r="DV19" s="284"/>
      <c r="DW19" s="284"/>
      <c r="DX19" s="284"/>
      <c r="DY19" s="284"/>
      <c r="DZ19" s="284"/>
      <c r="EA19" s="284"/>
      <c r="EB19" s="284"/>
      <c r="EC19" s="284"/>
      <c r="ED19" s="284"/>
      <c r="EE19" s="284"/>
      <c r="EF19" s="284"/>
      <c r="EG19" s="284"/>
      <c r="EH19" s="284"/>
      <c r="EI19" s="284"/>
      <c r="EJ19" s="284"/>
      <c r="EK19" s="284"/>
      <c r="EL19" s="284"/>
      <c r="EM19" s="284"/>
      <c r="EN19" s="284"/>
      <c r="EO19" s="284"/>
      <c r="EP19" s="284"/>
      <c r="EQ19" s="284"/>
      <c r="ER19" s="284"/>
      <c r="ES19" s="284"/>
      <c r="ET19" s="284"/>
      <c r="EU19" s="284"/>
      <c r="EV19" s="284"/>
      <c r="EW19" s="284"/>
      <c r="EX19" s="284"/>
      <c r="EY19" s="284"/>
      <c r="EZ19" s="284"/>
      <c r="FA19" s="284"/>
      <c r="FB19" s="284"/>
      <c r="FC19" s="284"/>
      <c r="FD19" s="284"/>
      <c r="FE19" s="284"/>
      <c r="FF19" s="284"/>
      <c r="FG19" s="284"/>
      <c r="FH19" s="284"/>
      <c r="FI19" s="284"/>
      <c r="FJ19" s="284"/>
      <c r="FK19" s="284"/>
      <c r="FL19" s="284"/>
      <c r="FM19" s="284"/>
      <c r="FN19" s="284"/>
      <c r="FO19" s="284"/>
      <c r="FP19" s="284"/>
      <c r="FQ19" s="284"/>
      <c r="FR19" s="284"/>
      <c r="FS19" s="284"/>
      <c r="FT19" s="284"/>
      <c r="FU19" s="284"/>
      <c r="FV19" s="284"/>
      <c r="FW19" s="284"/>
      <c r="FX19" s="284"/>
      <c r="FY19" s="284"/>
      <c r="FZ19" s="284"/>
      <c r="GA19" s="284"/>
      <c r="GB19" s="284"/>
      <c r="GC19" s="284"/>
      <c r="GD19" s="284"/>
      <c r="GE19" s="284"/>
      <c r="GF19" s="284"/>
      <c r="GG19" s="284"/>
      <c r="GH19" s="284"/>
      <c r="GI19" s="284"/>
      <c r="GJ19" s="284"/>
      <c r="GK19" s="284"/>
      <c r="GL19" s="284"/>
      <c r="GM19" s="284"/>
      <c r="GN19" s="284"/>
      <c r="GO19" s="284"/>
      <c r="GP19" s="284"/>
      <c r="GQ19" s="284"/>
      <c r="GR19" s="284"/>
      <c r="GS19" s="284"/>
      <c r="GT19" s="284"/>
      <c r="GU19" s="284"/>
      <c r="GV19" s="284"/>
      <c r="GW19" s="284"/>
      <c r="GX19" s="284"/>
      <c r="GY19" s="284"/>
      <c r="GZ19" s="284"/>
      <c r="HA19" s="284"/>
      <c r="HB19" s="284"/>
      <c r="HC19" s="284"/>
      <c r="HD19" s="284"/>
      <c r="HE19" s="284"/>
      <c r="HF19" s="284"/>
      <c r="HG19" s="284"/>
      <c r="HH19" s="284"/>
      <c r="HI19" s="284"/>
      <c r="HJ19" s="284"/>
      <c r="HK19" s="284"/>
      <c r="HL19" s="284"/>
      <c r="HM19" s="284"/>
      <c r="HN19" s="284"/>
      <c r="HO19" s="284"/>
      <c r="HP19" s="284"/>
      <c r="HQ19" s="284"/>
      <c r="HR19" s="284"/>
      <c r="HS19" s="284"/>
      <c r="HT19" s="284"/>
      <c r="HU19" s="284"/>
      <c r="HV19" s="284"/>
      <c r="HW19" s="284"/>
      <c r="HX19" s="284"/>
      <c r="HY19" s="284"/>
      <c r="HZ19" s="284"/>
      <c r="IA19" s="284"/>
      <c r="IB19" s="284"/>
      <c r="IC19" s="284"/>
      <c r="ID19" s="284"/>
      <c r="IE19" s="284"/>
      <c r="IF19" s="284"/>
      <c r="IG19" s="284"/>
      <c r="IH19" s="284"/>
      <c r="II19" s="284"/>
    </row>
    <row r="20" spans="1:243" s="353" customFormat="1" ht="15" customHeight="1">
      <c r="A20" s="344" t="s">
        <v>809</v>
      </c>
      <c r="B20" s="506" t="s">
        <v>193</v>
      </c>
      <c r="C20" s="168" t="s">
        <v>442</v>
      </c>
      <c r="D20" s="417">
        <v>23</v>
      </c>
      <c r="E20" s="282"/>
      <c r="F20" s="219">
        <f>D20*E20</f>
        <v>0</v>
      </c>
      <c r="G20" s="284"/>
      <c r="H20" s="284"/>
      <c r="I20" s="284"/>
      <c r="J20" s="284"/>
      <c r="K20" s="284"/>
      <c r="L20" s="284"/>
      <c r="M20" s="284"/>
      <c r="N20" s="284"/>
      <c r="O20" s="284"/>
      <c r="P20" s="284"/>
      <c r="Q20" s="284"/>
      <c r="R20" s="284"/>
      <c r="S20" s="284"/>
      <c r="T20" s="284"/>
      <c r="U20" s="284"/>
      <c r="V20" s="284"/>
      <c r="W20" s="284"/>
      <c r="X20" s="284"/>
      <c r="Y20" s="284"/>
      <c r="Z20" s="284"/>
      <c r="AA20" s="284"/>
      <c r="AB20" s="284"/>
      <c r="AC20" s="284"/>
      <c r="AD20" s="284"/>
      <c r="AE20" s="284"/>
      <c r="AF20" s="284"/>
      <c r="AG20" s="284"/>
      <c r="AH20" s="284"/>
      <c r="AI20" s="284"/>
      <c r="AJ20" s="284"/>
      <c r="AK20" s="284"/>
      <c r="AL20" s="284"/>
      <c r="AM20" s="284"/>
      <c r="AN20" s="284"/>
      <c r="AO20" s="284"/>
      <c r="AP20" s="284"/>
      <c r="AQ20" s="284"/>
      <c r="AR20" s="284"/>
      <c r="AS20" s="284"/>
      <c r="AT20" s="284"/>
      <c r="AU20" s="284"/>
      <c r="AV20" s="284"/>
      <c r="AW20" s="284"/>
      <c r="AX20" s="284"/>
      <c r="AY20" s="284"/>
      <c r="AZ20" s="284"/>
      <c r="BA20" s="284"/>
      <c r="BB20" s="284"/>
      <c r="BC20" s="284"/>
      <c r="BD20" s="284"/>
      <c r="BE20" s="284"/>
      <c r="BF20" s="284"/>
      <c r="BG20" s="284"/>
      <c r="BH20" s="284"/>
      <c r="BI20" s="284"/>
      <c r="BJ20" s="284"/>
      <c r="BK20" s="284"/>
      <c r="BL20" s="284"/>
      <c r="BM20" s="284"/>
      <c r="BN20" s="284"/>
      <c r="BO20" s="284"/>
      <c r="BP20" s="284"/>
      <c r="BQ20" s="284"/>
      <c r="BR20" s="284"/>
      <c r="BS20" s="284"/>
      <c r="BT20" s="284"/>
      <c r="BU20" s="284"/>
      <c r="BV20" s="284"/>
      <c r="BW20" s="284"/>
      <c r="BX20" s="284"/>
      <c r="BY20" s="284"/>
      <c r="BZ20" s="284"/>
      <c r="CA20" s="284"/>
      <c r="CB20" s="284"/>
      <c r="CC20" s="284"/>
      <c r="CD20" s="284"/>
      <c r="CE20" s="284"/>
      <c r="CF20" s="284"/>
      <c r="CG20" s="284"/>
      <c r="CH20" s="284"/>
      <c r="CI20" s="284"/>
      <c r="CJ20" s="284"/>
      <c r="CK20" s="284"/>
      <c r="CL20" s="284"/>
      <c r="CM20" s="284"/>
      <c r="CN20" s="284"/>
      <c r="CO20" s="284"/>
      <c r="CP20" s="284"/>
      <c r="CQ20" s="284"/>
      <c r="CR20" s="284"/>
      <c r="CS20" s="284"/>
      <c r="CT20" s="284"/>
      <c r="CU20" s="284"/>
      <c r="CV20" s="284"/>
      <c r="CW20" s="284"/>
      <c r="CX20" s="284"/>
      <c r="CY20" s="284"/>
      <c r="CZ20" s="284"/>
      <c r="DA20" s="284"/>
      <c r="DB20" s="284"/>
      <c r="DC20" s="284"/>
      <c r="DD20" s="284"/>
      <c r="DE20" s="284"/>
      <c r="DF20" s="284"/>
      <c r="DG20" s="284"/>
      <c r="DH20" s="284"/>
      <c r="DI20" s="284"/>
      <c r="DJ20" s="284"/>
      <c r="DK20" s="284"/>
      <c r="DL20" s="284"/>
      <c r="DM20" s="284"/>
      <c r="DN20" s="284"/>
      <c r="DO20" s="284"/>
      <c r="DP20" s="284"/>
      <c r="DQ20" s="284"/>
      <c r="DR20" s="284"/>
      <c r="DS20" s="284"/>
      <c r="DT20" s="284"/>
      <c r="DU20" s="284"/>
      <c r="DV20" s="284"/>
      <c r="DW20" s="284"/>
      <c r="DX20" s="284"/>
      <c r="DY20" s="284"/>
      <c r="DZ20" s="284"/>
      <c r="EA20" s="284"/>
      <c r="EB20" s="284"/>
      <c r="EC20" s="284"/>
      <c r="ED20" s="284"/>
      <c r="EE20" s="284"/>
      <c r="EF20" s="284"/>
      <c r="EG20" s="284"/>
      <c r="EH20" s="284"/>
      <c r="EI20" s="284"/>
      <c r="EJ20" s="284"/>
      <c r="EK20" s="284"/>
      <c r="EL20" s="284"/>
      <c r="EM20" s="284"/>
      <c r="EN20" s="284"/>
      <c r="EO20" s="284"/>
      <c r="EP20" s="284"/>
      <c r="EQ20" s="284"/>
      <c r="ER20" s="284"/>
      <c r="ES20" s="284"/>
      <c r="ET20" s="284"/>
      <c r="EU20" s="284"/>
      <c r="EV20" s="284"/>
      <c r="EW20" s="284"/>
      <c r="EX20" s="284"/>
      <c r="EY20" s="284"/>
      <c r="EZ20" s="284"/>
      <c r="FA20" s="284"/>
      <c r="FB20" s="284"/>
      <c r="FC20" s="284"/>
      <c r="FD20" s="284"/>
      <c r="FE20" s="284"/>
      <c r="FF20" s="284"/>
      <c r="FG20" s="284"/>
      <c r="FH20" s="284"/>
      <c r="FI20" s="284"/>
      <c r="FJ20" s="284"/>
      <c r="FK20" s="284"/>
      <c r="FL20" s="284"/>
      <c r="FM20" s="284"/>
      <c r="FN20" s="284"/>
      <c r="FO20" s="284"/>
      <c r="FP20" s="284"/>
      <c r="FQ20" s="284"/>
      <c r="FR20" s="284"/>
      <c r="FS20" s="284"/>
      <c r="FT20" s="284"/>
      <c r="FU20" s="284"/>
      <c r="FV20" s="284"/>
      <c r="FW20" s="284"/>
      <c r="FX20" s="284"/>
      <c r="FY20" s="284"/>
      <c r="FZ20" s="284"/>
      <c r="GA20" s="284"/>
      <c r="GB20" s="284"/>
      <c r="GC20" s="284"/>
      <c r="GD20" s="284"/>
      <c r="GE20" s="284"/>
      <c r="GF20" s="284"/>
      <c r="GG20" s="284"/>
      <c r="GH20" s="284"/>
      <c r="GI20" s="284"/>
      <c r="GJ20" s="284"/>
      <c r="GK20" s="284"/>
      <c r="GL20" s="284"/>
      <c r="GM20" s="284"/>
      <c r="GN20" s="284"/>
      <c r="GO20" s="284"/>
      <c r="GP20" s="284"/>
      <c r="GQ20" s="284"/>
      <c r="GR20" s="284"/>
      <c r="GS20" s="284"/>
      <c r="GT20" s="284"/>
      <c r="GU20" s="284"/>
      <c r="GV20" s="284"/>
      <c r="GW20" s="284"/>
      <c r="GX20" s="284"/>
      <c r="GY20" s="284"/>
      <c r="GZ20" s="284"/>
      <c r="HA20" s="284"/>
      <c r="HB20" s="284"/>
      <c r="HC20" s="284"/>
      <c r="HD20" s="284"/>
      <c r="HE20" s="284"/>
      <c r="HF20" s="284"/>
      <c r="HG20" s="284"/>
      <c r="HH20" s="284"/>
      <c r="HI20" s="284"/>
      <c r="HJ20" s="284"/>
      <c r="HK20" s="284"/>
      <c r="HL20" s="284"/>
      <c r="HM20" s="284"/>
      <c r="HN20" s="284"/>
      <c r="HO20" s="284"/>
      <c r="HP20" s="284"/>
      <c r="HQ20" s="284"/>
      <c r="HR20" s="284"/>
      <c r="HS20" s="284"/>
      <c r="HT20" s="284"/>
      <c r="HU20" s="284"/>
      <c r="HV20" s="284"/>
      <c r="HW20" s="284"/>
      <c r="HX20" s="284"/>
      <c r="HY20" s="284"/>
      <c r="HZ20" s="284"/>
      <c r="IA20" s="284"/>
      <c r="IB20" s="284"/>
      <c r="IC20" s="284"/>
      <c r="ID20" s="284"/>
      <c r="IE20" s="284"/>
      <c r="IF20" s="284"/>
      <c r="IG20" s="284"/>
      <c r="IH20" s="284"/>
      <c r="II20" s="284"/>
    </row>
    <row r="21" spans="1:243" s="353" customFormat="1" ht="15" customHeight="1">
      <c r="A21" s="505"/>
      <c r="B21" s="506"/>
      <c r="C21" s="168"/>
      <c r="D21" s="417"/>
      <c r="E21" s="398"/>
      <c r="F21" s="219"/>
      <c r="G21" s="284"/>
      <c r="H21" s="284"/>
      <c r="I21" s="284"/>
      <c r="J21" s="284"/>
      <c r="K21" s="284"/>
      <c r="L21" s="284"/>
      <c r="M21" s="284"/>
      <c r="N21" s="284"/>
      <c r="O21" s="284"/>
      <c r="P21" s="284"/>
      <c r="Q21" s="284"/>
      <c r="R21" s="284"/>
      <c r="S21" s="284"/>
      <c r="T21" s="284"/>
      <c r="U21" s="284"/>
      <c r="V21" s="284"/>
      <c r="W21" s="284"/>
      <c r="X21" s="284"/>
      <c r="Y21" s="284"/>
      <c r="Z21" s="284"/>
      <c r="AA21" s="284"/>
      <c r="AB21" s="284"/>
      <c r="AC21" s="284"/>
      <c r="AD21" s="284"/>
      <c r="AE21" s="284"/>
      <c r="AF21" s="284"/>
      <c r="AG21" s="284"/>
      <c r="AH21" s="284"/>
      <c r="AI21" s="284"/>
      <c r="AJ21" s="284"/>
      <c r="AK21" s="284"/>
      <c r="AL21" s="284"/>
      <c r="AM21" s="284"/>
      <c r="AN21" s="284"/>
      <c r="AO21" s="284"/>
      <c r="AP21" s="284"/>
      <c r="AQ21" s="284"/>
      <c r="AR21" s="284"/>
      <c r="AS21" s="284"/>
      <c r="AT21" s="284"/>
      <c r="AU21" s="284"/>
      <c r="AV21" s="284"/>
      <c r="AW21" s="284"/>
      <c r="AX21" s="284"/>
      <c r="AY21" s="284"/>
      <c r="AZ21" s="284"/>
      <c r="BA21" s="284"/>
      <c r="BB21" s="284"/>
      <c r="BC21" s="284"/>
      <c r="BD21" s="284"/>
      <c r="BE21" s="284"/>
      <c r="BF21" s="284"/>
      <c r="BG21" s="284"/>
      <c r="BH21" s="284"/>
      <c r="BI21" s="284"/>
      <c r="BJ21" s="284"/>
      <c r="BK21" s="284"/>
      <c r="BL21" s="284"/>
      <c r="BM21" s="284"/>
      <c r="BN21" s="284"/>
      <c r="BO21" s="284"/>
      <c r="BP21" s="284"/>
      <c r="BQ21" s="284"/>
      <c r="BR21" s="284"/>
      <c r="BS21" s="284"/>
      <c r="BT21" s="284"/>
      <c r="BU21" s="284"/>
      <c r="BV21" s="284"/>
      <c r="BW21" s="284"/>
      <c r="BX21" s="284"/>
      <c r="BY21" s="284"/>
      <c r="BZ21" s="284"/>
      <c r="CA21" s="284"/>
      <c r="CB21" s="284"/>
      <c r="CC21" s="284"/>
      <c r="CD21" s="284"/>
      <c r="CE21" s="284"/>
      <c r="CF21" s="284"/>
      <c r="CG21" s="284"/>
      <c r="CH21" s="284"/>
      <c r="CI21" s="284"/>
      <c r="CJ21" s="284"/>
      <c r="CK21" s="284"/>
      <c r="CL21" s="284"/>
      <c r="CM21" s="284"/>
      <c r="CN21" s="284"/>
      <c r="CO21" s="284"/>
      <c r="CP21" s="284"/>
      <c r="CQ21" s="284"/>
      <c r="CR21" s="284"/>
      <c r="CS21" s="284"/>
      <c r="CT21" s="284"/>
      <c r="CU21" s="284"/>
      <c r="CV21" s="284"/>
      <c r="CW21" s="284"/>
      <c r="CX21" s="284"/>
      <c r="CY21" s="284"/>
      <c r="CZ21" s="284"/>
      <c r="DA21" s="284"/>
      <c r="DB21" s="284"/>
      <c r="DC21" s="284"/>
      <c r="DD21" s="284"/>
      <c r="DE21" s="284"/>
      <c r="DF21" s="284"/>
      <c r="DG21" s="284"/>
      <c r="DH21" s="284"/>
      <c r="DI21" s="284"/>
      <c r="DJ21" s="284"/>
      <c r="DK21" s="284"/>
      <c r="DL21" s="284"/>
      <c r="DM21" s="284"/>
      <c r="DN21" s="284"/>
      <c r="DO21" s="284"/>
      <c r="DP21" s="284"/>
      <c r="DQ21" s="284"/>
      <c r="DR21" s="284"/>
      <c r="DS21" s="284"/>
      <c r="DT21" s="284"/>
      <c r="DU21" s="284"/>
      <c r="DV21" s="284"/>
      <c r="DW21" s="284"/>
      <c r="DX21" s="284"/>
      <c r="DY21" s="284"/>
      <c r="DZ21" s="284"/>
      <c r="EA21" s="284"/>
      <c r="EB21" s="284"/>
      <c r="EC21" s="284"/>
      <c r="ED21" s="284"/>
      <c r="EE21" s="284"/>
      <c r="EF21" s="284"/>
      <c r="EG21" s="284"/>
      <c r="EH21" s="284"/>
      <c r="EI21" s="284"/>
      <c r="EJ21" s="284"/>
      <c r="EK21" s="284"/>
      <c r="EL21" s="284"/>
      <c r="EM21" s="284"/>
      <c r="EN21" s="284"/>
      <c r="EO21" s="284"/>
      <c r="EP21" s="284"/>
      <c r="EQ21" s="284"/>
      <c r="ER21" s="284"/>
      <c r="ES21" s="284"/>
      <c r="ET21" s="284"/>
      <c r="EU21" s="284"/>
      <c r="EV21" s="284"/>
      <c r="EW21" s="284"/>
      <c r="EX21" s="284"/>
      <c r="EY21" s="284"/>
      <c r="EZ21" s="284"/>
      <c r="FA21" s="284"/>
      <c r="FB21" s="284"/>
      <c r="FC21" s="284"/>
      <c r="FD21" s="284"/>
      <c r="FE21" s="284"/>
      <c r="FF21" s="284"/>
      <c r="FG21" s="284"/>
      <c r="FH21" s="284"/>
      <c r="FI21" s="284"/>
      <c r="FJ21" s="284"/>
      <c r="FK21" s="284"/>
      <c r="FL21" s="284"/>
      <c r="FM21" s="284"/>
      <c r="FN21" s="284"/>
      <c r="FO21" s="284"/>
      <c r="FP21" s="284"/>
      <c r="FQ21" s="284"/>
      <c r="FR21" s="284"/>
      <c r="FS21" s="284"/>
      <c r="FT21" s="284"/>
      <c r="FU21" s="284"/>
      <c r="FV21" s="284"/>
      <c r="FW21" s="284"/>
      <c r="FX21" s="284"/>
      <c r="FY21" s="284"/>
      <c r="FZ21" s="284"/>
      <c r="GA21" s="284"/>
      <c r="GB21" s="284"/>
      <c r="GC21" s="284"/>
      <c r="GD21" s="284"/>
      <c r="GE21" s="284"/>
      <c r="GF21" s="284"/>
      <c r="GG21" s="284"/>
      <c r="GH21" s="284"/>
      <c r="GI21" s="284"/>
      <c r="GJ21" s="284"/>
      <c r="GK21" s="284"/>
      <c r="GL21" s="284"/>
      <c r="GM21" s="284"/>
      <c r="GN21" s="284"/>
      <c r="GO21" s="284"/>
      <c r="GP21" s="284"/>
      <c r="GQ21" s="284"/>
      <c r="GR21" s="284"/>
      <c r="GS21" s="284"/>
      <c r="GT21" s="284"/>
      <c r="GU21" s="284"/>
      <c r="GV21" s="284"/>
      <c r="GW21" s="284"/>
      <c r="GX21" s="284"/>
      <c r="GY21" s="284"/>
      <c r="GZ21" s="284"/>
      <c r="HA21" s="284"/>
      <c r="HB21" s="284"/>
      <c r="HC21" s="284"/>
      <c r="HD21" s="284"/>
      <c r="HE21" s="284"/>
      <c r="HF21" s="284"/>
      <c r="HG21" s="284"/>
      <c r="HH21" s="284"/>
      <c r="HI21" s="284"/>
      <c r="HJ21" s="284"/>
      <c r="HK21" s="284"/>
      <c r="HL21" s="284"/>
      <c r="HM21" s="284"/>
      <c r="HN21" s="284"/>
      <c r="HO21" s="284"/>
      <c r="HP21" s="284"/>
      <c r="HQ21" s="284"/>
      <c r="HR21" s="284"/>
      <c r="HS21" s="284"/>
      <c r="HT21" s="284"/>
      <c r="HU21" s="284"/>
      <c r="HV21" s="284"/>
      <c r="HW21" s="284"/>
      <c r="HX21" s="284"/>
      <c r="HY21" s="284"/>
      <c r="HZ21" s="284"/>
      <c r="IA21" s="284"/>
      <c r="IB21" s="284"/>
      <c r="IC21" s="284"/>
      <c r="ID21" s="284"/>
      <c r="IE21" s="284"/>
      <c r="IF21" s="284"/>
      <c r="IG21" s="284"/>
      <c r="IH21" s="284"/>
      <c r="II21" s="284"/>
    </row>
    <row r="22" spans="1:243" s="353" customFormat="1" ht="15" customHeight="1">
      <c r="A22" s="344" t="s">
        <v>920</v>
      </c>
      <c r="B22" s="506" t="s">
        <v>194</v>
      </c>
      <c r="C22" s="168" t="s">
        <v>442</v>
      </c>
      <c r="D22" s="417">
        <v>24</v>
      </c>
      <c r="E22" s="282"/>
      <c r="F22" s="219">
        <f>D22*E22</f>
        <v>0</v>
      </c>
      <c r="G22" s="284"/>
      <c r="H22" s="284"/>
      <c r="I22" s="284"/>
      <c r="J22" s="284"/>
      <c r="K22" s="284"/>
      <c r="L22" s="284"/>
      <c r="M22" s="284"/>
      <c r="N22" s="284"/>
      <c r="O22" s="284"/>
      <c r="P22" s="284"/>
      <c r="Q22" s="284"/>
      <c r="R22" s="284"/>
      <c r="S22" s="284"/>
      <c r="T22" s="284"/>
      <c r="U22" s="284"/>
      <c r="V22" s="284"/>
      <c r="W22" s="284"/>
      <c r="X22" s="284"/>
      <c r="Y22" s="284"/>
      <c r="Z22" s="284"/>
      <c r="AA22" s="284"/>
      <c r="AB22" s="284"/>
      <c r="AC22" s="284"/>
      <c r="AD22" s="284"/>
      <c r="AE22" s="284"/>
      <c r="AF22" s="284"/>
      <c r="AG22" s="284"/>
      <c r="AH22" s="284"/>
      <c r="AI22" s="284"/>
      <c r="AJ22" s="284"/>
      <c r="AK22" s="284"/>
      <c r="AL22" s="284"/>
      <c r="AM22" s="284"/>
      <c r="AN22" s="284"/>
      <c r="AO22" s="284"/>
      <c r="AP22" s="284"/>
      <c r="AQ22" s="284"/>
      <c r="AR22" s="284"/>
      <c r="AS22" s="284"/>
      <c r="AT22" s="284"/>
      <c r="AU22" s="284"/>
      <c r="AV22" s="284"/>
      <c r="AW22" s="284"/>
      <c r="AX22" s="284"/>
      <c r="AY22" s="284"/>
      <c r="AZ22" s="284"/>
      <c r="BA22" s="284"/>
      <c r="BB22" s="284"/>
      <c r="BC22" s="284"/>
      <c r="BD22" s="284"/>
      <c r="BE22" s="284"/>
      <c r="BF22" s="284"/>
      <c r="BG22" s="284"/>
      <c r="BH22" s="284"/>
      <c r="BI22" s="284"/>
      <c r="BJ22" s="284"/>
      <c r="BK22" s="284"/>
      <c r="BL22" s="284"/>
      <c r="BM22" s="284"/>
      <c r="BN22" s="284"/>
      <c r="BO22" s="284"/>
      <c r="BP22" s="284"/>
      <c r="BQ22" s="284"/>
      <c r="BR22" s="284"/>
      <c r="BS22" s="284"/>
      <c r="BT22" s="284"/>
      <c r="BU22" s="284"/>
      <c r="BV22" s="284"/>
      <c r="BW22" s="284"/>
      <c r="BX22" s="284"/>
      <c r="BY22" s="284"/>
      <c r="BZ22" s="284"/>
      <c r="CA22" s="284"/>
      <c r="CB22" s="284"/>
      <c r="CC22" s="284"/>
      <c r="CD22" s="284"/>
      <c r="CE22" s="284"/>
      <c r="CF22" s="284"/>
      <c r="CG22" s="284"/>
      <c r="CH22" s="284"/>
      <c r="CI22" s="284"/>
      <c r="CJ22" s="284"/>
      <c r="CK22" s="284"/>
      <c r="CL22" s="284"/>
      <c r="CM22" s="284"/>
      <c r="CN22" s="284"/>
      <c r="CO22" s="284"/>
      <c r="CP22" s="284"/>
      <c r="CQ22" s="284"/>
      <c r="CR22" s="284"/>
      <c r="CS22" s="284"/>
      <c r="CT22" s="284"/>
      <c r="CU22" s="284"/>
      <c r="CV22" s="284"/>
      <c r="CW22" s="284"/>
      <c r="CX22" s="284"/>
      <c r="CY22" s="284"/>
      <c r="CZ22" s="284"/>
      <c r="DA22" s="284"/>
      <c r="DB22" s="284"/>
      <c r="DC22" s="284"/>
      <c r="DD22" s="284"/>
      <c r="DE22" s="284"/>
      <c r="DF22" s="284"/>
      <c r="DG22" s="284"/>
      <c r="DH22" s="284"/>
      <c r="DI22" s="284"/>
      <c r="DJ22" s="284"/>
      <c r="DK22" s="284"/>
      <c r="DL22" s="284"/>
      <c r="DM22" s="284"/>
      <c r="DN22" s="284"/>
      <c r="DO22" s="284"/>
      <c r="DP22" s="284"/>
      <c r="DQ22" s="284"/>
      <c r="DR22" s="284"/>
      <c r="DS22" s="284"/>
      <c r="DT22" s="284"/>
      <c r="DU22" s="284"/>
      <c r="DV22" s="284"/>
      <c r="DW22" s="284"/>
      <c r="DX22" s="284"/>
      <c r="DY22" s="284"/>
      <c r="DZ22" s="284"/>
      <c r="EA22" s="284"/>
      <c r="EB22" s="284"/>
      <c r="EC22" s="284"/>
      <c r="ED22" s="284"/>
      <c r="EE22" s="284"/>
      <c r="EF22" s="284"/>
      <c r="EG22" s="284"/>
      <c r="EH22" s="284"/>
      <c r="EI22" s="284"/>
      <c r="EJ22" s="284"/>
      <c r="EK22" s="284"/>
      <c r="EL22" s="284"/>
      <c r="EM22" s="284"/>
      <c r="EN22" s="284"/>
      <c r="EO22" s="284"/>
      <c r="EP22" s="284"/>
      <c r="EQ22" s="284"/>
      <c r="ER22" s="284"/>
      <c r="ES22" s="284"/>
      <c r="ET22" s="284"/>
      <c r="EU22" s="284"/>
      <c r="EV22" s="284"/>
      <c r="EW22" s="284"/>
      <c r="EX22" s="284"/>
      <c r="EY22" s="284"/>
      <c r="EZ22" s="284"/>
      <c r="FA22" s="284"/>
      <c r="FB22" s="284"/>
      <c r="FC22" s="284"/>
      <c r="FD22" s="284"/>
      <c r="FE22" s="284"/>
      <c r="FF22" s="284"/>
      <c r="FG22" s="284"/>
      <c r="FH22" s="284"/>
      <c r="FI22" s="284"/>
      <c r="FJ22" s="284"/>
      <c r="FK22" s="284"/>
      <c r="FL22" s="284"/>
      <c r="FM22" s="284"/>
      <c r="FN22" s="284"/>
      <c r="FO22" s="284"/>
      <c r="FP22" s="284"/>
      <c r="FQ22" s="284"/>
      <c r="FR22" s="284"/>
      <c r="FS22" s="284"/>
      <c r="FT22" s="284"/>
      <c r="FU22" s="284"/>
      <c r="FV22" s="284"/>
      <c r="FW22" s="284"/>
      <c r="FX22" s="284"/>
      <c r="FY22" s="284"/>
      <c r="FZ22" s="284"/>
      <c r="GA22" s="284"/>
      <c r="GB22" s="284"/>
      <c r="GC22" s="284"/>
      <c r="GD22" s="284"/>
      <c r="GE22" s="284"/>
      <c r="GF22" s="284"/>
      <c r="GG22" s="284"/>
      <c r="GH22" s="284"/>
      <c r="GI22" s="284"/>
      <c r="GJ22" s="284"/>
      <c r="GK22" s="284"/>
      <c r="GL22" s="284"/>
      <c r="GM22" s="284"/>
      <c r="GN22" s="284"/>
      <c r="GO22" s="284"/>
      <c r="GP22" s="284"/>
      <c r="GQ22" s="284"/>
      <c r="GR22" s="284"/>
      <c r="GS22" s="284"/>
      <c r="GT22" s="284"/>
      <c r="GU22" s="284"/>
      <c r="GV22" s="284"/>
      <c r="GW22" s="284"/>
      <c r="GX22" s="284"/>
      <c r="GY22" s="284"/>
      <c r="GZ22" s="284"/>
      <c r="HA22" s="284"/>
      <c r="HB22" s="284"/>
      <c r="HC22" s="284"/>
      <c r="HD22" s="284"/>
      <c r="HE22" s="284"/>
      <c r="HF22" s="284"/>
      <c r="HG22" s="284"/>
      <c r="HH22" s="284"/>
      <c r="HI22" s="284"/>
      <c r="HJ22" s="284"/>
      <c r="HK22" s="284"/>
      <c r="HL22" s="284"/>
      <c r="HM22" s="284"/>
      <c r="HN22" s="284"/>
      <c r="HO22" s="284"/>
      <c r="HP22" s="284"/>
      <c r="HQ22" s="284"/>
      <c r="HR22" s="284"/>
      <c r="HS22" s="284"/>
      <c r="HT22" s="284"/>
      <c r="HU22" s="284"/>
      <c r="HV22" s="284"/>
      <c r="HW22" s="284"/>
      <c r="HX22" s="284"/>
      <c r="HY22" s="284"/>
      <c r="HZ22" s="284"/>
      <c r="IA22" s="284"/>
      <c r="IB22" s="284"/>
      <c r="IC22" s="284"/>
      <c r="ID22" s="284"/>
      <c r="IE22" s="284"/>
      <c r="IF22" s="284"/>
      <c r="IG22" s="284"/>
      <c r="IH22" s="284"/>
      <c r="II22" s="284"/>
    </row>
    <row r="23" spans="1:243" s="353" customFormat="1" ht="15" customHeight="1">
      <c r="A23" s="505"/>
      <c r="B23" s="506"/>
      <c r="C23" s="168"/>
      <c r="D23" s="417"/>
      <c r="E23" s="388"/>
      <c r="F23" s="220"/>
      <c r="G23" s="284"/>
      <c r="H23" s="284"/>
      <c r="I23" s="284"/>
      <c r="J23" s="284"/>
      <c r="K23" s="284"/>
      <c r="L23" s="284"/>
      <c r="M23" s="284"/>
      <c r="N23" s="284"/>
      <c r="O23" s="284"/>
      <c r="P23" s="284"/>
      <c r="Q23" s="284"/>
      <c r="R23" s="284"/>
      <c r="S23" s="284"/>
      <c r="T23" s="284"/>
      <c r="U23" s="284"/>
      <c r="V23" s="284"/>
      <c r="W23" s="284"/>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c r="AU23" s="284"/>
      <c r="AV23" s="284"/>
      <c r="AW23" s="284"/>
      <c r="AX23" s="284"/>
      <c r="AY23" s="284"/>
      <c r="AZ23" s="284"/>
      <c r="BA23" s="284"/>
      <c r="BB23" s="284"/>
      <c r="BC23" s="284"/>
      <c r="BD23" s="284"/>
      <c r="BE23" s="284"/>
      <c r="BF23" s="284"/>
      <c r="BG23" s="284"/>
      <c r="BH23" s="284"/>
      <c r="BI23" s="284"/>
      <c r="BJ23" s="284"/>
      <c r="BK23" s="284"/>
      <c r="BL23" s="284"/>
      <c r="BM23" s="284"/>
      <c r="BN23" s="284"/>
      <c r="BO23" s="284"/>
      <c r="BP23" s="284"/>
      <c r="BQ23" s="284"/>
      <c r="BR23" s="284"/>
      <c r="BS23" s="284"/>
      <c r="BT23" s="284"/>
      <c r="BU23" s="284"/>
      <c r="BV23" s="284"/>
      <c r="BW23" s="284"/>
      <c r="BX23" s="284"/>
      <c r="BY23" s="284"/>
      <c r="BZ23" s="284"/>
      <c r="CA23" s="284"/>
      <c r="CB23" s="284"/>
      <c r="CC23" s="284"/>
      <c r="CD23" s="284"/>
      <c r="CE23" s="284"/>
      <c r="CF23" s="284"/>
      <c r="CG23" s="284"/>
      <c r="CH23" s="284"/>
      <c r="CI23" s="284"/>
      <c r="CJ23" s="284"/>
      <c r="CK23" s="284"/>
      <c r="CL23" s="284"/>
      <c r="CM23" s="284"/>
      <c r="CN23" s="284"/>
      <c r="CO23" s="284"/>
      <c r="CP23" s="284"/>
      <c r="CQ23" s="284"/>
      <c r="CR23" s="284"/>
      <c r="CS23" s="284"/>
      <c r="CT23" s="284"/>
      <c r="CU23" s="284"/>
      <c r="CV23" s="284"/>
      <c r="CW23" s="284"/>
      <c r="CX23" s="284"/>
      <c r="CY23" s="284"/>
      <c r="CZ23" s="284"/>
      <c r="DA23" s="284"/>
      <c r="DB23" s="284"/>
      <c r="DC23" s="284"/>
      <c r="DD23" s="284"/>
      <c r="DE23" s="284"/>
      <c r="DF23" s="284"/>
      <c r="DG23" s="284"/>
      <c r="DH23" s="284"/>
      <c r="DI23" s="284"/>
      <c r="DJ23" s="284"/>
      <c r="DK23" s="284"/>
      <c r="DL23" s="284"/>
      <c r="DM23" s="284"/>
      <c r="DN23" s="284"/>
      <c r="DO23" s="284"/>
      <c r="DP23" s="284"/>
      <c r="DQ23" s="284"/>
      <c r="DR23" s="284"/>
      <c r="DS23" s="284"/>
      <c r="DT23" s="284"/>
      <c r="DU23" s="284"/>
      <c r="DV23" s="284"/>
      <c r="DW23" s="284"/>
      <c r="DX23" s="284"/>
      <c r="DY23" s="284"/>
      <c r="DZ23" s="284"/>
      <c r="EA23" s="284"/>
      <c r="EB23" s="284"/>
      <c r="EC23" s="284"/>
      <c r="ED23" s="284"/>
      <c r="EE23" s="284"/>
      <c r="EF23" s="284"/>
      <c r="EG23" s="284"/>
      <c r="EH23" s="284"/>
      <c r="EI23" s="284"/>
      <c r="EJ23" s="284"/>
      <c r="EK23" s="284"/>
      <c r="EL23" s="284"/>
      <c r="EM23" s="284"/>
      <c r="EN23" s="284"/>
      <c r="EO23" s="284"/>
      <c r="EP23" s="284"/>
      <c r="EQ23" s="284"/>
      <c r="ER23" s="284"/>
      <c r="ES23" s="284"/>
      <c r="ET23" s="284"/>
      <c r="EU23" s="284"/>
      <c r="EV23" s="284"/>
      <c r="EW23" s="284"/>
      <c r="EX23" s="284"/>
      <c r="EY23" s="284"/>
      <c r="EZ23" s="284"/>
      <c r="FA23" s="284"/>
      <c r="FB23" s="284"/>
      <c r="FC23" s="284"/>
      <c r="FD23" s="284"/>
      <c r="FE23" s="284"/>
      <c r="FF23" s="284"/>
      <c r="FG23" s="284"/>
      <c r="FH23" s="284"/>
      <c r="FI23" s="284"/>
      <c r="FJ23" s="284"/>
      <c r="FK23" s="284"/>
      <c r="FL23" s="284"/>
      <c r="FM23" s="284"/>
      <c r="FN23" s="284"/>
      <c r="FO23" s="284"/>
      <c r="FP23" s="284"/>
      <c r="FQ23" s="284"/>
      <c r="FR23" s="284"/>
      <c r="FS23" s="284"/>
      <c r="FT23" s="284"/>
      <c r="FU23" s="284"/>
      <c r="FV23" s="284"/>
      <c r="FW23" s="284"/>
      <c r="FX23" s="284"/>
      <c r="FY23" s="284"/>
      <c r="FZ23" s="284"/>
      <c r="GA23" s="284"/>
      <c r="GB23" s="284"/>
      <c r="GC23" s="284"/>
      <c r="GD23" s="284"/>
      <c r="GE23" s="284"/>
      <c r="GF23" s="284"/>
      <c r="GG23" s="284"/>
      <c r="GH23" s="284"/>
      <c r="GI23" s="284"/>
      <c r="GJ23" s="284"/>
      <c r="GK23" s="284"/>
      <c r="GL23" s="284"/>
      <c r="GM23" s="284"/>
      <c r="GN23" s="284"/>
      <c r="GO23" s="284"/>
      <c r="GP23" s="284"/>
      <c r="GQ23" s="284"/>
      <c r="GR23" s="284"/>
      <c r="GS23" s="284"/>
      <c r="GT23" s="284"/>
      <c r="GU23" s="284"/>
      <c r="GV23" s="284"/>
      <c r="GW23" s="284"/>
      <c r="GX23" s="284"/>
      <c r="GY23" s="284"/>
      <c r="GZ23" s="284"/>
      <c r="HA23" s="284"/>
      <c r="HB23" s="284"/>
      <c r="HC23" s="284"/>
      <c r="HD23" s="284"/>
      <c r="HE23" s="284"/>
      <c r="HF23" s="284"/>
      <c r="HG23" s="284"/>
      <c r="HH23" s="284"/>
      <c r="HI23" s="284"/>
      <c r="HJ23" s="284"/>
      <c r="HK23" s="284"/>
      <c r="HL23" s="284"/>
      <c r="HM23" s="284"/>
      <c r="HN23" s="284"/>
      <c r="HO23" s="284"/>
      <c r="HP23" s="284"/>
      <c r="HQ23" s="284"/>
      <c r="HR23" s="284"/>
      <c r="HS23" s="284"/>
      <c r="HT23" s="284"/>
      <c r="HU23" s="284"/>
      <c r="HV23" s="284"/>
      <c r="HW23" s="284"/>
      <c r="HX23" s="284"/>
      <c r="HY23" s="284"/>
      <c r="HZ23" s="284"/>
      <c r="IA23" s="284"/>
      <c r="IB23" s="284"/>
      <c r="IC23" s="284"/>
      <c r="ID23" s="284"/>
      <c r="IE23" s="284"/>
      <c r="IF23" s="284"/>
      <c r="IG23" s="284"/>
      <c r="IH23" s="284"/>
      <c r="II23" s="284"/>
    </row>
    <row r="24" spans="1:243" s="353" customFormat="1" ht="15" customHeight="1">
      <c r="A24" s="344" t="s">
        <v>997</v>
      </c>
      <c r="B24" s="506" t="s">
        <v>1373</v>
      </c>
      <c r="C24" s="168" t="s">
        <v>442</v>
      </c>
      <c r="D24" s="417">
        <v>7</v>
      </c>
      <c r="E24" s="282"/>
      <c r="F24" s="219">
        <f>D24*E24</f>
        <v>0</v>
      </c>
      <c r="G24" s="284"/>
      <c r="H24" s="284"/>
      <c r="I24" s="284"/>
      <c r="J24" s="284"/>
      <c r="K24" s="284"/>
      <c r="L24" s="284"/>
      <c r="M24" s="284"/>
      <c r="N24" s="284"/>
      <c r="O24" s="284"/>
      <c r="P24" s="284"/>
      <c r="Q24" s="284"/>
      <c r="R24" s="284"/>
      <c r="S24" s="284"/>
      <c r="T24" s="284"/>
      <c r="U24" s="284"/>
      <c r="V24" s="284"/>
      <c r="W24" s="284"/>
      <c r="X24" s="284"/>
      <c r="Y24" s="284"/>
      <c r="Z24" s="284"/>
      <c r="AA24" s="284"/>
      <c r="AB24" s="284"/>
      <c r="AC24" s="284"/>
      <c r="AD24" s="284"/>
      <c r="AE24" s="284"/>
      <c r="AF24" s="284"/>
      <c r="AG24" s="284"/>
      <c r="AH24" s="284"/>
      <c r="AI24" s="284"/>
      <c r="AJ24" s="284"/>
      <c r="AK24" s="284"/>
      <c r="AL24" s="284"/>
      <c r="AM24" s="284"/>
      <c r="AN24" s="284"/>
      <c r="AO24" s="284"/>
      <c r="AP24" s="284"/>
      <c r="AQ24" s="284"/>
      <c r="AR24" s="284"/>
      <c r="AS24" s="284"/>
      <c r="AT24" s="284"/>
      <c r="AU24" s="284"/>
      <c r="AV24" s="284"/>
      <c r="AW24" s="284"/>
      <c r="AX24" s="284"/>
      <c r="AY24" s="284"/>
      <c r="AZ24" s="284"/>
      <c r="BA24" s="284"/>
      <c r="BB24" s="284"/>
      <c r="BC24" s="284"/>
      <c r="BD24" s="284"/>
      <c r="BE24" s="284"/>
      <c r="BF24" s="284"/>
      <c r="BG24" s="284"/>
      <c r="BH24" s="284"/>
      <c r="BI24" s="284"/>
      <c r="BJ24" s="284"/>
      <c r="BK24" s="284"/>
      <c r="BL24" s="284"/>
      <c r="BM24" s="284"/>
      <c r="BN24" s="284"/>
      <c r="BO24" s="284"/>
      <c r="BP24" s="284"/>
      <c r="BQ24" s="284"/>
      <c r="BR24" s="284"/>
      <c r="BS24" s="284"/>
      <c r="BT24" s="284"/>
      <c r="BU24" s="284"/>
      <c r="BV24" s="284"/>
      <c r="BW24" s="284"/>
      <c r="BX24" s="284"/>
      <c r="BY24" s="284"/>
      <c r="BZ24" s="284"/>
      <c r="CA24" s="284"/>
      <c r="CB24" s="284"/>
      <c r="CC24" s="284"/>
      <c r="CD24" s="284"/>
      <c r="CE24" s="284"/>
      <c r="CF24" s="284"/>
      <c r="CG24" s="284"/>
      <c r="CH24" s="284"/>
      <c r="CI24" s="284"/>
      <c r="CJ24" s="284"/>
      <c r="CK24" s="284"/>
      <c r="CL24" s="284"/>
      <c r="CM24" s="284"/>
      <c r="CN24" s="284"/>
      <c r="CO24" s="284"/>
      <c r="CP24" s="284"/>
      <c r="CQ24" s="284"/>
      <c r="CR24" s="284"/>
      <c r="CS24" s="284"/>
      <c r="CT24" s="284"/>
      <c r="CU24" s="284"/>
      <c r="CV24" s="284"/>
      <c r="CW24" s="284"/>
      <c r="CX24" s="284"/>
      <c r="CY24" s="284"/>
      <c r="CZ24" s="284"/>
      <c r="DA24" s="284"/>
      <c r="DB24" s="284"/>
      <c r="DC24" s="284"/>
      <c r="DD24" s="284"/>
      <c r="DE24" s="284"/>
      <c r="DF24" s="284"/>
      <c r="DG24" s="284"/>
      <c r="DH24" s="284"/>
      <c r="DI24" s="284"/>
      <c r="DJ24" s="284"/>
      <c r="DK24" s="284"/>
      <c r="DL24" s="284"/>
      <c r="DM24" s="284"/>
      <c r="DN24" s="284"/>
      <c r="DO24" s="284"/>
      <c r="DP24" s="284"/>
      <c r="DQ24" s="284"/>
      <c r="DR24" s="284"/>
      <c r="DS24" s="284"/>
      <c r="DT24" s="284"/>
      <c r="DU24" s="284"/>
      <c r="DV24" s="284"/>
      <c r="DW24" s="284"/>
      <c r="DX24" s="284"/>
      <c r="DY24" s="284"/>
      <c r="DZ24" s="284"/>
      <c r="EA24" s="284"/>
      <c r="EB24" s="284"/>
      <c r="EC24" s="284"/>
      <c r="ED24" s="284"/>
      <c r="EE24" s="284"/>
      <c r="EF24" s="284"/>
      <c r="EG24" s="284"/>
      <c r="EH24" s="284"/>
      <c r="EI24" s="284"/>
      <c r="EJ24" s="284"/>
      <c r="EK24" s="284"/>
      <c r="EL24" s="284"/>
      <c r="EM24" s="284"/>
      <c r="EN24" s="284"/>
      <c r="EO24" s="284"/>
      <c r="EP24" s="284"/>
      <c r="EQ24" s="284"/>
      <c r="ER24" s="284"/>
      <c r="ES24" s="284"/>
      <c r="ET24" s="284"/>
      <c r="EU24" s="284"/>
      <c r="EV24" s="284"/>
      <c r="EW24" s="284"/>
      <c r="EX24" s="284"/>
      <c r="EY24" s="284"/>
      <c r="EZ24" s="284"/>
      <c r="FA24" s="284"/>
      <c r="FB24" s="284"/>
      <c r="FC24" s="284"/>
      <c r="FD24" s="284"/>
      <c r="FE24" s="284"/>
      <c r="FF24" s="284"/>
      <c r="FG24" s="284"/>
      <c r="FH24" s="284"/>
      <c r="FI24" s="284"/>
      <c r="FJ24" s="284"/>
      <c r="FK24" s="284"/>
      <c r="FL24" s="284"/>
      <c r="FM24" s="284"/>
      <c r="FN24" s="284"/>
      <c r="FO24" s="284"/>
      <c r="FP24" s="284"/>
      <c r="FQ24" s="284"/>
      <c r="FR24" s="284"/>
      <c r="FS24" s="284"/>
      <c r="FT24" s="284"/>
      <c r="FU24" s="284"/>
      <c r="FV24" s="284"/>
      <c r="FW24" s="284"/>
      <c r="FX24" s="284"/>
      <c r="FY24" s="284"/>
      <c r="FZ24" s="284"/>
      <c r="GA24" s="284"/>
      <c r="GB24" s="284"/>
      <c r="GC24" s="284"/>
      <c r="GD24" s="284"/>
      <c r="GE24" s="284"/>
      <c r="GF24" s="284"/>
      <c r="GG24" s="284"/>
      <c r="GH24" s="284"/>
      <c r="GI24" s="284"/>
      <c r="GJ24" s="284"/>
      <c r="GK24" s="284"/>
      <c r="GL24" s="284"/>
      <c r="GM24" s="284"/>
      <c r="GN24" s="284"/>
      <c r="GO24" s="284"/>
      <c r="GP24" s="284"/>
      <c r="GQ24" s="284"/>
      <c r="GR24" s="284"/>
      <c r="GS24" s="284"/>
      <c r="GT24" s="284"/>
      <c r="GU24" s="284"/>
      <c r="GV24" s="284"/>
      <c r="GW24" s="284"/>
      <c r="GX24" s="284"/>
      <c r="GY24" s="284"/>
      <c r="GZ24" s="284"/>
      <c r="HA24" s="284"/>
      <c r="HB24" s="284"/>
      <c r="HC24" s="284"/>
      <c r="HD24" s="284"/>
      <c r="HE24" s="284"/>
      <c r="HF24" s="284"/>
      <c r="HG24" s="284"/>
      <c r="HH24" s="284"/>
      <c r="HI24" s="284"/>
      <c r="HJ24" s="284"/>
      <c r="HK24" s="284"/>
      <c r="HL24" s="284"/>
      <c r="HM24" s="284"/>
      <c r="HN24" s="284"/>
      <c r="HO24" s="284"/>
      <c r="HP24" s="284"/>
      <c r="HQ24" s="284"/>
      <c r="HR24" s="284"/>
      <c r="HS24" s="284"/>
      <c r="HT24" s="284"/>
      <c r="HU24" s="284"/>
      <c r="HV24" s="284"/>
      <c r="HW24" s="284"/>
      <c r="HX24" s="284"/>
      <c r="HY24" s="284"/>
      <c r="HZ24" s="284"/>
      <c r="IA24" s="284"/>
      <c r="IB24" s="284"/>
      <c r="IC24" s="284"/>
      <c r="ID24" s="284"/>
      <c r="IE24" s="284"/>
      <c r="IF24" s="284"/>
      <c r="IG24" s="284"/>
      <c r="IH24" s="284"/>
      <c r="II24" s="284"/>
    </row>
    <row r="25" spans="1:243" s="353" customFormat="1" ht="15" customHeight="1">
      <c r="A25" s="505"/>
      <c r="B25" s="506"/>
      <c r="C25" s="168"/>
      <c r="D25" s="417"/>
      <c r="E25" s="388"/>
      <c r="F25" s="220"/>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c r="AU25" s="284"/>
      <c r="AV25" s="284"/>
      <c r="AW25" s="284"/>
      <c r="AX25" s="284"/>
      <c r="AY25" s="284"/>
      <c r="AZ25" s="284"/>
      <c r="BA25" s="284"/>
      <c r="BB25" s="284"/>
      <c r="BC25" s="284"/>
      <c r="BD25" s="284"/>
      <c r="BE25" s="284"/>
      <c r="BF25" s="284"/>
      <c r="BG25" s="284"/>
      <c r="BH25" s="284"/>
      <c r="BI25" s="284"/>
      <c r="BJ25" s="284"/>
      <c r="BK25" s="284"/>
      <c r="BL25" s="284"/>
      <c r="BM25" s="284"/>
      <c r="BN25" s="284"/>
      <c r="BO25" s="284"/>
      <c r="BP25" s="284"/>
      <c r="BQ25" s="284"/>
      <c r="BR25" s="284"/>
      <c r="BS25" s="284"/>
      <c r="BT25" s="284"/>
      <c r="BU25" s="284"/>
      <c r="BV25" s="284"/>
      <c r="BW25" s="284"/>
      <c r="BX25" s="284"/>
      <c r="BY25" s="284"/>
      <c r="BZ25" s="284"/>
      <c r="CA25" s="284"/>
      <c r="CB25" s="284"/>
      <c r="CC25" s="284"/>
      <c r="CD25" s="284"/>
      <c r="CE25" s="284"/>
      <c r="CF25" s="284"/>
      <c r="CG25" s="284"/>
      <c r="CH25" s="284"/>
      <c r="CI25" s="284"/>
      <c r="CJ25" s="284"/>
      <c r="CK25" s="284"/>
      <c r="CL25" s="284"/>
      <c r="CM25" s="284"/>
      <c r="CN25" s="284"/>
      <c r="CO25" s="284"/>
      <c r="CP25" s="284"/>
      <c r="CQ25" s="284"/>
      <c r="CR25" s="284"/>
      <c r="CS25" s="284"/>
      <c r="CT25" s="284"/>
      <c r="CU25" s="284"/>
      <c r="CV25" s="284"/>
      <c r="CW25" s="284"/>
      <c r="CX25" s="284"/>
      <c r="CY25" s="284"/>
      <c r="CZ25" s="284"/>
      <c r="DA25" s="284"/>
      <c r="DB25" s="284"/>
      <c r="DC25" s="284"/>
      <c r="DD25" s="284"/>
      <c r="DE25" s="284"/>
      <c r="DF25" s="284"/>
      <c r="DG25" s="284"/>
      <c r="DH25" s="284"/>
      <c r="DI25" s="284"/>
      <c r="DJ25" s="284"/>
      <c r="DK25" s="284"/>
      <c r="DL25" s="284"/>
      <c r="DM25" s="284"/>
      <c r="DN25" s="284"/>
      <c r="DO25" s="284"/>
      <c r="DP25" s="284"/>
      <c r="DQ25" s="284"/>
      <c r="DR25" s="284"/>
      <c r="DS25" s="284"/>
      <c r="DT25" s="284"/>
      <c r="DU25" s="284"/>
      <c r="DV25" s="284"/>
      <c r="DW25" s="284"/>
      <c r="DX25" s="284"/>
      <c r="DY25" s="284"/>
      <c r="DZ25" s="284"/>
      <c r="EA25" s="284"/>
      <c r="EB25" s="284"/>
      <c r="EC25" s="284"/>
      <c r="ED25" s="284"/>
      <c r="EE25" s="284"/>
      <c r="EF25" s="284"/>
      <c r="EG25" s="284"/>
      <c r="EH25" s="284"/>
      <c r="EI25" s="284"/>
      <c r="EJ25" s="284"/>
      <c r="EK25" s="284"/>
      <c r="EL25" s="284"/>
      <c r="EM25" s="284"/>
      <c r="EN25" s="284"/>
      <c r="EO25" s="284"/>
      <c r="EP25" s="284"/>
      <c r="EQ25" s="284"/>
      <c r="ER25" s="284"/>
      <c r="ES25" s="284"/>
      <c r="ET25" s="284"/>
      <c r="EU25" s="284"/>
      <c r="EV25" s="284"/>
      <c r="EW25" s="284"/>
      <c r="EX25" s="284"/>
      <c r="EY25" s="284"/>
      <c r="EZ25" s="284"/>
      <c r="FA25" s="284"/>
      <c r="FB25" s="284"/>
      <c r="FC25" s="284"/>
      <c r="FD25" s="284"/>
      <c r="FE25" s="284"/>
      <c r="FF25" s="284"/>
      <c r="FG25" s="284"/>
      <c r="FH25" s="284"/>
      <c r="FI25" s="284"/>
      <c r="FJ25" s="284"/>
      <c r="FK25" s="284"/>
      <c r="FL25" s="284"/>
      <c r="FM25" s="284"/>
      <c r="FN25" s="284"/>
      <c r="FO25" s="284"/>
      <c r="FP25" s="284"/>
      <c r="FQ25" s="284"/>
      <c r="FR25" s="284"/>
      <c r="FS25" s="284"/>
      <c r="FT25" s="284"/>
      <c r="FU25" s="284"/>
      <c r="FV25" s="284"/>
      <c r="FW25" s="284"/>
      <c r="FX25" s="284"/>
      <c r="FY25" s="284"/>
      <c r="FZ25" s="284"/>
      <c r="GA25" s="284"/>
      <c r="GB25" s="284"/>
      <c r="GC25" s="284"/>
      <c r="GD25" s="284"/>
      <c r="GE25" s="284"/>
      <c r="GF25" s="284"/>
      <c r="GG25" s="284"/>
      <c r="GH25" s="284"/>
      <c r="GI25" s="284"/>
      <c r="GJ25" s="284"/>
      <c r="GK25" s="284"/>
      <c r="GL25" s="284"/>
      <c r="GM25" s="284"/>
      <c r="GN25" s="284"/>
      <c r="GO25" s="284"/>
      <c r="GP25" s="284"/>
      <c r="GQ25" s="284"/>
      <c r="GR25" s="284"/>
      <c r="GS25" s="284"/>
      <c r="GT25" s="284"/>
      <c r="GU25" s="284"/>
      <c r="GV25" s="284"/>
      <c r="GW25" s="284"/>
      <c r="GX25" s="284"/>
      <c r="GY25" s="284"/>
      <c r="GZ25" s="284"/>
      <c r="HA25" s="284"/>
      <c r="HB25" s="284"/>
      <c r="HC25" s="284"/>
      <c r="HD25" s="284"/>
      <c r="HE25" s="284"/>
      <c r="HF25" s="284"/>
      <c r="HG25" s="284"/>
      <c r="HH25" s="284"/>
      <c r="HI25" s="284"/>
      <c r="HJ25" s="284"/>
      <c r="HK25" s="284"/>
      <c r="HL25" s="284"/>
      <c r="HM25" s="284"/>
      <c r="HN25" s="284"/>
      <c r="HO25" s="284"/>
      <c r="HP25" s="284"/>
      <c r="HQ25" s="284"/>
      <c r="HR25" s="284"/>
      <c r="HS25" s="284"/>
      <c r="HT25" s="284"/>
      <c r="HU25" s="284"/>
      <c r="HV25" s="284"/>
      <c r="HW25" s="284"/>
      <c r="HX25" s="284"/>
      <c r="HY25" s="284"/>
      <c r="HZ25" s="284"/>
      <c r="IA25" s="284"/>
      <c r="IB25" s="284"/>
      <c r="IC25" s="284"/>
      <c r="ID25" s="284"/>
      <c r="IE25" s="284"/>
      <c r="IF25" s="284"/>
      <c r="IG25" s="284"/>
      <c r="IH25" s="284"/>
      <c r="II25" s="284"/>
    </row>
    <row r="26" spans="1:243" s="353" customFormat="1" ht="15" customHeight="1">
      <c r="A26" s="344" t="s">
        <v>998</v>
      </c>
      <c r="B26" s="506" t="s">
        <v>1225</v>
      </c>
      <c r="C26" s="168" t="s">
        <v>442</v>
      </c>
      <c r="D26" s="417">
        <v>1</v>
      </c>
      <c r="E26" s="282"/>
      <c r="F26" s="219">
        <f>D26*E26</f>
        <v>0</v>
      </c>
      <c r="G26" s="284"/>
      <c r="H26" s="284"/>
      <c r="I26" s="284"/>
      <c r="J26" s="284"/>
      <c r="K26" s="284"/>
      <c r="L26" s="284"/>
      <c r="M26" s="284"/>
      <c r="N26" s="284"/>
      <c r="O26" s="284"/>
      <c r="P26" s="284"/>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4"/>
      <c r="AS26" s="284"/>
      <c r="AT26" s="284"/>
      <c r="AU26" s="284"/>
      <c r="AV26" s="284"/>
      <c r="AW26" s="284"/>
      <c r="AX26" s="284"/>
      <c r="AY26" s="284"/>
      <c r="AZ26" s="284"/>
      <c r="BA26" s="284"/>
      <c r="BB26" s="284"/>
      <c r="BC26" s="284"/>
      <c r="BD26" s="284"/>
      <c r="BE26" s="284"/>
      <c r="BF26" s="284"/>
      <c r="BG26" s="284"/>
      <c r="BH26" s="284"/>
      <c r="BI26" s="284"/>
      <c r="BJ26" s="284"/>
      <c r="BK26" s="284"/>
      <c r="BL26" s="284"/>
      <c r="BM26" s="284"/>
      <c r="BN26" s="284"/>
      <c r="BO26" s="284"/>
      <c r="BP26" s="284"/>
      <c r="BQ26" s="284"/>
      <c r="BR26" s="284"/>
      <c r="BS26" s="284"/>
      <c r="BT26" s="284"/>
      <c r="BU26" s="284"/>
      <c r="BV26" s="284"/>
      <c r="BW26" s="284"/>
      <c r="BX26" s="284"/>
      <c r="BY26" s="284"/>
      <c r="BZ26" s="284"/>
      <c r="CA26" s="284"/>
      <c r="CB26" s="284"/>
      <c r="CC26" s="284"/>
      <c r="CD26" s="284"/>
      <c r="CE26" s="284"/>
      <c r="CF26" s="284"/>
      <c r="CG26" s="284"/>
      <c r="CH26" s="284"/>
      <c r="CI26" s="284"/>
      <c r="CJ26" s="284"/>
      <c r="CK26" s="284"/>
      <c r="CL26" s="284"/>
      <c r="CM26" s="284"/>
      <c r="CN26" s="284"/>
      <c r="CO26" s="284"/>
      <c r="CP26" s="284"/>
      <c r="CQ26" s="284"/>
      <c r="CR26" s="284"/>
      <c r="CS26" s="284"/>
      <c r="CT26" s="284"/>
      <c r="CU26" s="284"/>
      <c r="CV26" s="284"/>
      <c r="CW26" s="284"/>
      <c r="CX26" s="284"/>
      <c r="CY26" s="284"/>
      <c r="CZ26" s="284"/>
      <c r="DA26" s="284"/>
      <c r="DB26" s="284"/>
      <c r="DC26" s="284"/>
      <c r="DD26" s="284"/>
      <c r="DE26" s="284"/>
      <c r="DF26" s="284"/>
      <c r="DG26" s="284"/>
      <c r="DH26" s="284"/>
      <c r="DI26" s="284"/>
      <c r="DJ26" s="284"/>
      <c r="DK26" s="284"/>
      <c r="DL26" s="284"/>
      <c r="DM26" s="284"/>
      <c r="DN26" s="284"/>
      <c r="DO26" s="284"/>
      <c r="DP26" s="284"/>
      <c r="DQ26" s="284"/>
      <c r="DR26" s="284"/>
      <c r="DS26" s="284"/>
      <c r="DT26" s="284"/>
      <c r="DU26" s="284"/>
      <c r="DV26" s="284"/>
      <c r="DW26" s="284"/>
      <c r="DX26" s="284"/>
      <c r="DY26" s="284"/>
      <c r="DZ26" s="284"/>
      <c r="EA26" s="284"/>
      <c r="EB26" s="284"/>
      <c r="EC26" s="284"/>
      <c r="ED26" s="284"/>
      <c r="EE26" s="284"/>
      <c r="EF26" s="284"/>
      <c r="EG26" s="284"/>
      <c r="EH26" s="284"/>
      <c r="EI26" s="284"/>
      <c r="EJ26" s="284"/>
      <c r="EK26" s="284"/>
      <c r="EL26" s="284"/>
      <c r="EM26" s="284"/>
      <c r="EN26" s="284"/>
      <c r="EO26" s="284"/>
      <c r="EP26" s="284"/>
      <c r="EQ26" s="284"/>
      <c r="ER26" s="284"/>
      <c r="ES26" s="284"/>
      <c r="ET26" s="284"/>
      <c r="EU26" s="284"/>
      <c r="EV26" s="284"/>
      <c r="EW26" s="284"/>
      <c r="EX26" s="284"/>
      <c r="EY26" s="284"/>
      <c r="EZ26" s="284"/>
      <c r="FA26" s="284"/>
      <c r="FB26" s="284"/>
      <c r="FC26" s="284"/>
      <c r="FD26" s="284"/>
      <c r="FE26" s="284"/>
      <c r="FF26" s="284"/>
      <c r="FG26" s="284"/>
      <c r="FH26" s="284"/>
      <c r="FI26" s="284"/>
      <c r="FJ26" s="284"/>
      <c r="FK26" s="284"/>
      <c r="FL26" s="284"/>
      <c r="FM26" s="284"/>
      <c r="FN26" s="284"/>
      <c r="FO26" s="284"/>
      <c r="FP26" s="284"/>
      <c r="FQ26" s="284"/>
      <c r="FR26" s="284"/>
      <c r="FS26" s="284"/>
      <c r="FT26" s="284"/>
      <c r="FU26" s="284"/>
      <c r="FV26" s="284"/>
      <c r="FW26" s="284"/>
      <c r="FX26" s="284"/>
      <c r="FY26" s="284"/>
      <c r="FZ26" s="284"/>
      <c r="GA26" s="284"/>
      <c r="GB26" s="284"/>
      <c r="GC26" s="284"/>
      <c r="GD26" s="284"/>
      <c r="GE26" s="284"/>
      <c r="GF26" s="284"/>
      <c r="GG26" s="284"/>
      <c r="GH26" s="284"/>
      <c r="GI26" s="284"/>
      <c r="GJ26" s="284"/>
      <c r="GK26" s="284"/>
      <c r="GL26" s="284"/>
      <c r="GM26" s="284"/>
      <c r="GN26" s="284"/>
      <c r="GO26" s="284"/>
      <c r="GP26" s="284"/>
      <c r="GQ26" s="284"/>
      <c r="GR26" s="284"/>
      <c r="GS26" s="284"/>
      <c r="GT26" s="284"/>
      <c r="GU26" s="284"/>
      <c r="GV26" s="284"/>
      <c r="GW26" s="284"/>
      <c r="GX26" s="284"/>
      <c r="GY26" s="284"/>
      <c r="GZ26" s="284"/>
      <c r="HA26" s="284"/>
      <c r="HB26" s="284"/>
      <c r="HC26" s="284"/>
      <c r="HD26" s="284"/>
      <c r="HE26" s="284"/>
      <c r="HF26" s="284"/>
      <c r="HG26" s="284"/>
      <c r="HH26" s="284"/>
      <c r="HI26" s="284"/>
      <c r="HJ26" s="284"/>
      <c r="HK26" s="284"/>
      <c r="HL26" s="284"/>
      <c r="HM26" s="284"/>
      <c r="HN26" s="284"/>
      <c r="HO26" s="284"/>
      <c r="HP26" s="284"/>
      <c r="HQ26" s="284"/>
      <c r="HR26" s="284"/>
      <c r="HS26" s="284"/>
      <c r="HT26" s="284"/>
      <c r="HU26" s="284"/>
      <c r="HV26" s="284"/>
      <c r="HW26" s="284"/>
      <c r="HX26" s="284"/>
      <c r="HY26" s="284"/>
      <c r="HZ26" s="284"/>
      <c r="IA26" s="284"/>
      <c r="IB26" s="284"/>
      <c r="IC26" s="284"/>
      <c r="ID26" s="284"/>
      <c r="IE26" s="284"/>
      <c r="IF26" s="284"/>
      <c r="IG26" s="284"/>
      <c r="IH26" s="284"/>
      <c r="II26" s="284"/>
    </row>
    <row r="27" spans="1:243" s="353" customFormat="1" ht="15" customHeight="1">
      <c r="A27" s="505"/>
      <c r="B27" s="506"/>
      <c r="C27" s="168"/>
      <c r="D27" s="417"/>
      <c r="E27" s="398"/>
      <c r="F27" s="219"/>
      <c r="G27" s="284"/>
      <c r="H27" s="284"/>
      <c r="I27" s="284"/>
      <c r="J27" s="284"/>
      <c r="K27" s="284"/>
      <c r="L27" s="284"/>
      <c r="M27" s="284"/>
      <c r="N27" s="284"/>
      <c r="O27" s="284"/>
      <c r="P27" s="284"/>
      <c r="Q27" s="284"/>
      <c r="R27" s="284"/>
      <c r="S27" s="284"/>
      <c r="T27" s="284"/>
      <c r="U27" s="284"/>
      <c r="V27" s="284"/>
      <c r="W27" s="284"/>
      <c r="X27" s="284"/>
      <c r="Y27" s="284"/>
      <c r="Z27" s="284"/>
      <c r="AA27" s="284"/>
      <c r="AB27" s="284"/>
      <c r="AC27" s="284"/>
      <c r="AD27" s="284"/>
      <c r="AE27" s="284"/>
      <c r="AF27" s="284"/>
      <c r="AG27" s="284"/>
      <c r="AH27" s="284"/>
      <c r="AI27" s="284"/>
      <c r="AJ27" s="284"/>
      <c r="AK27" s="284"/>
      <c r="AL27" s="284"/>
      <c r="AM27" s="284"/>
      <c r="AN27" s="284"/>
      <c r="AO27" s="284"/>
      <c r="AP27" s="284"/>
      <c r="AQ27" s="284"/>
      <c r="AR27" s="284"/>
      <c r="AS27" s="284"/>
      <c r="AT27" s="284"/>
      <c r="AU27" s="284"/>
      <c r="AV27" s="284"/>
      <c r="AW27" s="284"/>
      <c r="AX27" s="284"/>
      <c r="AY27" s="284"/>
      <c r="AZ27" s="284"/>
      <c r="BA27" s="284"/>
      <c r="BB27" s="284"/>
      <c r="BC27" s="284"/>
      <c r="BD27" s="284"/>
      <c r="BE27" s="284"/>
      <c r="BF27" s="284"/>
      <c r="BG27" s="284"/>
      <c r="BH27" s="284"/>
      <c r="BI27" s="284"/>
      <c r="BJ27" s="284"/>
      <c r="BK27" s="284"/>
      <c r="BL27" s="284"/>
      <c r="BM27" s="284"/>
      <c r="BN27" s="284"/>
      <c r="BO27" s="284"/>
      <c r="BP27" s="284"/>
      <c r="BQ27" s="284"/>
      <c r="BR27" s="284"/>
      <c r="BS27" s="284"/>
      <c r="BT27" s="284"/>
      <c r="BU27" s="284"/>
      <c r="BV27" s="284"/>
      <c r="BW27" s="284"/>
      <c r="BX27" s="284"/>
      <c r="BY27" s="284"/>
      <c r="BZ27" s="284"/>
      <c r="CA27" s="284"/>
      <c r="CB27" s="284"/>
      <c r="CC27" s="284"/>
      <c r="CD27" s="284"/>
      <c r="CE27" s="284"/>
      <c r="CF27" s="284"/>
      <c r="CG27" s="284"/>
      <c r="CH27" s="284"/>
      <c r="CI27" s="284"/>
      <c r="CJ27" s="284"/>
      <c r="CK27" s="284"/>
      <c r="CL27" s="284"/>
      <c r="CM27" s="284"/>
      <c r="CN27" s="284"/>
      <c r="CO27" s="284"/>
      <c r="CP27" s="284"/>
      <c r="CQ27" s="284"/>
      <c r="CR27" s="284"/>
      <c r="CS27" s="284"/>
      <c r="CT27" s="284"/>
      <c r="CU27" s="284"/>
      <c r="CV27" s="284"/>
      <c r="CW27" s="284"/>
      <c r="CX27" s="284"/>
      <c r="CY27" s="284"/>
      <c r="CZ27" s="284"/>
      <c r="DA27" s="284"/>
      <c r="DB27" s="284"/>
      <c r="DC27" s="284"/>
      <c r="DD27" s="284"/>
      <c r="DE27" s="284"/>
      <c r="DF27" s="284"/>
      <c r="DG27" s="284"/>
      <c r="DH27" s="284"/>
      <c r="DI27" s="284"/>
      <c r="DJ27" s="284"/>
      <c r="DK27" s="284"/>
      <c r="DL27" s="284"/>
      <c r="DM27" s="284"/>
      <c r="DN27" s="284"/>
      <c r="DO27" s="284"/>
      <c r="DP27" s="284"/>
      <c r="DQ27" s="284"/>
      <c r="DR27" s="284"/>
      <c r="DS27" s="284"/>
      <c r="DT27" s="284"/>
      <c r="DU27" s="284"/>
      <c r="DV27" s="284"/>
      <c r="DW27" s="284"/>
      <c r="DX27" s="284"/>
      <c r="DY27" s="284"/>
      <c r="DZ27" s="284"/>
      <c r="EA27" s="284"/>
      <c r="EB27" s="284"/>
      <c r="EC27" s="284"/>
      <c r="ED27" s="284"/>
      <c r="EE27" s="284"/>
      <c r="EF27" s="284"/>
      <c r="EG27" s="284"/>
      <c r="EH27" s="284"/>
      <c r="EI27" s="284"/>
      <c r="EJ27" s="284"/>
      <c r="EK27" s="284"/>
      <c r="EL27" s="284"/>
      <c r="EM27" s="284"/>
      <c r="EN27" s="284"/>
      <c r="EO27" s="284"/>
      <c r="EP27" s="284"/>
      <c r="EQ27" s="284"/>
      <c r="ER27" s="284"/>
      <c r="ES27" s="284"/>
      <c r="ET27" s="284"/>
      <c r="EU27" s="284"/>
      <c r="EV27" s="284"/>
      <c r="EW27" s="284"/>
      <c r="EX27" s="284"/>
      <c r="EY27" s="284"/>
      <c r="EZ27" s="284"/>
      <c r="FA27" s="284"/>
      <c r="FB27" s="284"/>
      <c r="FC27" s="284"/>
      <c r="FD27" s="284"/>
      <c r="FE27" s="284"/>
      <c r="FF27" s="284"/>
      <c r="FG27" s="284"/>
      <c r="FH27" s="284"/>
      <c r="FI27" s="284"/>
      <c r="FJ27" s="284"/>
      <c r="FK27" s="284"/>
      <c r="FL27" s="284"/>
      <c r="FM27" s="284"/>
      <c r="FN27" s="284"/>
      <c r="FO27" s="284"/>
      <c r="FP27" s="284"/>
      <c r="FQ27" s="284"/>
      <c r="FR27" s="284"/>
      <c r="FS27" s="284"/>
      <c r="FT27" s="284"/>
      <c r="FU27" s="284"/>
      <c r="FV27" s="284"/>
      <c r="FW27" s="284"/>
      <c r="FX27" s="284"/>
      <c r="FY27" s="284"/>
      <c r="FZ27" s="284"/>
      <c r="GA27" s="284"/>
      <c r="GB27" s="284"/>
      <c r="GC27" s="284"/>
      <c r="GD27" s="284"/>
      <c r="GE27" s="284"/>
      <c r="GF27" s="284"/>
      <c r="GG27" s="284"/>
      <c r="GH27" s="284"/>
      <c r="GI27" s="284"/>
      <c r="GJ27" s="284"/>
      <c r="GK27" s="284"/>
      <c r="GL27" s="284"/>
      <c r="GM27" s="284"/>
      <c r="GN27" s="284"/>
      <c r="GO27" s="284"/>
      <c r="GP27" s="284"/>
      <c r="GQ27" s="284"/>
      <c r="GR27" s="284"/>
      <c r="GS27" s="284"/>
      <c r="GT27" s="284"/>
      <c r="GU27" s="284"/>
      <c r="GV27" s="284"/>
      <c r="GW27" s="284"/>
      <c r="GX27" s="284"/>
      <c r="GY27" s="284"/>
      <c r="GZ27" s="284"/>
      <c r="HA27" s="284"/>
      <c r="HB27" s="284"/>
      <c r="HC27" s="284"/>
      <c r="HD27" s="284"/>
      <c r="HE27" s="284"/>
      <c r="HF27" s="284"/>
      <c r="HG27" s="284"/>
      <c r="HH27" s="284"/>
      <c r="HI27" s="284"/>
      <c r="HJ27" s="284"/>
      <c r="HK27" s="284"/>
      <c r="HL27" s="284"/>
      <c r="HM27" s="284"/>
      <c r="HN27" s="284"/>
      <c r="HO27" s="284"/>
      <c r="HP27" s="284"/>
      <c r="HQ27" s="284"/>
      <c r="HR27" s="284"/>
      <c r="HS27" s="284"/>
      <c r="HT27" s="284"/>
      <c r="HU27" s="284"/>
      <c r="HV27" s="284"/>
      <c r="HW27" s="284"/>
      <c r="HX27" s="284"/>
      <c r="HY27" s="284"/>
      <c r="HZ27" s="284"/>
      <c r="IA27" s="284"/>
      <c r="IB27" s="284"/>
      <c r="IC27" s="284"/>
      <c r="ID27" s="284"/>
      <c r="IE27" s="284"/>
      <c r="IF27" s="284"/>
      <c r="IG27" s="284"/>
      <c r="IH27" s="284"/>
      <c r="II27" s="284"/>
    </row>
    <row r="28" spans="1:243" s="353" customFormat="1" ht="15" customHeight="1">
      <c r="A28" s="344" t="s">
        <v>1230</v>
      </c>
      <c r="B28" s="506" t="s">
        <v>1226</v>
      </c>
      <c r="C28" s="168" t="s">
        <v>442</v>
      </c>
      <c r="D28" s="417">
        <v>3</v>
      </c>
      <c r="E28" s="282"/>
      <c r="F28" s="219">
        <f>D28*E28</f>
        <v>0</v>
      </c>
      <c r="G28" s="284"/>
      <c r="H28" s="284"/>
      <c r="I28" s="284"/>
      <c r="J28" s="284"/>
      <c r="K28" s="284"/>
      <c r="L28" s="284"/>
      <c r="M28" s="284"/>
      <c r="N28" s="284"/>
      <c r="O28" s="284"/>
      <c r="P28" s="284"/>
      <c r="Q28" s="284"/>
      <c r="R28" s="284"/>
      <c r="S28" s="284"/>
      <c r="T28" s="284"/>
      <c r="U28" s="284"/>
      <c r="V28" s="284"/>
      <c r="W28" s="284"/>
      <c r="X28" s="284"/>
      <c r="Y28" s="284"/>
      <c r="Z28" s="284"/>
      <c r="AA28" s="284"/>
      <c r="AB28" s="284"/>
      <c r="AC28" s="284"/>
      <c r="AD28" s="284"/>
      <c r="AE28" s="284"/>
      <c r="AF28" s="284"/>
      <c r="AG28" s="284"/>
      <c r="AH28" s="284"/>
      <c r="AI28" s="284"/>
      <c r="AJ28" s="284"/>
      <c r="AK28" s="284"/>
      <c r="AL28" s="284"/>
      <c r="AM28" s="284"/>
      <c r="AN28" s="284"/>
      <c r="AO28" s="284"/>
      <c r="AP28" s="284"/>
      <c r="AQ28" s="284"/>
      <c r="AR28" s="284"/>
      <c r="AS28" s="284"/>
      <c r="AT28" s="284"/>
      <c r="AU28" s="284"/>
      <c r="AV28" s="284"/>
      <c r="AW28" s="284"/>
      <c r="AX28" s="284"/>
      <c r="AY28" s="284"/>
      <c r="AZ28" s="284"/>
      <c r="BA28" s="284"/>
      <c r="BB28" s="284"/>
      <c r="BC28" s="284"/>
      <c r="BD28" s="284"/>
      <c r="BE28" s="284"/>
      <c r="BF28" s="284"/>
      <c r="BG28" s="284"/>
      <c r="BH28" s="284"/>
      <c r="BI28" s="284"/>
      <c r="BJ28" s="284"/>
      <c r="BK28" s="284"/>
      <c r="BL28" s="284"/>
      <c r="BM28" s="284"/>
      <c r="BN28" s="284"/>
      <c r="BO28" s="284"/>
      <c r="BP28" s="284"/>
      <c r="BQ28" s="284"/>
      <c r="BR28" s="284"/>
      <c r="BS28" s="284"/>
      <c r="BT28" s="284"/>
      <c r="BU28" s="284"/>
      <c r="BV28" s="284"/>
      <c r="BW28" s="284"/>
      <c r="BX28" s="284"/>
      <c r="BY28" s="284"/>
      <c r="BZ28" s="284"/>
      <c r="CA28" s="284"/>
      <c r="CB28" s="284"/>
      <c r="CC28" s="284"/>
      <c r="CD28" s="284"/>
      <c r="CE28" s="284"/>
      <c r="CF28" s="284"/>
      <c r="CG28" s="284"/>
      <c r="CH28" s="284"/>
      <c r="CI28" s="284"/>
      <c r="CJ28" s="284"/>
      <c r="CK28" s="284"/>
      <c r="CL28" s="284"/>
      <c r="CM28" s="284"/>
      <c r="CN28" s="284"/>
      <c r="CO28" s="284"/>
      <c r="CP28" s="284"/>
      <c r="CQ28" s="284"/>
      <c r="CR28" s="284"/>
      <c r="CS28" s="284"/>
      <c r="CT28" s="284"/>
      <c r="CU28" s="284"/>
      <c r="CV28" s="284"/>
      <c r="CW28" s="284"/>
      <c r="CX28" s="284"/>
      <c r="CY28" s="284"/>
      <c r="CZ28" s="284"/>
      <c r="DA28" s="284"/>
      <c r="DB28" s="284"/>
      <c r="DC28" s="284"/>
      <c r="DD28" s="284"/>
      <c r="DE28" s="284"/>
      <c r="DF28" s="284"/>
      <c r="DG28" s="284"/>
      <c r="DH28" s="284"/>
      <c r="DI28" s="284"/>
      <c r="DJ28" s="284"/>
      <c r="DK28" s="284"/>
      <c r="DL28" s="284"/>
      <c r="DM28" s="284"/>
      <c r="DN28" s="284"/>
      <c r="DO28" s="284"/>
      <c r="DP28" s="284"/>
      <c r="DQ28" s="284"/>
      <c r="DR28" s="284"/>
      <c r="DS28" s="284"/>
      <c r="DT28" s="284"/>
      <c r="DU28" s="284"/>
      <c r="DV28" s="284"/>
      <c r="DW28" s="284"/>
      <c r="DX28" s="284"/>
      <c r="DY28" s="284"/>
      <c r="DZ28" s="284"/>
      <c r="EA28" s="284"/>
      <c r="EB28" s="284"/>
      <c r="EC28" s="284"/>
      <c r="ED28" s="284"/>
      <c r="EE28" s="284"/>
      <c r="EF28" s="284"/>
      <c r="EG28" s="284"/>
      <c r="EH28" s="284"/>
      <c r="EI28" s="284"/>
      <c r="EJ28" s="284"/>
      <c r="EK28" s="284"/>
      <c r="EL28" s="284"/>
      <c r="EM28" s="284"/>
      <c r="EN28" s="284"/>
      <c r="EO28" s="284"/>
      <c r="EP28" s="284"/>
      <c r="EQ28" s="284"/>
      <c r="ER28" s="284"/>
      <c r="ES28" s="284"/>
      <c r="ET28" s="284"/>
      <c r="EU28" s="284"/>
      <c r="EV28" s="284"/>
      <c r="EW28" s="284"/>
      <c r="EX28" s="284"/>
      <c r="EY28" s="284"/>
      <c r="EZ28" s="284"/>
      <c r="FA28" s="284"/>
      <c r="FB28" s="284"/>
      <c r="FC28" s="284"/>
      <c r="FD28" s="284"/>
      <c r="FE28" s="284"/>
      <c r="FF28" s="284"/>
      <c r="FG28" s="284"/>
      <c r="FH28" s="284"/>
      <c r="FI28" s="284"/>
      <c r="FJ28" s="284"/>
      <c r="FK28" s="284"/>
      <c r="FL28" s="284"/>
      <c r="FM28" s="284"/>
      <c r="FN28" s="284"/>
      <c r="FO28" s="284"/>
      <c r="FP28" s="284"/>
      <c r="FQ28" s="284"/>
      <c r="FR28" s="284"/>
      <c r="FS28" s="284"/>
      <c r="FT28" s="284"/>
      <c r="FU28" s="284"/>
      <c r="FV28" s="284"/>
      <c r="FW28" s="284"/>
      <c r="FX28" s="284"/>
      <c r="FY28" s="284"/>
      <c r="FZ28" s="284"/>
      <c r="GA28" s="284"/>
      <c r="GB28" s="284"/>
      <c r="GC28" s="284"/>
      <c r="GD28" s="284"/>
      <c r="GE28" s="284"/>
      <c r="GF28" s="284"/>
      <c r="GG28" s="284"/>
      <c r="GH28" s="284"/>
      <c r="GI28" s="284"/>
      <c r="GJ28" s="284"/>
      <c r="GK28" s="284"/>
      <c r="GL28" s="284"/>
      <c r="GM28" s="284"/>
      <c r="GN28" s="284"/>
      <c r="GO28" s="284"/>
      <c r="GP28" s="284"/>
      <c r="GQ28" s="284"/>
      <c r="GR28" s="284"/>
      <c r="GS28" s="284"/>
      <c r="GT28" s="284"/>
      <c r="GU28" s="284"/>
      <c r="GV28" s="284"/>
      <c r="GW28" s="284"/>
      <c r="GX28" s="284"/>
      <c r="GY28" s="284"/>
      <c r="GZ28" s="284"/>
      <c r="HA28" s="284"/>
      <c r="HB28" s="284"/>
      <c r="HC28" s="284"/>
      <c r="HD28" s="284"/>
      <c r="HE28" s="284"/>
      <c r="HF28" s="284"/>
      <c r="HG28" s="284"/>
      <c r="HH28" s="284"/>
      <c r="HI28" s="284"/>
      <c r="HJ28" s="284"/>
      <c r="HK28" s="284"/>
      <c r="HL28" s="284"/>
      <c r="HM28" s="284"/>
      <c r="HN28" s="284"/>
      <c r="HO28" s="284"/>
      <c r="HP28" s="284"/>
      <c r="HQ28" s="284"/>
      <c r="HR28" s="284"/>
      <c r="HS28" s="284"/>
      <c r="HT28" s="284"/>
      <c r="HU28" s="284"/>
      <c r="HV28" s="284"/>
      <c r="HW28" s="284"/>
      <c r="HX28" s="284"/>
      <c r="HY28" s="284"/>
      <c r="HZ28" s="284"/>
      <c r="IA28" s="284"/>
      <c r="IB28" s="284"/>
      <c r="IC28" s="284"/>
      <c r="ID28" s="284"/>
      <c r="IE28" s="284"/>
      <c r="IF28" s="284"/>
      <c r="IG28" s="284"/>
      <c r="IH28" s="284"/>
      <c r="II28" s="284"/>
    </row>
    <row r="29" spans="1:243" s="353" customFormat="1" ht="15" customHeight="1">
      <c r="A29" s="505"/>
      <c r="B29" s="506"/>
      <c r="C29" s="168"/>
      <c r="D29" s="417"/>
      <c r="E29" s="398"/>
      <c r="F29" s="219"/>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c r="AS29" s="284"/>
      <c r="AT29" s="284"/>
      <c r="AU29" s="284"/>
      <c r="AV29" s="284"/>
      <c r="AW29" s="284"/>
      <c r="AX29" s="284"/>
      <c r="AY29" s="284"/>
      <c r="AZ29" s="284"/>
      <c r="BA29" s="284"/>
      <c r="BB29" s="284"/>
      <c r="BC29" s="284"/>
      <c r="BD29" s="284"/>
      <c r="BE29" s="284"/>
      <c r="BF29" s="284"/>
      <c r="BG29" s="284"/>
      <c r="BH29" s="284"/>
      <c r="BI29" s="284"/>
      <c r="BJ29" s="284"/>
      <c r="BK29" s="284"/>
      <c r="BL29" s="284"/>
      <c r="BM29" s="284"/>
      <c r="BN29" s="284"/>
      <c r="BO29" s="284"/>
      <c r="BP29" s="284"/>
      <c r="BQ29" s="284"/>
      <c r="BR29" s="284"/>
      <c r="BS29" s="284"/>
      <c r="BT29" s="284"/>
      <c r="BU29" s="284"/>
      <c r="BV29" s="284"/>
      <c r="BW29" s="284"/>
      <c r="BX29" s="284"/>
      <c r="BY29" s="284"/>
      <c r="BZ29" s="284"/>
      <c r="CA29" s="284"/>
      <c r="CB29" s="284"/>
      <c r="CC29" s="284"/>
      <c r="CD29" s="284"/>
      <c r="CE29" s="284"/>
      <c r="CF29" s="284"/>
      <c r="CG29" s="284"/>
      <c r="CH29" s="284"/>
      <c r="CI29" s="284"/>
      <c r="CJ29" s="284"/>
      <c r="CK29" s="284"/>
      <c r="CL29" s="284"/>
      <c r="CM29" s="284"/>
      <c r="CN29" s="284"/>
      <c r="CO29" s="284"/>
      <c r="CP29" s="284"/>
      <c r="CQ29" s="284"/>
      <c r="CR29" s="284"/>
      <c r="CS29" s="284"/>
      <c r="CT29" s="284"/>
      <c r="CU29" s="284"/>
      <c r="CV29" s="284"/>
      <c r="CW29" s="284"/>
      <c r="CX29" s="284"/>
      <c r="CY29" s="284"/>
      <c r="CZ29" s="284"/>
      <c r="DA29" s="284"/>
      <c r="DB29" s="284"/>
      <c r="DC29" s="284"/>
      <c r="DD29" s="284"/>
      <c r="DE29" s="284"/>
      <c r="DF29" s="284"/>
      <c r="DG29" s="284"/>
      <c r="DH29" s="284"/>
      <c r="DI29" s="284"/>
      <c r="DJ29" s="284"/>
      <c r="DK29" s="284"/>
      <c r="DL29" s="284"/>
      <c r="DM29" s="284"/>
      <c r="DN29" s="284"/>
      <c r="DO29" s="284"/>
      <c r="DP29" s="284"/>
      <c r="DQ29" s="284"/>
      <c r="DR29" s="284"/>
      <c r="DS29" s="284"/>
      <c r="DT29" s="284"/>
      <c r="DU29" s="284"/>
      <c r="DV29" s="284"/>
      <c r="DW29" s="284"/>
      <c r="DX29" s="284"/>
      <c r="DY29" s="284"/>
      <c r="DZ29" s="284"/>
      <c r="EA29" s="284"/>
      <c r="EB29" s="284"/>
      <c r="EC29" s="284"/>
      <c r="ED29" s="284"/>
      <c r="EE29" s="284"/>
      <c r="EF29" s="284"/>
      <c r="EG29" s="284"/>
      <c r="EH29" s="284"/>
      <c r="EI29" s="284"/>
      <c r="EJ29" s="284"/>
      <c r="EK29" s="284"/>
      <c r="EL29" s="284"/>
      <c r="EM29" s="284"/>
      <c r="EN29" s="284"/>
      <c r="EO29" s="284"/>
      <c r="EP29" s="284"/>
      <c r="EQ29" s="284"/>
      <c r="ER29" s="284"/>
      <c r="ES29" s="284"/>
      <c r="ET29" s="284"/>
      <c r="EU29" s="284"/>
      <c r="EV29" s="284"/>
      <c r="EW29" s="284"/>
      <c r="EX29" s="284"/>
      <c r="EY29" s="284"/>
      <c r="EZ29" s="284"/>
      <c r="FA29" s="284"/>
      <c r="FB29" s="284"/>
      <c r="FC29" s="284"/>
      <c r="FD29" s="284"/>
      <c r="FE29" s="284"/>
      <c r="FF29" s="284"/>
      <c r="FG29" s="284"/>
      <c r="FH29" s="284"/>
      <c r="FI29" s="284"/>
      <c r="FJ29" s="284"/>
      <c r="FK29" s="284"/>
      <c r="FL29" s="284"/>
      <c r="FM29" s="284"/>
      <c r="FN29" s="284"/>
      <c r="FO29" s="284"/>
      <c r="FP29" s="284"/>
      <c r="FQ29" s="284"/>
      <c r="FR29" s="284"/>
      <c r="FS29" s="284"/>
      <c r="FT29" s="284"/>
      <c r="FU29" s="284"/>
      <c r="FV29" s="284"/>
      <c r="FW29" s="284"/>
      <c r="FX29" s="284"/>
      <c r="FY29" s="284"/>
      <c r="FZ29" s="284"/>
      <c r="GA29" s="284"/>
      <c r="GB29" s="284"/>
      <c r="GC29" s="284"/>
      <c r="GD29" s="284"/>
      <c r="GE29" s="284"/>
      <c r="GF29" s="284"/>
      <c r="GG29" s="284"/>
      <c r="GH29" s="284"/>
      <c r="GI29" s="284"/>
      <c r="GJ29" s="284"/>
      <c r="GK29" s="284"/>
      <c r="GL29" s="284"/>
      <c r="GM29" s="284"/>
      <c r="GN29" s="284"/>
      <c r="GO29" s="284"/>
      <c r="GP29" s="284"/>
      <c r="GQ29" s="284"/>
      <c r="GR29" s="284"/>
      <c r="GS29" s="284"/>
      <c r="GT29" s="284"/>
      <c r="GU29" s="284"/>
      <c r="GV29" s="284"/>
      <c r="GW29" s="284"/>
      <c r="GX29" s="284"/>
      <c r="GY29" s="284"/>
      <c r="GZ29" s="284"/>
      <c r="HA29" s="284"/>
      <c r="HB29" s="284"/>
      <c r="HC29" s="284"/>
      <c r="HD29" s="284"/>
      <c r="HE29" s="284"/>
      <c r="HF29" s="284"/>
      <c r="HG29" s="284"/>
      <c r="HH29" s="284"/>
      <c r="HI29" s="284"/>
      <c r="HJ29" s="284"/>
      <c r="HK29" s="284"/>
      <c r="HL29" s="284"/>
      <c r="HM29" s="284"/>
      <c r="HN29" s="284"/>
      <c r="HO29" s="284"/>
      <c r="HP29" s="284"/>
      <c r="HQ29" s="284"/>
      <c r="HR29" s="284"/>
      <c r="HS29" s="284"/>
      <c r="HT29" s="284"/>
      <c r="HU29" s="284"/>
      <c r="HV29" s="284"/>
      <c r="HW29" s="284"/>
      <c r="HX29" s="284"/>
      <c r="HY29" s="284"/>
      <c r="HZ29" s="284"/>
      <c r="IA29" s="284"/>
      <c r="IB29" s="284"/>
      <c r="IC29" s="284"/>
      <c r="ID29" s="284"/>
      <c r="IE29" s="284"/>
      <c r="IF29" s="284"/>
      <c r="IG29" s="284"/>
      <c r="IH29" s="284"/>
      <c r="II29" s="284"/>
    </row>
    <row r="30" spans="1:243" s="353" customFormat="1" ht="15" customHeight="1">
      <c r="A30" s="344" t="s">
        <v>1231</v>
      </c>
      <c r="B30" s="506" t="s">
        <v>1227</v>
      </c>
      <c r="C30" s="168" t="s">
        <v>442</v>
      </c>
      <c r="D30" s="417">
        <v>5</v>
      </c>
      <c r="E30" s="282"/>
      <c r="F30" s="219">
        <f>D30*E30</f>
        <v>0</v>
      </c>
      <c r="G30" s="284"/>
      <c r="H30" s="284"/>
      <c r="I30" s="284"/>
      <c r="J30" s="284"/>
      <c r="K30" s="284"/>
      <c r="L30" s="284"/>
      <c r="M30" s="284"/>
      <c r="N30" s="284"/>
      <c r="O30" s="284"/>
      <c r="P30" s="284"/>
      <c r="Q30" s="284"/>
      <c r="R30" s="284"/>
      <c r="S30" s="284"/>
      <c r="T30" s="284"/>
      <c r="U30" s="284"/>
      <c r="V30" s="284"/>
      <c r="W30" s="284"/>
      <c r="X30" s="284"/>
      <c r="Y30" s="284"/>
      <c r="Z30" s="284"/>
      <c r="AA30" s="284"/>
      <c r="AB30" s="284"/>
      <c r="AC30" s="284"/>
      <c r="AD30" s="284"/>
      <c r="AE30" s="284"/>
      <c r="AF30" s="284"/>
      <c r="AG30" s="284"/>
      <c r="AH30" s="284"/>
      <c r="AI30" s="284"/>
      <c r="AJ30" s="284"/>
      <c r="AK30" s="284"/>
      <c r="AL30" s="284"/>
      <c r="AM30" s="284"/>
      <c r="AN30" s="284"/>
      <c r="AO30" s="284"/>
      <c r="AP30" s="284"/>
      <c r="AQ30" s="284"/>
      <c r="AR30" s="284"/>
      <c r="AS30" s="284"/>
      <c r="AT30" s="284"/>
      <c r="AU30" s="284"/>
      <c r="AV30" s="284"/>
      <c r="AW30" s="284"/>
      <c r="AX30" s="284"/>
      <c r="AY30" s="284"/>
      <c r="AZ30" s="284"/>
      <c r="BA30" s="284"/>
      <c r="BB30" s="284"/>
      <c r="BC30" s="284"/>
      <c r="BD30" s="284"/>
      <c r="BE30" s="284"/>
      <c r="BF30" s="284"/>
      <c r="BG30" s="284"/>
      <c r="BH30" s="284"/>
      <c r="BI30" s="284"/>
      <c r="BJ30" s="284"/>
      <c r="BK30" s="284"/>
      <c r="BL30" s="284"/>
      <c r="BM30" s="284"/>
      <c r="BN30" s="284"/>
      <c r="BO30" s="284"/>
      <c r="BP30" s="284"/>
      <c r="BQ30" s="284"/>
      <c r="BR30" s="284"/>
      <c r="BS30" s="284"/>
      <c r="BT30" s="284"/>
      <c r="BU30" s="284"/>
      <c r="BV30" s="284"/>
      <c r="BW30" s="284"/>
      <c r="BX30" s="284"/>
      <c r="BY30" s="284"/>
      <c r="BZ30" s="284"/>
      <c r="CA30" s="284"/>
      <c r="CB30" s="284"/>
      <c r="CC30" s="284"/>
      <c r="CD30" s="284"/>
      <c r="CE30" s="284"/>
      <c r="CF30" s="284"/>
      <c r="CG30" s="284"/>
      <c r="CH30" s="284"/>
      <c r="CI30" s="284"/>
      <c r="CJ30" s="284"/>
      <c r="CK30" s="284"/>
      <c r="CL30" s="284"/>
      <c r="CM30" s="284"/>
      <c r="CN30" s="284"/>
      <c r="CO30" s="284"/>
      <c r="CP30" s="284"/>
      <c r="CQ30" s="284"/>
      <c r="CR30" s="284"/>
      <c r="CS30" s="284"/>
      <c r="CT30" s="284"/>
      <c r="CU30" s="284"/>
      <c r="CV30" s="284"/>
      <c r="CW30" s="284"/>
      <c r="CX30" s="284"/>
      <c r="CY30" s="284"/>
      <c r="CZ30" s="284"/>
      <c r="DA30" s="284"/>
      <c r="DB30" s="284"/>
      <c r="DC30" s="284"/>
      <c r="DD30" s="284"/>
      <c r="DE30" s="284"/>
      <c r="DF30" s="284"/>
      <c r="DG30" s="284"/>
      <c r="DH30" s="284"/>
      <c r="DI30" s="284"/>
      <c r="DJ30" s="284"/>
      <c r="DK30" s="284"/>
      <c r="DL30" s="284"/>
      <c r="DM30" s="284"/>
      <c r="DN30" s="284"/>
      <c r="DO30" s="284"/>
      <c r="DP30" s="284"/>
      <c r="DQ30" s="284"/>
      <c r="DR30" s="284"/>
      <c r="DS30" s="284"/>
      <c r="DT30" s="284"/>
      <c r="DU30" s="284"/>
      <c r="DV30" s="284"/>
      <c r="DW30" s="284"/>
      <c r="DX30" s="284"/>
      <c r="DY30" s="284"/>
      <c r="DZ30" s="284"/>
      <c r="EA30" s="284"/>
      <c r="EB30" s="284"/>
      <c r="EC30" s="284"/>
      <c r="ED30" s="284"/>
      <c r="EE30" s="284"/>
      <c r="EF30" s="284"/>
      <c r="EG30" s="284"/>
      <c r="EH30" s="284"/>
      <c r="EI30" s="284"/>
      <c r="EJ30" s="284"/>
      <c r="EK30" s="284"/>
      <c r="EL30" s="284"/>
      <c r="EM30" s="284"/>
      <c r="EN30" s="284"/>
      <c r="EO30" s="284"/>
      <c r="EP30" s="284"/>
      <c r="EQ30" s="284"/>
      <c r="ER30" s="284"/>
      <c r="ES30" s="284"/>
      <c r="ET30" s="284"/>
      <c r="EU30" s="284"/>
      <c r="EV30" s="284"/>
      <c r="EW30" s="284"/>
      <c r="EX30" s="284"/>
      <c r="EY30" s="284"/>
      <c r="EZ30" s="284"/>
      <c r="FA30" s="284"/>
      <c r="FB30" s="284"/>
      <c r="FC30" s="284"/>
      <c r="FD30" s="284"/>
      <c r="FE30" s="284"/>
      <c r="FF30" s="284"/>
      <c r="FG30" s="284"/>
      <c r="FH30" s="284"/>
      <c r="FI30" s="284"/>
      <c r="FJ30" s="284"/>
      <c r="FK30" s="284"/>
      <c r="FL30" s="284"/>
      <c r="FM30" s="284"/>
      <c r="FN30" s="284"/>
      <c r="FO30" s="284"/>
      <c r="FP30" s="284"/>
      <c r="FQ30" s="284"/>
      <c r="FR30" s="284"/>
      <c r="FS30" s="284"/>
      <c r="FT30" s="284"/>
      <c r="FU30" s="284"/>
      <c r="FV30" s="284"/>
      <c r="FW30" s="284"/>
      <c r="FX30" s="284"/>
      <c r="FY30" s="284"/>
      <c r="FZ30" s="284"/>
      <c r="GA30" s="284"/>
      <c r="GB30" s="284"/>
      <c r="GC30" s="284"/>
      <c r="GD30" s="284"/>
      <c r="GE30" s="284"/>
      <c r="GF30" s="284"/>
      <c r="GG30" s="284"/>
      <c r="GH30" s="284"/>
      <c r="GI30" s="284"/>
      <c r="GJ30" s="284"/>
      <c r="GK30" s="284"/>
      <c r="GL30" s="284"/>
      <c r="GM30" s="284"/>
      <c r="GN30" s="284"/>
      <c r="GO30" s="284"/>
      <c r="GP30" s="284"/>
      <c r="GQ30" s="284"/>
      <c r="GR30" s="284"/>
      <c r="GS30" s="284"/>
      <c r="GT30" s="284"/>
      <c r="GU30" s="284"/>
      <c r="GV30" s="284"/>
      <c r="GW30" s="284"/>
      <c r="GX30" s="284"/>
      <c r="GY30" s="284"/>
      <c r="GZ30" s="284"/>
      <c r="HA30" s="284"/>
      <c r="HB30" s="284"/>
      <c r="HC30" s="284"/>
      <c r="HD30" s="284"/>
      <c r="HE30" s="284"/>
      <c r="HF30" s="284"/>
      <c r="HG30" s="284"/>
      <c r="HH30" s="284"/>
      <c r="HI30" s="284"/>
      <c r="HJ30" s="284"/>
      <c r="HK30" s="284"/>
      <c r="HL30" s="284"/>
      <c r="HM30" s="284"/>
      <c r="HN30" s="284"/>
      <c r="HO30" s="284"/>
      <c r="HP30" s="284"/>
      <c r="HQ30" s="284"/>
      <c r="HR30" s="284"/>
      <c r="HS30" s="284"/>
      <c r="HT30" s="284"/>
      <c r="HU30" s="284"/>
      <c r="HV30" s="284"/>
      <c r="HW30" s="284"/>
      <c r="HX30" s="284"/>
      <c r="HY30" s="284"/>
      <c r="HZ30" s="284"/>
      <c r="IA30" s="284"/>
      <c r="IB30" s="284"/>
      <c r="IC30" s="284"/>
      <c r="ID30" s="284"/>
      <c r="IE30" s="284"/>
      <c r="IF30" s="284"/>
      <c r="IG30" s="284"/>
      <c r="IH30" s="284"/>
      <c r="II30" s="284"/>
    </row>
    <row r="31" spans="1:243" s="353" customFormat="1" ht="15" customHeight="1">
      <c r="A31" s="505"/>
      <c r="B31" s="506"/>
      <c r="C31" s="168"/>
      <c r="D31" s="417"/>
      <c r="E31" s="398"/>
      <c r="F31" s="219"/>
      <c r="G31" s="284"/>
      <c r="H31" s="284"/>
      <c r="I31" s="284"/>
      <c r="J31" s="284"/>
      <c r="K31" s="284"/>
      <c r="L31" s="284"/>
      <c r="M31" s="284"/>
      <c r="N31" s="284"/>
      <c r="O31" s="284"/>
      <c r="P31" s="284"/>
      <c r="Q31" s="284"/>
      <c r="R31" s="284"/>
      <c r="S31" s="284"/>
      <c r="T31" s="284"/>
      <c r="U31" s="284"/>
      <c r="V31" s="284"/>
      <c r="W31" s="284"/>
      <c r="X31" s="284"/>
      <c r="Y31" s="284"/>
      <c r="Z31" s="284"/>
      <c r="AA31" s="284"/>
      <c r="AB31" s="284"/>
      <c r="AC31" s="284"/>
      <c r="AD31" s="284"/>
      <c r="AE31" s="284"/>
      <c r="AF31" s="284"/>
      <c r="AG31" s="284"/>
      <c r="AH31" s="284"/>
      <c r="AI31" s="284"/>
      <c r="AJ31" s="284"/>
      <c r="AK31" s="284"/>
      <c r="AL31" s="284"/>
      <c r="AM31" s="284"/>
      <c r="AN31" s="284"/>
      <c r="AO31" s="284"/>
      <c r="AP31" s="284"/>
      <c r="AQ31" s="284"/>
      <c r="AR31" s="284"/>
      <c r="AS31" s="284"/>
      <c r="AT31" s="284"/>
      <c r="AU31" s="284"/>
      <c r="AV31" s="284"/>
      <c r="AW31" s="284"/>
      <c r="AX31" s="284"/>
      <c r="AY31" s="284"/>
      <c r="AZ31" s="284"/>
      <c r="BA31" s="284"/>
      <c r="BB31" s="284"/>
      <c r="BC31" s="284"/>
      <c r="BD31" s="284"/>
      <c r="BE31" s="284"/>
      <c r="BF31" s="284"/>
      <c r="BG31" s="284"/>
      <c r="BH31" s="284"/>
      <c r="BI31" s="284"/>
      <c r="BJ31" s="284"/>
      <c r="BK31" s="284"/>
      <c r="BL31" s="284"/>
      <c r="BM31" s="284"/>
      <c r="BN31" s="284"/>
      <c r="BO31" s="284"/>
      <c r="BP31" s="284"/>
      <c r="BQ31" s="284"/>
      <c r="BR31" s="284"/>
      <c r="BS31" s="284"/>
      <c r="BT31" s="284"/>
      <c r="BU31" s="284"/>
      <c r="BV31" s="284"/>
      <c r="BW31" s="284"/>
      <c r="BX31" s="284"/>
      <c r="BY31" s="284"/>
      <c r="BZ31" s="284"/>
      <c r="CA31" s="284"/>
      <c r="CB31" s="284"/>
      <c r="CC31" s="284"/>
      <c r="CD31" s="284"/>
      <c r="CE31" s="284"/>
      <c r="CF31" s="284"/>
      <c r="CG31" s="284"/>
      <c r="CH31" s="284"/>
      <c r="CI31" s="284"/>
      <c r="CJ31" s="284"/>
      <c r="CK31" s="284"/>
      <c r="CL31" s="284"/>
      <c r="CM31" s="284"/>
      <c r="CN31" s="284"/>
      <c r="CO31" s="284"/>
      <c r="CP31" s="284"/>
      <c r="CQ31" s="284"/>
      <c r="CR31" s="284"/>
      <c r="CS31" s="284"/>
      <c r="CT31" s="284"/>
      <c r="CU31" s="284"/>
      <c r="CV31" s="284"/>
      <c r="CW31" s="284"/>
      <c r="CX31" s="284"/>
      <c r="CY31" s="284"/>
      <c r="CZ31" s="284"/>
      <c r="DA31" s="284"/>
      <c r="DB31" s="284"/>
      <c r="DC31" s="284"/>
      <c r="DD31" s="284"/>
      <c r="DE31" s="284"/>
      <c r="DF31" s="284"/>
      <c r="DG31" s="284"/>
      <c r="DH31" s="284"/>
      <c r="DI31" s="284"/>
      <c r="DJ31" s="284"/>
      <c r="DK31" s="284"/>
      <c r="DL31" s="284"/>
      <c r="DM31" s="284"/>
      <c r="DN31" s="284"/>
      <c r="DO31" s="284"/>
      <c r="DP31" s="284"/>
      <c r="DQ31" s="284"/>
      <c r="DR31" s="284"/>
      <c r="DS31" s="284"/>
      <c r="DT31" s="284"/>
      <c r="DU31" s="284"/>
      <c r="DV31" s="284"/>
      <c r="DW31" s="284"/>
      <c r="DX31" s="284"/>
      <c r="DY31" s="284"/>
      <c r="DZ31" s="284"/>
      <c r="EA31" s="284"/>
      <c r="EB31" s="284"/>
      <c r="EC31" s="284"/>
      <c r="ED31" s="284"/>
      <c r="EE31" s="284"/>
      <c r="EF31" s="284"/>
      <c r="EG31" s="284"/>
      <c r="EH31" s="284"/>
      <c r="EI31" s="284"/>
      <c r="EJ31" s="284"/>
      <c r="EK31" s="284"/>
      <c r="EL31" s="284"/>
      <c r="EM31" s="284"/>
      <c r="EN31" s="284"/>
      <c r="EO31" s="284"/>
      <c r="EP31" s="284"/>
      <c r="EQ31" s="284"/>
      <c r="ER31" s="284"/>
      <c r="ES31" s="284"/>
      <c r="ET31" s="284"/>
      <c r="EU31" s="284"/>
      <c r="EV31" s="284"/>
      <c r="EW31" s="284"/>
      <c r="EX31" s="284"/>
      <c r="EY31" s="284"/>
      <c r="EZ31" s="284"/>
      <c r="FA31" s="284"/>
      <c r="FB31" s="284"/>
      <c r="FC31" s="284"/>
      <c r="FD31" s="284"/>
      <c r="FE31" s="284"/>
      <c r="FF31" s="284"/>
      <c r="FG31" s="284"/>
      <c r="FH31" s="284"/>
      <c r="FI31" s="284"/>
      <c r="FJ31" s="284"/>
      <c r="FK31" s="284"/>
      <c r="FL31" s="284"/>
      <c r="FM31" s="284"/>
      <c r="FN31" s="284"/>
      <c r="FO31" s="284"/>
      <c r="FP31" s="284"/>
      <c r="FQ31" s="284"/>
      <c r="FR31" s="284"/>
      <c r="FS31" s="284"/>
      <c r="FT31" s="284"/>
      <c r="FU31" s="284"/>
      <c r="FV31" s="284"/>
      <c r="FW31" s="284"/>
      <c r="FX31" s="284"/>
      <c r="FY31" s="284"/>
      <c r="FZ31" s="284"/>
      <c r="GA31" s="284"/>
      <c r="GB31" s="284"/>
      <c r="GC31" s="284"/>
      <c r="GD31" s="284"/>
      <c r="GE31" s="284"/>
      <c r="GF31" s="284"/>
      <c r="GG31" s="284"/>
      <c r="GH31" s="284"/>
      <c r="GI31" s="284"/>
      <c r="GJ31" s="284"/>
      <c r="GK31" s="284"/>
      <c r="GL31" s="284"/>
      <c r="GM31" s="284"/>
      <c r="GN31" s="284"/>
      <c r="GO31" s="284"/>
      <c r="GP31" s="284"/>
      <c r="GQ31" s="284"/>
      <c r="GR31" s="284"/>
      <c r="GS31" s="284"/>
      <c r="GT31" s="284"/>
      <c r="GU31" s="284"/>
      <c r="GV31" s="284"/>
      <c r="GW31" s="284"/>
      <c r="GX31" s="284"/>
      <c r="GY31" s="284"/>
      <c r="GZ31" s="284"/>
      <c r="HA31" s="284"/>
      <c r="HB31" s="284"/>
      <c r="HC31" s="284"/>
      <c r="HD31" s="284"/>
      <c r="HE31" s="284"/>
      <c r="HF31" s="284"/>
      <c r="HG31" s="284"/>
      <c r="HH31" s="284"/>
      <c r="HI31" s="284"/>
      <c r="HJ31" s="284"/>
      <c r="HK31" s="284"/>
      <c r="HL31" s="284"/>
      <c r="HM31" s="284"/>
      <c r="HN31" s="284"/>
      <c r="HO31" s="284"/>
      <c r="HP31" s="284"/>
      <c r="HQ31" s="284"/>
      <c r="HR31" s="284"/>
      <c r="HS31" s="284"/>
      <c r="HT31" s="284"/>
      <c r="HU31" s="284"/>
      <c r="HV31" s="284"/>
      <c r="HW31" s="284"/>
      <c r="HX31" s="284"/>
      <c r="HY31" s="284"/>
      <c r="HZ31" s="284"/>
      <c r="IA31" s="284"/>
      <c r="IB31" s="284"/>
      <c r="IC31" s="284"/>
      <c r="ID31" s="284"/>
      <c r="IE31" s="284"/>
      <c r="IF31" s="284"/>
      <c r="IG31" s="284"/>
      <c r="IH31" s="284"/>
      <c r="II31" s="284"/>
    </row>
    <row r="32" spans="1:243" s="353" customFormat="1" ht="15" customHeight="1">
      <c r="A32" s="344" t="s">
        <v>1232</v>
      </c>
      <c r="B32" s="506" t="s">
        <v>195</v>
      </c>
      <c r="C32" s="168" t="s">
        <v>442</v>
      </c>
      <c r="D32" s="417">
        <v>5</v>
      </c>
      <c r="E32" s="282"/>
      <c r="F32" s="219">
        <f>D32*E32</f>
        <v>0</v>
      </c>
      <c r="G32" s="284"/>
      <c r="H32" s="284"/>
      <c r="I32" s="284"/>
      <c r="J32" s="284"/>
      <c r="K32" s="284"/>
      <c r="L32" s="284"/>
      <c r="M32" s="284"/>
      <c r="N32" s="284"/>
      <c r="O32" s="284"/>
      <c r="P32" s="284"/>
      <c r="Q32" s="284"/>
      <c r="R32" s="284"/>
      <c r="S32" s="284"/>
      <c r="T32" s="284"/>
      <c r="U32" s="284"/>
      <c r="V32" s="284"/>
      <c r="W32" s="284"/>
      <c r="X32" s="284"/>
      <c r="Y32" s="284"/>
      <c r="Z32" s="284"/>
      <c r="AA32" s="284"/>
      <c r="AB32" s="284"/>
      <c r="AC32" s="284"/>
      <c r="AD32" s="284"/>
      <c r="AE32" s="284"/>
      <c r="AF32" s="284"/>
      <c r="AG32" s="284"/>
      <c r="AH32" s="284"/>
      <c r="AI32" s="284"/>
      <c r="AJ32" s="284"/>
      <c r="AK32" s="284"/>
      <c r="AL32" s="284"/>
      <c r="AM32" s="284"/>
      <c r="AN32" s="284"/>
      <c r="AO32" s="284"/>
      <c r="AP32" s="284"/>
      <c r="AQ32" s="284"/>
      <c r="AR32" s="284"/>
      <c r="AS32" s="284"/>
      <c r="AT32" s="284"/>
      <c r="AU32" s="284"/>
      <c r="AV32" s="284"/>
      <c r="AW32" s="284"/>
      <c r="AX32" s="284"/>
      <c r="AY32" s="284"/>
      <c r="AZ32" s="284"/>
      <c r="BA32" s="284"/>
      <c r="BB32" s="284"/>
      <c r="BC32" s="284"/>
      <c r="BD32" s="284"/>
      <c r="BE32" s="284"/>
      <c r="BF32" s="284"/>
      <c r="BG32" s="284"/>
      <c r="BH32" s="284"/>
      <c r="BI32" s="284"/>
      <c r="BJ32" s="284"/>
      <c r="BK32" s="284"/>
      <c r="BL32" s="284"/>
      <c r="BM32" s="284"/>
      <c r="BN32" s="284"/>
      <c r="BO32" s="284"/>
      <c r="BP32" s="284"/>
      <c r="BQ32" s="284"/>
      <c r="BR32" s="284"/>
      <c r="BS32" s="284"/>
      <c r="BT32" s="284"/>
      <c r="BU32" s="284"/>
      <c r="BV32" s="284"/>
      <c r="BW32" s="284"/>
      <c r="BX32" s="284"/>
      <c r="BY32" s="284"/>
      <c r="BZ32" s="284"/>
      <c r="CA32" s="284"/>
      <c r="CB32" s="284"/>
      <c r="CC32" s="284"/>
      <c r="CD32" s="284"/>
      <c r="CE32" s="284"/>
      <c r="CF32" s="284"/>
      <c r="CG32" s="284"/>
      <c r="CH32" s="284"/>
      <c r="CI32" s="284"/>
      <c r="CJ32" s="284"/>
      <c r="CK32" s="284"/>
      <c r="CL32" s="284"/>
      <c r="CM32" s="284"/>
      <c r="CN32" s="284"/>
      <c r="CO32" s="284"/>
      <c r="CP32" s="284"/>
      <c r="CQ32" s="284"/>
      <c r="CR32" s="284"/>
      <c r="CS32" s="284"/>
      <c r="CT32" s="284"/>
      <c r="CU32" s="284"/>
      <c r="CV32" s="284"/>
      <c r="CW32" s="284"/>
      <c r="CX32" s="284"/>
      <c r="CY32" s="284"/>
      <c r="CZ32" s="284"/>
      <c r="DA32" s="284"/>
      <c r="DB32" s="284"/>
      <c r="DC32" s="284"/>
      <c r="DD32" s="284"/>
      <c r="DE32" s="284"/>
      <c r="DF32" s="284"/>
      <c r="DG32" s="284"/>
      <c r="DH32" s="284"/>
      <c r="DI32" s="284"/>
      <c r="DJ32" s="284"/>
      <c r="DK32" s="284"/>
      <c r="DL32" s="284"/>
      <c r="DM32" s="284"/>
      <c r="DN32" s="284"/>
      <c r="DO32" s="284"/>
      <c r="DP32" s="284"/>
      <c r="DQ32" s="284"/>
      <c r="DR32" s="284"/>
      <c r="DS32" s="284"/>
      <c r="DT32" s="284"/>
      <c r="DU32" s="284"/>
      <c r="DV32" s="284"/>
      <c r="DW32" s="284"/>
      <c r="DX32" s="284"/>
      <c r="DY32" s="284"/>
      <c r="DZ32" s="284"/>
      <c r="EA32" s="284"/>
      <c r="EB32" s="284"/>
      <c r="EC32" s="284"/>
      <c r="ED32" s="284"/>
      <c r="EE32" s="284"/>
      <c r="EF32" s="284"/>
      <c r="EG32" s="284"/>
      <c r="EH32" s="284"/>
      <c r="EI32" s="284"/>
      <c r="EJ32" s="284"/>
      <c r="EK32" s="284"/>
      <c r="EL32" s="284"/>
      <c r="EM32" s="284"/>
      <c r="EN32" s="284"/>
      <c r="EO32" s="284"/>
      <c r="EP32" s="284"/>
      <c r="EQ32" s="284"/>
      <c r="ER32" s="284"/>
      <c r="ES32" s="284"/>
      <c r="ET32" s="284"/>
      <c r="EU32" s="284"/>
      <c r="EV32" s="284"/>
      <c r="EW32" s="284"/>
      <c r="EX32" s="284"/>
      <c r="EY32" s="284"/>
      <c r="EZ32" s="284"/>
      <c r="FA32" s="284"/>
      <c r="FB32" s="284"/>
      <c r="FC32" s="284"/>
      <c r="FD32" s="284"/>
      <c r="FE32" s="284"/>
      <c r="FF32" s="284"/>
      <c r="FG32" s="284"/>
      <c r="FH32" s="284"/>
      <c r="FI32" s="284"/>
      <c r="FJ32" s="284"/>
      <c r="FK32" s="284"/>
      <c r="FL32" s="284"/>
      <c r="FM32" s="284"/>
      <c r="FN32" s="284"/>
      <c r="FO32" s="284"/>
      <c r="FP32" s="284"/>
      <c r="FQ32" s="284"/>
      <c r="FR32" s="284"/>
      <c r="FS32" s="284"/>
      <c r="FT32" s="284"/>
      <c r="FU32" s="284"/>
      <c r="FV32" s="284"/>
      <c r="FW32" s="284"/>
      <c r="FX32" s="284"/>
      <c r="FY32" s="284"/>
      <c r="FZ32" s="284"/>
      <c r="GA32" s="284"/>
      <c r="GB32" s="284"/>
      <c r="GC32" s="284"/>
      <c r="GD32" s="284"/>
      <c r="GE32" s="284"/>
      <c r="GF32" s="284"/>
      <c r="GG32" s="284"/>
      <c r="GH32" s="284"/>
      <c r="GI32" s="284"/>
      <c r="GJ32" s="284"/>
      <c r="GK32" s="284"/>
      <c r="GL32" s="284"/>
      <c r="GM32" s="284"/>
      <c r="GN32" s="284"/>
      <c r="GO32" s="284"/>
      <c r="GP32" s="284"/>
      <c r="GQ32" s="284"/>
      <c r="GR32" s="284"/>
      <c r="GS32" s="284"/>
      <c r="GT32" s="284"/>
      <c r="GU32" s="284"/>
      <c r="GV32" s="284"/>
      <c r="GW32" s="284"/>
      <c r="GX32" s="284"/>
      <c r="GY32" s="284"/>
      <c r="GZ32" s="284"/>
      <c r="HA32" s="284"/>
      <c r="HB32" s="284"/>
      <c r="HC32" s="284"/>
      <c r="HD32" s="284"/>
      <c r="HE32" s="284"/>
      <c r="HF32" s="284"/>
      <c r="HG32" s="284"/>
      <c r="HH32" s="284"/>
      <c r="HI32" s="284"/>
      <c r="HJ32" s="284"/>
      <c r="HK32" s="284"/>
      <c r="HL32" s="284"/>
      <c r="HM32" s="284"/>
      <c r="HN32" s="284"/>
      <c r="HO32" s="284"/>
      <c r="HP32" s="284"/>
      <c r="HQ32" s="284"/>
      <c r="HR32" s="284"/>
      <c r="HS32" s="284"/>
      <c r="HT32" s="284"/>
      <c r="HU32" s="284"/>
      <c r="HV32" s="284"/>
      <c r="HW32" s="284"/>
      <c r="HX32" s="284"/>
      <c r="HY32" s="284"/>
      <c r="HZ32" s="284"/>
      <c r="IA32" s="284"/>
      <c r="IB32" s="284"/>
      <c r="IC32" s="284"/>
      <c r="ID32" s="284"/>
      <c r="IE32" s="284"/>
      <c r="IF32" s="284"/>
      <c r="IG32" s="284"/>
      <c r="IH32" s="284"/>
      <c r="II32" s="284"/>
    </row>
    <row r="33" spans="1:243" s="353" customFormat="1" ht="15" customHeight="1">
      <c r="A33" s="505"/>
      <c r="B33" s="506"/>
      <c r="C33" s="168"/>
      <c r="D33" s="417"/>
      <c r="E33" s="398"/>
      <c r="F33" s="219"/>
      <c r="G33" s="284"/>
      <c r="H33" s="284"/>
      <c r="I33" s="284"/>
      <c r="J33" s="284"/>
      <c r="K33" s="284"/>
      <c r="L33" s="284"/>
      <c r="M33" s="284"/>
      <c r="N33" s="284"/>
      <c r="O33" s="284"/>
      <c r="P33" s="284"/>
      <c r="Q33" s="284"/>
      <c r="R33" s="284"/>
      <c r="S33" s="284"/>
      <c r="T33" s="284"/>
      <c r="U33" s="284"/>
      <c r="V33" s="284"/>
      <c r="W33" s="284"/>
      <c r="X33" s="284"/>
      <c r="Y33" s="284"/>
      <c r="Z33" s="284"/>
      <c r="AA33" s="284"/>
      <c r="AB33" s="284"/>
      <c r="AC33" s="284"/>
      <c r="AD33" s="284"/>
      <c r="AE33" s="284"/>
      <c r="AF33" s="284"/>
      <c r="AG33" s="284"/>
      <c r="AH33" s="284"/>
      <c r="AI33" s="284"/>
      <c r="AJ33" s="284"/>
      <c r="AK33" s="284"/>
      <c r="AL33" s="284"/>
      <c r="AM33" s="284"/>
      <c r="AN33" s="284"/>
      <c r="AO33" s="284"/>
      <c r="AP33" s="284"/>
      <c r="AQ33" s="284"/>
      <c r="AR33" s="284"/>
      <c r="AS33" s="284"/>
      <c r="AT33" s="284"/>
      <c r="AU33" s="284"/>
      <c r="AV33" s="284"/>
      <c r="AW33" s="284"/>
      <c r="AX33" s="284"/>
      <c r="AY33" s="284"/>
      <c r="AZ33" s="284"/>
      <c r="BA33" s="284"/>
      <c r="BB33" s="284"/>
      <c r="BC33" s="284"/>
      <c r="BD33" s="284"/>
      <c r="BE33" s="284"/>
      <c r="BF33" s="284"/>
      <c r="BG33" s="284"/>
      <c r="BH33" s="284"/>
      <c r="BI33" s="284"/>
      <c r="BJ33" s="284"/>
      <c r="BK33" s="284"/>
      <c r="BL33" s="284"/>
      <c r="BM33" s="284"/>
      <c r="BN33" s="284"/>
      <c r="BO33" s="284"/>
      <c r="BP33" s="284"/>
      <c r="BQ33" s="284"/>
      <c r="BR33" s="284"/>
      <c r="BS33" s="284"/>
      <c r="BT33" s="284"/>
      <c r="BU33" s="284"/>
      <c r="BV33" s="284"/>
      <c r="BW33" s="284"/>
      <c r="BX33" s="284"/>
      <c r="BY33" s="284"/>
      <c r="BZ33" s="284"/>
      <c r="CA33" s="284"/>
      <c r="CB33" s="284"/>
      <c r="CC33" s="284"/>
      <c r="CD33" s="284"/>
      <c r="CE33" s="284"/>
      <c r="CF33" s="284"/>
      <c r="CG33" s="284"/>
      <c r="CH33" s="284"/>
      <c r="CI33" s="284"/>
      <c r="CJ33" s="284"/>
      <c r="CK33" s="284"/>
      <c r="CL33" s="284"/>
      <c r="CM33" s="284"/>
      <c r="CN33" s="284"/>
      <c r="CO33" s="284"/>
      <c r="CP33" s="284"/>
      <c r="CQ33" s="284"/>
      <c r="CR33" s="284"/>
      <c r="CS33" s="284"/>
      <c r="CT33" s="284"/>
      <c r="CU33" s="284"/>
      <c r="CV33" s="284"/>
      <c r="CW33" s="284"/>
      <c r="CX33" s="284"/>
      <c r="CY33" s="284"/>
      <c r="CZ33" s="284"/>
      <c r="DA33" s="284"/>
      <c r="DB33" s="284"/>
      <c r="DC33" s="284"/>
      <c r="DD33" s="284"/>
      <c r="DE33" s="284"/>
      <c r="DF33" s="284"/>
      <c r="DG33" s="284"/>
      <c r="DH33" s="284"/>
      <c r="DI33" s="284"/>
      <c r="DJ33" s="284"/>
      <c r="DK33" s="284"/>
      <c r="DL33" s="284"/>
      <c r="DM33" s="284"/>
      <c r="DN33" s="284"/>
      <c r="DO33" s="284"/>
      <c r="DP33" s="284"/>
      <c r="DQ33" s="284"/>
      <c r="DR33" s="284"/>
      <c r="DS33" s="284"/>
      <c r="DT33" s="284"/>
      <c r="DU33" s="284"/>
      <c r="DV33" s="284"/>
      <c r="DW33" s="284"/>
      <c r="DX33" s="284"/>
      <c r="DY33" s="284"/>
      <c r="DZ33" s="284"/>
      <c r="EA33" s="284"/>
      <c r="EB33" s="284"/>
      <c r="EC33" s="284"/>
      <c r="ED33" s="284"/>
      <c r="EE33" s="284"/>
      <c r="EF33" s="284"/>
      <c r="EG33" s="284"/>
      <c r="EH33" s="284"/>
      <c r="EI33" s="284"/>
      <c r="EJ33" s="284"/>
      <c r="EK33" s="284"/>
      <c r="EL33" s="284"/>
      <c r="EM33" s="284"/>
      <c r="EN33" s="284"/>
      <c r="EO33" s="284"/>
      <c r="EP33" s="284"/>
      <c r="EQ33" s="284"/>
      <c r="ER33" s="284"/>
      <c r="ES33" s="284"/>
      <c r="ET33" s="284"/>
      <c r="EU33" s="284"/>
      <c r="EV33" s="284"/>
      <c r="EW33" s="284"/>
      <c r="EX33" s="284"/>
      <c r="EY33" s="284"/>
      <c r="EZ33" s="284"/>
      <c r="FA33" s="284"/>
      <c r="FB33" s="284"/>
      <c r="FC33" s="284"/>
      <c r="FD33" s="284"/>
      <c r="FE33" s="284"/>
      <c r="FF33" s="284"/>
      <c r="FG33" s="284"/>
      <c r="FH33" s="284"/>
      <c r="FI33" s="284"/>
      <c r="FJ33" s="284"/>
      <c r="FK33" s="284"/>
      <c r="FL33" s="284"/>
      <c r="FM33" s="284"/>
      <c r="FN33" s="284"/>
      <c r="FO33" s="284"/>
      <c r="FP33" s="284"/>
      <c r="FQ33" s="284"/>
      <c r="FR33" s="284"/>
      <c r="FS33" s="284"/>
      <c r="FT33" s="284"/>
      <c r="FU33" s="284"/>
      <c r="FV33" s="284"/>
      <c r="FW33" s="284"/>
      <c r="FX33" s="284"/>
      <c r="FY33" s="284"/>
      <c r="FZ33" s="284"/>
      <c r="GA33" s="284"/>
      <c r="GB33" s="284"/>
      <c r="GC33" s="284"/>
      <c r="GD33" s="284"/>
      <c r="GE33" s="284"/>
      <c r="GF33" s="284"/>
      <c r="GG33" s="284"/>
      <c r="GH33" s="284"/>
      <c r="GI33" s="284"/>
      <c r="GJ33" s="284"/>
      <c r="GK33" s="284"/>
      <c r="GL33" s="284"/>
      <c r="GM33" s="284"/>
      <c r="GN33" s="284"/>
      <c r="GO33" s="284"/>
      <c r="GP33" s="284"/>
      <c r="GQ33" s="284"/>
      <c r="GR33" s="284"/>
      <c r="GS33" s="284"/>
      <c r="GT33" s="284"/>
      <c r="GU33" s="284"/>
      <c r="GV33" s="284"/>
      <c r="GW33" s="284"/>
      <c r="GX33" s="284"/>
      <c r="GY33" s="284"/>
      <c r="GZ33" s="284"/>
      <c r="HA33" s="284"/>
      <c r="HB33" s="284"/>
      <c r="HC33" s="284"/>
      <c r="HD33" s="284"/>
      <c r="HE33" s="284"/>
      <c r="HF33" s="284"/>
      <c r="HG33" s="284"/>
      <c r="HH33" s="284"/>
      <c r="HI33" s="284"/>
      <c r="HJ33" s="284"/>
      <c r="HK33" s="284"/>
      <c r="HL33" s="284"/>
      <c r="HM33" s="284"/>
      <c r="HN33" s="284"/>
      <c r="HO33" s="284"/>
      <c r="HP33" s="284"/>
      <c r="HQ33" s="284"/>
      <c r="HR33" s="284"/>
      <c r="HS33" s="284"/>
      <c r="HT33" s="284"/>
      <c r="HU33" s="284"/>
      <c r="HV33" s="284"/>
      <c r="HW33" s="284"/>
      <c r="HX33" s="284"/>
      <c r="HY33" s="284"/>
      <c r="HZ33" s="284"/>
      <c r="IA33" s="284"/>
      <c r="IB33" s="284"/>
      <c r="IC33" s="284"/>
      <c r="ID33" s="284"/>
      <c r="IE33" s="284"/>
      <c r="IF33" s="284"/>
      <c r="IG33" s="284"/>
      <c r="IH33" s="284"/>
      <c r="II33" s="284"/>
    </row>
    <row r="34" spans="1:243" s="353" customFormat="1" ht="15" customHeight="1">
      <c r="A34" s="344" t="s">
        <v>1233</v>
      </c>
      <c r="B34" s="506" t="s">
        <v>196</v>
      </c>
      <c r="C34" s="168" t="s">
        <v>442</v>
      </c>
      <c r="D34" s="417">
        <v>6</v>
      </c>
      <c r="E34" s="282"/>
      <c r="F34" s="219">
        <f>D34*E34</f>
        <v>0</v>
      </c>
      <c r="G34" s="284"/>
      <c r="H34" s="284"/>
      <c r="I34" s="284"/>
      <c r="J34" s="284"/>
      <c r="K34" s="284"/>
      <c r="L34" s="284"/>
      <c r="M34" s="284"/>
      <c r="N34" s="284"/>
      <c r="O34" s="284"/>
      <c r="P34" s="284"/>
      <c r="Q34" s="284"/>
      <c r="R34" s="284"/>
      <c r="S34" s="284"/>
      <c r="T34" s="284"/>
      <c r="U34" s="284"/>
      <c r="V34" s="284"/>
      <c r="W34" s="284"/>
      <c r="X34" s="284"/>
      <c r="Y34" s="284"/>
      <c r="Z34" s="284"/>
      <c r="AA34" s="284"/>
      <c r="AB34" s="284"/>
      <c r="AC34" s="284"/>
      <c r="AD34" s="284"/>
      <c r="AE34" s="284"/>
      <c r="AF34" s="284"/>
      <c r="AG34" s="284"/>
      <c r="AH34" s="284"/>
      <c r="AI34" s="284"/>
      <c r="AJ34" s="284"/>
      <c r="AK34" s="284"/>
      <c r="AL34" s="284"/>
      <c r="AM34" s="284"/>
      <c r="AN34" s="284"/>
      <c r="AO34" s="284"/>
      <c r="AP34" s="284"/>
      <c r="AQ34" s="284"/>
      <c r="AR34" s="284"/>
      <c r="AS34" s="284"/>
      <c r="AT34" s="284"/>
      <c r="AU34" s="284"/>
      <c r="AV34" s="284"/>
      <c r="AW34" s="284"/>
      <c r="AX34" s="284"/>
      <c r="AY34" s="284"/>
      <c r="AZ34" s="284"/>
      <c r="BA34" s="284"/>
      <c r="BB34" s="284"/>
      <c r="BC34" s="284"/>
      <c r="BD34" s="284"/>
      <c r="BE34" s="284"/>
      <c r="BF34" s="284"/>
      <c r="BG34" s="284"/>
      <c r="BH34" s="284"/>
      <c r="BI34" s="284"/>
      <c r="BJ34" s="284"/>
      <c r="BK34" s="284"/>
      <c r="BL34" s="284"/>
      <c r="BM34" s="284"/>
      <c r="BN34" s="284"/>
      <c r="BO34" s="284"/>
      <c r="BP34" s="284"/>
      <c r="BQ34" s="284"/>
      <c r="BR34" s="284"/>
      <c r="BS34" s="284"/>
      <c r="BT34" s="284"/>
      <c r="BU34" s="284"/>
      <c r="BV34" s="284"/>
      <c r="BW34" s="284"/>
      <c r="BX34" s="284"/>
      <c r="BY34" s="284"/>
      <c r="BZ34" s="284"/>
      <c r="CA34" s="284"/>
      <c r="CB34" s="284"/>
      <c r="CC34" s="284"/>
      <c r="CD34" s="284"/>
      <c r="CE34" s="284"/>
      <c r="CF34" s="284"/>
      <c r="CG34" s="284"/>
      <c r="CH34" s="284"/>
      <c r="CI34" s="284"/>
      <c r="CJ34" s="284"/>
      <c r="CK34" s="284"/>
      <c r="CL34" s="284"/>
      <c r="CM34" s="284"/>
      <c r="CN34" s="284"/>
      <c r="CO34" s="284"/>
      <c r="CP34" s="284"/>
      <c r="CQ34" s="284"/>
      <c r="CR34" s="284"/>
      <c r="CS34" s="284"/>
      <c r="CT34" s="284"/>
      <c r="CU34" s="284"/>
      <c r="CV34" s="284"/>
      <c r="CW34" s="284"/>
      <c r="CX34" s="284"/>
      <c r="CY34" s="284"/>
      <c r="CZ34" s="284"/>
      <c r="DA34" s="284"/>
      <c r="DB34" s="284"/>
      <c r="DC34" s="284"/>
      <c r="DD34" s="284"/>
      <c r="DE34" s="284"/>
      <c r="DF34" s="284"/>
      <c r="DG34" s="284"/>
      <c r="DH34" s="284"/>
      <c r="DI34" s="284"/>
      <c r="DJ34" s="284"/>
      <c r="DK34" s="284"/>
      <c r="DL34" s="284"/>
      <c r="DM34" s="284"/>
      <c r="DN34" s="284"/>
      <c r="DO34" s="284"/>
      <c r="DP34" s="284"/>
      <c r="DQ34" s="284"/>
      <c r="DR34" s="284"/>
      <c r="DS34" s="284"/>
      <c r="DT34" s="284"/>
      <c r="DU34" s="284"/>
      <c r="DV34" s="284"/>
      <c r="DW34" s="284"/>
      <c r="DX34" s="284"/>
      <c r="DY34" s="284"/>
      <c r="DZ34" s="284"/>
      <c r="EA34" s="284"/>
      <c r="EB34" s="284"/>
      <c r="EC34" s="284"/>
      <c r="ED34" s="284"/>
      <c r="EE34" s="284"/>
      <c r="EF34" s="284"/>
      <c r="EG34" s="284"/>
      <c r="EH34" s="284"/>
      <c r="EI34" s="284"/>
      <c r="EJ34" s="284"/>
      <c r="EK34" s="284"/>
      <c r="EL34" s="284"/>
      <c r="EM34" s="284"/>
      <c r="EN34" s="284"/>
      <c r="EO34" s="284"/>
      <c r="EP34" s="284"/>
      <c r="EQ34" s="284"/>
      <c r="ER34" s="284"/>
      <c r="ES34" s="284"/>
      <c r="ET34" s="284"/>
      <c r="EU34" s="284"/>
      <c r="EV34" s="284"/>
      <c r="EW34" s="284"/>
      <c r="EX34" s="284"/>
      <c r="EY34" s="284"/>
      <c r="EZ34" s="284"/>
      <c r="FA34" s="284"/>
      <c r="FB34" s="284"/>
      <c r="FC34" s="284"/>
      <c r="FD34" s="284"/>
      <c r="FE34" s="284"/>
      <c r="FF34" s="284"/>
      <c r="FG34" s="284"/>
      <c r="FH34" s="284"/>
      <c r="FI34" s="284"/>
      <c r="FJ34" s="284"/>
      <c r="FK34" s="284"/>
      <c r="FL34" s="284"/>
      <c r="FM34" s="284"/>
      <c r="FN34" s="284"/>
      <c r="FO34" s="284"/>
      <c r="FP34" s="284"/>
      <c r="FQ34" s="284"/>
      <c r="FR34" s="284"/>
      <c r="FS34" s="284"/>
      <c r="FT34" s="284"/>
      <c r="FU34" s="284"/>
      <c r="FV34" s="284"/>
      <c r="FW34" s="284"/>
      <c r="FX34" s="284"/>
      <c r="FY34" s="284"/>
      <c r="FZ34" s="284"/>
      <c r="GA34" s="284"/>
      <c r="GB34" s="284"/>
      <c r="GC34" s="284"/>
      <c r="GD34" s="284"/>
      <c r="GE34" s="284"/>
      <c r="GF34" s="284"/>
      <c r="GG34" s="284"/>
      <c r="GH34" s="284"/>
      <c r="GI34" s="284"/>
      <c r="GJ34" s="284"/>
      <c r="GK34" s="284"/>
      <c r="GL34" s="284"/>
      <c r="GM34" s="284"/>
      <c r="GN34" s="284"/>
      <c r="GO34" s="284"/>
      <c r="GP34" s="284"/>
      <c r="GQ34" s="284"/>
      <c r="GR34" s="284"/>
      <c r="GS34" s="284"/>
      <c r="GT34" s="284"/>
      <c r="GU34" s="284"/>
      <c r="GV34" s="284"/>
      <c r="GW34" s="284"/>
      <c r="GX34" s="284"/>
      <c r="GY34" s="284"/>
      <c r="GZ34" s="284"/>
      <c r="HA34" s="284"/>
      <c r="HB34" s="284"/>
      <c r="HC34" s="284"/>
      <c r="HD34" s="284"/>
      <c r="HE34" s="284"/>
      <c r="HF34" s="284"/>
      <c r="HG34" s="284"/>
      <c r="HH34" s="284"/>
      <c r="HI34" s="284"/>
      <c r="HJ34" s="284"/>
      <c r="HK34" s="284"/>
      <c r="HL34" s="284"/>
      <c r="HM34" s="284"/>
      <c r="HN34" s="284"/>
      <c r="HO34" s="284"/>
      <c r="HP34" s="284"/>
      <c r="HQ34" s="284"/>
      <c r="HR34" s="284"/>
      <c r="HS34" s="284"/>
      <c r="HT34" s="284"/>
      <c r="HU34" s="284"/>
      <c r="HV34" s="284"/>
      <c r="HW34" s="284"/>
      <c r="HX34" s="284"/>
      <c r="HY34" s="284"/>
      <c r="HZ34" s="284"/>
      <c r="IA34" s="284"/>
      <c r="IB34" s="284"/>
      <c r="IC34" s="284"/>
      <c r="ID34" s="284"/>
      <c r="IE34" s="284"/>
      <c r="IF34" s="284"/>
      <c r="IG34" s="284"/>
      <c r="IH34" s="284"/>
      <c r="II34" s="284"/>
    </row>
    <row r="35" spans="1:243" s="353" customFormat="1" ht="15" customHeight="1">
      <c r="A35" s="505"/>
      <c r="B35" s="506"/>
      <c r="C35" s="168"/>
      <c r="D35" s="417"/>
      <c r="E35" s="398"/>
      <c r="F35" s="219"/>
      <c r="G35" s="284"/>
      <c r="H35" s="284"/>
      <c r="I35" s="284"/>
      <c r="J35" s="284"/>
      <c r="K35" s="284"/>
      <c r="L35" s="284"/>
      <c r="M35" s="284"/>
      <c r="N35" s="284"/>
      <c r="O35" s="284"/>
      <c r="P35" s="284"/>
      <c r="Q35" s="284"/>
      <c r="R35" s="284"/>
      <c r="S35" s="284"/>
      <c r="T35" s="284"/>
      <c r="U35" s="284"/>
      <c r="V35" s="284"/>
      <c r="W35" s="284"/>
      <c r="X35" s="284"/>
      <c r="Y35" s="284"/>
      <c r="Z35" s="284"/>
      <c r="AA35" s="284"/>
      <c r="AB35" s="284"/>
      <c r="AC35" s="284"/>
      <c r="AD35" s="284"/>
      <c r="AE35" s="284"/>
      <c r="AF35" s="284"/>
      <c r="AG35" s="284"/>
      <c r="AH35" s="284"/>
      <c r="AI35" s="284"/>
      <c r="AJ35" s="284"/>
      <c r="AK35" s="284"/>
      <c r="AL35" s="284"/>
      <c r="AM35" s="284"/>
      <c r="AN35" s="284"/>
      <c r="AO35" s="284"/>
      <c r="AP35" s="284"/>
      <c r="AQ35" s="284"/>
      <c r="AR35" s="284"/>
      <c r="AS35" s="284"/>
      <c r="AT35" s="284"/>
      <c r="AU35" s="284"/>
      <c r="AV35" s="284"/>
      <c r="AW35" s="284"/>
      <c r="AX35" s="284"/>
      <c r="AY35" s="284"/>
      <c r="AZ35" s="284"/>
      <c r="BA35" s="284"/>
      <c r="BB35" s="284"/>
      <c r="BC35" s="284"/>
      <c r="BD35" s="284"/>
      <c r="BE35" s="284"/>
      <c r="BF35" s="284"/>
      <c r="BG35" s="284"/>
      <c r="BH35" s="284"/>
      <c r="BI35" s="284"/>
      <c r="BJ35" s="284"/>
      <c r="BK35" s="284"/>
      <c r="BL35" s="284"/>
      <c r="BM35" s="284"/>
      <c r="BN35" s="284"/>
      <c r="BO35" s="284"/>
      <c r="BP35" s="284"/>
      <c r="BQ35" s="284"/>
      <c r="BR35" s="284"/>
      <c r="BS35" s="284"/>
      <c r="BT35" s="284"/>
      <c r="BU35" s="284"/>
      <c r="BV35" s="284"/>
      <c r="BW35" s="284"/>
      <c r="BX35" s="284"/>
      <c r="BY35" s="284"/>
      <c r="BZ35" s="284"/>
      <c r="CA35" s="284"/>
      <c r="CB35" s="284"/>
      <c r="CC35" s="284"/>
      <c r="CD35" s="284"/>
      <c r="CE35" s="284"/>
      <c r="CF35" s="284"/>
      <c r="CG35" s="284"/>
      <c r="CH35" s="284"/>
      <c r="CI35" s="284"/>
      <c r="CJ35" s="284"/>
      <c r="CK35" s="284"/>
      <c r="CL35" s="284"/>
      <c r="CM35" s="284"/>
      <c r="CN35" s="284"/>
      <c r="CO35" s="284"/>
      <c r="CP35" s="284"/>
      <c r="CQ35" s="284"/>
      <c r="CR35" s="284"/>
      <c r="CS35" s="284"/>
      <c r="CT35" s="284"/>
      <c r="CU35" s="284"/>
      <c r="CV35" s="284"/>
      <c r="CW35" s="284"/>
      <c r="CX35" s="284"/>
      <c r="CY35" s="284"/>
      <c r="CZ35" s="284"/>
      <c r="DA35" s="284"/>
      <c r="DB35" s="284"/>
      <c r="DC35" s="284"/>
      <c r="DD35" s="284"/>
      <c r="DE35" s="284"/>
      <c r="DF35" s="284"/>
      <c r="DG35" s="284"/>
      <c r="DH35" s="284"/>
      <c r="DI35" s="284"/>
      <c r="DJ35" s="284"/>
      <c r="DK35" s="284"/>
      <c r="DL35" s="284"/>
      <c r="DM35" s="284"/>
      <c r="DN35" s="284"/>
      <c r="DO35" s="284"/>
      <c r="DP35" s="284"/>
      <c r="DQ35" s="284"/>
      <c r="DR35" s="284"/>
      <c r="DS35" s="284"/>
      <c r="DT35" s="284"/>
      <c r="DU35" s="284"/>
      <c r="DV35" s="284"/>
      <c r="DW35" s="284"/>
      <c r="DX35" s="284"/>
      <c r="DY35" s="284"/>
      <c r="DZ35" s="284"/>
      <c r="EA35" s="284"/>
      <c r="EB35" s="284"/>
      <c r="EC35" s="284"/>
      <c r="ED35" s="284"/>
      <c r="EE35" s="284"/>
      <c r="EF35" s="284"/>
      <c r="EG35" s="284"/>
      <c r="EH35" s="284"/>
      <c r="EI35" s="284"/>
      <c r="EJ35" s="284"/>
      <c r="EK35" s="284"/>
      <c r="EL35" s="284"/>
      <c r="EM35" s="284"/>
      <c r="EN35" s="284"/>
      <c r="EO35" s="284"/>
      <c r="EP35" s="284"/>
      <c r="EQ35" s="284"/>
      <c r="ER35" s="284"/>
      <c r="ES35" s="284"/>
      <c r="ET35" s="284"/>
      <c r="EU35" s="284"/>
      <c r="EV35" s="284"/>
      <c r="EW35" s="284"/>
      <c r="EX35" s="284"/>
      <c r="EY35" s="284"/>
      <c r="EZ35" s="284"/>
      <c r="FA35" s="284"/>
      <c r="FB35" s="284"/>
      <c r="FC35" s="284"/>
      <c r="FD35" s="284"/>
      <c r="FE35" s="284"/>
      <c r="FF35" s="284"/>
      <c r="FG35" s="284"/>
      <c r="FH35" s="284"/>
      <c r="FI35" s="284"/>
      <c r="FJ35" s="284"/>
      <c r="FK35" s="284"/>
      <c r="FL35" s="284"/>
      <c r="FM35" s="284"/>
      <c r="FN35" s="284"/>
      <c r="FO35" s="284"/>
      <c r="FP35" s="284"/>
      <c r="FQ35" s="284"/>
      <c r="FR35" s="284"/>
      <c r="FS35" s="284"/>
      <c r="FT35" s="284"/>
      <c r="FU35" s="284"/>
      <c r="FV35" s="284"/>
      <c r="FW35" s="284"/>
      <c r="FX35" s="284"/>
      <c r="FY35" s="284"/>
      <c r="FZ35" s="284"/>
      <c r="GA35" s="284"/>
      <c r="GB35" s="284"/>
      <c r="GC35" s="284"/>
      <c r="GD35" s="284"/>
      <c r="GE35" s="284"/>
      <c r="GF35" s="284"/>
      <c r="GG35" s="284"/>
      <c r="GH35" s="284"/>
      <c r="GI35" s="284"/>
      <c r="GJ35" s="284"/>
      <c r="GK35" s="284"/>
      <c r="GL35" s="284"/>
      <c r="GM35" s="284"/>
      <c r="GN35" s="284"/>
      <c r="GO35" s="284"/>
      <c r="GP35" s="284"/>
      <c r="GQ35" s="284"/>
      <c r="GR35" s="284"/>
      <c r="GS35" s="284"/>
      <c r="GT35" s="284"/>
      <c r="GU35" s="284"/>
      <c r="GV35" s="284"/>
      <c r="GW35" s="284"/>
      <c r="GX35" s="284"/>
      <c r="GY35" s="284"/>
      <c r="GZ35" s="284"/>
      <c r="HA35" s="284"/>
      <c r="HB35" s="284"/>
      <c r="HC35" s="284"/>
      <c r="HD35" s="284"/>
      <c r="HE35" s="284"/>
      <c r="HF35" s="284"/>
      <c r="HG35" s="284"/>
      <c r="HH35" s="284"/>
      <c r="HI35" s="284"/>
      <c r="HJ35" s="284"/>
      <c r="HK35" s="284"/>
      <c r="HL35" s="284"/>
      <c r="HM35" s="284"/>
      <c r="HN35" s="284"/>
      <c r="HO35" s="284"/>
      <c r="HP35" s="284"/>
      <c r="HQ35" s="284"/>
      <c r="HR35" s="284"/>
      <c r="HS35" s="284"/>
      <c r="HT35" s="284"/>
      <c r="HU35" s="284"/>
      <c r="HV35" s="284"/>
      <c r="HW35" s="284"/>
      <c r="HX35" s="284"/>
      <c r="HY35" s="284"/>
      <c r="HZ35" s="284"/>
      <c r="IA35" s="284"/>
      <c r="IB35" s="284"/>
      <c r="IC35" s="284"/>
      <c r="ID35" s="284"/>
      <c r="IE35" s="284"/>
      <c r="IF35" s="284"/>
      <c r="IG35" s="284"/>
      <c r="IH35" s="284"/>
      <c r="II35" s="284"/>
    </row>
    <row r="36" spans="1:243" s="353" customFormat="1" ht="15" customHeight="1">
      <c r="A36" s="344" t="s">
        <v>1234</v>
      </c>
      <c r="B36" s="506" t="s">
        <v>1228</v>
      </c>
      <c r="C36" s="168" t="s">
        <v>442</v>
      </c>
      <c r="D36" s="417">
        <v>5</v>
      </c>
      <c r="E36" s="282"/>
      <c r="F36" s="219">
        <f>D36*E36</f>
        <v>0</v>
      </c>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284"/>
      <c r="AZ36" s="284"/>
      <c r="BA36" s="284"/>
      <c r="BB36" s="284"/>
      <c r="BC36" s="284"/>
      <c r="BD36" s="284"/>
      <c r="BE36" s="284"/>
      <c r="BF36" s="284"/>
      <c r="BG36" s="284"/>
      <c r="BH36" s="284"/>
      <c r="BI36" s="284"/>
      <c r="BJ36" s="284"/>
      <c r="BK36" s="284"/>
      <c r="BL36" s="284"/>
      <c r="BM36" s="284"/>
      <c r="BN36" s="284"/>
      <c r="BO36" s="284"/>
      <c r="BP36" s="284"/>
      <c r="BQ36" s="284"/>
      <c r="BR36" s="284"/>
      <c r="BS36" s="284"/>
      <c r="BT36" s="284"/>
      <c r="BU36" s="284"/>
      <c r="BV36" s="284"/>
      <c r="BW36" s="284"/>
      <c r="BX36" s="284"/>
      <c r="BY36" s="284"/>
      <c r="BZ36" s="284"/>
      <c r="CA36" s="284"/>
      <c r="CB36" s="284"/>
      <c r="CC36" s="284"/>
      <c r="CD36" s="284"/>
      <c r="CE36" s="284"/>
      <c r="CF36" s="284"/>
      <c r="CG36" s="284"/>
      <c r="CH36" s="284"/>
      <c r="CI36" s="284"/>
      <c r="CJ36" s="284"/>
      <c r="CK36" s="284"/>
      <c r="CL36" s="284"/>
      <c r="CM36" s="284"/>
      <c r="CN36" s="284"/>
      <c r="CO36" s="284"/>
      <c r="CP36" s="284"/>
      <c r="CQ36" s="284"/>
      <c r="CR36" s="284"/>
      <c r="CS36" s="284"/>
      <c r="CT36" s="284"/>
      <c r="CU36" s="284"/>
      <c r="CV36" s="284"/>
      <c r="CW36" s="284"/>
      <c r="CX36" s="284"/>
      <c r="CY36" s="284"/>
      <c r="CZ36" s="284"/>
      <c r="DA36" s="284"/>
      <c r="DB36" s="284"/>
      <c r="DC36" s="284"/>
      <c r="DD36" s="284"/>
      <c r="DE36" s="284"/>
      <c r="DF36" s="284"/>
      <c r="DG36" s="284"/>
      <c r="DH36" s="284"/>
      <c r="DI36" s="284"/>
      <c r="DJ36" s="284"/>
      <c r="DK36" s="284"/>
      <c r="DL36" s="284"/>
      <c r="DM36" s="284"/>
      <c r="DN36" s="284"/>
      <c r="DO36" s="284"/>
      <c r="DP36" s="284"/>
      <c r="DQ36" s="284"/>
      <c r="DR36" s="284"/>
      <c r="DS36" s="284"/>
      <c r="DT36" s="284"/>
      <c r="DU36" s="284"/>
      <c r="DV36" s="284"/>
      <c r="DW36" s="284"/>
      <c r="DX36" s="284"/>
      <c r="DY36" s="284"/>
      <c r="DZ36" s="284"/>
      <c r="EA36" s="284"/>
      <c r="EB36" s="284"/>
      <c r="EC36" s="284"/>
      <c r="ED36" s="284"/>
      <c r="EE36" s="284"/>
      <c r="EF36" s="284"/>
      <c r="EG36" s="284"/>
      <c r="EH36" s="284"/>
      <c r="EI36" s="284"/>
      <c r="EJ36" s="284"/>
      <c r="EK36" s="284"/>
      <c r="EL36" s="284"/>
      <c r="EM36" s="284"/>
      <c r="EN36" s="284"/>
      <c r="EO36" s="284"/>
      <c r="EP36" s="284"/>
      <c r="EQ36" s="284"/>
      <c r="ER36" s="284"/>
      <c r="ES36" s="284"/>
      <c r="ET36" s="284"/>
      <c r="EU36" s="284"/>
      <c r="EV36" s="284"/>
      <c r="EW36" s="284"/>
      <c r="EX36" s="284"/>
      <c r="EY36" s="284"/>
      <c r="EZ36" s="284"/>
      <c r="FA36" s="284"/>
      <c r="FB36" s="284"/>
      <c r="FC36" s="284"/>
      <c r="FD36" s="284"/>
      <c r="FE36" s="284"/>
      <c r="FF36" s="284"/>
      <c r="FG36" s="284"/>
      <c r="FH36" s="284"/>
      <c r="FI36" s="284"/>
      <c r="FJ36" s="284"/>
      <c r="FK36" s="284"/>
      <c r="FL36" s="284"/>
      <c r="FM36" s="284"/>
      <c r="FN36" s="284"/>
      <c r="FO36" s="284"/>
      <c r="FP36" s="284"/>
      <c r="FQ36" s="284"/>
      <c r="FR36" s="284"/>
      <c r="FS36" s="284"/>
      <c r="FT36" s="284"/>
      <c r="FU36" s="284"/>
      <c r="FV36" s="284"/>
      <c r="FW36" s="284"/>
      <c r="FX36" s="284"/>
      <c r="FY36" s="284"/>
      <c r="FZ36" s="284"/>
      <c r="GA36" s="284"/>
      <c r="GB36" s="284"/>
      <c r="GC36" s="284"/>
      <c r="GD36" s="284"/>
      <c r="GE36" s="284"/>
      <c r="GF36" s="284"/>
      <c r="GG36" s="284"/>
      <c r="GH36" s="284"/>
      <c r="GI36" s="284"/>
      <c r="GJ36" s="284"/>
      <c r="GK36" s="284"/>
      <c r="GL36" s="284"/>
      <c r="GM36" s="284"/>
      <c r="GN36" s="284"/>
      <c r="GO36" s="284"/>
      <c r="GP36" s="284"/>
      <c r="GQ36" s="284"/>
      <c r="GR36" s="284"/>
      <c r="GS36" s="284"/>
      <c r="GT36" s="284"/>
      <c r="GU36" s="284"/>
      <c r="GV36" s="284"/>
      <c r="GW36" s="284"/>
      <c r="GX36" s="284"/>
      <c r="GY36" s="284"/>
      <c r="GZ36" s="284"/>
      <c r="HA36" s="284"/>
      <c r="HB36" s="284"/>
      <c r="HC36" s="284"/>
      <c r="HD36" s="284"/>
      <c r="HE36" s="284"/>
      <c r="HF36" s="284"/>
      <c r="HG36" s="284"/>
      <c r="HH36" s="284"/>
      <c r="HI36" s="284"/>
      <c r="HJ36" s="284"/>
      <c r="HK36" s="284"/>
      <c r="HL36" s="284"/>
      <c r="HM36" s="284"/>
      <c r="HN36" s="284"/>
      <c r="HO36" s="284"/>
      <c r="HP36" s="284"/>
      <c r="HQ36" s="284"/>
      <c r="HR36" s="284"/>
      <c r="HS36" s="284"/>
      <c r="HT36" s="284"/>
      <c r="HU36" s="284"/>
      <c r="HV36" s="284"/>
      <c r="HW36" s="284"/>
      <c r="HX36" s="284"/>
      <c r="HY36" s="284"/>
      <c r="HZ36" s="284"/>
      <c r="IA36" s="284"/>
      <c r="IB36" s="284"/>
      <c r="IC36" s="284"/>
      <c r="ID36" s="284"/>
      <c r="IE36" s="284"/>
      <c r="IF36" s="284"/>
      <c r="IG36" s="284"/>
      <c r="IH36" s="284"/>
      <c r="II36" s="284"/>
    </row>
    <row r="37" spans="1:243" s="353" customFormat="1" ht="15" customHeight="1">
      <c r="A37" s="505"/>
      <c r="B37" s="506"/>
      <c r="C37" s="168"/>
      <c r="D37" s="417"/>
      <c r="E37" s="388"/>
      <c r="F37" s="220"/>
      <c r="G37" s="284"/>
      <c r="H37" s="284"/>
      <c r="I37" s="284"/>
      <c r="J37" s="284"/>
      <c r="K37" s="284"/>
      <c r="L37" s="284"/>
      <c r="M37" s="284"/>
      <c r="N37" s="284"/>
      <c r="O37" s="284"/>
      <c r="P37" s="284"/>
      <c r="Q37" s="284"/>
      <c r="R37" s="284"/>
      <c r="S37" s="284"/>
      <c r="T37" s="284"/>
      <c r="U37" s="284"/>
      <c r="V37" s="284"/>
      <c r="W37" s="284"/>
      <c r="X37" s="284"/>
      <c r="Y37" s="284"/>
      <c r="Z37" s="284"/>
      <c r="AA37" s="284"/>
      <c r="AB37" s="284"/>
      <c r="AC37" s="284"/>
      <c r="AD37" s="284"/>
      <c r="AE37" s="284"/>
      <c r="AF37" s="284"/>
      <c r="AG37" s="284"/>
      <c r="AH37" s="284"/>
      <c r="AI37" s="284"/>
      <c r="AJ37" s="284"/>
      <c r="AK37" s="284"/>
      <c r="AL37" s="284"/>
      <c r="AM37" s="284"/>
      <c r="AN37" s="284"/>
      <c r="AO37" s="284"/>
      <c r="AP37" s="284"/>
      <c r="AQ37" s="284"/>
      <c r="AR37" s="284"/>
      <c r="AS37" s="284"/>
      <c r="AT37" s="284"/>
      <c r="AU37" s="284"/>
      <c r="AV37" s="284"/>
      <c r="AW37" s="284"/>
      <c r="AX37" s="284"/>
      <c r="AY37" s="284"/>
      <c r="AZ37" s="284"/>
      <c r="BA37" s="284"/>
      <c r="BB37" s="284"/>
      <c r="BC37" s="284"/>
      <c r="BD37" s="284"/>
      <c r="BE37" s="284"/>
      <c r="BF37" s="284"/>
      <c r="BG37" s="284"/>
      <c r="BH37" s="284"/>
      <c r="BI37" s="284"/>
      <c r="BJ37" s="284"/>
      <c r="BK37" s="284"/>
      <c r="BL37" s="284"/>
      <c r="BM37" s="284"/>
      <c r="BN37" s="284"/>
      <c r="BO37" s="284"/>
      <c r="BP37" s="284"/>
      <c r="BQ37" s="284"/>
      <c r="BR37" s="284"/>
      <c r="BS37" s="284"/>
      <c r="BT37" s="284"/>
      <c r="BU37" s="284"/>
      <c r="BV37" s="284"/>
      <c r="BW37" s="284"/>
      <c r="BX37" s="284"/>
      <c r="BY37" s="284"/>
      <c r="BZ37" s="284"/>
      <c r="CA37" s="284"/>
      <c r="CB37" s="284"/>
      <c r="CC37" s="284"/>
      <c r="CD37" s="284"/>
      <c r="CE37" s="284"/>
      <c r="CF37" s="284"/>
      <c r="CG37" s="284"/>
      <c r="CH37" s="284"/>
      <c r="CI37" s="284"/>
      <c r="CJ37" s="284"/>
      <c r="CK37" s="284"/>
      <c r="CL37" s="284"/>
      <c r="CM37" s="284"/>
      <c r="CN37" s="284"/>
      <c r="CO37" s="284"/>
      <c r="CP37" s="284"/>
      <c r="CQ37" s="284"/>
      <c r="CR37" s="284"/>
      <c r="CS37" s="284"/>
      <c r="CT37" s="284"/>
      <c r="CU37" s="284"/>
      <c r="CV37" s="284"/>
      <c r="CW37" s="284"/>
      <c r="CX37" s="284"/>
      <c r="CY37" s="284"/>
      <c r="CZ37" s="284"/>
      <c r="DA37" s="284"/>
      <c r="DB37" s="284"/>
      <c r="DC37" s="284"/>
      <c r="DD37" s="284"/>
      <c r="DE37" s="284"/>
      <c r="DF37" s="284"/>
      <c r="DG37" s="284"/>
      <c r="DH37" s="284"/>
      <c r="DI37" s="284"/>
      <c r="DJ37" s="284"/>
      <c r="DK37" s="284"/>
      <c r="DL37" s="284"/>
      <c r="DM37" s="284"/>
      <c r="DN37" s="284"/>
      <c r="DO37" s="284"/>
      <c r="DP37" s="284"/>
      <c r="DQ37" s="284"/>
      <c r="DR37" s="284"/>
      <c r="DS37" s="284"/>
      <c r="DT37" s="284"/>
      <c r="DU37" s="284"/>
      <c r="DV37" s="284"/>
      <c r="DW37" s="284"/>
      <c r="DX37" s="284"/>
      <c r="DY37" s="284"/>
      <c r="DZ37" s="284"/>
      <c r="EA37" s="284"/>
      <c r="EB37" s="284"/>
      <c r="EC37" s="284"/>
      <c r="ED37" s="284"/>
      <c r="EE37" s="284"/>
      <c r="EF37" s="284"/>
      <c r="EG37" s="284"/>
      <c r="EH37" s="284"/>
      <c r="EI37" s="284"/>
      <c r="EJ37" s="284"/>
      <c r="EK37" s="284"/>
      <c r="EL37" s="284"/>
      <c r="EM37" s="284"/>
      <c r="EN37" s="284"/>
      <c r="EO37" s="284"/>
      <c r="EP37" s="284"/>
      <c r="EQ37" s="284"/>
      <c r="ER37" s="284"/>
      <c r="ES37" s="284"/>
      <c r="ET37" s="284"/>
      <c r="EU37" s="284"/>
      <c r="EV37" s="284"/>
      <c r="EW37" s="284"/>
      <c r="EX37" s="284"/>
      <c r="EY37" s="284"/>
      <c r="EZ37" s="284"/>
      <c r="FA37" s="284"/>
      <c r="FB37" s="284"/>
      <c r="FC37" s="284"/>
      <c r="FD37" s="284"/>
      <c r="FE37" s="284"/>
      <c r="FF37" s="284"/>
      <c r="FG37" s="284"/>
      <c r="FH37" s="284"/>
      <c r="FI37" s="284"/>
      <c r="FJ37" s="284"/>
      <c r="FK37" s="284"/>
      <c r="FL37" s="284"/>
      <c r="FM37" s="284"/>
      <c r="FN37" s="284"/>
      <c r="FO37" s="284"/>
      <c r="FP37" s="284"/>
      <c r="FQ37" s="284"/>
      <c r="FR37" s="284"/>
      <c r="FS37" s="284"/>
      <c r="FT37" s="284"/>
      <c r="FU37" s="284"/>
      <c r="FV37" s="284"/>
      <c r="FW37" s="284"/>
      <c r="FX37" s="284"/>
      <c r="FY37" s="284"/>
      <c r="FZ37" s="284"/>
      <c r="GA37" s="284"/>
      <c r="GB37" s="284"/>
      <c r="GC37" s="284"/>
      <c r="GD37" s="284"/>
      <c r="GE37" s="284"/>
      <c r="GF37" s="284"/>
      <c r="GG37" s="284"/>
      <c r="GH37" s="284"/>
      <c r="GI37" s="284"/>
      <c r="GJ37" s="284"/>
      <c r="GK37" s="284"/>
      <c r="GL37" s="284"/>
      <c r="GM37" s="284"/>
      <c r="GN37" s="284"/>
      <c r="GO37" s="284"/>
      <c r="GP37" s="284"/>
      <c r="GQ37" s="284"/>
      <c r="GR37" s="284"/>
      <c r="GS37" s="284"/>
      <c r="GT37" s="284"/>
      <c r="GU37" s="284"/>
      <c r="GV37" s="284"/>
      <c r="GW37" s="284"/>
      <c r="GX37" s="284"/>
      <c r="GY37" s="284"/>
      <c r="GZ37" s="284"/>
      <c r="HA37" s="284"/>
      <c r="HB37" s="284"/>
      <c r="HC37" s="284"/>
      <c r="HD37" s="284"/>
      <c r="HE37" s="284"/>
      <c r="HF37" s="284"/>
      <c r="HG37" s="284"/>
      <c r="HH37" s="284"/>
      <c r="HI37" s="284"/>
      <c r="HJ37" s="284"/>
      <c r="HK37" s="284"/>
      <c r="HL37" s="284"/>
      <c r="HM37" s="284"/>
      <c r="HN37" s="284"/>
      <c r="HO37" s="284"/>
      <c r="HP37" s="284"/>
      <c r="HQ37" s="284"/>
      <c r="HR37" s="284"/>
      <c r="HS37" s="284"/>
      <c r="HT37" s="284"/>
      <c r="HU37" s="284"/>
      <c r="HV37" s="284"/>
      <c r="HW37" s="284"/>
      <c r="HX37" s="284"/>
      <c r="HY37" s="284"/>
      <c r="HZ37" s="284"/>
      <c r="IA37" s="284"/>
      <c r="IB37" s="284"/>
      <c r="IC37" s="284"/>
      <c r="ID37" s="284"/>
      <c r="IE37" s="284"/>
      <c r="IF37" s="284"/>
      <c r="IG37" s="284"/>
      <c r="IH37" s="284"/>
      <c r="II37" s="284"/>
    </row>
    <row r="38" spans="1:243" s="353" customFormat="1" ht="15" customHeight="1">
      <c r="A38" s="344" t="s">
        <v>1235</v>
      </c>
      <c r="B38" s="506" t="s">
        <v>1374</v>
      </c>
      <c r="C38" s="168" t="s">
        <v>442</v>
      </c>
      <c r="D38" s="417">
        <v>2</v>
      </c>
      <c r="E38" s="282"/>
      <c r="F38" s="219">
        <f>D38*E38</f>
        <v>0</v>
      </c>
      <c r="G38" s="284"/>
      <c r="H38" s="284"/>
      <c r="I38" s="284"/>
      <c r="J38" s="284"/>
      <c r="K38" s="284"/>
      <c r="L38" s="284"/>
      <c r="M38" s="284"/>
      <c r="N38" s="284"/>
      <c r="O38" s="284"/>
      <c r="P38" s="284"/>
      <c r="Q38" s="284"/>
      <c r="R38" s="284"/>
      <c r="S38" s="284"/>
      <c r="T38" s="284"/>
      <c r="U38" s="284"/>
      <c r="V38" s="284"/>
      <c r="W38" s="284"/>
      <c r="X38" s="284"/>
      <c r="Y38" s="284"/>
      <c r="Z38" s="284"/>
      <c r="AA38" s="284"/>
      <c r="AB38" s="284"/>
      <c r="AC38" s="284"/>
      <c r="AD38" s="284"/>
      <c r="AE38" s="284"/>
      <c r="AF38" s="284"/>
      <c r="AG38" s="284"/>
      <c r="AH38" s="284"/>
      <c r="AI38" s="284"/>
      <c r="AJ38" s="284"/>
      <c r="AK38" s="284"/>
      <c r="AL38" s="284"/>
      <c r="AM38" s="284"/>
      <c r="AN38" s="284"/>
      <c r="AO38" s="284"/>
      <c r="AP38" s="284"/>
      <c r="AQ38" s="284"/>
      <c r="AR38" s="284"/>
      <c r="AS38" s="284"/>
      <c r="AT38" s="284"/>
      <c r="AU38" s="284"/>
      <c r="AV38" s="284"/>
      <c r="AW38" s="284"/>
      <c r="AX38" s="284"/>
      <c r="AY38" s="284"/>
      <c r="AZ38" s="284"/>
      <c r="BA38" s="284"/>
      <c r="BB38" s="284"/>
      <c r="BC38" s="284"/>
      <c r="BD38" s="284"/>
      <c r="BE38" s="284"/>
      <c r="BF38" s="284"/>
      <c r="BG38" s="284"/>
      <c r="BH38" s="284"/>
      <c r="BI38" s="284"/>
      <c r="BJ38" s="284"/>
      <c r="BK38" s="284"/>
      <c r="BL38" s="284"/>
      <c r="BM38" s="284"/>
      <c r="BN38" s="284"/>
      <c r="BO38" s="284"/>
      <c r="BP38" s="284"/>
      <c r="BQ38" s="284"/>
      <c r="BR38" s="284"/>
      <c r="BS38" s="284"/>
      <c r="BT38" s="284"/>
      <c r="BU38" s="284"/>
      <c r="BV38" s="284"/>
      <c r="BW38" s="284"/>
      <c r="BX38" s="284"/>
      <c r="BY38" s="284"/>
      <c r="BZ38" s="284"/>
      <c r="CA38" s="284"/>
      <c r="CB38" s="284"/>
      <c r="CC38" s="284"/>
      <c r="CD38" s="284"/>
      <c r="CE38" s="284"/>
      <c r="CF38" s="284"/>
      <c r="CG38" s="284"/>
      <c r="CH38" s="284"/>
      <c r="CI38" s="284"/>
      <c r="CJ38" s="284"/>
      <c r="CK38" s="284"/>
      <c r="CL38" s="284"/>
      <c r="CM38" s="284"/>
      <c r="CN38" s="284"/>
      <c r="CO38" s="284"/>
      <c r="CP38" s="284"/>
      <c r="CQ38" s="284"/>
      <c r="CR38" s="284"/>
      <c r="CS38" s="284"/>
      <c r="CT38" s="284"/>
      <c r="CU38" s="284"/>
      <c r="CV38" s="284"/>
      <c r="CW38" s="284"/>
      <c r="CX38" s="284"/>
      <c r="CY38" s="284"/>
      <c r="CZ38" s="284"/>
      <c r="DA38" s="284"/>
      <c r="DB38" s="284"/>
      <c r="DC38" s="284"/>
      <c r="DD38" s="284"/>
      <c r="DE38" s="284"/>
      <c r="DF38" s="284"/>
      <c r="DG38" s="284"/>
      <c r="DH38" s="284"/>
      <c r="DI38" s="284"/>
      <c r="DJ38" s="284"/>
      <c r="DK38" s="284"/>
      <c r="DL38" s="284"/>
      <c r="DM38" s="284"/>
      <c r="DN38" s="284"/>
      <c r="DO38" s="284"/>
      <c r="DP38" s="284"/>
      <c r="DQ38" s="284"/>
      <c r="DR38" s="284"/>
      <c r="DS38" s="284"/>
      <c r="DT38" s="284"/>
      <c r="DU38" s="284"/>
      <c r="DV38" s="284"/>
      <c r="DW38" s="284"/>
      <c r="DX38" s="284"/>
      <c r="DY38" s="284"/>
      <c r="DZ38" s="284"/>
      <c r="EA38" s="284"/>
      <c r="EB38" s="284"/>
      <c r="EC38" s="284"/>
      <c r="ED38" s="284"/>
      <c r="EE38" s="284"/>
      <c r="EF38" s="284"/>
      <c r="EG38" s="284"/>
      <c r="EH38" s="284"/>
      <c r="EI38" s="284"/>
      <c r="EJ38" s="284"/>
      <c r="EK38" s="284"/>
      <c r="EL38" s="284"/>
      <c r="EM38" s="284"/>
      <c r="EN38" s="284"/>
      <c r="EO38" s="284"/>
      <c r="EP38" s="284"/>
      <c r="EQ38" s="284"/>
      <c r="ER38" s="284"/>
      <c r="ES38" s="284"/>
      <c r="ET38" s="284"/>
      <c r="EU38" s="284"/>
      <c r="EV38" s="284"/>
      <c r="EW38" s="284"/>
      <c r="EX38" s="284"/>
      <c r="EY38" s="284"/>
      <c r="EZ38" s="284"/>
      <c r="FA38" s="284"/>
      <c r="FB38" s="284"/>
      <c r="FC38" s="284"/>
      <c r="FD38" s="284"/>
      <c r="FE38" s="284"/>
      <c r="FF38" s="284"/>
      <c r="FG38" s="284"/>
      <c r="FH38" s="284"/>
      <c r="FI38" s="284"/>
      <c r="FJ38" s="284"/>
      <c r="FK38" s="284"/>
      <c r="FL38" s="284"/>
      <c r="FM38" s="284"/>
      <c r="FN38" s="284"/>
      <c r="FO38" s="284"/>
      <c r="FP38" s="284"/>
      <c r="FQ38" s="284"/>
      <c r="FR38" s="284"/>
      <c r="FS38" s="284"/>
      <c r="FT38" s="284"/>
      <c r="FU38" s="284"/>
      <c r="FV38" s="284"/>
      <c r="FW38" s="284"/>
      <c r="FX38" s="284"/>
      <c r="FY38" s="284"/>
      <c r="FZ38" s="284"/>
      <c r="GA38" s="284"/>
      <c r="GB38" s="284"/>
      <c r="GC38" s="284"/>
      <c r="GD38" s="284"/>
      <c r="GE38" s="284"/>
      <c r="GF38" s="284"/>
      <c r="GG38" s="284"/>
      <c r="GH38" s="284"/>
      <c r="GI38" s="284"/>
      <c r="GJ38" s="284"/>
      <c r="GK38" s="284"/>
      <c r="GL38" s="284"/>
      <c r="GM38" s="284"/>
      <c r="GN38" s="284"/>
      <c r="GO38" s="284"/>
      <c r="GP38" s="284"/>
      <c r="GQ38" s="284"/>
      <c r="GR38" s="284"/>
      <c r="GS38" s="284"/>
      <c r="GT38" s="284"/>
      <c r="GU38" s="284"/>
      <c r="GV38" s="284"/>
      <c r="GW38" s="284"/>
      <c r="GX38" s="284"/>
      <c r="GY38" s="284"/>
      <c r="GZ38" s="284"/>
      <c r="HA38" s="284"/>
      <c r="HB38" s="284"/>
      <c r="HC38" s="284"/>
      <c r="HD38" s="284"/>
      <c r="HE38" s="284"/>
      <c r="HF38" s="284"/>
      <c r="HG38" s="284"/>
      <c r="HH38" s="284"/>
      <c r="HI38" s="284"/>
      <c r="HJ38" s="284"/>
      <c r="HK38" s="284"/>
      <c r="HL38" s="284"/>
      <c r="HM38" s="284"/>
      <c r="HN38" s="284"/>
      <c r="HO38" s="284"/>
      <c r="HP38" s="284"/>
      <c r="HQ38" s="284"/>
      <c r="HR38" s="284"/>
      <c r="HS38" s="284"/>
      <c r="HT38" s="284"/>
      <c r="HU38" s="284"/>
      <c r="HV38" s="284"/>
      <c r="HW38" s="284"/>
      <c r="HX38" s="284"/>
      <c r="HY38" s="284"/>
      <c r="HZ38" s="284"/>
      <c r="IA38" s="284"/>
      <c r="IB38" s="284"/>
      <c r="IC38" s="284"/>
      <c r="ID38" s="284"/>
      <c r="IE38" s="284"/>
      <c r="IF38" s="284"/>
      <c r="IG38" s="284"/>
      <c r="IH38" s="284"/>
      <c r="II38" s="284"/>
    </row>
    <row r="39" spans="1:243" s="353" customFormat="1" ht="15" customHeight="1">
      <c r="A39" s="505"/>
      <c r="B39" s="506"/>
      <c r="C39" s="168"/>
      <c r="D39" s="417"/>
      <c r="E39" s="388"/>
      <c r="F39" s="220"/>
      <c r="G39" s="284"/>
      <c r="H39" s="284"/>
      <c r="I39" s="284"/>
      <c r="J39" s="284"/>
      <c r="K39" s="284"/>
      <c r="L39" s="284"/>
      <c r="M39" s="284"/>
      <c r="N39" s="284"/>
      <c r="O39" s="284"/>
      <c r="P39" s="284"/>
      <c r="Q39" s="284"/>
      <c r="R39" s="284"/>
      <c r="S39" s="284"/>
      <c r="T39" s="284"/>
      <c r="U39" s="284"/>
      <c r="V39" s="284"/>
      <c r="W39" s="284"/>
      <c r="X39" s="284"/>
      <c r="Y39" s="284"/>
      <c r="Z39" s="284"/>
      <c r="AA39" s="284"/>
      <c r="AB39" s="284"/>
      <c r="AC39" s="284"/>
      <c r="AD39" s="284"/>
      <c r="AE39" s="284"/>
      <c r="AF39" s="284"/>
      <c r="AG39" s="284"/>
      <c r="AH39" s="284"/>
      <c r="AI39" s="284"/>
      <c r="AJ39" s="284"/>
      <c r="AK39" s="284"/>
      <c r="AL39" s="284"/>
      <c r="AM39" s="284"/>
      <c r="AN39" s="284"/>
      <c r="AO39" s="284"/>
      <c r="AP39" s="284"/>
      <c r="AQ39" s="284"/>
      <c r="AR39" s="284"/>
      <c r="AS39" s="284"/>
      <c r="AT39" s="284"/>
      <c r="AU39" s="284"/>
      <c r="AV39" s="284"/>
      <c r="AW39" s="284"/>
      <c r="AX39" s="284"/>
      <c r="AY39" s="284"/>
      <c r="AZ39" s="284"/>
      <c r="BA39" s="284"/>
      <c r="BB39" s="284"/>
      <c r="BC39" s="284"/>
      <c r="BD39" s="284"/>
      <c r="BE39" s="284"/>
      <c r="BF39" s="284"/>
      <c r="BG39" s="284"/>
      <c r="BH39" s="284"/>
      <c r="BI39" s="284"/>
      <c r="BJ39" s="284"/>
      <c r="BK39" s="284"/>
      <c r="BL39" s="284"/>
      <c r="BM39" s="284"/>
      <c r="BN39" s="284"/>
      <c r="BO39" s="284"/>
      <c r="BP39" s="284"/>
      <c r="BQ39" s="284"/>
      <c r="BR39" s="284"/>
      <c r="BS39" s="284"/>
      <c r="BT39" s="284"/>
      <c r="BU39" s="284"/>
      <c r="BV39" s="284"/>
      <c r="BW39" s="284"/>
      <c r="BX39" s="284"/>
      <c r="BY39" s="284"/>
      <c r="BZ39" s="284"/>
      <c r="CA39" s="284"/>
      <c r="CB39" s="284"/>
      <c r="CC39" s="284"/>
      <c r="CD39" s="284"/>
      <c r="CE39" s="284"/>
      <c r="CF39" s="284"/>
      <c r="CG39" s="284"/>
      <c r="CH39" s="284"/>
      <c r="CI39" s="284"/>
      <c r="CJ39" s="284"/>
      <c r="CK39" s="284"/>
      <c r="CL39" s="284"/>
      <c r="CM39" s="284"/>
      <c r="CN39" s="284"/>
      <c r="CO39" s="284"/>
      <c r="CP39" s="284"/>
      <c r="CQ39" s="284"/>
      <c r="CR39" s="284"/>
      <c r="CS39" s="284"/>
      <c r="CT39" s="284"/>
      <c r="CU39" s="284"/>
      <c r="CV39" s="284"/>
      <c r="CW39" s="284"/>
      <c r="CX39" s="284"/>
      <c r="CY39" s="284"/>
      <c r="CZ39" s="284"/>
      <c r="DA39" s="284"/>
      <c r="DB39" s="284"/>
      <c r="DC39" s="284"/>
      <c r="DD39" s="284"/>
      <c r="DE39" s="284"/>
      <c r="DF39" s="284"/>
      <c r="DG39" s="284"/>
      <c r="DH39" s="284"/>
      <c r="DI39" s="284"/>
      <c r="DJ39" s="284"/>
      <c r="DK39" s="284"/>
      <c r="DL39" s="284"/>
      <c r="DM39" s="284"/>
      <c r="DN39" s="284"/>
      <c r="DO39" s="284"/>
      <c r="DP39" s="284"/>
      <c r="DQ39" s="284"/>
      <c r="DR39" s="284"/>
      <c r="DS39" s="284"/>
      <c r="DT39" s="284"/>
      <c r="DU39" s="284"/>
      <c r="DV39" s="284"/>
      <c r="DW39" s="284"/>
      <c r="DX39" s="284"/>
      <c r="DY39" s="284"/>
      <c r="DZ39" s="284"/>
      <c r="EA39" s="284"/>
      <c r="EB39" s="284"/>
      <c r="EC39" s="284"/>
      <c r="ED39" s="284"/>
      <c r="EE39" s="284"/>
      <c r="EF39" s="284"/>
      <c r="EG39" s="284"/>
      <c r="EH39" s="284"/>
      <c r="EI39" s="284"/>
      <c r="EJ39" s="284"/>
      <c r="EK39" s="284"/>
      <c r="EL39" s="284"/>
      <c r="EM39" s="284"/>
      <c r="EN39" s="284"/>
      <c r="EO39" s="284"/>
      <c r="EP39" s="284"/>
      <c r="EQ39" s="284"/>
      <c r="ER39" s="284"/>
      <c r="ES39" s="284"/>
      <c r="ET39" s="284"/>
      <c r="EU39" s="284"/>
      <c r="EV39" s="284"/>
      <c r="EW39" s="284"/>
      <c r="EX39" s="284"/>
      <c r="EY39" s="284"/>
      <c r="EZ39" s="284"/>
      <c r="FA39" s="284"/>
      <c r="FB39" s="284"/>
      <c r="FC39" s="284"/>
      <c r="FD39" s="284"/>
      <c r="FE39" s="284"/>
      <c r="FF39" s="284"/>
      <c r="FG39" s="284"/>
      <c r="FH39" s="284"/>
      <c r="FI39" s="284"/>
      <c r="FJ39" s="284"/>
      <c r="FK39" s="284"/>
      <c r="FL39" s="284"/>
      <c r="FM39" s="284"/>
      <c r="FN39" s="284"/>
      <c r="FO39" s="284"/>
      <c r="FP39" s="284"/>
      <c r="FQ39" s="284"/>
      <c r="FR39" s="284"/>
      <c r="FS39" s="284"/>
      <c r="FT39" s="284"/>
      <c r="FU39" s="284"/>
      <c r="FV39" s="284"/>
      <c r="FW39" s="284"/>
      <c r="FX39" s="284"/>
      <c r="FY39" s="284"/>
      <c r="FZ39" s="284"/>
      <c r="GA39" s="284"/>
      <c r="GB39" s="284"/>
      <c r="GC39" s="284"/>
      <c r="GD39" s="284"/>
      <c r="GE39" s="284"/>
      <c r="GF39" s="284"/>
      <c r="GG39" s="284"/>
      <c r="GH39" s="284"/>
      <c r="GI39" s="284"/>
      <c r="GJ39" s="284"/>
      <c r="GK39" s="284"/>
      <c r="GL39" s="284"/>
      <c r="GM39" s="284"/>
      <c r="GN39" s="284"/>
      <c r="GO39" s="284"/>
      <c r="GP39" s="284"/>
      <c r="GQ39" s="284"/>
      <c r="GR39" s="284"/>
      <c r="GS39" s="284"/>
      <c r="GT39" s="284"/>
      <c r="GU39" s="284"/>
      <c r="GV39" s="284"/>
      <c r="GW39" s="284"/>
      <c r="GX39" s="284"/>
      <c r="GY39" s="284"/>
      <c r="GZ39" s="284"/>
      <c r="HA39" s="284"/>
      <c r="HB39" s="284"/>
      <c r="HC39" s="284"/>
      <c r="HD39" s="284"/>
      <c r="HE39" s="284"/>
      <c r="HF39" s="284"/>
      <c r="HG39" s="284"/>
      <c r="HH39" s="284"/>
      <c r="HI39" s="284"/>
      <c r="HJ39" s="284"/>
      <c r="HK39" s="284"/>
      <c r="HL39" s="284"/>
      <c r="HM39" s="284"/>
      <c r="HN39" s="284"/>
      <c r="HO39" s="284"/>
      <c r="HP39" s="284"/>
      <c r="HQ39" s="284"/>
      <c r="HR39" s="284"/>
      <c r="HS39" s="284"/>
      <c r="HT39" s="284"/>
      <c r="HU39" s="284"/>
      <c r="HV39" s="284"/>
      <c r="HW39" s="284"/>
      <c r="HX39" s="284"/>
      <c r="HY39" s="284"/>
      <c r="HZ39" s="284"/>
      <c r="IA39" s="284"/>
      <c r="IB39" s="284"/>
      <c r="IC39" s="284"/>
      <c r="ID39" s="284"/>
      <c r="IE39" s="284"/>
      <c r="IF39" s="284"/>
      <c r="IG39" s="284"/>
      <c r="IH39" s="284"/>
      <c r="II39" s="284"/>
    </row>
    <row r="40" spans="1:243" s="353" customFormat="1" ht="15" customHeight="1">
      <c r="A40" s="344" t="s">
        <v>1236</v>
      </c>
      <c r="B40" s="506" t="s">
        <v>1375</v>
      </c>
      <c r="C40" s="168" t="s">
        <v>442</v>
      </c>
      <c r="D40" s="417">
        <v>1</v>
      </c>
      <c r="E40" s="282"/>
      <c r="F40" s="219">
        <f>D40*E40</f>
        <v>0</v>
      </c>
      <c r="G40" s="284"/>
      <c r="H40" s="284"/>
      <c r="I40" s="284"/>
      <c r="J40" s="284"/>
      <c r="K40" s="284"/>
      <c r="L40" s="284"/>
      <c r="M40" s="284"/>
      <c r="N40" s="284"/>
      <c r="O40" s="284"/>
      <c r="P40" s="284"/>
      <c r="Q40" s="284"/>
      <c r="R40" s="284"/>
      <c r="S40" s="284"/>
      <c r="T40" s="284"/>
      <c r="U40" s="284"/>
      <c r="V40" s="284"/>
      <c r="W40" s="284"/>
      <c r="X40" s="284"/>
      <c r="Y40" s="284"/>
      <c r="Z40" s="284"/>
      <c r="AA40" s="284"/>
      <c r="AB40" s="284"/>
      <c r="AC40" s="284"/>
      <c r="AD40" s="284"/>
      <c r="AE40" s="284"/>
      <c r="AF40" s="284"/>
      <c r="AG40" s="284"/>
      <c r="AH40" s="284"/>
      <c r="AI40" s="284"/>
      <c r="AJ40" s="284"/>
      <c r="AK40" s="284"/>
      <c r="AL40" s="284"/>
      <c r="AM40" s="284"/>
      <c r="AN40" s="284"/>
      <c r="AO40" s="284"/>
      <c r="AP40" s="284"/>
      <c r="AQ40" s="284"/>
      <c r="AR40" s="284"/>
      <c r="AS40" s="284"/>
      <c r="AT40" s="284"/>
      <c r="AU40" s="284"/>
      <c r="AV40" s="284"/>
      <c r="AW40" s="284"/>
      <c r="AX40" s="284"/>
      <c r="AY40" s="284"/>
      <c r="AZ40" s="284"/>
      <c r="BA40" s="284"/>
      <c r="BB40" s="284"/>
      <c r="BC40" s="284"/>
      <c r="BD40" s="284"/>
      <c r="BE40" s="284"/>
      <c r="BF40" s="284"/>
      <c r="BG40" s="284"/>
      <c r="BH40" s="284"/>
      <c r="BI40" s="284"/>
      <c r="BJ40" s="284"/>
      <c r="BK40" s="284"/>
      <c r="BL40" s="284"/>
      <c r="BM40" s="284"/>
      <c r="BN40" s="284"/>
      <c r="BO40" s="284"/>
      <c r="BP40" s="284"/>
      <c r="BQ40" s="284"/>
      <c r="BR40" s="284"/>
      <c r="BS40" s="284"/>
      <c r="BT40" s="284"/>
      <c r="BU40" s="284"/>
      <c r="BV40" s="284"/>
      <c r="BW40" s="284"/>
      <c r="BX40" s="284"/>
      <c r="BY40" s="284"/>
      <c r="BZ40" s="284"/>
      <c r="CA40" s="284"/>
      <c r="CB40" s="284"/>
      <c r="CC40" s="284"/>
      <c r="CD40" s="284"/>
      <c r="CE40" s="284"/>
      <c r="CF40" s="284"/>
      <c r="CG40" s="284"/>
      <c r="CH40" s="284"/>
      <c r="CI40" s="284"/>
      <c r="CJ40" s="284"/>
      <c r="CK40" s="284"/>
      <c r="CL40" s="284"/>
      <c r="CM40" s="284"/>
      <c r="CN40" s="284"/>
      <c r="CO40" s="284"/>
      <c r="CP40" s="284"/>
      <c r="CQ40" s="284"/>
      <c r="CR40" s="284"/>
      <c r="CS40" s="284"/>
      <c r="CT40" s="284"/>
      <c r="CU40" s="284"/>
      <c r="CV40" s="284"/>
      <c r="CW40" s="284"/>
      <c r="CX40" s="284"/>
      <c r="CY40" s="284"/>
      <c r="CZ40" s="284"/>
      <c r="DA40" s="284"/>
      <c r="DB40" s="284"/>
      <c r="DC40" s="284"/>
      <c r="DD40" s="284"/>
      <c r="DE40" s="284"/>
      <c r="DF40" s="284"/>
      <c r="DG40" s="284"/>
      <c r="DH40" s="284"/>
      <c r="DI40" s="284"/>
      <c r="DJ40" s="284"/>
      <c r="DK40" s="284"/>
      <c r="DL40" s="284"/>
      <c r="DM40" s="284"/>
      <c r="DN40" s="284"/>
      <c r="DO40" s="284"/>
      <c r="DP40" s="284"/>
      <c r="DQ40" s="284"/>
      <c r="DR40" s="284"/>
      <c r="DS40" s="284"/>
      <c r="DT40" s="284"/>
      <c r="DU40" s="284"/>
      <c r="DV40" s="284"/>
      <c r="DW40" s="284"/>
      <c r="DX40" s="284"/>
      <c r="DY40" s="284"/>
      <c r="DZ40" s="284"/>
      <c r="EA40" s="284"/>
      <c r="EB40" s="284"/>
      <c r="EC40" s="284"/>
      <c r="ED40" s="284"/>
      <c r="EE40" s="284"/>
      <c r="EF40" s="284"/>
      <c r="EG40" s="284"/>
      <c r="EH40" s="284"/>
      <c r="EI40" s="284"/>
      <c r="EJ40" s="284"/>
      <c r="EK40" s="284"/>
      <c r="EL40" s="284"/>
      <c r="EM40" s="284"/>
      <c r="EN40" s="284"/>
      <c r="EO40" s="284"/>
      <c r="EP40" s="284"/>
      <c r="EQ40" s="284"/>
      <c r="ER40" s="284"/>
      <c r="ES40" s="284"/>
      <c r="ET40" s="284"/>
      <c r="EU40" s="284"/>
      <c r="EV40" s="284"/>
      <c r="EW40" s="284"/>
      <c r="EX40" s="284"/>
      <c r="EY40" s="284"/>
      <c r="EZ40" s="284"/>
      <c r="FA40" s="284"/>
      <c r="FB40" s="284"/>
      <c r="FC40" s="284"/>
      <c r="FD40" s="284"/>
      <c r="FE40" s="284"/>
      <c r="FF40" s="284"/>
      <c r="FG40" s="284"/>
      <c r="FH40" s="284"/>
      <c r="FI40" s="284"/>
      <c r="FJ40" s="284"/>
      <c r="FK40" s="284"/>
      <c r="FL40" s="284"/>
      <c r="FM40" s="284"/>
      <c r="FN40" s="284"/>
      <c r="FO40" s="284"/>
      <c r="FP40" s="284"/>
      <c r="FQ40" s="284"/>
      <c r="FR40" s="284"/>
      <c r="FS40" s="284"/>
      <c r="FT40" s="284"/>
      <c r="FU40" s="284"/>
      <c r="FV40" s="284"/>
      <c r="FW40" s="284"/>
      <c r="FX40" s="284"/>
      <c r="FY40" s="284"/>
      <c r="FZ40" s="284"/>
      <c r="GA40" s="284"/>
      <c r="GB40" s="284"/>
      <c r="GC40" s="284"/>
      <c r="GD40" s="284"/>
      <c r="GE40" s="284"/>
      <c r="GF40" s="284"/>
      <c r="GG40" s="284"/>
      <c r="GH40" s="284"/>
      <c r="GI40" s="284"/>
      <c r="GJ40" s="284"/>
      <c r="GK40" s="284"/>
      <c r="GL40" s="284"/>
      <c r="GM40" s="284"/>
      <c r="GN40" s="284"/>
      <c r="GO40" s="284"/>
      <c r="GP40" s="284"/>
      <c r="GQ40" s="284"/>
      <c r="GR40" s="284"/>
      <c r="GS40" s="284"/>
      <c r="GT40" s="284"/>
      <c r="GU40" s="284"/>
      <c r="GV40" s="284"/>
      <c r="GW40" s="284"/>
      <c r="GX40" s="284"/>
      <c r="GY40" s="284"/>
      <c r="GZ40" s="284"/>
      <c r="HA40" s="284"/>
      <c r="HB40" s="284"/>
      <c r="HC40" s="284"/>
      <c r="HD40" s="284"/>
      <c r="HE40" s="284"/>
      <c r="HF40" s="284"/>
      <c r="HG40" s="284"/>
      <c r="HH40" s="284"/>
      <c r="HI40" s="284"/>
      <c r="HJ40" s="284"/>
      <c r="HK40" s="284"/>
      <c r="HL40" s="284"/>
      <c r="HM40" s="284"/>
      <c r="HN40" s="284"/>
      <c r="HO40" s="284"/>
      <c r="HP40" s="284"/>
      <c r="HQ40" s="284"/>
      <c r="HR40" s="284"/>
      <c r="HS40" s="284"/>
      <c r="HT40" s="284"/>
      <c r="HU40" s="284"/>
      <c r="HV40" s="284"/>
      <c r="HW40" s="284"/>
      <c r="HX40" s="284"/>
      <c r="HY40" s="284"/>
      <c r="HZ40" s="284"/>
      <c r="IA40" s="284"/>
      <c r="IB40" s="284"/>
      <c r="IC40" s="284"/>
      <c r="ID40" s="284"/>
      <c r="IE40" s="284"/>
      <c r="IF40" s="284"/>
      <c r="IG40" s="284"/>
      <c r="IH40" s="284"/>
      <c r="II40" s="284"/>
    </row>
    <row r="41" spans="1:243" s="353" customFormat="1" ht="15" customHeight="1">
      <c r="A41" s="505"/>
      <c r="B41" s="506"/>
      <c r="C41" s="168"/>
      <c r="D41" s="417"/>
      <c r="E41" s="388"/>
      <c r="F41" s="220"/>
      <c r="G41" s="284"/>
      <c r="H41" s="284"/>
      <c r="I41" s="284"/>
      <c r="J41" s="284"/>
      <c r="K41" s="284"/>
      <c r="L41" s="284"/>
      <c r="M41" s="284"/>
      <c r="N41" s="284"/>
      <c r="O41" s="284"/>
      <c r="P41" s="284"/>
      <c r="Q41" s="284"/>
      <c r="R41" s="284"/>
      <c r="S41" s="284"/>
      <c r="T41" s="284"/>
      <c r="U41" s="284"/>
      <c r="V41" s="284"/>
      <c r="W41" s="284"/>
      <c r="X41" s="284"/>
      <c r="Y41" s="284"/>
      <c r="Z41" s="284"/>
      <c r="AA41" s="284"/>
      <c r="AB41" s="284"/>
      <c r="AC41" s="284"/>
      <c r="AD41" s="284"/>
      <c r="AE41" s="284"/>
      <c r="AF41" s="284"/>
      <c r="AG41" s="284"/>
      <c r="AH41" s="284"/>
      <c r="AI41" s="284"/>
      <c r="AJ41" s="284"/>
      <c r="AK41" s="284"/>
      <c r="AL41" s="284"/>
      <c r="AM41" s="284"/>
      <c r="AN41" s="284"/>
      <c r="AO41" s="284"/>
      <c r="AP41" s="284"/>
      <c r="AQ41" s="284"/>
      <c r="AR41" s="284"/>
      <c r="AS41" s="284"/>
      <c r="AT41" s="284"/>
      <c r="AU41" s="284"/>
      <c r="AV41" s="284"/>
      <c r="AW41" s="284"/>
      <c r="AX41" s="284"/>
      <c r="AY41" s="284"/>
      <c r="AZ41" s="284"/>
      <c r="BA41" s="284"/>
      <c r="BB41" s="284"/>
      <c r="BC41" s="284"/>
      <c r="BD41" s="284"/>
      <c r="BE41" s="284"/>
      <c r="BF41" s="284"/>
      <c r="BG41" s="284"/>
      <c r="BH41" s="284"/>
      <c r="BI41" s="284"/>
      <c r="BJ41" s="284"/>
      <c r="BK41" s="284"/>
      <c r="BL41" s="284"/>
      <c r="BM41" s="284"/>
      <c r="BN41" s="284"/>
      <c r="BO41" s="284"/>
      <c r="BP41" s="284"/>
      <c r="BQ41" s="284"/>
      <c r="BR41" s="284"/>
      <c r="BS41" s="284"/>
      <c r="BT41" s="284"/>
      <c r="BU41" s="284"/>
      <c r="BV41" s="284"/>
      <c r="BW41" s="284"/>
      <c r="BX41" s="284"/>
      <c r="BY41" s="284"/>
      <c r="BZ41" s="284"/>
      <c r="CA41" s="284"/>
      <c r="CB41" s="284"/>
      <c r="CC41" s="284"/>
      <c r="CD41" s="284"/>
      <c r="CE41" s="284"/>
      <c r="CF41" s="284"/>
      <c r="CG41" s="284"/>
      <c r="CH41" s="284"/>
      <c r="CI41" s="284"/>
      <c r="CJ41" s="284"/>
      <c r="CK41" s="284"/>
      <c r="CL41" s="284"/>
      <c r="CM41" s="284"/>
      <c r="CN41" s="284"/>
      <c r="CO41" s="284"/>
      <c r="CP41" s="284"/>
      <c r="CQ41" s="284"/>
      <c r="CR41" s="284"/>
      <c r="CS41" s="284"/>
      <c r="CT41" s="284"/>
      <c r="CU41" s="284"/>
      <c r="CV41" s="284"/>
      <c r="CW41" s="284"/>
      <c r="CX41" s="284"/>
      <c r="CY41" s="284"/>
      <c r="CZ41" s="284"/>
      <c r="DA41" s="284"/>
      <c r="DB41" s="284"/>
      <c r="DC41" s="284"/>
      <c r="DD41" s="284"/>
      <c r="DE41" s="284"/>
      <c r="DF41" s="284"/>
      <c r="DG41" s="284"/>
      <c r="DH41" s="284"/>
      <c r="DI41" s="284"/>
      <c r="DJ41" s="284"/>
      <c r="DK41" s="284"/>
      <c r="DL41" s="284"/>
      <c r="DM41" s="284"/>
      <c r="DN41" s="284"/>
      <c r="DO41" s="284"/>
      <c r="DP41" s="284"/>
      <c r="DQ41" s="284"/>
      <c r="DR41" s="284"/>
      <c r="DS41" s="284"/>
      <c r="DT41" s="284"/>
      <c r="DU41" s="284"/>
      <c r="DV41" s="284"/>
      <c r="DW41" s="284"/>
      <c r="DX41" s="284"/>
      <c r="DY41" s="284"/>
      <c r="DZ41" s="284"/>
      <c r="EA41" s="284"/>
      <c r="EB41" s="284"/>
      <c r="EC41" s="284"/>
      <c r="ED41" s="284"/>
      <c r="EE41" s="284"/>
      <c r="EF41" s="284"/>
      <c r="EG41" s="284"/>
      <c r="EH41" s="284"/>
      <c r="EI41" s="284"/>
      <c r="EJ41" s="284"/>
      <c r="EK41" s="284"/>
      <c r="EL41" s="284"/>
      <c r="EM41" s="284"/>
      <c r="EN41" s="284"/>
      <c r="EO41" s="284"/>
      <c r="EP41" s="284"/>
      <c r="EQ41" s="284"/>
      <c r="ER41" s="284"/>
      <c r="ES41" s="284"/>
      <c r="ET41" s="284"/>
      <c r="EU41" s="284"/>
      <c r="EV41" s="284"/>
      <c r="EW41" s="284"/>
      <c r="EX41" s="284"/>
      <c r="EY41" s="284"/>
      <c r="EZ41" s="284"/>
      <c r="FA41" s="284"/>
      <c r="FB41" s="284"/>
      <c r="FC41" s="284"/>
      <c r="FD41" s="284"/>
      <c r="FE41" s="284"/>
      <c r="FF41" s="284"/>
      <c r="FG41" s="284"/>
      <c r="FH41" s="284"/>
      <c r="FI41" s="284"/>
      <c r="FJ41" s="284"/>
      <c r="FK41" s="284"/>
      <c r="FL41" s="284"/>
      <c r="FM41" s="284"/>
      <c r="FN41" s="284"/>
      <c r="FO41" s="284"/>
      <c r="FP41" s="284"/>
      <c r="FQ41" s="284"/>
      <c r="FR41" s="284"/>
      <c r="FS41" s="284"/>
      <c r="FT41" s="284"/>
      <c r="FU41" s="284"/>
      <c r="FV41" s="284"/>
      <c r="FW41" s="284"/>
      <c r="FX41" s="284"/>
      <c r="FY41" s="284"/>
      <c r="FZ41" s="284"/>
      <c r="GA41" s="284"/>
      <c r="GB41" s="284"/>
      <c r="GC41" s="284"/>
      <c r="GD41" s="284"/>
      <c r="GE41" s="284"/>
      <c r="GF41" s="284"/>
      <c r="GG41" s="284"/>
      <c r="GH41" s="284"/>
      <c r="GI41" s="284"/>
      <c r="GJ41" s="284"/>
      <c r="GK41" s="284"/>
      <c r="GL41" s="284"/>
      <c r="GM41" s="284"/>
      <c r="GN41" s="284"/>
      <c r="GO41" s="284"/>
      <c r="GP41" s="284"/>
      <c r="GQ41" s="284"/>
      <c r="GR41" s="284"/>
      <c r="GS41" s="284"/>
      <c r="GT41" s="284"/>
      <c r="GU41" s="284"/>
      <c r="GV41" s="284"/>
      <c r="GW41" s="284"/>
      <c r="GX41" s="284"/>
      <c r="GY41" s="284"/>
      <c r="GZ41" s="284"/>
      <c r="HA41" s="284"/>
      <c r="HB41" s="284"/>
      <c r="HC41" s="284"/>
      <c r="HD41" s="284"/>
      <c r="HE41" s="284"/>
      <c r="HF41" s="284"/>
      <c r="HG41" s="284"/>
      <c r="HH41" s="284"/>
      <c r="HI41" s="284"/>
      <c r="HJ41" s="284"/>
      <c r="HK41" s="284"/>
      <c r="HL41" s="284"/>
      <c r="HM41" s="284"/>
      <c r="HN41" s="284"/>
      <c r="HO41" s="284"/>
      <c r="HP41" s="284"/>
      <c r="HQ41" s="284"/>
      <c r="HR41" s="284"/>
      <c r="HS41" s="284"/>
      <c r="HT41" s="284"/>
      <c r="HU41" s="284"/>
      <c r="HV41" s="284"/>
      <c r="HW41" s="284"/>
      <c r="HX41" s="284"/>
      <c r="HY41" s="284"/>
      <c r="HZ41" s="284"/>
      <c r="IA41" s="284"/>
      <c r="IB41" s="284"/>
      <c r="IC41" s="284"/>
      <c r="ID41" s="284"/>
      <c r="IE41" s="284"/>
      <c r="IF41" s="284"/>
      <c r="IG41" s="284"/>
      <c r="IH41" s="284"/>
      <c r="II41" s="284"/>
    </row>
    <row r="42" spans="1:243" s="353" customFormat="1" ht="15" customHeight="1">
      <c r="A42" s="344" t="s">
        <v>1376</v>
      </c>
      <c r="B42" s="506" t="s">
        <v>1229</v>
      </c>
      <c r="C42" s="168" t="s">
        <v>442</v>
      </c>
      <c r="D42" s="417">
        <v>1</v>
      </c>
      <c r="E42" s="282"/>
      <c r="F42" s="219">
        <f>D42*E42</f>
        <v>0</v>
      </c>
      <c r="G42" s="284"/>
      <c r="H42" s="284"/>
      <c r="I42" s="284"/>
      <c r="J42" s="284"/>
      <c r="K42" s="284"/>
      <c r="L42" s="284"/>
      <c r="M42" s="284"/>
      <c r="N42" s="284"/>
      <c r="O42" s="284"/>
      <c r="P42" s="284"/>
      <c r="Q42" s="284"/>
      <c r="R42" s="284"/>
      <c r="S42" s="284"/>
      <c r="T42" s="284"/>
      <c r="U42" s="284"/>
      <c r="V42" s="284"/>
      <c r="W42" s="284"/>
      <c r="X42" s="284"/>
      <c r="Y42" s="284"/>
      <c r="Z42" s="284"/>
      <c r="AA42" s="284"/>
      <c r="AB42" s="284"/>
      <c r="AC42" s="284"/>
      <c r="AD42" s="284"/>
      <c r="AE42" s="284"/>
      <c r="AF42" s="284"/>
      <c r="AG42" s="284"/>
      <c r="AH42" s="284"/>
      <c r="AI42" s="284"/>
      <c r="AJ42" s="284"/>
      <c r="AK42" s="284"/>
      <c r="AL42" s="284"/>
      <c r="AM42" s="284"/>
      <c r="AN42" s="284"/>
      <c r="AO42" s="284"/>
      <c r="AP42" s="284"/>
      <c r="AQ42" s="284"/>
      <c r="AR42" s="284"/>
      <c r="AS42" s="284"/>
      <c r="AT42" s="284"/>
      <c r="AU42" s="284"/>
      <c r="AV42" s="284"/>
      <c r="AW42" s="284"/>
      <c r="AX42" s="284"/>
      <c r="AY42" s="284"/>
      <c r="AZ42" s="284"/>
      <c r="BA42" s="284"/>
      <c r="BB42" s="284"/>
      <c r="BC42" s="284"/>
      <c r="BD42" s="284"/>
      <c r="BE42" s="284"/>
      <c r="BF42" s="284"/>
      <c r="BG42" s="284"/>
      <c r="BH42" s="284"/>
      <c r="BI42" s="284"/>
      <c r="BJ42" s="284"/>
      <c r="BK42" s="284"/>
      <c r="BL42" s="284"/>
      <c r="BM42" s="284"/>
      <c r="BN42" s="284"/>
      <c r="BO42" s="284"/>
      <c r="BP42" s="284"/>
      <c r="BQ42" s="284"/>
      <c r="BR42" s="284"/>
      <c r="BS42" s="284"/>
      <c r="BT42" s="284"/>
      <c r="BU42" s="284"/>
      <c r="BV42" s="284"/>
      <c r="BW42" s="284"/>
      <c r="BX42" s="284"/>
      <c r="BY42" s="284"/>
      <c r="BZ42" s="284"/>
      <c r="CA42" s="284"/>
      <c r="CB42" s="284"/>
      <c r="CC42" s="284"/>
      <c r="CD42" s="284"/>
      <c r="CE42" s="284"/>
      <c r="CF42" s="284"/>
      <c r="CG42" s="284"/>
      <c r="CH42" s="284"/>
      <c r="CI42" s="284"/>
      <c r="CJ42" s="284"/>
      <c r="CK42" s="284"/>
      <c r="CL42" s="284"/>
      <c r="CM42" s="284"/>
      <c r="CN42" s="284"/>
      <c r="CO42" s="284"/>
      <c r="CP42" s="284"/>
      <c r="CQ42" s="284"/>
      <c r="CR42" s="284"/>
      <c r="CS42" s="284"/>
      <c r="CT42" s="284"/>
      <c r="CU42" s="284"/>
      <c r="CV42" s="284"/>
      <c r="CW42" s="284"/>
      <c r="CX42" s="284"/>
      <c r="CY42" s="284"/>
      <c r="CZ42" s="284"/>
      <c r="DA42" s="284"/>
      <c r="DB42" s="284"/>
      <c r="DC42" s="284"/>
      <c r="DD42" s="284"/>
      <c r="DE42" s="284"/>
      <c r="DF42" s="284"/>
      <c r="DG42" s="284"/>
      <c r="DH42" s="284"/>
      <c r="DI42" s="284"/>
      <c r="DJ42" s="284"/>
      <c r="DK42" s="284"/>
      <c r="DL42" s="284"/>
      <c r="DM42" s="284"/>
      <c r="DN42" s="284"/>
      <c r="DO42" s="284"/>
      <c r="DP42" s="284"/>
      <c r="DQ42" s="284"/>
      <c r="DR42" s="284"/>
      <c r="DS42" s="284"/>
      <c r="DT42" s="284"/>
      <c r="DU42" s="284"/>
      <c r="DV42" s="284"/>
      <c r="DW42" s="284"/>
      <c r="DX42" s="284"/>
      <c r="DY42" s="284"/>
      <c r="DZ42" s="284"/>
      <c r="EA42" s="284"/>
      <c r="EB42" s="284"/>
      <c r="EC42" s="284"/>
      <c r="ED42" s="284"/>
      <c r="EE42" s="284"/>
      <c r="EF42" s="284"/>
      <c r="EG42" s="284"/>
      <c r="EH42" s="284"/>
      <c r="EI42" s="284"/>
      <c r="EJ42" s="284"/>
      <c r="EK42" s="284"/>
      <c r="EL42" s="284"/>
      <c r="EM42" s="284"/>
      <c r="EN42" s="284"/>
      <c r="EO42" s="284"/>
      <c r="EP42" s="284"/>
      <c r="EQ42" s="284"/>
      <c r="ER42" s="284"/>
      <c r="ES42" s="284"/>
      <c r="ET42" s="284"/>
      <c r="EU42" s="284"/>
      <c r="EV42" s="284"/>
      <c r="EW42" s="284"/>
      <c r="EX42" s="284"/>
      <c r="EY42" s="284"/>
      <c r="EZ42" s="284"/>
      <c r="FA42" s="284"/>
      <c r="FB42" s="284"/>
      <c r="FC42" s="284"/>
      <c r="FD42" s="284"/>
      <c r="FE42" s="284"/>
      <c r="FF42" s="284"/>
      <c r="FG42" s="284"/>
      <c r="FH42" s="284"/>
      <c r="FI42" s="284"/>
      <c r="FJ42" s="284"/>
      <c r="FK42" s="284"/>
      <c r="FL42" s="284"/>
      <c r="FM42" s="284"/>
      <c r="FN42" s="284"/>
      <c r="FO42" s="284"/>
      <c r="FP42" s="284"/>
      <c r="FQ42" s="284"/>
      <c r="FR42" s="284"/>
      <c r="FS42" s="284"/>
      <c r="FT42" s="284"/>
      <c r="FU42" s="284"/>
      <c r="FV42" s="284"/>
      <c r="FW42" s="284"/>
      <c r="FX42" s="284"/>
      <c r="FY42" s="284"/>
      <c r="FZ42" s="284"/>
      <c r="GA42" s="284"/>
      <c r="GB42" s="284"/>
      <c r="GC42" s="284"/>
      <c r="GD42" s="284"/>
      <c r="GE42" s="284"/>
      <c r="GF42" s="284"/>
      <c r="GG42" s="284"/>
      <c r="GH42" s="284"/>
      <c r="GI42" s="284"/>
      <c r="GJ42" s="284"/>
      <c r="GK42" s="284"/>
      <c r="GL42" s="284"/>
      <c r="GM42" s="284"/>
      <c r="GN42" s="284"/>
      <c r="GO42" s="284"/>
      <c r="GP42" s="284"/>
      <c r="GQ42" s="284"/>
      <c r="GR42" s="284"/>
      <c r="GS42" s="284"/>
      <c r="GT42" s="284"/>
      <c r="GU42" s="284"/>
      <c r="GV42" s="284"/>
      <c r="GW42" s="284"/>
      <c r="GX42" s="284"/>
      <c r="GY42" s="284"/>
      <c r="GZ42" s="284"/>
      <c r="HA42" s="284"/>
      <c r="HB42" s="284"/>
      <c r="HC42" s="284"/>
      <c r="HD42" s="284"/>
      <c r="HE42" s="284"/>
      <c r="HF42" s="284"/>
      <c r="HG42" s="284"/>
      <c r="HH42" s="284"/>
      <c r="HI42" s="284"/>
      <c r="HJ42" s="284"/>
      <c r="HK42" s="284"/>
      <c r="HL42" s="284"/>
      <c r="HM42" s="284"/>
      <c r="HN42" s="284"/>
      <c r="HO42" s="284"/>
      <c r="HP42" s="284"/>
      <c r="HQ42" s="284"/>
      <c r="HR42" s="284"/>
      <c r="HS42" s="284"/>
      <c r="HT42" s="284"/>
      <c r="HU42" s="284"/>
      <c r="HV42" s="284"/>
      <c r="HW42" s="284"/>
      <c r="HX42" s="284"/>
      <c r="HY42" s="284"/>
      <c r="HZ42" s="284"/>
      <c r="IA42" s="284"/>
      <c r="IB42" s="284"/>
      <c r="IC42" s="284"/>
      <c r="ID42" s="284"/>
      <c r="IE42" s="284"/>
      <c r="IF42" s="284"/>
      <c r="IG42" s="284"/>
      <c r="IH42" s="284"/>
      <c r="II42" s="284"/>
    </row>
    <row r="43" spans="1:243" s="353" customFormat="1" ht="11.25" customHeight="1">
      <c r="A43" s="344"/>
      <c r="B43" s="506"/>
      <c r="C43" s="168"/>
      <c r="D43" s="417"/>
      <c r="E43" s="398"/>
      <c r="F43" s="219"/>
      <c r="G43" s="284"/>
      <c r="H43" s="284"/>
      <c r="I43" s="284"/>
      <c r="J43" s="284"/>
      <c r="K43" s="284"/>
      <c r="L43" s="284"/>
      <c r="M43" s="284"/>
      <c r="N43" s="284"/>
      <c r="O43" s="284"/>
      <c r="P43" s="284"/>
      <c r="Q43" s="284"/>
      <c r="R43" s="284"/>
      <c r="S43" s="284"/>
      <c r="T43" s="284"/>
      <c r="U43" s="284"/>
      <c r="V43" s="284"/>
      <c r="W43" s="284"/>
      <c r="X43" s="284"/>
      <c r="Y43" s="284"/>
      <c r="Z43" s="284"/>
      <c r="AA43" s="284"/>
      <c r="AB43" s="284"/>
      <c r="AC43" s="284"/>
      <c r="AD43" s="284"/>
      <c r="AE43" s="284"/>
      <c r="AF43" s="284"/>
      <c r="AG43" s="284"/>
      <c r="AH43" s="284"/>
      <c r="AI43" s="284"/>
      <c r="AJ43" s="284"/>
      <c r="AK43" s="284"/>
      <c r="AL43" s="284"/>
      <c r="AM43" s="284"/>
      <c r="AN43" s="284"/>
      <c r="AO43" s="284"/>
      <c r="AP43" s="284"/>
      <c r="AQ43" s="284"/>
      <c r="AR43" s="284"/>
      <c r="AS43" s="284"/>
      <c r="AT43" s="284"/>
      <c r="AU43" s="284"/>
      <c r="AV43" s="284"/>
      <c r="AW43" s="284"/>
      <c r="AX43" s="284"/>
      <c r="AY43" s="284"/>
      <c r="AZ43" s="284"/>
      <c r="BA43" s="284"/>
      <c r="BB43" s="284"/>
      <c r="BC43" s="284"/>
      <c r="BD43" s="284"/>
      <c r="BE43" s="284"/>
      <c r="BF43" s="284"/>
      <c r="BG43" s="284"/>
      <c r="BH43" s="284"/>
      <c r="BI43" s="284"/>
      <c r="BJ43" s="284"/>
      <c r="BK43" s="284"/>
      <c r="BL43" s="284"/>
      <c r="BM43" s="284"/>
      <c r="BN43" s="284"/>
      <c r="BO43" s="284"/>
      <c r="BP43" s="284"/>
      <c r="BQ43" s="284"/>
      <c r="BR43" s="284"/>
      <c r="BS43" s="284"/>
      <c r="BT43" s="284"/>
      <c r="BU43" s="284"/>
      <c r="BV43" s="284"/>
      <c r="BW43" s="284"/>
      <c r="BX43" s="284"/>
      <c r="BY43" s="284"/>
      <c r="BZ43" s="284"/>
      <c r="CA43" s="284"/>
      <c r="CB43" s="284"/>
      <c r="CC43" s="284"/>
      <c r="CD43" s="284"/>
      <c r="CE43" s="284"/>
      <c r="CF43" s="284"/>
      <c r="CG43" s="284"/>
      <c r="CH43" s="284"/>
      <c r="CI43" s="284"/>
      <c r="CJ43" s="284"/>
      <c r="CK43" s="284"/>
      <c r="CL43" s="284"/>
      <c r="CM43" s="284"/>
      <c r="CN43" s="284"/>
      <c r="CO43" s="284"/>
      <c r="CP43" s="284"/>
      <c r="CQ43" s="284"/>
      <c r="CR43" s="284"/>
      <c r="CS43" s="284"/>
      <c r="CT43" s="284"/>
      <c r="CU43" s="284"/>
      <c r="CV43" s="284"/>
      <c r="CW43" s="284"/>
      <c r="CX43" s="284"/>
      <c r="CY43" s="284"/>
      <c r="CZ43" s="284"/>
      <c r="DA43" s="284"/>
      <c r="DB43" s="284"/>
      <c r="DC43" s="284"/>
      <c r="DD43" s="284"/>
      <c r="DE43" s="284"/>
      <c r="DF43" s="284"/>
      <c r="DG43" s="284"/>
      <c r="DH43" s="284"/>
      <c r="DI43" s="284"/>
      <c r="DJ43" s="284"/>
      <c r="DK43" s="284"/>
      <c r="DL43" s="284"/>
      <c r="DM43" s="284"/>
      <c r="DN43" s="284"/>
      <c r="DO43" s="284"/>
      <c r="DP43" s="284"/>
      <c r="DQ43" s="284"/>
      <c r="DR43" s="284"/>
      <c r="DS43" s="284"/>
      <c r="DT43" s="284"/>
      <c r="DU43" s="284"/>
      <c r="DV43" s="284"/>
      <c r="DW43" s="284"/>
      <c r="DX43" s="284"/>
      <c r="DY43" s="284"/>
      <c r="DZ43" s="284"/>
      <c r="EA43" s="284"/>
      <c r="EB43" s="284"/>
      <c r="EC43" s="284"/>
      <c r="ED43" s="284"/>
      <c r="EE43" s="284"/>
      <c r="EF43" s="284"/>
      <c r="EG43" s="284"/>
      <c r="EH43" s="284"/>
      <c r="EI43" s="284"/>
      <c r="EJ43" s="284"/>
      <c r="EK43" s="284"/>
      <c r="EL43" s="284"/>
      <c r="EM43" s="284"/>
      <c r="EN43" s="284"/>
      <c r="EO43" s="284"/>
      <c r="EP43" s="284"/>
      <c r="EQ43" s="284"/>
      <c r="ER43" s="284"/>
      <c r="ES43" s="284"/>
      <c r="ET43" s="284"/>
      <c r="EU43" s="284"/>
      <c r="EV43" s="284"/>
      <c r="EW43" s="284"/>
      <c r="EX43" s="284"/>
      <c r="EY43" s="284"/>
      <c r="EZ43" s="284"/>
      <c r="FA43" s="284"/>
      <c r="FB43" s="284"/>
      <c r="FC43" s="284"/>
      <c r="FD43" s="284"/>
      <c r="FE43" s="284"/>
      <c r="FF43" s="284"/>
      <c r="FG43" s="284"/>
      <c r="FH43" s="284"/>
      <c r="FI43" s="284"/>
      <c r="FJ43" s="284"/>
      <c r="FK43" s="284"/>
      <c r="FL43" s="284"/>
      <c r="FM43" s="284"/>
      <c r="FN43" s="284"/>
      <c r="FO43" s="284"/>
      <c r="FP43" s="284"/>
      <c r="FQ43" s="284"/>
      <c r="FR43" s="284"/>
      <c r="FS43" s="284"/>
      <c r="FT43" s="284"/>
      <c r="FU43" s="284"/>
      <c r="FV43" s="284"/>
      <c r="FW43" s="284"/>
      <c r="FX43" s="284"/>
      <c r="FY43" s="284"/>
      <c r="FZ43" s="284"/>
      <c r="GA43" s="284"/>
      <c r="GB43" s="284"/>
      <c r="GC43" s="284"/>
      <c r="GD43" s="284"/>
      <c r="GE43" s="284"/>
      <c r="GF43" s="284"/>
      <c r="GG43" s="284"/>
      <c r="GH43" s="284"/>
      <c r="GI43" s="284"/>
      <c r="GJ43" s="284"/>
      <c r="GK43" s="284"/>
      <c r="GL43" s="284"/>
      <c r="GM43" s="284"/>
      <c r="GN43" s="284"/>
      <c r="GO43" s="284"/>
      <c r="GP43" s="284"/>
      <c r="GQ43" s="284"/>
      <c r="GR43" s="284"/>
      <c r="GS43" s="284"/>
      <c r="GT43" s="284"/>
      <c r="GU43" s="284"/>
      <c r="GV43" s="284"/>
      <c r="GW43" s="284"/>
      <c r="GX43" s="284"/>
      <c r="GY43" s="284"/>
      <c r="GZ43" s="284"/>
      <c r="HA43" s="284"/>
      <c r="HB43" s="284"/>
      <c r="HC43" s="284"/>
      <c r="HD43" s="284"/>
      <c r="HE43" s="284"/>
      <c r="HF43" s="284"/>
      <c r="HG43" s="284"/>
      <c r="HH43" s="284"/>
      <c r="HI43" s="284"/>
      <c r="HJ43" s="284"/>
      <c r="HK43" s="284"/>
      <c r="HL43" s="284"/>
      <c r="HM43" s="284"/>
      <c r="HN43" s="284"/>
      <c r="HO43" s="284"/>
      <c r="HP43" s="284"/>
      <c r="HQ43" s="284"/>
      <c r="HR43" s="284"/>
      <c r="HS43" s="284"/>
      <c r="HT43" s="284"/>
      <c r="HU43" s="284"/>
      <c r="HV43" s="284"/>
      <c r="HW43" s="284"/>
      <c r="HX43" s="284"/>
      <c r="HY43" s="284"/>
      <c r="HZ43" s="284"/>
      <c r="IA43" s="284"/>
      <c r="IB43" s="284"/>
      <c r="IC43" s="284"/>
      <c r="ID43" s="284"/>
      <c r="IE43" s="284"/>
      <c r="IF43" s="284"/>
      <c r="IG43" s="284"/>
      <c r="IH43" s="284"/>
      <c r="II43" s="284"/>
    </row>
    <row r="44" spans="1:243" s="353" customFormat="1" ht="14.25">
      <c r="A44" s="436"/>
      <c r="B44" s="506"/>
      <c r="C44" s="168"/>
      <c r="D44" s="417"/>
      <c r="E44" s="388"/>
      <c r="F44" s="220"/>
      <c r="G44" s="284"/>
      <c r="H44" s="284"/>
      <c r="I44" s="284"/>
      <c r="J44" s="284"/>
      <c r="K44" s="284"/>
      <c r="L44" s="284"/>
      <c r="M44" s="284"/>
      <c r="N44" s="284"/>
      <c r="O44" s="284"/>
      <c r="P44" s="284"/>
      <c r="Q44" s="284"/>
      <c r="R44" s="284"/>
      <c r="S44" s="284"/>
      <c r="T44" s="284"/>
      <c r="U44" s="284"/>
      <c r="V44" s="284"/>
      <c r="W44" s="284"/>
      <c r="X44" s="284"/>
      <c r="Y44" s="284"/>
      <c r="Z44" s="284"/>
      <c r="AA44" s="284"/>
      <c r="AB44" s="284"/>
      <c r="AC44" s="284"/>
      <c r="AD44" s="284"/>
      <c r="AE44" s="284"/>
      <c r="AF44" s="284"/>
      <c r="AG44" s="284"/>
      <c r="AH44" s="284"/>
      <c r="AI44" s="284"/>
      <c r="AJ44" s="284"/>
      <c r="AK44" s="284"/>
      <c r="AL44" s="284"/>
      <c r="AM44" s="284"/>
      <c r="AN44" s="284"/>
      <c r="AO44" s="284"/>
      <c r="AP44" s="284"/>
      <c r="AQ44" s="284"/>
      <c r="AR44" s="284"/>
      <c r="AS44" s="284"/>
      <c r="AT44" s="284"/>
      <c r="AU44" s="284"/>
      <c r="AV44" s="284"/>
      <c r="AW44" s="284"/>
      <c r="AX44" s="284"/>
      <c r="AY44" s="284"/>
      <c r="AZ44" s="284"/>
      <c r="BA44" s="284"/>
      <c r="BB44" s="284"/>
      <c r="BC44" s="284"/>
      <c r="BD44" s="284"/>
      <c r="BE44" s="284"/>
      <c r="BF44" s="284"/>
      <c r="BG44" s="284"/>
      <c r="BH44" s="284"/>
      <c r="BI44" s="284"/>
      <c r="BJ44" s="284"/>
      <c r="BK44" s="284"/>
      <c r="BL44" s="284"/>
      <c r="BM44" s="284"/>
      <c r="BN44" s="284"/>
      <c r="BO44" s="284"/>
      <c r="BP44" s="284"/>
      <c r="BQ44" s="284"/>
      <c r="BR44" s="284"/>
      <c r="BS44" s="284"/>
      <c r="BT44" s="284"/>
      <c r="BU44" s="284"/>
      <c r="BV44" s="284"/>
      <c r="BW44" s="284"/>
      <c r="BX44" s="284"/>
      <c r="BY44" s="284"/>
      <c r="BZ44" s="284"/>
      <c r="CA44" s="284"/>
      <c r="CB44" s="284"/>
      <c r="CC44" s="284"/>
      <c r="CD44" s="284"/>
      <c r="CE44" s="284"/>
      <c r="CF44" s="284"/>
      <c r="CG44" s="284"/>
      <c r="CH44" s="284"/>
      <c r="CI44" s="284"/>
      <c r="CJ44" s="284"/>
      <c r="CK44" s="284"/>
      <c r="CL44" s="284"/>
      <c r="CM44" s="284"/>
      <c r="CN44" s="284"/>
      <c r="CO44" s="284"/>
      <c r="CP44" s="284"/>
      <c r="CQ44" s="284"/>
      <c r="CR44" s="284"/>
      <c r="CS44" s="284"/>
      <c r="CT44" s="284"/>
      <c r="CU44" s="284"/>
      <c r="CV44" s="284"/>
      <c r="CW44" s="284"/>
      <c r="CX44" s="284"/>
      <c r="CY44" s="284"/>
      <c r="CZ44" s="284"/>
      <c r="DA44" s="284"/>
      <c r="DB44" s="284"/>
      <c r="DC44" s="284"/>
      <c r="DD44" s="284"/>
      <c r="DE44" s="284"/>
      <c r="DF44" s="284"/>
      <c r="DG44" s="284"/>
      <c r="DH44" s="284"/>
      <c r="DI44" s="284"/>
      <c r="DJ44" s="284"/>
      <c r="DK44" s="284"/>
      <c r="DL44" s="284"/>
      <c r="DM44" s="284"/>
      <c r="DN44" s="284"/>
      <c r="DO44" s="284"/>
      <c r="DP44" s="284"/>
      <c r="DQ44" s="284"/>
      <c r="DR44" s="284"/>
      <c r="DS44" s="284"/>
      <c r="DT44" s="284"/>
      <c r="DU44" s="284"/>
      <c r="DV44" s="284"/>
      <c r="DW44" s="284"/>
      <c r="DX44" s="284"/>
      <c r="DY44" s="284"/>
      <c r="DZ44" s="284"/>
      <c r="EA44" s="284"/>
      <c r="EB44" s="284"/>
      <c r="EC44" s="284"/>
      <c r="ED44" s="284"/>
      <c r="EE44" s="284"/>
      <c r="EF44" s="284"/>
      <c r="EG44" s="284"/>
      <c r="EH44" s="284"/>
      <c r="EI44" s="284"/>
      <c r="EJ44" s="284"/>
      <c r="EK44" s="284"/>
      <c r="EL44" s="284"/>
      <c r="EM44" s="284"/>
      <c r="EN44" s="284"/>
      <c r="EO44" s="284"/>
      <c r="EP44" s="284"/>
      <c r="EQ44" s="284"/>
      <c r="ER44" s="284"/>
      <c r="ES44" s="284"/>
      <c r="ET44" s="284"/>
      <c r="EU44" s="284"/>
      <c r="EV44" s="284"/>
      <c r="EW44" s="284"/>
      <c r="EX44" s="284"/>
      <c r="EY44" s="284"/>
      <c r="EZ44" s="284"/>
      <c r="FA44" s="284"/>
      <c r="FB44" s="284"/>
      <c r="FC44" s="284"/>
      <c r="FD44" s="284"/>
      <c r="FE44" s="284"/>
      <c r="FF44" s="284"/>
      <c r="FG44" s="284"/>
      <c r="FH44" s="284"/>
      <c r="FI44" s="284"/>
      <c r="FJ44" s="284"/>
      <c r="FK44" s="284"/>
      <c r="FL44" s="284"/>
      <c r="FM44" s="284"/>
      <c r="FN44" s="284"/>
      <c r="FO44" s="284"/>
      <c r="FP44" s="284"/>
      <c r="FQ44" s="284"/>
      <c r="FR44" s="284"/>
      <c r="FS44" s="284"/>
      <c r="FT44" s="284"/>
      <c r="FU44" s="284"/>
      <c r="FV44" s="284"/>
      <c r="FW44" s="284"/>
      <c r="FX44" s="284"/>
      <c r="FY44" s="284"/>
      <c r="FZ44" s="284"/>
      <c r="GA44" s="284"/>
      <c r="GB44" s="284"/>
      <c r="GC44" s="284"/>
      <c r="GD44" s="284"/>
      <c r="GE44" s="284"/>
      <c r="GF44" s="284"/>
      <c r="GG44" s="284"/>
      <c r="GH44" s="284"/>
      <c r="GI44" s="284"/>
      <c r="GJ44" s="284"/>
      <c r="GK44" s="284"/>
      <c r="GL44" s="284"/>
      <c r="GM44" s="284"/>
      <c r="GN44" s="284"/>
      <c r="GO44" s="284"/>
      <c r="GP44" s="284"/>
      <c r="GQ44" s="284"/>
      <c r="GR44" s="284"/>
      <c r="GS44" s="284"/>
      <c r="GT44" s="284"/>
      <c r="GU44" s="284"/>
      <c r="GV44" s="284"/>
      <c r="GW44" s="284"/>
      <c r="GX44" s="284"/>
      <c r="GY44" s="284"/>
      <c r="GZ44" s="284"/>
      <c r="HA44" s="284"/>
      <c r="HB44" s="284"/>
      <c r="HC44" s="284"/>
      <c r="HD44" s="284"/>
      <c r="HE44" s="284"/>
      <c r="HF44" s="284"/>
      <c r="HG44" s="284"/>
      <c r="HH44" s="284"/>
      <c r="HI44" s="284"/>
      <c r="HJ44" s="284"/>
      <c r="HK44" s="284"/>
      <c r="HL44" s="284"/>
      <c r="HM44" s="284"/>
      <c r="HN44" s="284"/>
      <c r="HO44" s="284"/>
      <c r="HP44" s="284"/>
      <c r="HQ44" s="284"/>
      <c r="HR44" s="284"/>
      <c r="HS44" s="284"/>
      <c r="HT44" s="284"/>
      <c r="HU44" s="284"/>
      <c r="HV44" s="284"/>
      <c r="HW44" s="284"/>
      <c r="HX44" s="284"/>
      <c r="HY44" s="284"/>
      <c r="HZ44" s="284"/>
      <c r="IA44" s="284"/>
      <c r="IB44" s="284"/>
      <c r="IC44" s="284"/>
      <c r="ID44" s="284"/>
      <c r="IE44" s="284"/>
      <c r="IF44" s="284"/>
      <c r="IG44" s="284"/>
      <c r="IH44" s="284"/>
      <c r="II44" s="284"/>
    </row>
    <row r="45" spans="1:243" ht="30" customHeight="1">
      <c r="A45" s="358"/>
      <c r="B45" s="359" t="s">
        <v>319</v>
      </c>
      <c r="C45" s="360"/>
      <c r="D45" s="443"/>
      <c r="E45" s="362" t="s">
        <v>248</v>
      </c>
      <c r="F45" s="400">
        <f>SUM(F11:F42)</f>
        <v>0</v>
      </c>
    </row>
    <row r="46" spans="1:243" s="353" customFormat="1" ht="14.1" customHeight="1">
      <c r="A46" s="436"/>
      <c r="B46" s="506"/>
      <c r="C46" s="168"/>
      <c r="D46" s="417"/>
      <c r="E46" s="388"/>
      <c r="F46" s="220"/>
      <c r="G46" s="284"/>
      <c r="H46" s="284"/>
      <c r="I46" s="284"/>
      <c r="J46" s="284"/>
      <c r="K46" s="284"/>
      <c r="L46" s="284"/>
      <c r="M46" s="284"/>
      <c r="N46" s="284"/>
      <c r="O46" s="284"/>
      <c r="P46" s="284"/>
      <c r="Q46" s="284"/>
      <c r="R46" s="284"/>
      <c r="S46" s="284"/>
      <c r="T46" s="284"/>
      <c r="U46" s="284"/>
      <c r="V46" s="284"/>
      <c r="W46" s="284"/>
      <c r="X46" s="284"/>
      <c r="Y46" s="284"/>
      <c r="Z46" s="284"/>
      <c r="AA46" s="284"/>
      <c r="AB46" s="284"/>
      <c r="AC46" s="284"/>
      <c r="AD46" s="284"/>
      <c r="AE46" s="284"/>
      <c r="AF46" s="284"/>
      <c r="AG46" s="284"/>
      <c r="AH46" s="284"/>
      <c r="AI46" s="284"/>
      <c r="AJ46" s="284"/>
      <c r="AK46" s="284"/>
      <c r="AL46" s="284"/>
      <c r="AM46" s="284"/>
      <c r="AN46" s="284"/>
      <c r="AO46" s="284"/>
      <c r="AP46" s="284"/>
      <c r="AQ46" s="284"/>
      <c r="AR46" s="284"/>
      <c r="AS46" s="284"/>
      <c r="AT46" s="284"/>
      <c r="AU46" s="284"/>
      <c r="AV46" s="284"/>
      <c r="AW46" s="284"/>
      <c r="AX46" s="284"/>
      <c r="AY46" s="284"/>
      <c r="AZ46" s="284"/>
      <c r="BA46" s="284"/>
      <c r="BB46" s="284"/>
      <c r="BC46" s="284"/>
      <c r="BD46" s="284"/>
      <c r="BE46" s="284"/>
      <c r="BF46" s="284"/>
      <c r="BG46" s="284"/>
      <c r="BH46" s="284"/>
      <c r="BI46" s="284"/>
      <c r="BJ46" s="284"/>
      <c r="BK46" s="284"/>
      <c r="BL46" s="284"/>
      <c r="BM46" s="284"/>
      <c r="BN46" s="284"/>
      <c r="BO46" s="284"/>
      <c r="BP46" s="284"/>
      <c r="BQ46" s="284"/>
      <c r="BR46" s="284"/>
      <c r="BS46" s="284"/>
      <c r="BT46" s="284"/>
      <c r="BU46" s="284"/>
      <c r="BV46" s="284"/>
      <c r="BW46" s="284"/>
      <c r="BX46" s="284"/>
      <c r="BY46" s="284"/>
      <c r="BZ46" s="284"/>
      <c r="CA46" s="284"/>
      <c r="CB46" s="284"/>
      <c r="CC46" s="284"/>
      <c r="CD46" s="284"/>
      <c r="CE46" s="284"/>
      <c r="CF46" s="284"/>
      <c r="CG46" s="284"/>
      <c r="CH46" s="284"/>
      <c r="CI46" s="284"/>
      <c r="CJ46" s="284"/>
      <c r="CK46" s="284"/>
      <c r="CL46" s="284"/>
      <c r="CM46" s="284"/>
      <c r="CN46" s="284"/>
      <c r="CO46" s="284"/>
      <c r="CP46" s="284"/>
      <c r="CQ46" s="284"/>
      <c r="CR46" s="284"/>
      <c r="CS46" s="284"/>
      <c r="CT46" s="284"/>
      <c r="CU46" s="284"/>
      <c r="CV46" s="284"/>
      <c r="CW46" s="284"/>
      <c r="CX46" s="284"/>
      <c r="CY46" s="284"/>
      <c r="CZ46" s="284"/>
      <c r="DA46" s="284"/>
      <c r="DB46" s="284"/>
      <c r="DC46" s="284"/>
      <c r="DD46" s="284"/>
      <c r="DE46" s="284"/>
      <c r="DF46" s="284"/>
      <c r="DG46" s="284"/>
      <c r="DH46" s="284"/>
      <c r="DI46" s="284"/>
      <c r="DJ46" s="284"/>
      <c r="DK46" s="284"/>
      <c r="DL46" s="284"/>
      <c r="DM46" s="284"/>
      <c r="DN46" s="284"/>
      <c r="DO46" s="284"/>
      <c r="DP46" s="284"/>
      <c r="DQ46" s="284"/>
      <c r="DR46" s="284"/>
      <c r="DS46" s="284"/>
      <c r="DT46" s="284"/>
      <c r="DU46" s="284"/>
      <c r="DV46" s="284"/>
      <c r="DW46" s="284"/>
      <c r="DX46" s="284"/>
      <c r="DY46" s="284"/>
      <c r="DZ46" s="284"/>
      <c r="EA46" s="284"/>
      <c r="EB46" s="284"/>
      <c r="EC46" s="284"/>
      <c r="ED46" s="284"/>
      <c r="EE46" s="284"/>
      <c r="EF46" s="284"/>
      <c r="EG46" s="284"/>
      <c r="EH46" s="284"/>
      <c r="EI46" s="284"/>
      <c r="EJ46" s="284"/>
      <c r="EK46" s="284"/>
      <c r="EL46" s="284"/>
      <c r="EM46" s="284"/>
      <c r="EN46" s="284"/>
      <c r="EO46" s="284"/>
      <c r="EP46" s="284"/>
      <c r="EQ46" s="284"/>
      <c r="ER46" s="284"/>
      <c r="ES46" s="284"/>
      <c r="ET46" s="284"/>
      <c r="EU46" s="284"/>
      <c r="EV46" s="284"/>
      <c r="EW46" s="284"/>
      <c r="EX46" s="284"/>
      <c r="EY46" s="284"/>
      <c r="EZ46" s="284"/>
      <c r="FA46" s="284"/>
      <c r="FB46" s="284"/>
      <c r="FC46" s="284"/>
      <c r="FD46" s="284"/>
      <c r="FE46" s="284"/>
      <c r="FF46" s="284"/>
      <c r="FG46" s="284"/>
      <c r="FH46" s="284"/>
      <c r="FI46" s="284"/>
      <c r="FJ46" s="284"/>
      <c r="FK46" s="284"/>
      <c r="FL46" s="284"/>
      <c r="FM46" s="284"/>
      <c r="FN46" s="284"/>
      <c r="FO46" s="284"/>
      <c r="FP46" s="284"/>
      <c r="FQ46" s="284"/>
      <c r="FR46" s="284"/>
      <c r="FS46" s="284"/>
      <c r="FT46" s="284"/>
      <c r="FU46" s="284"/>
      <c r="FV46" s="284"/>
      <c r="FW46" s="284"/>
      <c r="FX46" s="284"/>
      <c r="FY46" s="284"/>
      <c r="FZ46" s="284"/>
      <c r="GA46" s="284"/>
      <c r="GB46" s="284"/>
      <c r="GC46" s="284"/>
      <c r="GD46" s="284"/>
      <c r="GE46" s="284"/>
      <c r="GF46" s="284"/>
      <c r="GG46" s="284"/>
      <c r="GH46" s="284"/>
      <c r="GI46" s="284"/>
      <c r="GJ46" s="284"/>
      <c r="GK46" s="284"/>
      <c r="GL46" s="284"/>
      <c r="GM46" s="284"/>
      <c r="GN46" s="284"/>
      <c r="GO46" s="284"/>
      <c r="GP46" s="284"/>
      <c r="GQ46" s="284"/>
      <c r="GR46" s="284"/>
      <c r="GS46" s="284"/>
      <c r="GT46" s="284"/>
      <c r="GU46" s="284"/>
      <c r="GV46" s="284"/>
      <c r="GW46" s="284"/>
      <c r="GX46" s="284"/>
      <c r="GY46" s="284"/>
      <c r="GZ46" s="284"/>
      <c r="HA46" s="284"/>
      <c r="HB46" s="284"/>
      <c r="HC46" s="284"/>
      <c r="HD46" s="284"/>
      <c r="HE46" s="284"/>
      <c r="HF46" s="284"/>
      <c r="HG46" s="284"/>
      <c r="HH46" s="284"/>
      <c r="HI46" s="284"/>
      <c r="HJ46" s="284"/>
      <c r="HK46" s="284"/>
      <c r="HL46" s="284"/>
      <c r="HM46" s="284"/>
      <c r="HN46" s="284"/>
      <c r="HO46" s="284"/>
      <c r="HP46" s="284"/>
      <c r="HQ46" s="284"/>
      <c r="HR46" s="284"/>
      <c r="HS46" s="284"/>
      <c r="HT46" s="284"/>
      <c r="HU46" s="284"/>
      <c r="HV46" s="284"/>
      <c r="HW46" s="284"/>
      <c r="HX46" s="284"/>
      <c r="HY46" s="284"/>
      <c r="HZ46" s="284"/>
      <c r="IA46" s="284"/>
      <c r="IB46" s="284"/>
      <c r="IC46" s="284"/>
      <c r="ID46" s="284"/>
      <c r="IE46" s="284"/>
      <c r="IF46" s="284"/>
      <c r="IG46" s="284"/>
      <c r="IH46" s="284"/>
      <c r="II46" s="284"/>
    </row>
    <row r="47" spans="1:243" ht="15" customHeight="1">
      <c r="A47" s="185"/>
      <c r="B47" s="343" t="s">
        <v>102</v>
      </c>
      <c r="C47" s="345"/>
      <c r="E47" s="345"/>
      <c r="F47" s="347"/>
    </row>
    <row r="48" spans="1:243" ht="14.1" customHeight="1">
      <c r="A48" s="185"/>
      <c r="B48" s="350"/>
      <c r="C48" s="345"/>
      <c r="E48" s="345"/>
      <c r="F48" s="347"/>
    </row>
    <row r="49" spans="1:244" ht="15" customHeight="1">
      <c r="A49" s="348" t="s">
        <v>765</v>
      </c>
      <c r="B49" s="379" t="s">
        <v>764</v>
      </c>
      <c r="C49" s="345"/>
      <c r="D49" s="434"/>
      <c r="E49" s="345"/>
      <c r="F49" s="347"/>
    </row>
    <row r="50" spans="1:244" ht="14.1" customHeight="1">
      <c r="A50" s="436"/>
      <c r="B50" s="442"/>
      <c r="C50" s="345"/>
      <c r="D50" s="434"/>
      <c r="E50" s="345"/>
      <c r="F50" s="347" t="s">
        <v>12</v>
      </c>
    </row>
    <row r="51" spans="1:244" ht="213.75">
      <c r="A51" s="344" t="s">
        <v>820</v>
      </c>
      <c r="B51" s="351" t="s">
        <v>232</v>
      </c>
      <c r="C51" s="345"/>
      <c r="D51" s="434"/>
      <c r="E51" s="345"/>
      <c r="F51" s="347"/>
    </row>
    <row r="52" spans="1:244" ht="14.1" customHeight="1">
      <c r="A52" s="436"/>
      <c r="B52" s="351"/>
      <c r="C52" s="345"/>
      <c r="D52" s="434"/>
      <c r="E52" s="345"/>
      <c r="F52" s="347"/>
    </row>
    <row r="53" spans="1:244" s="353" customFormat="1" ht="28.5">
      <c r="A53" s="344" t="s">
        <v>821</v>
      </c>
      <c r="B53" s="350" t="s">
        <v>197</v>
      </c>
      <c r="C53" s="507" t="s">
        <v>440</v>
      </c>
      <c r="D53" s="417">
        <v>51033</v>
      </c>
      <c r="E53" s="286"/>
      <c r="F53" s="219">
        <f>D53*E53</f>
        <v>0</v>
      </c>
      <c r="G53" s="284"/>
      <c r="H53" s="284"/>
      <c r="I53" s="284"/>
      <c r="J53" s="284"/>
      <c r="K53" s="284"/>
      <c r="L53" s="284"/>
      <c r="M53" s="284"/>
      <c r="N53" s="284"/>
      <c r="O53" s="284"/>
      <c r="P53" s="284"/>
      <c r="Q53" s="284"/>
      <c r="R53" s="284"/>
      <c r="S53" s="284"/>
      <c r="T53" s="284"/>
      <c r="U53" s="284"/>
      <c r="V53" s="284"/>
      <c r="W53" s="284"/>
      <c r="X53" s="284"/>
      <c r="Y53" s="284"/>
      <c r="Z53" s="284"/>
      <c r="AA53" s="284"/>
      <c r="AB53" s="284"/>
      <c r="AC53" s="284"/>
      <c r="AD53" s="284"/>
      <c r="AE53" s="284"/>
      <c r="AF53" s="284"/>
      <c r="AG53" s="284"/>
      <c r="AH53" s="284"/>
      <c r="AI53" s="284"/>
      <c r="AJ53" s="284"/>
      <c r="AK53" s="284"/>
      <c r="AL53" s="284"/>
      <c r="AM53" s="284"/>
      <c r="AN53" s="284"/>
      <c r="AO53" s="284"/>
      <c r="AP53" s="284"/>
      <c r="AQ53" s="284"/>
      <c r="AR53" s="284"/>
      <c r="AS53" s="284"/>
      <c r="AT53" s="284"/>
      <c r="AU53" s="284"/>
      <c r="AV53" s="284"/>
      <c r="AW53" s="284"/>
      <c r="AX53" s="284"/>
      <c r="AY53" s="284"/>
      <c r="AZ53" s="284"/>
      <c r="BA53" s="284"/>
      <c r="BB53" s="284"/>
      <c r="BC53" s="284"/>
      <c r="BD53" s="284"/>
      <c r="BE53" s="284"/>
      <c r="BF53" s="284"/>
      <c r="BG53" s="284"/>
      <c r="BH53" s="284"/>
      <c r="BI53" s="284"/>
      <c r="BJ53" s="284"/>
      <c r="BK53" s="284"/>
      <c r="BL53" s="284"/>
      <c r="BM53" s="284"/>
      <c r="BN53" s="284"/>
      <c r="BO53" s="284"/>
      <c r="BP53" s="284"/>
      <c r="BQ53" s="284"/>
      <c r="BR53" s="284"/>
      <c r="BS53" s="284"/>
      <c r="BT53" s="284"/>
      <c r="BU53" s="284"/>
      <c r="BV53" s="284"/>
      <c r="BW53" s="284"/>
      <c r="BX53" s="284"/>
      <c r="BY53" s="284"/>
      <c r="BZ53" s="284"/>
      <c r="CA53" s="284"/>
      <c r="CB53" s="284"/>
      <c r="CC53" s="284"/>
      <c r="CD53" s="284"/>
      <c r="CE53" s="284"/>
      <c r="CF53" s="284"/>
      <c r="CG53" s="284"/>
      <c r="CH53" s="284"/>
      <c r="CI53" s="284"/>
      <c r="CJ53" s="284"/>
      <c r="CK53" s="284"/>
      <c r="CL53" s="284"/>
      <c r="CM53" s="284"/>
      <c r="CN53" s="284"/>
      <c r="CO53" s="284"/>
      <c r="CP53" s="284"/>
      <c r="CQ53" s="284"/>
      <c r="CR53" s="284"/>
      <c r="CS53" s="284"/>
      <c r="CT53" s="284"/>
      <c r="CU53" s="284"/>
      <c r="CV53" s="284"/>
      <c r="CW53" s="284"/>
      <c r="CX53" s="284"/>
      <c r="CY53" s="284"/>
      <c r="CZ53" s="284"/>
      <c r="DA53" s="284"/>
      <c r="DB53" s="284"/>
      <c r="DC53" s="284"/>
      <c r="DD53" s="284"/>
      <c r="DE53" s="284"/>
      <c r="DF53" s="284"/>
      <c r="DG53" s="284"/>
      <c r="DH53" s="284"/>
      <c r="DI53" s="284"/>
      <c r="DJ53" s="284"/>
      <c r="DK53" s="284"/>
      <c r="DL53" s="284"/>
      <c r="DM53" s="284"/>
      <c r="DN53" s="284"/>
      <c r="DO53" s="284"/>
      <c r="DP53" s="284"/>
      <c r="DQ53" s="284"/>
      <c r="DR53" s="284"/>
      <c r="DS53" s="284"/>
      <c r="DT53" s="284"/>
      <c r="DU53" s="284"/>
      <c r="DV53" s="284"/>
      <c r="DW53" s="284"/>
      <c r="DX53" s="284"/>
      <c r="DY53" s="284"/>
      <c r="DZ53" s="284"/>
      <c r="EA53" s="284"/>
      <c r="EB53" s="284"/>
      <c r="EC53" s="284"/>
      <c r="ED53" s="284"/>
      <c r="EE53" s="284"/>
      <c r="EF53" s="284"/>
      <c r="EG53" s="284"/>
      <c r="EH53" s="284"/>
      <c r="EI53" s="284"/>
      <c r="EJ53" s="284"/>
      <c r="EK53" s="284"/>
      <c r="EL53" s="284"/>
      <c r="EM53" s="284"/>
      <c r="EN53" s="284"/>
      <c r="EO53" s="284"/>
      <c r="EP53" s="284"/>
      <c r="EQ53" s="284"/>
      <c r="ER53" s="284"/>
      <c r="ES53" s="284"/>
      <c r="ET53" s="284"/>
      <c r="EU53" s="284"/>
      <c r="EV53" s="284"/>
      <c r="EW53" s="284"/>
      <c r="EX53" s="284"/>
      <c r="EY53" s="284"/>
      <c r="EZ53" s="284"/>
      <c r="FA53" s="284"/>
      <c r="FB53" s="284"/>
      <c r="FC53" s="284"/>
      <c r="FD53" s="284"/>
      <c r="FE53" s="284"/>
      <c r="FF53" s="284"/>
      <c r="FG53" s="284"/>
      <c r="FH53" s="284"/>
      <c r="FI53" s="284"/>
      <c r="FJ53" s="284"/>
      <c r="FK53" s="284"/>
      <c r="FL53" s="284"/>
      <c r="FM53" s="284"/>
      <c r="FN53" s="284"/>
      <c r="FO53" s="284"/>
      <c r="FP53" s="284"/>
      <c r="FQ53" s="284"/>
      <c r="FR53" s="284"/>
      <c r="FS53" s="284"/>
      <c r="FT53" s="284"/>
      <c r="FU53" s="284"/>
      <c r="FV53" s="284"/>
      <c r="FW53" s="284"/>
      <c r="FX53" s="284"/>
      <c r="FY53" s="284"/>
      <c r="FZ53" s="284"/>
      <c r="GA53" s="284"/>
      <c r="GB53" s="284"/>
      <c r="GC53" s="284"/>
      <c r="GD53" s="284"/>
      <c r="GE53" s="284"/>
      <c r="GF53" s="284"/>
      <c r="GG53" s="284"/>
      <c r="GH53" s="284"/>
      <c r="GI53" s="284"/>
      <c r="GJ53" s="284"/>
      <c r="GK53" s="284"/>
      <c r="GL53" s="284"/>
      <c r="GM53" s="284"/>
      <c r="GN53" s="284"/>
      <c r="GO53" s="284"/>
      <c r="GP53" s="284"/>
      <c r="GQ53" s="284"/>
      <c r="GR53" s="284"/>
      <c r="GS53" s="284"/>
      <c r="GT53" s="284"/>
      <c r="GU53" s="284"/>
      <c r="GV53" s="284"/>
      <c r="GW53" s="284"/>
      <c r="GX53" s="284"/>
      <c r="GY53" s="284"/>
      <c r="GZ53" s="284"/>
      <c r="HA53" s="284"/>
      <c r="HB53" s="284"/>
      <c r="HC53" s="284"/>
      <c r="HD53" s="284"/>
      <c r="HE53" s="284"/>
      <c r="HF53" s="284"/>
      <c r="HG53" s="284"/>
      <c r="HH53" s="284"/>
      <c r="HI53" s="284"/>
      <c r="HJ53" s="284"/>
      <c r="HK53" s="284"/>
      <c r="HL53" s="284"/>
      <c r="HM53" s="284"/>
      <c r="HN53" s="284"/>
      <c r="HO53" s="284"/>
      <c r="HP53" s="284"/>
      <c r="HQ53" s="284"/>
      <c r="HR53" s="284"/>
      <c r="HS53" s="284"/>
      <c r="HT53" s="284"/>
      <c r="HU53" s="284"/>
      <c r="HV53" s="284"/>
      <c r="HW53" s="284"/>
      <c r="HX53" s="284"/>
      <c r="HY53" s="284"/>
      <c r="HZ53" s="284"/>
      <c r="IA53" s="284"/>
      <c r="IB53" s="284"/>
      <c r="IC53" s="284"/>
      <c r="ID53" s="284"/>
      <c r="IE53" s="284"/>
      <c r="IF53" s="284"/>
      <c r="IG53" s="284"/>
      <c r="IH53" s="284"/>
      <c r="II53" s="284"/>
      <c r="IJ53" s="284"/>
    </row>
    <row r="54" spans="1:244" s="353" customFormat="1" ht="14.1" customHeight="1">
      <c r="A54" s="436"/>
      <c r="B54" s="506"/>
      <c r="C54" s="507"/>
      <c r="D54" s="417"/>
      <c r="E54" s="508"/>
      <c r="F54" s="508"/>
      <c r="G54" s="284"/>
      <c r="H54" s="284"/>
      <c r="I54" s="284"/>
      <c r="J54" s="284"/>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c r="AT54" s="284"/>
      <c r="AU54" s="284"/>
      <c r="AV54" s="284"/>
      <c r="AW54" s="284"/>
      <c r="AX54" s="284"/>
      <c r="AY54" s="284"/>
      <c r="AZ54" s="284"/>
      <c r="BA54" s="284"/>
      <c r="BB54" s="284"/>
      <c r="BC54" s="284"/>
      <c r="BD54" s="284"/>
      <c r="BE54" s="284"/>
      <c r="BF54" s="284"/>
      <c r="BG54" s="284"/>
      <c r="BH54" s="284"/>
      <c r="BI54" s="284"/>
      <c r="BJ54" s="284"/>
      <c r="BK54" s="284"/>
      <c r="BL54" s="284"/>
      <c r="BM54" s="284"/>
      <c r="BN54" s="284"/>
      <c r="BO54" s="284"/>
      <c r="BP54" s="284"/>
      <c r="BQ54" s="284"/>
      <c r="BR54" s="284"/>
      <c r="BS54" s="284"/>
      <c r="BT54" s="284"/>
      <c r="BU54" s="284"/>
      <c r="BV54" s="284"/>
      <c r="BW54" s="284"/>
      <c r="BX54" s="284"/>
      <c r="BY54" s="284"/>
      <c r="BZ54" s="284"/>
      <c r="CA54" s="284"/>
      <c r="CB54" s="284"/>
      <c r="CC54" s="284"/>
      <c r="CD54" s="284"/>
      <c r="CE54" s="284"/>
      <c r="CF54" s="284"/>
      <c r="CG54" s="284"/>
      <c r="CH54" s="284"/>
      <c r="CI54" s="284"/>
      <c r="CJ54" s="284"/>
      <c r="CK54" s="284"/>
      <c r="CL54" s="284"/>
      <c r="CM54" s="284"/>
      <c r="CN54" s="284"/>
      <c r="CO54" s="284"/>
      <c r="CP54" s="284"/>
      <c r="CQ54" s="284"/>
      <c r="CR54" s="284"/>
      <c r="CS54" s="284"/>
      <c r="CT54" s="284"/>
      <c r="CU54" s="284"/>
      <c r="CV54" s="284"/>
      <c r="CW54" s="284"/>
      <c r="CX54" s="284"/>
      <c r="CY54" s="284"/>
      <c r="CZ54" s="284"/>
      <c r="DA54" s="284"/>
      <c r="DB54" s="284"/>
      <c r="DC54" s="284"/>
      <c r="DD54" s="284"/>
      <c r="DE54" s="284"/>
      <c r="DF54" s="284"/>
      <c r="DG54" s="284"/>
      <c r="DH54" s="284"/>
      <c r="DI54" s="284"/>
      <c r="DJ54" s="284"/>
      <c r="DK54" s="284"/>
      <c r="DL54" s="284"/>
      <c r="DM54" s="284"/>
      <c r="DN54" s="284"/>
      <c r="DO54" s="284"/>
      <c r="DP54" s="284"/>
      <c r="DQ54" s="284"/>
      <c r="DR54" s="284"/>
      <c r="DS54" s="284"/>
      <c r="DT54" s="284"/>
      <c r="DU54" s="284"/>
      <c r="DV54" s="284"/>
      <c r="DW54" s="284"/>
      <c r="DX54" s="284"/>
      <c r="DY54" s="284"/>
      <c r="DZ54" s="284"/>
      <c r="EA54" s="284"/>
      <c r="EB54" s="284"/>
      <c r="EC54" s="284"/>
      <c r="ED54" s="284"/>
      <c r="EE54" s="284"/>
      <c r="EF54" s="284"/>
      <c r="EG54" s="284"/>
      <c r="EH54" s="284"/>
      <c r="EI54" s="284"/>
      <c r="EJ54" s="284"/>
      <c r="EK54" s="284"/>
      <c r="EL54" s="284"/>
      <c r="EM54" s="284"/>
      <c r="EN54" s="284"/>
      <c r="EO54" s="284"/>
      <c r="EP54" s="284"/>
      <c r="EQ54" s="284"/>
      <c r="ER54" s="284"/>
      <c r="ES54" s="284"/>
      <c r="ET54" s="284"/>
      <c r="EU54" s="284"/>
      <c r="EV54" s="284"/>
      <c r="EW54" s="284"/>
      <c r="EX54" s="284"/>
      <c r="EY54" s="284"/>
      <c r="EZ54" s="284"/>
      <c r="FA54" s="284"/>
      <c r="FB54" s="284"/>
      <c r="FC54" s="284"/>
      <c r="FD54" s="284"/>
      <c r="FE54" s="284"/>
      <c r="FF54" s="284"/>
      <c r="FG54" s="284"/>
      <c r="FH54" s="284"/>
      <c r="FI54" s="284"/>
      <c r="FJ54" s="284"/>
      <c r="FK54" s="284"/>
      <c r="FL54" s="284"/>
      <c r="FM54" s="284"/>
      <c r="FN54" s="284"/>
      <c r="FO54" s="284"/>
      <c r="FP54" s="284"/>
      <c r="FQ54" s="284"/>
      <c r="FR54" s="284"/>
      <c r="FS54" s="284"/>
      <c r="FT54" s="284"/>
      <c r="FU54" s="284"/>
      <c r="FV54" s="284"/>
      <c r="FW54" s="284"/>
      <c r="FX54" s="284"/>
      <c r="FY54" s="284"/>
      <c r="FZ54" s="284"/>
      <c r="GA54" s="284"/>
      <c r="GB54" s="284"/>
      <c r="GC54" s="284"/>
      <c r="GD54" s="284"/>
      <c r="GE54" s="284"/>
      <c r="GF54" s="284"/>
      <c r="GG54" s="284"/>
      <c r="GH54" s="284"/>
      <c r="GI54" s="284"/>
      <c r="GJ54" s="284"/>
      <c r="GK54" s="284"/>
      <c r="GL54" s="284"/>
      <c r="GM54" s="284"/>
      <c r="GN54" s="284"/>
      <c r="GO54" s="284"/>
      <c r="GP54" s="284"/>
      <c r="GQ54" s="284"/>
      <c r="GR54" s="284"/>
      <c r="GS54" s="284"/>
      <c r="GT54" s="284"/>
      <c r="GU54" s="284"/>
      <c r="GV54" s="284"/>
      <c r="GW54" s="284"/>
      <c r="GX54" s="284"/>
      <c r="GY54" s="284"/>
      <c r="GZ54" s="284"/>
      <c r="HA54" s="284"/>
      <c r="HB54" s="284"/>
      <c r="HC54" s="284"/>
      <c r="HD54" s="284"/>
      <c r="HE54" s="284"/>
      <c r="HF54" s="284"/>
      <c r="HG54" s="284"/>
      <c r="HH54" s="284"/>
      <c r="HI54" s="284"/>
      <c r="HJ54" s="284"/>
      <c r="HK54" s="284"/>
      <c r="HL54" s="284"/>
      <c r="HM54" s="284"/>
      <c r="HN54" s="284"/>
      <c r="HO54" s="284"/>
      <c r="HP54" s="284"/>
      <c r="HQ54" s="284"/>
      <c r="HR54" s="284"/>
      <c r="HS54" s="284"/>
      <c r="HT54" s="284"/>
      <c r="HU54" s="284"/>
      <c r="HV54" s="284"/>
      <c r="HW54" s="284"/>
      <c r="HX54" s="284"/>
      <c r="HY54" s="284"/>
      <c r="HZ54" s="284"/>
      <c r="IA54" s="284"/>
      <c r="IB54" s="284"/>
      <c r="IC54" s="284"/>
      <c r="ID54" s="284"/>
      <c r="IE54" s="284"/>
      <c r="IF54" s="284"/>
      <c r="IG54" s="284"/>
      <c r="IH54" s="284"/>
      <c r="II54" s="284"/>
      <c r="IJ54" s="284"/>
    </row>
    <row r="55" spans="1:244" s="353" customFormat="1" ht="15" customHeight="1">
      <c r="A55" s="344" t="s">
        <v>822</v>
      </c>
      <c r="B55" s="442" t="s">
        <v>198</v>
      </c>
      <c r="C55" s="507" t="s">
        <v>440</v>
      </c>
      <c r="D55" s="417">
        <v>5415</v>
      </c>
      <c r="E55" s="286"/>
      <c r="F55" s="219">
        <f>D55*E55</f>
        <v>0</v>
      </c>
      <c r="G55" s="284"/>
      <c r="H55" s="284"/>
      <c r="I55" s="284"/>
      <c r="J55" s="284"/>
      <c r="K55" s="284"/>
      <c r="L55" s="284"/>
      <c r="M55" s="284"/>
      <c r="N55" s="284"/>
      <c r="O55" s="284"/>
      <c r="P55" s="284"/>
      <c r="Q55" s="284"/>
      <c r="R55" s="284"/>
      <c r="S55" s="284"/>
      <c r="T55" s="284"/>
      <c r="U55" s="284"/>
      <c r="V55" s="284"/>
      <c r="W55" s="284"/>
      <c r="X55" s="284"/>
      <c r="Y55" s="284"/>
      <c r="Z55" s="284"/>
      <c r="AA55" s="284"/>
      <c r="AB55" s="284"/>
      <c r="AC55" s="284"/>
      <c r="AD55" s="284"/>
      <c r="AE55" s="284"/>
      <c r="AF55" s="284"/>
      <c r="AG55" s="284"/>
      <c r="AH55" s="284"/>
      <c r="AI55" s="284"/>
      <c r="AJ55" s="284"/>
      <c r="AK55" s="284"/>
      <c r="AL55" s="284"/>
      <c r="AM55" s="284"/>
      <c r="AN55" s="284"/>
      <c r="AO55" s="284"/>
      <c r="AP55" s="284"/>
      <c r="AQ55" s="284"/>
      <c r="AR55" s="284"/>
      <c r="AS55" s="284"/>
      <c r="AT55" s="284"/>
      <c r="AU55" s="284"/>
      <c r="AV55" s="284"/>
      <c r="AW55" s="284"/>
      <c r="AX55" s="284"/>
      <c r="AY55" s="284"/>
      <c r="AZ55" s="284"/>
      <c r="BA55" s="284"/>
      <c r="BB55" s="284"/>
      <c r="BC55" s="284"/>
      <c r="BD55" s="284"/>
      <c r="BE55" s="284"/>
      <c r="BF55" s="284"/>
      <c r="BG55" s="284"/>
      <c r="BH55" s="284"/>
      <c r="BI55" s="284"/>
      <c r="BJ55" s="284"/>
      <c r="BK55" s="284"/>
      <c r="BL55" s="284"/>
      <c r="BM55" s="284"/>
      <c r="BN55" s="284"/>
      <c r="BO55" s="284"/>
      <c r="BP55" s="284"/>
      <c r="BQ55" s="284"/>
      <c r="BR55" s="284"/>
      <c r="BS55" s="284"/>
      <c r="BT55" s="284"/>
      <c r="BU55" s="284"/>
      <c r="BV55" s="284"/>
      <c r="BW55" s="284"/>
      <c r="BX55" s="284"/>
      <c r="BY55" s="284"/>
      <c r="BZ55" s="284"/>
      <c r="CA55" s="284"/>
      <c r="CB55" s="284"/>
      <c r="CC55" s="284"/>
      <c r="CD55" s="284"/>
      <c r="CE55" s="284"/>
      <c r="CF55" s="284"/>
      <c r="CG55" s="284"/>
      <c r="CH55" s="284"/>
      <c r="CI55" s="284"/>
      <c r="CJ55" s="284"/>
      <c r="CK55" s="284"/>
      <c r="CL55" s="284"/>
      <c r="CM55" s="284"/>
      <c r="CN55" s="284"/>
      <c r="CO55" s="284"/>
      <c r="CP55" s="284"/>
      <c r="CQ55" s="284"/>
      <c r="CR55" s="284"/>
      <c r="CS55" s="284"/>
      <c r="CT55" s="284"/>
      <c r="CU55" s="284"/>
      <c r="CV55" s="284"/>
      <c r="CW55" s="284"/>
      <c r="CX55" s="284"/>
      <c r="CY55" s="284"/>
      <c r="CZ55" s="284"/>
      <c r="DA55" s="284"/>
      <c r="DB55" s="284"/>
      <c r="DC55" s="284"/>
      <c r="DD55" s="284"/>
      <c r="DE55" s="284"/>
      <c r="DF55" s="284"/>
      <c r="DG55" s="284"/>
      <c r="DH55" s="284"/>
      <c r="DI55" s="284"/>
      <c r="DJ55" s="284"/>
      <c r="DK55" s="284"/>
      <c r="DL55" s="284"/>
      <c r="DM55" s="284"/>
      <c r="DN55" s="284"/>
      <c r="DO55" s="284"/>
      <c r="DP55" s="284"/>
      <c r="DQ55" s="284"/>
      <c r="DR55" s="284"/>
      <c r="DS55" s="284"/>
      <c r="DT55" s="284"/>
      <c r="DU55" s="284"/>
      <c r="DV55" s="284"/>
      <c r="DW55" s="284"/>
      <c r="DX55" s="284"/>
      <c r="DY55" s="284"/>
      <c r="DZ55" s="284"/>
      <c r="EA55" s="284"/>
      <c r="EB55" s="284"/>
      <c r="EC55" s="284"/>
      <c r="ED55" s="284"/>
      <c r="EE55" s="284"/>
      <c r="EF55" s="284"/>
      <c r="EG55" s="284"/>
      <c r="EH55" s="284"/>
      <c r="EI55" s="284"/>
      <c r="EJ55" s="284"/>
      <c r="EK55" s="284"/>
      <c r="EL55" s="284"/>
      <c r="EM55" s="284"/>
      <c r="EN55" s="284"/>
      <c r="EO55" s="284"/>
      <c r="EP55" s="284"/>
      <c r="EQ55" s="284"/>
      <c r="ER55" s="284"/>
      <c r="ES55" s="284"/>
      <c r="ET55" s="284"/>
      <c r="EU55" s="284"/>
      <c r="EV55" s="284"/>
      <c r="EW55" s="284"/>
      <c r="EX55" s="284"/>
      <c r="EY55" s="284"/>
      <c r="EZ55" s="284"/>
      <c r="FA55" s="284"/>
      <c r="FB55" s="284"/>
      <c r="FC55" s="284"/>
      <c r="FD55" s="284"/>
      <c r="FE55" s="284"/>
      <c r="FF55" s="284"/>
      <c r="FG55" s="284"/>
      <c r="FH55" s="284"/>
      <c r="FI55" s="284"/>
      <c r="FJ55" s="284"/>
      <c r="FK55" s="284"/>
      <c r="FL55" s="284"/>
      <c r="FM55" s="284"/>
      <c r="FN55" s="284"/>
      <c r="FO55" s="284"/>
      <c r="FP55" s="284"/>
      <c r="FQ55" s="284"/>
      <c r="FR55" s="284"/>
      <c r="FS55" s="284"/>
      <c r="FT55" s="284"/>
      <c r="FU55" s="284"/>
      <c r="FV55" s="284"/>
      <c r="FW55" s="284"/>
      <c r="FX55" s="284"/>
      <c r="FY55" s="284"/>
      <c r="FZ55" s="284"/>
      <c r="GA55" s="284"/>
      <c r="GB55" s="284"/>
      <c r="GC55" s="284"/>
      <c r="GD55" s="284"/>
      <c r="GE55" s="284"/>
      <c r="GF55" s="284"/>
      <c r="GG55" s="284"/>
      <c r="GH55" s="284"/>
      <c r="GI55" s="284"/>
      <c r="GJ55" s="284"/>
      <c r="GK55" s="284"/>
      <c r="GL55" s="284"/>
      <c r="GM55" s="284"/>
      <c r="GN55" s="284"/>
      <c r="GO55" s="284"/>
      <c r="GP55" s="284"/>
      <c r="GQ55" s="284"/>
      <c r="GR55" s="284"/>
      <c r="GS55" s="284"/>
      <c r="GT55" s="284"/>
      <c r="GU55" s="284"/>
      <c r="GV55" s="284"/>
      <c r="GW55" s="284"/>
      <c r="GX55" s="284"/>
      <c r="GY55" s="284"/>
      <c r="GZ55" s="284"/>
      <c r="HA55" s="284"/>
      <c r="HB55" s="284"/>
      <c r="HC55" s="284"/>
      <c r="HD55" s="284"/>
      <c r="HE55" s="284"/>
      <c r="HF55" s="284"/>
      <c r="HG55" s="284"/>
      <c r="HH55" s="284"/>
      <c r="HI55" s="284"/>
      <c r="HJ55" s="284"/>
      <c r="HK55" s="284"/>
      <c r="HL55" s="284"/>
      <c r="HM55" s="284"/>
      <c r="HN55" s="284"/>
      <c r="HO55" s="284"/>
      <c r="HP55" s="284"/>
      <c r="HQ55" s="284"/>
      <c r="HR55" s="284"/>
      <c r="HS55" s="284"/>
      <c r="HT55" s="284"/>
      <c r="HU55" s="284"/>
      <c r="HV55" s="284"/>
      <c r="HW55" s="284"/>
      <c r="HX55" s="284"/>
      <c r="HY55" s="284"/>
      <c r="HZ55" s="284"/>
      <c r="IA55" s="284"/>
      <c r="IB55" s="284"/>
      <c r="IC55" s="284"/>
      <c r="ID55" s="284"/>
      <c r="IE55" s="284"/>
      <c r="IF55" s="284"/>
      <c r="IG55" s="284"/>
      <c r="IH55" s="284"/>
      <c r="II55" s="284"/>
      <c r="IJ55" s="284"/>
    </row>
    <row r="56" spans="1:244" ht="14.1" customHeight="1">
      <c r="A56" s="436"/>
      <c r="B56" s="162"/>
      <c r="C56" s="345"/>
      <c r="E56" s="366"/>
      <c r="F56" s="508"/>
    </row>
    <row r="57" spans="1:244" s="353" customFormat="1" ht="15" customHeight="1">
      <c r="A57" s="344" t="s">
        <v>823</v>
      </c>
      <c r="B57" s="442" t="s">
        <v>199</v>
      </c>
      <c r="C57" s="507" t="s">
        <v>440</v>
      </c>
      <c r="D57" s="417">
        <v>1773</v>
      </c>
      <c r="E57" s="286"/>
      <c r="F57" s="219">
        <f>D57*E57</f>
        <v>0</v>
      </c>
      <c r="G57" s="284"/>
      <c r="H57" s="284"/>
      <c r="I57" s="284"/>
      <c r="J57" s="284"/>
      <c r="K57" s="284"/>
      <c r="L57" s="284"/>
      <c r="M57" s="284"/>
      <c r="N57" s="284"/>
      <c r="O57" s="284"/>
      <c r="P57" s="284"/>
      <c r="Q57" s="284"/>
      <c r="R57" s="284"/>
      <c r="S57" s="284"/>
      <c r="T57" s="284"/>
      <c r="U57" s="284"/>
      <c r="V57" s="284"/>
      <c r="W57" s="284"/>
      <c r="X57" s="284"/>
      <c r="Y57" s="284"/>
      <c r="Z57" s="284"/>
      <c r="AA57" s="284"/>
      <c r="AB57" s="284"/>
      <c r="AC57" s="284"/>
      <c r="AD57" s="284"/>
      <c r="AE57" s="284"/>
      <c r="AF57" s="284"/>
      <c r="AG57" s="284"/>
      <c r="AH57" s="284"/>
      <c r="AI57" s="284"/>
      <c r="AJ57" s="284"/>
      <c r="AK57" s="284"/>
      <c r="AL57" s="284"/>
      <c r="AM57" s="284"/>
      <c r="AN57" s="284"/>
      <c r="AO57" s="284"/>
      <c r="AP57" s="284"/>
      <c r="AQ57" s="284"/>
      <c r="AR57" s="284"/>
      <c r="AS57" s="284"/>
      <c r="AT57" s="284"/>
      <c r="AU57" s="284"/>
      <c r="AV57" s="284"/>
      <c r="AW57" s="284"/>
      <c r="AX57" s="284"/>
      <c r="AY57" s="284"/>
      <c r="AZ57" s="284"/>
      <c r="BA57" s="284"/>
      <c r="BB57" s="284"/>
      <c r="BC57" s="284"/>
      <c r="BD57" s="284"/>
      <c r="BE57" s="284"/>
      <c r="BF57" s="284"/>
      <c r="BG57" s="284"/>
      <c r="BH57" s="284"/>
      <c r="BI57" s="284"/>
      <c r="BJ57" s="284"/>
      <c r="BK57" s="284"/>
      <c r="BL57" s="284"/>
      <c r="BM57" s="284"/>
      <c r="BN57" s="284"/>
      <c r="BO57" s="284"/>
      <c r="BP57" s="284"/>
      <c r="BQ57" s="284"/>
      <c r="BR57" s="284"/>
      <c r="BS57" s="284"/>
      <c r="BT57" s="284"/>
      <c r="BU57" s="284"/>
      <c r="BV57" s="284"/>
      <c r="BW57" s="284"/>
      <c r="BX57" s="284"/>
      <c r="BY57" s="284"/>
      <c r="BZ57" s="284"/>
      <c r="CA57" s="284"/>
      <c r="CB57" s="284"/>
      <c r="CC57" s="284"/>
      <c r="CD57" s="284"/>
      <c r="CE57" s="284"/>
      <c r="CF57" s="284"/>
      <c r="CG57" s="284"/>
      <c r="CH57" s="284"/>
      <c r="CI57" s="284"/>
      <c r="CJ57" s="284"/>
      <c r="CK57" s="284"/>
      <c r="CL57" s="284"/>
      <c r="CM57" s="284"/>
      <c r="CN57" s="284"/>
      <c r="CO57" s="284"/>
      <c r="CP57" s="284"/>
      <c r="CQ57" s="284"/>
      <c r="CR57" s="284"/>
      <c r="CS57" s="284"/>
      <c r="CT57" s="284"/>
      <c r="CU57" s="284"/>
      <c r="CV57" s="284"/>
      <c r="CW57" s="284"/>
      <c r="CX57" s="284"/>
      <c r="CY57" s="284"/>
      <c r="CZ57" s="284"/>
      <c r="DA57" s="284"/>
      <c r="DB57" s="284"/>
      <c r="DC57" s="284"/>
      <c r="DD57" s="284"/>
      <c r="DE57" s="284"/>
      <c r="DF57" s="284"/>
      <c r="DG57" s="284"/>
      <c r="DH57" s="284"/>
      <c r="DI57" s="284"/>
      <c r="DJ57" s="284"/>
      <c r="DK57" s="284"/>
      <c r="DL57" s="284"/>
      <c r="DM57" s="284"/>
      <c r="DN57" s="284"/>
      <c r="DO57" s="284"/>
      <c r="DP57" s="284"/>
      <c r="DQ57" s="284"/>
      <c r="DR57" s="284"/>
      <c r="DS57" s="284"/>
      <c r="DT57" s="284"/>
      <c r="DU57" s="284"/>
      <c r="DV57" s="284"/>
      <c r="DW57" s="284"/>
      <c r="DX57" s="284"/>
      <c r="DY57" s="284"/>
      <c r="DZ57" s="284"/>
      <c r="EA57" s="284"/>
      <c r="EB57" s="284"/>
      <c r="EC57" s="284"/>
      <c r="ED57" s="284"/>
      <c r="EE57" s="284"/>
      <c r="EF57" s="284"/>
      <c r="EG57" s="284"/>
      <c r="EH57" s="284"/>
      <c r="EI57" s="284"/>
      <c r="EJ57" s="284"/>
      <c r="EK57" s="284"/>
      <c r="EL57" s="284"/>
      <c r="EM57" s="284"/>
      <c r="EN57" s="284"/>
      <c r="EO57" s="284"/>
      <c r="EP57" s="284"/>
      <c r="EQ57" s="284"/>
      <c r="ER57" s="284"/>
      <c r="ES57" s="284"/>
      <c r="ET57" s="284"/>
      <c r="EU57" s="284"/>
      <c r="EV57" s="284"/>
      <c r="EW57" s="284"/>
      <c r="EX57" s="284"/>
      <c r="EY57" s="284"/>
      <c r="EZ57" s="284"/>
      <c r="FA57" s="284"/>
      <c r="FB57" s="284"/>
      <c r="FC57" s="284"/>
      <c r="FD57" s="284"/>
      <c r="FE57" s="284"/>
      <c r="FF57" s="284"/>
      <c r="FG57" s="284"/>
      <c r="FH57" s="284"/>
      <c r="FI57" s="284"/>
      <c r="FJ57" s="284"/>
      <c r="FK57" s="284"/>
      <c r="FL57" s="284"/>
      <c r="FM57" s="284"/>
      <c r="FN57" s="284"/>
      <c r="FO57" s="284"/>
      <c r="FP57" s="284"/>
      <c r="FQ57" s="284"/>
      <c r="FR57" s="284"/>
      <c r="FS57" s="284"/>
      <c r="FT57" s="284"/>
      <c r="FU57" s="284"/>
      <c r="FV57" s="284"/>
      <c r="FW57" s="284"/>
      <c r="FX57" s="284"/>
      <c r="FY57" s="284"/>
      <c r="FZ57" s="284"/>
      <c r="GA57" s="284"/>
      <c r="GB57" s="284"/>
      <c r="GC57" s="284"/>
      <c r="GD57" s="284"/>
      <c r="GE57" s="284"/>
      <c r="GF57" s="284"/>
      <c r="GG57" s="284"/>
      <c r="GH57" s="284"/>
      <c r="GI57" s="284"/>
      <c r="GJ57" s="284"/>
      <c r="GK57" s="284"/>
      <c r="GL57" s="284"/>
      <c r="GM57" s="284"/>
      <c r="GN57" s="284"/>
      <c r="GO57" s="284"/>
      <c r="GP57" s="284"/>
      <c r="GQ57" s="284"/>
      <c r="GR57" s="284"/>
      <c r="GS57" s="284"/>
      <c r="GT57" s="284"/>
      <c r="GU57" s="284"/>
      <c r="GV57" s="284"/>
      <c r="GW57" s="284"/>
      <c r="GX57" s="284"/>
      <c r="GY57" s="284"/>
      <c r="GZ57" s="284"/>
      <c r="HA57" s="284"/>
      <c r="HB57" s="284"/>
      <c r="HC57" s="284"/>
      <c r="HD57" s="284"/>
      <c r="HE57" s="284"/>
      <c r="HF57" s="284"/>
      <c r="HG57" s="284"/>
      <c r="HH57" s="284"/>
      <c r="HI57" s="284"/>
      <c r="HJ57" s="284"/>
      <c r="HK57" s="284"/>
      <c r="HL57" s="284"/>
      <c r="HM57" s="284"/>
      <c r="HN57" s="284"/>
      <c r="HO57" s="284"/>
      <c r="HP57" s="284"/>
      <c r="HQ57" s="284"/>
      <c r="HR57" s="284"/>
      <c r="HS57" s="284"/>
      <c r="HT57" s="284"/>
      <c r="HU57" s="284"/>
      <c r="HV57" s="284"/>
      <c r="HW57" s="284"/>
      <c r="HX57" s="284"/>
      <c r="HY57" s="284"/>
      <c r="HZ57" s="284"/>
      <c r="IA57" s="284"/>
      <c r="IB57" s="284"/>
      <c r="IC57" s="284"/>
      <c r="ID57" s="284"/>
      <c r="IE57" s="284"/>
      <c r="IF57" s="284"/>
      <c r="IG57" s="284"/>
      <c r="IH57" s="284"/>
      <c r="II57" s="284"/>
      <c r="IJ57" s="284"/>
    </row>
    <row r="58" spans="1:244" s="353" customFormat="1" ht="14.1" customHeight="1">
      <c r="A58" s="436"/>
      <c r="B58" s="162"/>
      <c r="C58" s="507"/>
      <c r="D58" s="417"/>
      <c r="E58" s="509"/>
      <c r="F58" s="510"/>
      <c r="G58" s="284"/>
      <c r="H58" s="284"/>
      <c r="I58" s="284"/>
      <c r="J58" s="284"/>
      <c r="K58" s="284"/>
      <c r="L58" s="284"/>
      <c r="M58" s="284"/>
      <c r="N58" s="284"/>
      <c r="O58" s="284"/>
      <c r="P58" s="284"/>
      <c r="Q58" s="284"/>
      <c r="R58" s="284"/>
      <c r="S58" s="284"/>
      <c r="T58" s="284"/>
      <c r="U58" s="284"/>
      <c r="V58" s="284"/>
      <c r="W58" s="284"/>
      <c r="X58" s="284"/>
      <c r="Y58" s="284"/>
      <c r="Z58" s="284"/>
      <c r="AA58" s="284"/>
      <c r="AB58" s="284"/>
      <c r="AC58" s="284"/>
      <c r="AD58" s="284"/>
      <c r="AE58" s="284"/>
      <c r="AF58" s="284"/>
      <c r="AG58" s="284"/>
      <c r="AH58" s="284"/>
      <c r="AI58" s="284"/>
      <c r="AJ58" s="284"/>
      <c r="AK58" s="284"/>
      <c r="AL58" s="284"/>
      <c r="AM58" s="284"/>
      <c r="AN58" s="284"/>
      <c r="AO58" s="284"/>
      <c r="AP58" s="284"/>
      <c r="AQ58" s="284"/>
      <c r="AR58" s="284"/>
      <c r="AS58" s="284"/>
      <c r="AT58" s="284"/>
      <c r="AU58" s="284"/>
      <c r="AV58" s="284"/>
      <c r="AW58" s="284"/>
      <c r="AX58" s="284"/>
      <c r="AY58" s="284"/>
      <c r="AZ58" s="284"/>
      <c r="BA58" s="284"/>
      <c r="BB58" s="284"/>
      <c r="BC58" s="284"/>
      <c r="BD58" s="284"/>
      <c r="BE58" s="284"/>
      <c r="BF58" s="284"/>
      <c r="BG58" s="284"/>
      <c r="BH58" s="284"/>
      <c r="BI58" s="284"/>
      <c r="BJ58" s="284"/>
      <c r="BK58" s="284"/>
      <c r="BL58" s="284"/>
      <c r="BM58" s="284"/>
      <c r="BN58" s="284"/>
      <c r="BO58" s="284"/>
      <c r="BP58" s="284"/>
      <c r="BQ58" s="284"/>
      <c r="BR58" s="284"/>
      <c r="BS58" s="284"/>
      <c r="BT58" s="284"/>
      <c r="BU58" s="284"/>
      <c r="BV58" s="284"/>
      <c r="BW58" s="284"/>
      <c r="BX58" s="284"/>
      <c r="BY58" s="284"/>
      <c r="BZ58" s="284"/>
      <c r="CA58" s="284"/>
      <c r="CB58" s="284"/>
      <c r="CC58" s="284"/>
      <c r="CD58" s="284"/>
      <c r="CE58" s="284"/>
      <c r="CF58" s="284"/>
      <c r="CG58" s="284"/>
      <c r="CH58" s="284"/>
      <c r="CI58" s="284"/>
      <c r="CJ58" s="284"/>
      <c r="CK58" s="284"/>
      <c r="CL58" s="284"/>
      <c r="CM58" s="284"/>
      <c r="CN58" s="284"/>
      <c r="CO58" s="284"/>
      <c r="CP58" s="284"/>
      <c r="CQ58" s="284"/>
      <c r="CR58" s="284"/>
      <c r="CS58" s="284"/>
      <c r="CT58" s="284"/>
      <c r="CU58" s="284"/>
      <c r="CV58" s="284"/>
      <c r="CW58" s="284"/>
      <c r="CX58" s="284"/>
      <c r="CY58" s="284"/>
      <c r="CZ58" s="284"/>
      <c r="DA58" s="284"/>
      <c r="DB58" s="284"/>
      <c r="DC58" s="284"/>
      <c r="DD58" s="284"/>
      <c r="DE58" s="284"/>
      <c r="DF58" s="284"/>
      <c r="DG58" s="284"/>
      <c r="DH58" s="284"/>
      <c r="DI58" s="284"/>
      <c r="DJ58" s="284"/>
      <c r="DK58" s="284"/>
      <c r="DL58" s="284"/>
      <c r="DM58" s="284"/>
      <c r="DN58" s="284"/>
      <c r="DO58" s="284"/>
      <c r="DP58" s="284"/>
      <c r="DQ58" s="284"/>
      <c r="DR58" s="284"/>
      <c r="DS58" s="284"/>
      <c r="DT58" s="284"/>
      <c r="DU58" s="284"/>
      <c r="DV58" s="284"/>
      <c r="DW58" s="284"/>
      <c r="DX58" s="284"/>
      <c r="DY58" s="284"/>
      <c r="DZ58" s="284"/>
      <c r="EA58" s="284"/>
      <c r="EB58" s="284"/>
      <c r="EC58" s="284"/>
      <c r="ED58" s="284"/>
      <c r="EE58" s="284"/>
      <c r="EF58" s="284"/>
      <c r="EG58" s="284"/>
      <c r="EH58" s="284"/>
      <c r="EI58" s="284"/>
      <c r="EJ58" s="284"/>
      <c r="EK58" s="284"/>
      <c r="EL58" s="284"/>
      <c r="EM58" s="284"/>
      <c r="EN58" s="284"/>
      <c r="EO58" s="284"/>
      <c r="EP58" s="284"/>
      <c r="EQ58" s="284"/>
      <c r="ER58" s="284"/>
      <c r="ES58" s="284"/>
      <c r="ET58" s="284"/>
      <c r="EU58" s="284"/>
      <c r="EV58" s="284"/>
      <c r="EW58" s="284"/>
      <c r="EX58" s="284"/>
      <c r="EY58" s="284"/>
      <c r="EZ58" s="284"/>
      <c r="FA58" s="284"/>
      <c r="FB58" s="284"/>
      <c r="FC58" s="284"/>
      <c r="FD58" s="284"/>
      <c r="FE58" s="284"/>
      <c r="FF58" s="284"/>
      <c r="FG58" s="284"/>
      <c r="FH58" s="284"/>
      <c r="FI58" s="284"/>
      <c r="FJ58" s="284"/>
      <c r="FK58" s="284"/>
      <c r="FL58" s="284"/>
      <c r="FM58" s="284"/>
      <c r="FN58" s="284"/>
      <c r="FO58" s="284"/>
      <c r="FP58" s="284"/>
      <c r="FQ58" s="284"/>
      <c r="FR58" s="284"/>
      <c r="FS58" s="284"/>
      <c r="FT58" s="284"/>
      <c r="FU58" s="284"/>
      <c r="FV58" s="284"/>
      <c r="FW58" s="284"/>
      <c r="FX58" s="284"/>
      <c r="FY58" s="284"/>
      <c r="FZ58" s="284"/>
      <c r="GA58" s="284"/>
      <c r="GB58" s="284"/>
      <c r="GC58" s="284"/>
      <c r="GD58" s="284"/>
      <c r="GE58" s="284"/>
      <c r="GF58" s="284"/>
      <c r="GG58" s="284"/>
      <c r="GH58" s="284"/>
      <c r="GI58" s="284"/>
      <c r="GJ58" s="284"/>
      <c r="GK58" s="284"/>
      <c r="GL58" s="284"/>
      <c r="GM58" s="284"/>
      <c r="GN58" s="284"/>
      <c r="GO58" s="284"/>
      <c r="GP58" s="284"/>
      <c r="GQ58" s="284"/>
      <c r="GR58" s="284"/>
      <c r="GS58" s="284"/>
      <c r="GT58" s="284"/>
      <c r="GU58" s="284"/>
      <c r="GV58" s="284"/>
      <c r="GW58" s="284"/>
      <c r="GX58" s="284"/>
      <c r="GY58" s="284"/>
      <c r="GZ58" s="284"/>
      <c r="HA58" s="284"/>
      <c r="HB58" s="284"/>
      <c r="HC58" s="284"/>
      <c r="HD58" s="284"/>
      <c r="HE58" s="284"/>
      <c r="HF58" s="284"/>
      <c r="HG58" s="284"/>
      <c r="HH58" s="284"/>
      <c r="HI58" s="284"/>
      <c r="HJ58" s="284"/>
      <c r="HK58" s="284"/>
      <c r="HL58" s="284"/>
      <c r="HM58" s="284"/>
      <c r="HN58" s="284"/>
      <c r="HO58" s="284"/>
      <c r="HP58" s="284"/>
      <c r="HQ58" s="284"/>
      <c r="HR58" s="284"/>
      <c r="HS58" s="284"/>
      <c r="HT58" s="284"/>
      <c r="HU58" s="284"/>
      <c r="HV58" s="284"/>
      <c r="HW58" s="284"/>
      <c r="HX58" s="284"/>
      <c r="HY58" s="284"/>
      <c r="HZ58" s="284"/>
      <c r="IA58" s="284"/>
      <c r="IB58" s="284"/>
      <c r="IC58" s="284"/>
      <c r="ID58" s="284"/>
      <c r="IE58" s="284"/>
      <c r="IF58" s="284"/>
      <c r="IG58" s="284"/>
      <c r="IH58" s="284"/>
      <c r="II58" s="284"/>
      <c r="IJ58" s="284"/>
    </row>
    <row r="59" spans="1:244" s="353" customFormat="1" ht="14.1" customHeight="1">
      <c r="A59" s="344" t="s">
        <v>824</v>
      </c>
      <c r="B59" s="442" t="s">
        <v>1237</v>
      </c>
      <c r="C59" s="507" t="s">
        <v>440</v>
      </c>
      <c r="D59" s="417">
        <v>60</v>
      </c>
      <c r="E59" s="288"/>
      <c r="F59" s="219">
        <f>D59*E59</f>
        <v>0</v>
      </c>
      <c r="G59" s="284"/>
      <c r="H59" s="284"/>
      <c r="I59" s="284"/>
      <c r="J59" s="284"/>
      <c r="K59" s="284"/>
      <c r="L59" s="284"/>
      <c r="M59" s="284"/>
      <c r="N59" s="284"/>
      <c r="O59" s="284"/>
      <c r="P59" s="284"/>
      <c r="Q59" s="284"/>
      <c r="R59" s="284"/>
      <c r="S59" s="284"/>
      <c r="T59" s="284"/>
      <c r="U59" s="284"/>
      <c r="V59" s="284"/>
      <c r="W59" s="284"/>
      <c r="X59" s="284"/>
      <c r="Y59" s="284"/>
      <c r="Z59" s="284"/>
      <c r="AA59" s="284"/>
      <c r="AB59" s="284"/>
      <c r="AC59" s="284"/>
      <c r="AD59" s="284"/>
      <c r="AE59" s="284"/>
      <c r="AF59" s="284"/>
      <c r="AG59" s="284"/>
      <c r="AH59" s="284"/>
      <c r="AI59" s="284"/>
      <c r="AJ59" s="284"/>
      <c r="AK59" s="284"/>
      <c r="AL59" s="284"/>
      <c r="AM59" s="284"/>
      <c r="AN59" s="284"/>
      <c r="AO59" s="284"/>
      <c r="AP59" s="284"/>
      <c r="AQ59" s="284"/>
      <c r="AR59" s="284"/>
      <c r="AS59" s="284"/>
      <c r="AT59" s="284"/>
      <c r="AU59" s="284"/>
      <c r="AV59" s="284"/>
      <c r="AW59" s="284"/>
      <c r="AX59" s="284"/>
      <c r="AY59" s="284"/>
      <c r="AZ59" s="284"/>
      <c r="BA59" s="284"/>
      <c r="BB59" s="284"/>
      <c r="BC59" s="284"/>
      <c r="BD59" s="284"/>
      <c r="BE59" s="284"/>
      <c r="BF59" s="284"/>
      <c r="BG59" s="284"/>
      <c r="BH59" s="284"/>
      <c r="BI59" s="284"/>
      <c r="BJ59" s="284"/>
      <c r="BK59" s="284"/>
      <c r="BL59" s="284"/>
      <c r="BM59" s="284"/>
      <c r="BN59" s="284"/>
      <c r="BO59" s="284"/>
      <c r="BP59" s="284"/>
      <c r="BQ59" s="284"/>
      <c r="BR59" s="284"/>
      <c r="BS59" s="284"/>
      <c r="BT59" s="284"/>
      <c r="BU59" s="284"/>
      <c r="BV59" s="284"/>
      <c r="BW59" s="284"/>
      <c r="BX59" s="284"/>
      <c r="BY59" s="284"/>
      <c r="BZ59" s="284"/>
      <c r="CA59" s="284"/>
      <c r="CB59" s="284"/>
      <c r="CC59" s="284"/>
      <c r="CD59" s="284"/>
      <c r="CE59" s="284"/>
      <c r="CF59" s="284"/>
      <c r="CG59" s="284"/>
      <c r="CH59" s="284"/>
      <c r="CI59" s="284"/>
      <c r="CJ59" s="284"/>
      <c r="CK59" s="284"/>
      <c r="CL59" s="284"/>
      <c r="CM59" s="284"/>
      <c r="CN59" s="284"/>
      <c r="CO59" s="284"/>
      <c r="CP59" s="284"/>
      <c r="CQ59" s="284"/>
      <c r="CR59" s="284"/>
      <c r="CS59" s="284"/>
      <c r="CT59" s="284"/>
      <c r="CU59" s="284"/>
      <c r="CV59" s="284"/>
      <c r="CW59" s="284"/>
      <c r="CX59" s="284"/>
      <c r="CY59" s="284"/>
      <c r="CZ59" s="284"/>
      <c r="DA59" s="284"/>
      <c r="DB59" s="284"/>
      <c r="DC59" s="284"/>
      <c r="DD59" s="284"/>
      <c r="DE59" s="284"/>
      <c r="DF59" s="284"/>
      <c r="DG59" s="284"/>
      <c r="DH59" s="284"/>
      <c r="DI59" s="284"/>
      <c r="DJ59" s="284"/>
      <c r="DK59" s="284"/>
      <c r="DL59" s="284"/>
      <c r="DM59" s="284"/>
      <c r="DN59" s="284"/>
      <c r="DO59" s="284"/>
      <c r="DP59" s="284"/>
      <c r="DQ59" s="284"/>
      <c r="DR59" s="284"/>
      <c r="DS59" s="284"/>
      <c r="DT59" s="284"/>
      <c r="DU59" s="284"/>
      <c r="DV59" s="284"/>
      <c r="DW59" s="284"/>
      <c r="DX59" s="284"/>
      <c r="DY59" s="284"/>
      <c r="DZ59" s="284"/>
      <c r="EA59" s="284"/>
      <c r="EB59" s="284"/>
      <c r="EC59" s="284"/>
      <c r="ED59" s="284"/>
      <c r="EE59" s="284"/>
      <c r="EF59" s="284"/>
      <c r="EG59" s="284"/>
      <c r="EH59" s="284"/>
      <c r="EI59" s="284"/>
      <c r="EJ59" s="284"/>
      <c r="EK59" s="284"/>
      <c r="EL59" s="284"/>
      <c r="EM59" s="284"/>
      <c r="EN59" s="284"/>
      <c r="EO59" s="284"/>
      <c r="EP59" s="284"/>
      <c r="EQ59" s="284"/>
      <c r="ER59" s="284"/>
      <c r="ES59" s="284"/>
      <c r="ET59" s="284"/>
      <c r="EU59" s="284"/>
      <c r="EV59" s="284"/>
      <c r="EW59" s="284"/>
      <c r="EX59" s="284"/>
      <c r="EY59" s="284"/>
      <c r="EZ59" s="284"/>
      <c r="FA59" s="284"/>
      <c r="FB59" s="284"/>
      <c r="FC59" s="284"/>
      <c r="FD59" s="284"/>
      <c r="FE59" s="284"/>
      <c r="FF59" s="284"/>
      <c r="FG59" s="284"/>
      <c r="FH59" s="284"/>
      <c r="FI59" s="284"/>
      <c r="FJ59" s="284"/>
      <c r="FK59" s="284"/>
      <c r="FL59" s="284"/>
      <c r="FM59" s="284"/>
      <c r="FN59" s="284"/>
      <c r="FO59" s="284"/>
      <c r="FP59" s="284"/>
      <c r="FQ59" s="284"/>
      <c r="FR59" s="284"/>
      <c r="FS59" s="284"/>
      <c r="FT59" s="284"/>
      <c r="FU59" s="284"/>
      <c r="FV59" s="284"/>
      <c r="FW59" s="284"/>
      <c r="FX59" s="284"/>
      <c r="FY59" s="284"/>
      <c r="FZ59" s="284"/>
      <c r="GA59" s="284"/>
      <c r="GB59" s="284"/>
      <c r="GC59" s="284"/>
      <c r="GD59" s="284"/>
      <c r="GE59" s="284"/>
      <c r="GF59" s="284"/>
      <c r="GG59" s="284"/>
      <c r="GH59" s="284"/>
      <c r="GI59" s="284"/>
      <c r="GJ59" s="284"/>
      <c r="GK59" s="284"/>
      <c r="GL59" s="284"/>
      <c r="GM59" s="284"/>
      <c r="GN59" s="284"/>
      <c r="GO59" s="284"/>
      <c r="GP59" s="284"/>
      <c r="GQ59" s="284"/>
      <c r="GR59" s="284"/>
      <c r="GS59" s="284"/>
      <c r="GT59" s="284"/>
      <c r="GU59" s="284"/>
      <c r="GV59" s="284"/>
      <c r="GW59" s="284"/>
      <c r="GX59" s="284"/>
      <c r="GY59" s="284"/>
      <c r="GZ59" s="284"/>
      <c r="HA59" s="284"/>
      <c r="HB59" s="284"/>
      <c r="HC59" s="284"/>
      <c r="HD59" s="284"/>
      <c r="HE59" s="284"/>
      <c r="HF59" s="284"/>
      <c r="HG59" s="284"/>
      <c r="HH59" s="284"/>
      <c r="HI59" s="284"/>
      <c r="HJ59" s="284"/>
      <c r="HK59" s="284"/>
      <c r="HL59" s="284"/>
      <c r="HM59" s="284"/>
      <c r="HN59" s="284"/>
      <c r="HO59" s="284"/>
      <c r="HP59" s="284"/>
      <c r="HQ59" s="284"/>
      <c r="HR59" s="284"/>
      <c r="HS59" s="284"/>
      <c r="HT59" s="284"/>
      <c r="HU59" s="284"/>
      <c r="HV59" s="284"/>
      <c r="HW59" s="284"/>
      <c r="HX59" s="284"/>
      <c r="HY59" s="284"/>
      <c r="HZ59" s="284"/>
      <c r="IA59" s="284"/>
      <c r="IB59" s="284"/>
      <c r="IC59" s="284"/>
      <c r="ID59" s="284"/>
      <c r="IE59" s="284"/>
      <c r="IF59" s="284"/>
      <c r="IG59" s="284"/>
      <c r="IH59" s="284"/>
      <c r="II59" s="284"/>
      <c r="IJ59" s="284"/>
    </row>
    <row r="60" spans="1:244" s="353" customFormat="1" ht="14.1" customHeight="1">
      <c r="A60" s="436"/>
      <c r="B60" s="162"/>
      <c r="C60" s="507"/>
      <c r="D60" s="417"/>
      <c r="E60" s="509"/>
      <c r="F60" s="510"/>
      <c r="G60" s="284"/>
      <c r="H60" s="284"/>
      <c r="I60" s="284"/>
      <c r="J60" s="284"/>
      <c r="K60" s="284"/>
      <c r="L60" s="284"/>
      <c r="M60" s="284"/>
      <c r="N60" s="284"/>
      <c r="O60" s="284"/>
      <c r="P60" s="284"/>
      <c r="Q60" s="284"/>
      <c r="R60" s="284"/>
      <c r="S60" s="284"/>
      <c r="T60" s="284"/>
      <c r="U60" s="284"/>
      <c r="V60" s="284"/>
      <c r="W60" s="284"/>
      <c r="X60" s="284"/>
      <c r="Y60" s="284"/>
      <c r="Z60" s="284"/>
      <c r="AA60" s="284"/>
      <c r="AB60" s="284"/>
      <c r="AC60" s="284"/>
      <c r="AD60" s="284"/>
      <c r="AE60" s="284"/>
      <c r="AF60" s="284"/>
      <c r="AG60" s="284"/>
      <c r="AH60" s="284"/>
      <c r="AI60" s="284"/>
      <c r="AJ60" s="284"/>
      <c r="AK60" s="284"/>
      <c r="AL60" s="284"/>
      <c r="AM60" s="284"/>
      <c r="AN60" s="284"/>
      <c r="AO60" s="284"/>
      <c r="AP60" s="284"/>
      <c r="AQ60" s="284"/>
      <c r="AR60" s="284"/>
      <c r="AS60" s="284"/>
      <c r="AT60" s="284"/>
      <c r="AU60" s="284"/>
      <c r="AV60" s="284"/>
      <c r="AW60" s="284"/>
      <c r="AX60" s="284"/>
      <c r="AY60" s="284"/>
      <c r="AZ60" s="284"/>
      <c r="BA60" s="284"/>
      <c r="BB60" s="284"/>
      <c r="BC60" s="284"/>
      <c r="BD60" s="284"/>
      <c r="BE60" s="284"/>
      <c r="BF60" s="284"/>
      <c r="BG60" s="284"/>
      <c r="BH60" s="284"/>
      <c r="BI60" s="284"/>
      <c r="BJ60" s="284"/>
      <c r="BK60" s="284"/>
      <c r="BL60" s="284"/>
      <c r="BM60" s="284"/>
      <c r="BN60" s="284"/>
      <c r="BO60" s="284"/>
      <c r="BP60" s="284"/>
      <c r="BQ60" s="284"/>
      <c r="BR60" s="284"/>
      <c r="BS60" s="284"/>
      <c r="BT60" s="284"/>
      <c r="BU60" s="284"/>
      <c r="BV60" s="284"/>
      <c r="BW60" s="284"/>
      <c r="BX60" s="284"/>
      <c r="BY60" s="284"/>
      <c r="BZ60" s="284"/>
      <c r="CA60" s="284"/>
      <c r="CB60" s="284"/>
      <c r="CC60" s="284"/>
      <c r="CD60" s="284"/>
      <c r="CE60" s="284"/>
      <c r="CF60" s="284"/>
      <c r="CG60" s="284"/>
      <c r="CH60" s="284"/>
      <c r="CI60" s="284"/>
      <c r="CJ60" s="284"/>
      <c r="CK60" s="284"/>
      <c r="CL60" s="284"/>
      <c r="CM60" s="284"/>
      <c r="CN60" s="284"/>
      <c r="CO60" s="284"/>
      <c r="CP60" s="284"/>
      <c r="CQ60" s="284"/>
      <c r="CR60" s="284"/>
      <c r="CS60" s="284"/>
      <c r="CT60" s="284"/>
      <c r="CU60" s="284"/>
      <c r="CV60" s="284"/>
      <c r="CW60" s="284"/>
      <c r="CX60" s="284"/>
      <c r="CY60" s="284"/>
      <c r="CZ60" s="284"/>
      <c r="DA60" s="284"/>
      <c r="DB60" s="284"/>
      <c r="DC60" s="284"/>
      <c r="DD60" s="284"/>
      <c r="DE60" s="284"/>
      <c r="DF60" s="284"/>
      <c r="DG60" s="284"/>
      <c r="DH60" s="284"/>
      <c r="DI60" s="284"/>
      <c r="DJ60" s="284"/>
      <c r="DK60" s="284"/>
      <c r="DL60" s="284"/>
      <c r="DM60" s="284"/>
      <c r="DN60" s="284"/>
      <c r="DO60" s="284"/>
      <c r="DP60" s="284"/>
      <c r="DQ60" s="284"/>
      <c r="DR60" s="284"/>
      <c r="DS60" s="284"/>
      <c r="DT60" s="284"/>
      <c r="DU60" s="284"/>
      <c r="DV60" s="284"/>
      <c r="DW60" s="284"/>
      <c r="DX60" s="284"/>
      <c r="DY60" s="284"/>
      <c r="DZ60" s="284"/>
      <c r="EA60" s="284"/>
      <c r="EB60" s="284"/>
      <c r="EC60" s="284"/>
      <c r="ED60" s="284"/>
      <c r="EE60" s="284"/>
      <c r="EF60" s="284"/>
      <c r="EG60" s="284"/>
      <c r="EH60" s="284"/>
      <c r="EI60" s="284"/>
      <c r="EJ60" s="284"/>
      <c r="EK60" s="284"/>
      <c r="EL60" s="284"/>
      <c r="EM60" s="284"/>
      <c r="EN60" s="284"/>
      <c r="EO60" s="284"/>
      <c r="EP60" s="284"/>
      <c r="EQ60" s="284"/>
      <c r="ER60" s="284"/>
      <c r="ES60" s="284"/>
      <c r="ET60" s="284"/>
      <c r="EU60" s="284"/>
      <c r="EV60" s="284"/>
      <c r="EW60" s="284"/>
      <c r="EX60" s="284"/>
      <c r="EY60" s="284"/>
      <c r="EZ60" s="284"/>
      <c r="FA60" s="284"/>
      <c r="FB60" s="284"/>
      <c r="FC60" s="284"/>
      <c r="FD60" s="284"/>
      <c r="FE60" s="284"/>
      <c r="FF60" s="284"/>
      <c r="FG60" s="284"/>
      <c r="FH60" s="284"/>
      <c r="FI60" s="284"/>
      <c r="FJ60" s="284"/>
      <c r="FK60" s="284"/>
      <c r="FL60" s="284"/>
      <c r="FM60" s="284"/>
      <c r="FN60" s="284"/>
      <c r="FO60" s="284"/>
      <c r="FP60" s="284"/>
      <c r="FQ60" s="284"/>
      <c r="FR60" s="284"/>
      <c r="FS60" s="284"/>
      <c r="FT60" s="284"/>
      <c r="FU60" s="284"/>
      <c r="FV60" s="284"/>
      <c r="FW60" s="284"/>
      <c r="FX60" s="284"/>
      <c r="FY60" s="284"/>
      <c r="FZ60" s="284"/>
      <c r="GA60" s="284"/>
      <c r="GB60" s="284"/>
      <c r="GC60" s="284"/>
      <c r="GD60" s="284"/>
      <c r="GE60" s="284"/>
      <c r="GF60" s="284"/>
      <c r="GG60" s="284"/>
      <c r="GH60" s="284"/>
      <c r="GI60" s="284"/>
      <c r="GJ60" s="284"/>
      <c r="GK60" s="284"/>
      <c r="GL60" s="284"/>
      <c r="GM60" s="284"/>
      <c r="GN60" s="284"/>
      <c r="GO60" s="284"/>
      <c r="GP60" s="284"/>
      <c r="GQ60" s="284"/>
      <c r="GR60" s="284"/>
      <c r="GS60" s="284"/>
      <c r="GT60" s="284"/>
      <c r="GU60" s="284"/>
      <c r="GV60" s="284"/>
      <c r="GW60" s="284"/>
      <c r="GX60" s="284"/>
      <c r="GY60" s="284"/>
      <c r="GZ60" s="284"/>
      <c r="HA60" s="284"/>
      <c r="HB60" s="284"/>
      <c r="HC60" s="284"/>
      <c r="HD60" s="284"/>
      <c r="HE60" s="284"/>
      <c r="HF60" s="284"/>
      <c r="HG60" s="284"/>
      <c r="HH60" s="284"/>
      <c r="HI60" s="284"/>
      <c r="HJ60" s="284"/>
      <c r="HK60" s="284"/>
      <c r="HL60" s="284"/>
      <c r="HM60" s="284"/>
      <c r="HN60" s="284"/>
      <c r="HO60" s="284"/>
      <c r="HP60" s="284"/>
      <c r="HQ60" s="284"/>
      <c r="HR60" s="284"/>
      <c r="HS60" s="284"/>
      <c r="HT60" s="284"/>
      <c r="HU60" s="284"/>
      <c r="HV60" s="284"/>
      <c r="HW60" s="284"/>
      <c r="HX60" s="284"/>
      <c r="HY60" s="284"/>
      <c r="HZ60" s="284"/>
      <c r="IA60" s="284"/>
      <c r="IB60" s="284"/>
      <c r="IC60" s="284"/>
      <c r="ID60" s="284"/>
      <c r="IE60" s="284"/>
      <c r="IF60" s="284"/>
      <c r="IG60" s="284"/>
      <c r="IH60" s="284"/>
      <c r="II60" s="284"/>
      <c r="IJ60" s="284"/>
    </row>
    <row r="61" spans="1:244" s="353" customFormat="1" ht="15" customHeight="1">
      <c r="A61" s="344" t="s">
        <v>825</v>
      </c>
      <c r="B61" s="442" t="s">
        <v>200</v>
      </c>
      <c r="C61" s="507" t="s">
        <v>440</v>
      </c>
      <c r="D61" s="417">
        <v>890</v>
      </c>
      <c r="E61" s="286"/>
      <c r="F61" s="219">
        <f>D61*E61</f>
        <v>0</v>
      </c>
      <c r="G61" s="284"/>
      <c r="H61" s="284"/>
      <c r="I61" s="284"/>
      <c r="J61" s="284"/>
      <c r="K61" s="284"/>
      <c r="L61" s="284"/>
      <c r="M61" s="284"/>
      <c r="N61" s="284"/>
      <c r="O61" s="284"/>
      <c r="P61" s="284"/>
      <c r="Q61" s="284"/>
      <c r="R61" s="284"/>
      <c r="S61" s="284"/>
      <c r="T61" s="284"/>
      <c r="U61" s="284"/>
      <c r="V61" s="284"/>
      <c r="W61" s="284"/>
      <c r="X61" s="284"/>
      <c r="Y61" s="284"/>
      <c r="Z61" s="284"/>
      <c r="AA61" s="284"/>
      <c r="AB61" s="284"/>
      <c r="AC61" s="284"/>
      <c r="AD61" s="284"/>
      <c r="AE61" s="284"/>
      <c r="AF61" s="284"/>
      <c r="AG61" s="284"/>
      <c r="AH61" s="284"/>
      <c r="AI61" s="284"/>
      <c r="AJ61" s="284"/>
      <c r="AK61" s="284"/>
      <c r="AL61" s="284"/>
      <c r="AM61" s="284"/>
      <c r="AN61" s="284"/>
      <c r="AO61" s="284"/>
      <c r="AP61" s="284"/>
      <c r="AQ61" s="284"/>
      <c r="AR61" s="284"/>
      <c r="AS61" s="284"/>
      <c r="AT61" s="284"/>
      <c r="AU61" s="284"/>
      <c r="AV61" s="284"/>
      <c r="AW61" s="284"/>
      <c r="AX61" s="284"/>
      <c r="AY61" s="284"/>
      <c r="AZ61" s="284"/>
      <c r="BA61" s="284"/>
      <c r="BB61" s="284"/>
      <c r="BC61" s="284"/>
      <c r="BD61" s="284"/>
      <c r="BE61" s="284"/>
      <c r="BF61" s="284"/>
      <c r="BG61" s="284"/>
      <c r="BH61" s="284"/>
      <c r="BI61" s="284"/>
      <c r="BJ61" s="284"/>
      <c r="BK61" s="284"/>
      <c r="BL61" s="284"/>
      <c r="BM61" s="284"/>
      <c r="BN61" s="284"/>
      <c r="BO61" s="284"/>
      <c r="BP61" s="284"/>
      <c r="BQ61" s="284"/>
      <c r="BR61" s="284"/>
      <c r="BS61" s="284"/>
      <c r="BT61" s="284"/>
      <c r="BU61" s="284"/>
      <c r="BV61" s="284"/>
      <c r="BW61" s="284"/>
      <c r="BX61" s="284"/>
      <c r="BY61" s="284"/>
      <c r="BZ61" s="284"/>
      <c r="CA61" s="284"/>
      <c r="CB61" s="284"/>
      <c r="CC61" s="284"/>
      <c r="CD61" s="284"/>
      <c r="CE61" s="284"/>
      <c r="CF61" s="284"/>
      <c r="CG61" s="284"/>
      <c r="CH61" s="284"/>
      <c r="CI61" s="284"/>
      <c r="CJ61" s="284"/>
      <c r="CK61" s="284"/>
      <c r="CL61" s="284"/>
      <c r="CM61" s="284"/>
      <c r="CN61" s="284"/>
      <c r="CO61" s="284"/>
      <c r="CP61" s="284"/>
      <c r="CQ61" s="284"/>
      <c r="CR61" s="284"/>
      <c r="CS61" s="284"/>
      <c r="CT61" s="284"/>
      <c r="CU61" s="284"/>
      <c r="CV61" s="284"/>
      <c r="CW61" s="284"/>
      <c r="CX61" s="284"/>
      <c r="CY61" s="284"/>
      <c r="CZ61" s="284"/>
      <c r="DA61" s="284"/>
      <c r="DB61" s="284"/>
      <c r="DC61" s="284"/>
      <c r="DD61" s="284"/>
      <c r="DE61" s="284"/>
      <c r="DF61" s="284"/>
      <c r="DG61" s="284"/>
      <c r="DH61" s="284"/>
      <c r="DI61" s="284"/>
      <c r="DJ61" s="284"/>
      <c r="DK61" s="284"/>
      <c r="DL61" s="284"/>
      <c r="DM61" s="284"/>
      <c r="DN61" s="284"/>
      <c r="DO61" s="284"/>
      <c r="DP61" s="284"/>
      <c r="DQ61" s="284"/>
      <c r="DR61" s="284"/>
      <c r="DS61" s="284"/>
      <c r="DT61" s="284"/>
      <c r="DU61" s="284"/>
      <c r="DV61" s="284"/>
      <c r="DW61" s="284"/>
      <c r="DX61" s="284"/>
      <c r="DY61" s="284"/>
      <c r="DZ61" s="284"/>
      <c r="EA61" s="284"/>
      <c r="EB61" s="284"/>
      <c r="EC61" s="284"/>
      <c r="ED61" s="284"/>
      <c r="EE61" s="284"/>
      <c r="EF61" s="284"/>
      <c r="EG61" s="284"/>
      <c r="EH61" s="284"/>
      <c r="EI61" s="284"/>
      <c r="EJ61" s="284"/>
      <c r="EK61" s="284"/>
      <c r="EL61" s="284"/>
      <c r="EM61" s="284"/>
      <c r="EN61" s="284"/>
      <c r="EO61" s="284"/>
      <c r="EP61" s="284"/>
      <c r="EQ61" s="284"/>
      <c r="ER61" s="284"/>
      <c r="ES61" s="284"/>
      <c r="ET61" s="284"/>
      <c r="EU61" s="284"/>
      <c r="EV61" s="284"/>
      <c r="EW61" s="284"/>
      <c r="EX61" s="284"/>
      <c r="EY61" s="284"/>
      <c r="EZ61" s="284"/>
      <c r="FA61" s="284"/>
      <c r="FB61" s="284"/>
      <c r="FC61" s="284"/>
      <c r="FD61" s="284"/>
      <c r="FE61" s="284"/>
      <c r="FF61" s="284"/>
      <c r="FG61" s="284"/>
      <c r="FH61" s="284"/>
      <c r="FI61" s="284"/>
      <c r="FJ61" s="284"/>
      <c r="FK61" s="284"/>
      <c r="FL61" s="284"/>
      <c r="FM61" s="284"/>
      <c r="FN61" s="284"/>
      <c r="FO61" s="284"/>
      <c r="FP61" s="284"/>
      <c r="FQ61" s="284"/>
      <c r="FR61" s="284"/>
      <c r="FS61" s="284"/>
      <c r="FT61" s="284"/>
      <c r="FU61" s="284"/>
      <c r="FV61" s="284"/>
      <c r="FW61" s="284"/>
      <c r="FX61" s="284"/>
      <c r="FY61" s="284"/>
      <c r="FZ61" s="284"/>
      <c r="GA61" s="284"/>
      <c r="GB61" s="284"/>
      <c r="GC61" s="284"/>
      <c r="GD61" s="284"/>
      <c r="GE61" s="284"/>
      <c r="GF61" s="284"/>
      <c r="GG61" s="284"/>
      <c r="GH61" s="284"/>
      <c r="GI61" s="284"/>
      <c r="GJ61" s="284"/>
      <c r="GK61" s="284"/>
      <c r="GL61" s="284"/>
      <c r="GM61" s="284"/>
      <c r="GN61" s="284"/>
      <c r="GO61" s="284"/>
      <c r="GP61" s="284"/>
      <c r="GQ61" s="284"/>
      <c r="GR61" s="284"/>
      <c r="GS61" s="284"/>
      <c r="GT61" s="284"/>
      <c r="GU61" s="284"/>
      <c r="GV61" s="284"/>
      <c r="GW61" s="284"/>
      <c r="GX61" s="284"/>
      <c r="GY61" s="284"/>
      <c r="GZ61" s="284"/>
      <c r="HA61" s="284"/>
      <c r="HB61" s="284"/>
      <c r="HC61" s="284"/>
      <c r="HD61" s="284"/>
      <c r="HE61" s="284"/>
      <c r="HF61" s="284"/>
      <c r="HG61" s="284"/>
      <c r="HH61" s="284"/>
      <c r="HI61" s="284"/>
      <c r="HJ61" s="284"/>
      <c r="HK61" s="284"/>
      <c r="HL61" s="284"/>
      <c r="HM61" s="284"/>
      <c r="HN61" s="284"/>
      <c r="HO61" s="284"/>
      <c r="HP61" s="284"/>
      <c r="HQ61" s="284"/>
      <c r="HR61" s="284"/>
      <c r="HS61" s="284"/>
      <c r="HT61" s="284"/>
      <c r="HU61" s="284"/>
      <c r="HV61" s="284"/>
      <c r="HW61" s="284"/>
      <c r="HX61" s="284"/>
      <c r="HY61" s="284"/>
      <c r="HZ61" s="284"/>
      <c r="IA61" s="284"/>
      <c r="IB61" s="284"/>
      <c r="IC61" s="284"/>
      <c r="ID61" s="284"/>
      <c r="IE61" s="284"/>
      <c r="IF61" s="284"/>
      <c r="IG61" s="284"/>
      <c r="IH61" s="284"/>
      <c r="II61" s="284"/>
      <c r="IJ61" s="284"/>
    </row>
    <row r="62" spans="1:244" s="353" customFormat="1" ht="14.1" customHeight="1">
      <c r="A62" s="436"/>
      <c r="B62" s="442"/>
      <c r="C62" s="345"/>
      <c r="D62" s="417"/>
      <c r="E62" s="508"/>
      <c r="F62" s="508"/>
      <c r="G62" s="284"/>
      <c r="H62" s="284"/>
      <c r="I62" s="284"/>
      <c r="J62" s="284"/>
      <c r="K62" s="284"/>
      <c r="L62" s="284"/>
      <c r="M62" s="284"/>
      <c r="N62" s="284"/>
      <c r="O62" s="284"/>
      <c r="P62" s="284"/>
      <c r="Q62" s="284"/>
      <c r="R62" s="284"/>
      <c r="S62" s="284"/>
      <c r="T62" s="284"/>
      <c r="U62" s="284"/>
      <c r="V62" s="284"/>
      <c r="W62" s="284"/>
      <c r="X62" s="284"/>
      <c r="Y62" s="284"/>
      <c r="Z62" s="284"/>
      <c r="AA62" s="284"/>
      <c r="AB62" s="284"/>
      <c r="AC62" s="284"/>
      <c r="AD62" s="284"/>
      <c r="AE62" s="284"/>
      <c r="AF62" s="284"/>
      <c r="AG62" s="284"/>
      <c r="AH62" s="284"/>
      <c r="AI62" s="284"/>
      <c r="AJ62" s="284"/>
      <c r="AK62" s="284"/>
      <c r="AL62" s="284"/>
      <c r="AM62" s="284"/>
      <c r="AN62" s="284"/>
      <c r="AO62" s="284"/>
      <c r="AP62" s="284"/>
      <c r="AQ62" s="284"/>
      <c r="AR62" s="284"/>
      <c r="AS62" s="284"/>
      <c r="AT62" s="284"/>
      <c r="AU62" s="284"/>
      <c r="AV62" s="284"/>
      <c r="AW62" s="284"/>
      <c r="AX62" s="284"/>
      <c r="AY62" s="284"/>
      <c r="AZ62" s="284"/>
      <c r="BA62" s="284"/>
      <c r="BB62" s="284"/>
      <c r="BC62" s="284"/>
      <c r="BD62" s="284"/>
      <c r="BE62" s="284"/>
      <c r="BF62" s="284"/>
      <c r="BG62" s="284"/>
      <c r="BH62" s="284"/>
      <c r="BI62" s="284"/>
      <c r="BJ62" s="284"/>
      <c r="BK62" s="284"/>
      <c r="BL62" s="284"/>
      <c r="BM62" s="284"/>
      <c r="BN62" s="284"/>
      <c r="BO62" s="284"/>
      <c r="BP62" s="284"/>
      <c r="BQ62" s="284"/>
      <c r="BR62" s="284"/>
      <c r="BS62" s="284"/>
      <c r="BT62" s="284"/>
      <c r="BU62" s="284"/>
      <c r="BV62" s="284"/>
      <c r="BW62" s="284"/>
      <c r="BX62" s="284"/>
      <c r="BY62" s="284"/>
      <c r="BZ62" s="284"/>
      <c r="CA62" s="284"/>
      <c r="CB62" s="284"/>
      <c r="CC62" s="284"/>
      <c r="CD62" s="284"/>
      <c r="CE62" s="284"/>
      <c r="CF62" s="284"/>
      <c r="CG62" s="284"/>
      <c r="CH62" s="284"/>
      <c r="CI62" s="284"/>
      <c r="CJ62" s="284"/>
      <c r="CK62" s="284"/>
      <c r="CL62" s="284"/>
      <c r="CM62" s="284"/>
      <c r="CN62" s="284"/>
      <c r="CO62" s="284"/>
      <c r="CP62" s="284"/>
      <c r="CQ62" s="284"/>
      <c r="CR62" s="284"/>
      <c r="CS62" s="284"/>
      <c r="CT62" s="284"/>
      <c r="CU62" s="284"/>
      <c r="CV62" s="284"/>
      <c r="CW62" s="284"/>
      <c r="CX62" s="284"/>
      <c r="CY62" s="284"/>
      <c r="CZ62" s="284"/>
      <c r="DA62" s="284"/>
      <c r="DB62" s="284"/>
      <c r="DC62" s="284"/>
      <c r="DD62" s="284"/>
      <c r="DE62" s="284"/>
      <c r="DF62" s="284"/>
      <c r="DG62" s="284"/>
      <c r="DH62" s="284"/>
      <c r="DI62" s="284"/>
      <c r="DJ62" s="284"/>
      <c r="DK62" s="284"/>
      <c r="DL62" s="284"/>
      <c r="DM62" s="284"/>
      <c r="DN62" s="284"/>
      <c r="DO62" s="284"/>
      <c r="DP62" s="284"/>
      <c r="DQ62" s="284"/>
      <c r="DR62" s="284"/>
      <c r="DS62" s="284"/>
      <c r="DT62" s="284"/>
      <c r="DU62" s="284"/>
      <c r="DV62" s="284"/>
      <c r="DW62" s="284"/>
      <c r="DX62" s="284"/>
      <c r="DY62" s="284"/>
      <c r="DZ62" s="284"/>
      <c r="EA62" s="284"/>
      <c r="EB62" s="284"/>
      <c r="EC62" s="284"/>
      <c r="ED62" s="284"/>
      <c r="EE62" s="284"/>
      <c r="EF62" s="284"/>
      <c r="EG62" s="284"/>
      <c r="EH62" s="284"/>
      <c r="EI62" s="284"/>
      <c r="EJ62" s="284"/>
      <c r="EK62" s="284"/>
      <c r="EL62" s="284"/>
      <c r="EM62" s="284"/>
      <c r="EN62" s="284"/>
      <c r="EO62" s="284"/>
      <c r="EP62" s="284"/>
      <c r="EQ62" s="284"/>
      <c r="ER62" s="284"/>
      <c r="ES62" s="284"/>
      <c r="ET62" s="284"/>
      <c r="EU62" s="284"/>
      <c r="EV62" s="284"/>
      <c r="EW62" s="284"/>
      <c r="EX62" s="284"/>
      <c r="EY62" s="284"/>
      <c r="EZ62" s="284"/>
      <c r="FA62" s="284"/>
      <c r="FB62" s="284"/>
      <c r="FC62" s="284"/>
      <c r="FD62" s="284"/>
      <c r="FE62" s="284"/>
      <c r="FF62" s="284"/>
      <c r="FG62" s="284"/>
      <c r="FH62" s="284"/>
      <c r="FI62" s="284"/>
      <c r="FJ62" s="284"/>
      <c r="FK62" s="284"/>
      <c r="FL62" s="284"/>
      <c r="FM62" s="284"/>
      <c r="FN62" s="284"/>
      <c r="FO62" s="284"/>
      <c r="FP62" s="284"/>
      <c r="FQ62" s="284"/>
      <c r="FR62" s="284"/>
      <c r="FS62" s="284"/>
      <c r="FT62" s="284"/>
      <c r="FU62" s="284"/>
      <c r="FV62" s="284"/>
      <c r="FW62" s="284"/>
      <c r="FX62" s="284"/>
      <c r="FY62" s="284"/>
      <c r="FZ62" s="284"/>
      <c r="GA62" s="284"/>
      <c r="GB62" s="284"/>
      <c r="GC62" s="284"/>
      <c r="GD62" s="284"/>
      <c r="GE62" s="284"/>
      <c r="GF62" s="284"/>
      <c r="GG62" s="284"/>
      <c r="GH62" s="284"/>
      <c r="GI62" s="284"/>
      <c r="GJ62" s="284"/>
      <c r="GK62" s="284"/>
      <c r="GL62" s="284"/>
      <c r="GM62" s="284"/>
      <c r="GN62" s="284"/>
      <c r="GO62" s="284"/>
      <c r="GP62" s="284"/>
      <c r="GQ62" s="284"/>
      <c r="GR62" s="284"/>
      <c r="GS62" s="284"/>
      <c r="GT62" s="284"/>
      <c r="GU62" s="284"/>
      <c r="GV62" s="284"/>
      <c r="GW62" s="284"/>
      <c r="GX62" s="284"/>
      <c r="GY62" s="284"/>
      <c r="GZ62" s="284"/>
      <c r="HA62" s="284"/>
      <c r="HB62" s="284"/>
      <c r="HC62" s="284"/>
      <c r="HD62" s="284"/>
      <c r="HE62" s="284"/>
      <c r="HF62" s="284"/>
      <c r="HG62" s="284"/>
      <c r="HH62" s="284"/>
      <c r="HI62" s="284"/>
      <c r="HJ62" s="284"/>
      <c r="HK62" s="284"/>
      <c r="HL62" s="284"/>
      <c r="HM62" s="284"/>
      <c r="HN62" s="284"/>
      <c r="HO62" s="284"/>
      <c r="HP62" s="284"/>
      <c r="HQ62" s="284"/>
      <c r="HR62" s="284"/>
      <c r="HS62" s="284"/>
      <c r="HT62" s="284"/>
      <c r="HU62" s="284"/>
      <c r="HV62" s="284"/>
      <c r="HW62" s="284"/>
      <c r="HX62" s="284"/>
      <c r="HY62" s="284"/>
      <c r="HZ62" s="284"/>
      <c r="IA62" s="284"/>
      <c r="IB62" s="284"/>
      <c r="IC62" s="284"/>
      <c r="ID62" s="284"/>
      <c r="IE62" s="284"/>
      <c r="IF62" s="284"/>
      <c r="IG62" s="284"/>
      <c r="IH62" s="284"/>
      <c r="II62" s="284"/>
      <c r="IJ62" s="284"/>
    </row>
    <row r="63" spans="1:244" s="353" customFormat="1" ht="14.1" customHeight="1">
      <c r="A63" s="344" t="s">
        <v>826</v>
      </c>
      <c r="B63" s="442" t="s">
        <v>1238</v>
      </c>
      <c r="C63" s="507" t="s">
        <v>440</v>
      </c>
      <c r="D63" s="417">
        <v>200</v>
      </c>
      <c r="E63" s="286"/>
      <c r="F63" s="219">
        <f>D63*E63</f>
        <v>0</v>
      </c>
      <c r="G63" s="284"/>
      <c r="H63" s="284"/>
      <c r="I63" s="284"/>
      <c r="J63" s="284"/>
      <c r="K63" s="284"/>
      <c r="L63" s="284"/>
      <c r="M63" s="284"/>
      <c r="N63" s="284"/>
      <c r="O63" s="284"/>
      <c r="P63" s="284"/>
      <c r="Q63" s="284"/>
      <c r="R63" s="284"/>
      <c r="S63" s="284"/>
      <c r="T63" s="284"/>
      <c r="U63" s="284"/>
      <c r="V63" s="284"/>
      <c r="W63" s="284"/>
      <c r="X63" s="284"/>
      <c r="Y63" s="284"/>
      <c r="Z63" s="284"/>
      <c r="AA63" s="284"/>
      <c r="AB63" s="284"/>
      <c r="AC63" s="284"/>
      <c r="AD63" s="284"/>
      <c r="AE63" s="284"/>
      <c r="AF63" s="284"/>
      <c r="AG63" s="284"/>
      <c r="AH63" s="284"/>
      <c r="AI63" s="284"/>
      <c r="AJ63" s="284"/>
      <c r="AK63" s="284"/>
      <c r="AL63" s="284"/>
      <c r="AM63" s="284"/>
      <c r="AN63" s="284"/>
      <c r="AO63" s="284"/>
      <c r="AP63" s="284"/>
      <c r="AQ63" s="284"/>
      <c r="AR63" s="284"/>
      <c r="AS63" s="284"/>
      <c r="AT63" s="284"/>
      <c r="AU63" s="284"/>
      <c r="AV63" s="284"/>
      <c r="AW63" s="284"/>
      <c r="AX63" s="284"/>
      <c r="AY63" s="284"/>
      <c r="AZ63" s="284"/>
      <c r="BA63" s="284"/>
      <c r="BB63" s="284"/>
      <c r="BC63" s="284"/>
      <c r="BD63" s="284"/>
      <c r="BE63" s="284"/>
      <c r="BF63" s="284"/>
      <c r="BG63" s="284"/>
      <c r="BH63" s="284"/>
      <c r="BI63" s="284"/>
      <c r="BJ63" s="284"/>
      <c r="BK63" s="284"/>
      <c r="BL63" s="284"/>
      <c r="BM63" s="284"/>
      <c r="BN63" s="284"/>
      <c r="BO63" s="284"/>
      <c r="BP63" s="284"/>
      <c r="BQ63" s="284"/>
      <c r="BR63" s="284"/>
      <c r="BS63" s="284"/>
      <c r="BT63" s="284"/>
      <c r="BU63" s="284"/>
      <c r="BV63" s="284"/>
      <c r="BW63" s="284"/>
      <c r="BX63" s="284"/>
      <c r="BY63" s="284"/>
      <c r="BZ63" s="284"/>
      <c r="CA63" s="284"/>
      <c r="CB63" s="284"/>
      <c r="CC63" s="284"/>
      <c r="CD63" s="284"/>
      <c r="CE63" s="284"/>
      <c r="CF63" s="284"/>
      <c r="CG63" s="284"/>
      <c r="CH63" s="284"/>
      <c r="CI63" s="284"/>
      <c r="CJ63" s="284"/>
      <c r="CK63" s="284"/>
      <c r="CL63" s="284"/>
      <c r="CM63" s="284"/>
      <c r="CN63" s="284"/>
      <c r="CO63" s="284"/>
      <c r="CP63" s="284"/>
      <c r="CQ63" s="284"/>
      <c r="CR63" s="284"/>
      <c r="CS63" s="284"/>
      <c r="CT63" s="284"/>
      <c r="CU63" s="284"/>
      <c r="CV63" s="284"/>
      <c r="CW63" s="284"/>
      <c r="CX63" s="284"/>
      <c r="CY63" s="284"/>
      <c r="CZ63" s="284"/>
      <c r="DA63" s="284"/>
      <c r="DB63" s="284"/>
      <c r="DC63" s="284"/>
      <c r="DD63" s="284"/>
      <c r="DE63" s="284"/>
      <c r="DF63" s="284"/>
      <c r="DG63" s="284"/>
      <c r="DH63" s="284"/>
      <c r="DI63" s="284"/>
      <c r="DJ63" s="284"/>
      <c r="DK63" s="284"/>
      <c r="DL63" s="284"/>
      <c r="DM63" s="284"/>
      <c r="DN63" s="284"/>
      <c r="DO63" s="284"/>
      <c r="DP63" s="284"/>
      <c r="DQ63" s="284"/>
      <c r="DR63" s="284"/>
      <c r="DS63" s="284"/>
      <c r="DT63" s="284"/>
      <c r="DU63" s="284"/>
      <c r="DV63" s="284"/>
      <c r="DW63" s="284"/>
      <c r="DX63" s="284"/>
      <c r="DY63" s="284"/>
      <c r="DZ63" s="284"/>
      <c r="EA63" s="284"/>
      <c r="EB63" s="284"/>
      <c r="EC63" s="284"/>
      <c r="ED63" s="284"/>
      <c r="EE63" s="284"/>
      <c r="EF63" s="284"/>
      <c r="EG63" s="284"/>
      <c r="EH63" s="284"/>
      <c r="EI63" s="284"/>
      <c r="EJ63" s="284"/>
      <c r="EK63" s="284"/>
      <c r="EL63" s="284"/>
      <c r="EM63" s="284"/>
      <c r="EN63" s="284"/>
      <c r="EO63" s="284"/>
      <c r="EP63" s="284"/>
      <c r="EQ63" s="284"/>
      <c r="ER63" s="284"/>
      <c r="ES63" s="284"/>
      <c r="ET63" s="284"/>
      <c r="EU63" s="284"/>
      <c r="EV63" s="284"/>
      <c r="EW63" s="284"/>
      <c r="EX63" s="284"/>
      <c r="EY63" s="284"/>
      <c r="EZ63" s="284"/>
      <c r="FA63" s="284"/>
      <c r="FB63" s="284"/>
      <c r="FC63" s="284"/>
      <c r="FD63" s="284"/>
      <c r="FE63" s="284"/>
      <c r="FF63" s="284"/>
      <c r="FG63" s="284"/>
      <c r="FH63" s="284"/>
      <c r="FI63" s="284"/>
      <c r="FJ63" s="284"/>
      <c r="FK63" s="284"/>
      <c r="FL63" s="284"/>
      <c r="FM63" s="284"/>
      <c r="FN63" s="284"/>
      <c r="FO63" s="284"/>
      <c r="FP63" s="284"/>
      <c r="FQ63" s="284"/>
      <c r="FR63" s="284"/>
      <c r="FS63" s="284"/>
      <c r="FT63" s="284"/>
      <c r="FU63" s="284"/>
      <c r="FV63" s="284"/>
      <c r="FW63" s="284"/>
      <c r="FX63" s="284"/>
      <c r="FY63" s="284"/>
      <c r="FZ63" s="284"/>
      <c r="GA63" s="284"/>
      <c r="GB63" s="284"/>
      <c r="GC63" s="284"/>
      <c r="GD63" s="284"/>
      <c r="GE63" s="284"/>
      <c r="GF63" s="284"/>
      <c r="GG63" s="284"/>
      <c r="GH63" s="284"/>
      <c r="GI63" s="284"/>
      <c r="GJ63" s="284"/>
      <c r="GK63" s="284"/>
      <c r="GL63" s="284"/>
      <c r="GM63" s="284"/>
      <c r="GN63" s="284"/>
      <c r="GO63" s="284"/>
      <c r="GP63" s="284"/>
      <c r="GQ63" s="284"/>
      <c r="GR63" s="284"/>
      <c r="GS63" s="284"/>
      <c r="GT63" s="284"/>
      <c r="GU63" s="284"/>
      <c r="GV63" s="284"/>
      <c r="GW63" s="284"/>
      <c r="GX63" s="284"/>
      <c r="GY63" s="284"/>
      <c r="GZ63" s="284"/>
      <c r="HA63" s="284"/>
      <c r="HB63" s="284"/>
      <c r="HC63" s="284"/>
      <c r="HD63" s="284"/>
      <c r="HE63" s="284"/>
      <c r="HF63" s="284"/>
      <c r="HG63" s="284"/>
      <c r="HH63" s="284"/>
      <c r="HI63" s="284"/>
      <c r="HJ63" s="284"/>
      <c r="HK63" s="284"/>
      <c r="HL63" s="284"/>
      <c r="HM63" s="284"/>
      <c r="HN63" s="284"/>
      <c r="HO63" s="284"/>
      <c r="HP63" s="284"/>
      <c r="HQ63" s="284"/>
      <c r="HR63" s="284"/>
      <c r="HS63" s="284"/>
      <c r="HT63" s="284"/>
      <c r="HU63" s="284"/>
      <c r="HV63" s="284"/>
      <c r="HW63" s="284"/>
      <c r="HX63" s="284"/>
      <c r="HY63" s="284"/>
      <c r="HZ63" s="284"/>
      <c r="IA63" s="284"/>
      <c r="IB63" s="284"/>
      <c r="IC63" s="284"/>
      <c r="ID63" s="284"/>
      <c r="IE63" s="284"/>
      <c r="IF63" s="284"/>
      <c r="IG63" s="284"/>
      <c r="IH63" s="284"/>
      <c r="II63" s="284"/>
      <c r="IJ63" s="284"/>
    </row>
    <row r="64" spans="1:244" s="353" customFormat="1" ht="14.1" customHeight="1">
      <c r="A64" s="436"/>
      <c r="B64" s="442"/>
      <c r="C64" s="345"/>
      <c r="D64" s="417"/>
      <c r="E64" s="508"/>
      <c r="F64" s="508"/>
      <c r="G64" s="284"/>
      <c r="H64" s="284"/>
      <c r="I64" s="284"/>
      <c r="J64" s="284"/>
      <c r="K64" s="284"/>
      <c r="L64" s="284"/>
      <c r="M64" s="284"/>
      <c r="N64" s="284"/>
      <c r="O64" s="284"/>
      <c r="P64" s="284"/>
      <c r="Q64" s="284"/>
      <c r="R64" s="284"/>
      <c r="S64" s="284"/>
      <c r="T64" s="284"/>
      <c r="U64" s="284"/>
      <c r="V64" s="284"/>
      <c r="W64" s="284"/>
      <c r="X64" s="284"/>
      <c r="Y64" s="284"/>
      <c r="Z64" s="284"/>
      <c r="AA64" s="284"/>
      <c r="AB64" s="284"/>
      <c r="AC64" s="284"/>
      <c r="AD64" s="284"/>
      <c r="AE64" s="284"/>
      <c r="AF64" s="284"/>
      <c r="AG64" s="284"/>
      <c r="AH64" s="284"/>
      <c r="AI64" s="284"/>
      <c r="AJ64" s="284"/>
      <c r="AK64" s="284"/>
      <c r="AL64" s="284"/>
      <c r="AM64" s="284"/>
      <c r="AN64" s="284"/>
      <c r="AO64" s="284"/>
      <c r="AP64" s="284"/>
      <c r="AQ64" s="284"/>
      <c r="AR64" s="284"/>
      <c r="AS64" s="284"/>
      <c r="AT64" s="284"/>
      <c r="AU64" s="284"/>
      <c r="AV64" s="284"/>
      <c r="AW64" s="284"/>
      <c r="AX64" s="284"/>
      <c r="AY64" s="284"/>
      <c r="AZ64" s="284"/>
      <c r="BA64" s="284"/>
      <c r="BB64" s="284"/>
      <c r="BC64" s="284"/>
      <c r="BD64" s="284"/>
      <c r="BE64" s="284"/>
      <c r="BF64" s="284"/>
      <c r="BG64" s="284"/>
      <c r="BH64" s="284"/>
      <c r="BI64" s="284"/>
      <c r="BJ64" s="284"/>
      <c r="BK64" s="284"/>
      <c r="BL64" s="284"/>
      <c r="BM64" s="284"/>
      <c r="BN64" s="284"/>
      <c r="BO64" s="284"/>
      <c r="BP64" s="284"/>
      <c r="BQ64" s="284"/>
      <c r="BR64" s="284"/>
      <c r="BS64" s="284"/>
      <c r="BT64" s="284"/>
      <c r="BU64" s="284"/>
      <c r="BV64" s="284"/>
      <c r="BW64" s="284"/>
      <c r="BX64" s="284"/>
      <c r="BY64" s="284"/>
      <c r="BZ64" s="284"/>
      <c r="CA64" s="284"/>
      <c r="CB64" s="284"/>
      <c r="CC64" s="284"/>
      <c r="CD64" s="284"/>
      <c r="CE64" s="284"/>
      <c r="CF64" s="284"/>
      <c r="CG64" s="284"/>
      <c r="CH64" s="284"/>
      <c r="CI64" s="284"/>
      <c r="CJ64" s="284"/>
      <c r="CK64" s="284"/>
      <c r="CL64" s="284"/>
      <c r="CM64" s="284"/>
      <c r="CN64" s="284"/>
      <c r="CO64" s="284"/>
      <c r="CP64" s="284"/>
      <c r="CQ64" s="284"/>
      <c r="CR64" s="284"/>
      <c r="CS64" s="284"/>
      <c r="CT64" s="284"/>
      <c r="CU64" s="284"/>
      <c r="CV64" s="284"/>
      <c r="CW64" s="284"/>
      <c r="CX64" s="284"/>
      <c r="CY64" s="284"/>
      <c r="CZ64" s="284"/>
      <c r="DA64" s="284"/>
      <c r="DB64" s="284"/>
      <c r="DC64" s="284"/>
      <c r="DD64" s="284"/>
      <c r="DE64" s="284"/>
      <c r="DF64" s="284"/>
      <c r="DG64" s="284"/>
      <c r="DH64" s="284"/>
      <c r="DI64" s="284"/>
      <c r="DJ64" s="284"/>
      <c r="DK64" s="284"/>
      <c r="DL64" s="284"/>
      <c r="DM64" s="284"/>
      <c r="DN64" s="284"/>
      <c r="DO64" s="284"/>
      <c r="DP64" s="284"/>
      <c r="DQ64" s="284"/>
      <c r="DR64" s="284"/>
      <c r="DS64" s="284"/>
      <c r="DT64" s="284"/>
      <c r="DU64" s="284"/>
      <c r="DV64" s="284"/>
      <c r="DW64" s="284"/>
      <c r="DX64" s="284"/>
      <c r="DY64" s="284"/>
      <c r="DZ64" s="284"/>
      <c r="EA64" s="284"/>
      <c r="EB64" s="284"/>
      <c r="EC64" s="284"/>
      <c r="ED64" s="284"/>
      <c r="EE64" s="284"/>
      <c r="EF64" s="284"/>
      <c r="EG64" s="284"/>
      <c r="EH64" s="284"/>
      <c r="EI64" s="284"/>
      <c r="EJ64" s="284"/>
      <c r="EK64" s="284"/>
      <c r="EL64" s="284"/>
      <c r="EM64" s="284"/>
      <c r="EN64" s="284"/>
      <c r="EO64" s="284"/>
      <c r="EP64" s="284"/>
      <c r="EQ64" s="284"/>
      <c r="ER64" s="284"/>
      <c r="ES64" s="284"/>
      <c r="ET64" s="284"/>
      <c r="EU64" s="284"/>
      <c r="EV64" s="284"/>
      <c r="EW64" s="284"/>
      <c r="EX64" s="284"/>
      <c r="EY64" s="284"/>
      <c r="EZ64" s="284"/>
      <c r="FA64" s="284"/>
      <c r="FB64" s="284"/>
      <c r="FC64" s="284"/>
      <c r="FD64" s="284"/>
      <c r="FE64" s="284"/>
      <c r="FF64" s="284"/>
      <c r="FG64" s="284"/>
      <c r="FH64" s="284"/>
      <c r="FI64" s="284"/>
      <c r="FJ64" s="284"/>
      <c r="FK64" s="284"/>
      <c r="FL64" s="284"/>
      <c r="FM64" s="284"/>
      <c r="FN64" s="284"/>
      <c r="FO64" s="284"/>
      <c r="FP64" s="284"/>
      <c r="FQ64" s="284"/>
      <c r="FR64" s="284"/>
      <c r="FS64" s="284"/>
      <c r="FT64" s="284"/>
      <c r="FU64" s="284"/>
      <c r="FV64" s="284"/>
      <c r="FW64" s="284"/>
      <c r="FX64" s="284"/>
      <c r="FY64" s="284"/>
      <c r="FZ64" s="284"/>
      <c r="GA64" s="284"/>
      <c r="GB64" s="284"/>
      <c r="GC64" s="284"/>
      <c r="GD64" s="284"/>
      <c r="GE64" s="284"/>
      <c r="GF64" s="284"/>
      <c r="GG64" s="284"/>
      <c r="GH64" s="284"/>
      <c r="GI64" s="284"/>
      <c r="GJ64" s="284"/>
      <c r="GK64" s="284"/>
      <c r="GL64" s="284"/>
      <c r="GM64" s="284"/>
      <c r="GN64" s="284"/>
      <c r="GO64" s="284"/>
      <c r="GP64" s="284"/>
      <c r="GQ64" s="284"/>
      <c r="GR64" s="284"/>
      <c r="GS64" s="284"/>
      <c r="GT64" s="284"/>
      <c r="GU64" s="284"/>
      <c r="GV64" s="284"/>
      <c r="GW64" s="284"/>
      <c r="GX64" s="284"/>
      <c r="GY64" s="284"/>
      <c r="GZ64" s="284"/>
      <c r="HA64" s="284"/>
      <c r="HB64" s="284"/>
      <c r="HC64" s="284"/>
      <c r="HD64" s="284"/>
      <c r="HE64" s="284"/>
      <c r="HF64" s="284"/>
      <c r="HG64" s="284"/>
      <c r="HH64" s="284"/>
      <c r="HI64" s="284"/>
      <c r="HJ64" s="284"/>
      <c r="HK64" s="284"/>
      <c r="HL64" s="284"/>
      <c r="HM64" s="284"/>
      <c r="HN64" s="284"/>
      <c r="HO64" s="284"/>
      <c r="HP64" s="284"/>
      <c r="HQ64" s="284"/>
      <c r="HR64" s="284"/>
      <c r="HS64" s="284"/>
      <c r="HT64" s="284"/>
      <c r="HU64" s="284"/>
      <c r="HV64" s="284"/>
      <c r="HW64" s="284"/>
      <c r="HX64" s="284"/>
      <c r="HY64" s="284"/>
      <c r="HZ64" s="284"/>
      <c r="IA64" s="284"/>
      <c r="IB64" s="284"/>
      <c r="IC64" s="284"/>
      <c r="ID64" s="284"/>
      <c r="IE64" s="284"/>
      <c r="IF64" s="284"/>
      <c r="IG64" s="284"/>
      <c r="IH64" s="284"/>
      <c r="II64" s="284"/>
      <c r="IJ64" s="284"/>
    </row>
    <row r="65" spans="1:244" s="353" customFormat="1" ht="15" customHeight="1">
      <c r="A65" s="344" t="s">
        <v>827</v>
      </c>
      <c r="B65" s="442" t="s">
        <v>201</v>
      </c>
      <c r="C65" s="507" t="s">
        <v>440</v>
      </c>
      <c r="D65" s="417">
        <v>820</v>
      </c>
      <c r="E65" s="286"/>
      <c r="F65" s="219">
        <f>D65*E65</f>
        <v>0</v>
      </c>
      <c r="G65" s="284"/>
      <c r="H65" s="284"/>
      <c r="I65" s="284"/>
      <c r="J65" s="284"/>
      <c r="K65" s="284"/>
      <c r="L65" s="284"/>
      <c r="M65" s="284"/>
      <c r="N65" s="284"/>
      <c r="O65" s="284"/>
      <c r="P65" s="284"/>
      <c r="Q65" s="284"/>
      <c r="R65" s="284"/>
      <c r="S65" s="284"/>
      <c r="T65" s="284"/>
      <c r="U65" s="284"/>
      <c r="V65" s="284"/>
      <c r="W65" s="284"/>
      <c r="X65" s="284"/>
      <c r="Y65" s="284"/>
      <c r="Z65" s="284"/>
      <c r="AA65" s="284"/>
      <c r="AB65" s="284"/>
      <c r="AC65" s="284"/>
      <c r="AD65" s="284"/>
      <c r="AE65" s="284"/>
      <c r="AF65" s="284"/>
      <c r="AG65" s="284"/>
      <c r="AH65" s="284"/>
      <c r="AI65" s="284"/>
      <c r="AJ65" s="284"/>
      <c r="AK65" s="284"/>
      <c r="AL65" s="284"/>
      <c r="AM65" s="284"/>
      <c r="AN65" s="284"/>
      <c r="AO65" s="284"/>
      <c r="AP65" s="284"/>
      <c r="AQ65" s="284"/>
      <c r="AR65" s="284"/>
      <c r="AS65" s="284"/>
      <c r="AT65" s="284"/>
      <c r="AU65" s="284"/>
      <c r="AV65" s="284"/>
      <c r="AW65" s="284"/>
      <c r="AX65" s="284"/>
      <c r="AY65" s="284"/>
      <c r="AZ65" s="284"/>
      <c r="BA65" s="284"/>
      <c r="BB65" s="284"/>
      <c r="BC65" s="284"/>
      <c r="BD65" s="284"/>
      <c r="BE65" s="284"/>
      <c r="BF65" s="284"/>
      <c r="BG65" s="284"/>
      <c r="BH65" s="284"/>
      <c r="BI65" s="284"/>
      <c r="BJ65" s="284"/>
      <c r="BK65" s="284"/>
      <c r="BL65" s="284"/>
      <c r="BM65" s="284"/>
      <c r="BN65" s="284"/>
      <c r="BO65" s="284"/>
      <c r="BP65" s="284"/>
      <c r="BQ65" s="284"/>
      <c r="BR65" s="284"/>
      <c r="BS65" s="284"/>
      <c r="BT65" s="284"/>
      <c r="BU65" s="284"/>
      <c r="BV65" s="284"/>
      <c r="BW65" s="284"/>
      <c r="BX65" s="284"/>
      <c r="BY65" s="284"/>
      <c r="BZ65" s="284"/>
      <c r="CA65" s="284"/>
      <c r="CB65" s="284"/>
      <c r="CC65" s="284"/>
      <c r="CD65" s="284"/>
      <c r="CE65" s="284"/>
      <c r="CF65" s="284"/>
      <c r="CG65" s="284"/>
      <c r="CH65" s="284"/>
      <c r="CI65" s="284"/>
      <c r="CJ65" s="284"/>
      <c r="CK65" s="284"/>
      <c r="CL65" s="284"/>
      <c r="CM65" s="284"/>
      <c r="CN65" s="284"/>
      <c r="CO65" s="284"/>
      <c r="CP65" s="284"/>
      <c r="CQ65" s="284"/>
      <c r="CR65" s="284"/>
      <c r="CS65" s="284"/>
      <c r="CT65" s="284"/>
      <c r="CU65" s="284"/>
      <c r="CV65" s="284"/>
      <c r="CW65" s="284"/>
      <c r="CX65" s="284"/>
      <c r="CY65" s="284"/>
      <c r="CZ65" s="284"/>
      <c r="DA65" s="284"/>
      <c r="DB65" s="284"/>
      <c r="DC65" s="284"/>
      <c r="DD65" s="284"/>
      <c r="DE65" s="284"/>
      <c r="DF65" s="284"/>
      <c r="DG65" s="284"/>
      <c r="DH65" s="284"/>
      <c r="DI65" s="284"/>
      <c r="DJ65" s="284"/>
      <c r="DK65" s="284"/>
      <c r="DL65" s="284"/>
      <c r="DM65" s="284"/>
      <c r="DN65" s="284"/>
      <c r="DO65" s="284"/>
      <c r="DP65" s="284"/>
      <c r="DQ65" s="284"/>
      <c r="DR65" s="284"/>
      <c r="DS65" s="284"/>
      <c r="DT65" s="284"/>
      <c r="DU65" s="284"/>
      <c r="DV65" s="284"/>
      <c r="DW65" s="284"/>
      <c r="DX65" s="284"/>
      <c r="DY65" s="284"/>
      <c r="DZ65" s="284"/>
      <c r="EA65" s="284"/>
      <c r="EB65" s="284"/>
      <c r="EC65" s="284"/>
      <c r="ED65" s="284"/>
      <c r="EE65" s="284"/>
      <c r="EF65" s="284"/>
      <c r="EG65" s="284"/>
      <c r="EH65" s="284"/>
      <c r="EI65" s="284"/>
      <c r="EJ65" s="284"/>
      <c r="EK65" s="284"/>
      <c r="EL65" s="284"/>
      <c r="EM65" s="284"/>
      <c r="EN65" s="284"/>
      <c r="EO65" s="284"/>
      <c r="EP65" s="284"/>
      <c r="EQ65" s="284"/>
      <c r="ER65" s="284"/>
      <c r="ES65" s="284"/>
      <c r="ET65" s="284"/>
      <c r="EU65" s="284"/>
      <c r="EV65" s="284"/>
      <c r="EW65" s="284"/>
      <c r="EX65" s="284"/>
      <c r="EY65" s="284"/>
      <c r="EZ65" s="284"/>
      <c r="FA65" s="284"/>
      <c r="FB65" s="284"/>
      <c r="FC65" s="284"/>
      <c r="FD65" s="284"/>
      <c r="FE65" s="284"/>
      <c r="FF65" s="284"/>
      <c r="FG65" s="284"/>
      <c r="FH65" s="284"/>
      <c r="FI65" s="284"/>
      <c r="FJ65" s="284"/>
      <c r="FK65" s="284"/>
      <c r="FL65" s="284"/>
      <c r="FM65" s="284"/>
      <c r="FN65" s="284"/>
      <c r="FO65" s="284"/>
      <c r="FP65" s="284"/>
      <c r="FQ65" s="284"/>
      <c r="FR65" s="284"/>
      <c r="FS65" s="284"/>
      <c r="FT65" s="284"/>
      <c r="FU65" s="284"/>
      <c r="FV65" s="284"/>
      <c r="FW65" s="284"/>
      <c r="FX65" s="284"/>
      <c r="FY65" s="284"/>
      <c r="FZ65" s="284"/>
      <c r="GA65" s="284"/>
      <c r="GB65" s="284"/>
      <c r="GC65" s="284"/>
      <c r="GD65" s="284"/>
      <c r="GE65" s="284"/>
      <c r="GF65" s="284"/>
      <c r="GG65" s="284"/>
      <c r="GH65" s="284"/>
      <c r="GI65" s="284"/>
      <c r="GJ65" s="284"/>
      <c r="GK65" s="284"/>
      <c r="GL65" s="284"/>
      <c r="GM65" s="284"/>
      <c r="GN65" s="284"/>
      <c r="GO65" s="284"/>
      <c r="GP65" s="284"/>
      <c r="GQ65" s="284"/>
      <c r="GR65" s="284"/>
      <c r="GS65" s="284"/>
      <c r="GT65" s="284"/>
      <c r="GU65" s="284"/>
      <c r="GV65" s="284"/>
      <c r="GW65" s="284"/>
      <c r="GX65" s="284"/>
      <c r="GY65" s="284"/>
      <c r="GZ65" s="284"/>
      <c r="HA65" s="284"/>
      <c r="HB65" s="284"/>
      <c r="HC65" s="284"/>
      <c r="HD65" s="284"/>
      <c r="HE65" s="284"/>
      <c r="HF65" s="284"/>
      <c r="HG65" s="284"/>
      <c r="HH65" s="284"/>
      <c r="HI65" s="284"/>
      <c r="HJ65" s="284"/>
      <c r="HK65" s="284"/>
      <c r="HL65" s="284"/>
      <c r="HM65" s="284"/>
      <c r="HN65" s="284"/>
      <c r="HO65" s="284"/>
      <c r="HP65" s="284"/>
      <c r="HQ65" s="284"/>
      <c r="HR65" s="284"/>
      <c r="HS65" s="284"/>
      <c r="HT65" s="284"/>
      <c r="HU65" s="284"/>
      <c r="HV65" s="284"/>
      <c r="HW65" s="284"/>
      <c r="HX65" s="284"/>
      <c r="HY65" s="284"/>
      <c r="HZ65" s="284"/>
      <c r="IA65" s="284"/>
      <c r="IB65" s="284"/>
      <c r="IC65" s="284"/>
      <c r="ID65" s="284"/>
      <c r="IE65" s="284"/>
      <c r="IF65" s="284"/>
      <c r="IG65" s="284"/>
      <c r="IH65" s="284"/>
      <c r="II65" s="284"/>
      <c r="IJ65" s="284"/>
    </row>
    <row r="66" spans="1:244" s="353" customFormat="1" ht="14.1" customHeight="1">
      <c r="A66" s="436"/>
      <c r="B66" s="162"/>
      <c r="C66" s="345"/>
      <c r="D66" s="417"/>
      <c r="E66" s="508"/>
      <c r="F66" s="508"/>
      <c r="G66" s="284"/>
      <c r="H66" s="284"/>
      <c r="I66" s="284"/>
      <c r="J66" s="284"/>
      <c r="K66" s="284"/>
      <c r="L66" s="284"/>
      <c r="M66" s="284"/>
      <c r="N66" s="284"/>
      <c r="O66" s="284"/>
      <c r="P66" s="284"/>
      <c r="Q66" s="284"/>
      <c r="R66" s="284"/>
      <c r="S66" s="284"/>
      <c r="T66" s="284"/>
      <c r="U66" s="284"/>
      <c r="V66" s="284"/>
      <c r="W66" s="284"/>
      <c r="X66" s="284"/>
      <c r="Y66" s="284"/>
      <c r="Z66" s="284"/>
      <c r="AA66" s="284"/>
      <c r="AB66" s="284"/>
      <c r="AC66" s="284"/>
      <c r="AD66" s="284"/>
      <c r="AE66" s="284"/>
      <c r="AF66" s="284"/>
      <c r="AG66" s="284"/>
      <c r="AH66" s="284"/>
      <c r="AI66" s="284"/>
      <c r="AJ66" s="284"/>
      <c r="AK66" s="284"/>
      <c r="AL66" s="284"/>
      <c r="AM66" s="284"/>
      <c r="AN66" s="284"/>
      <c r="AO66" s="284"/>
      <c r="AP66" s="284"/>
      <c r="AQ66" s="284"/>
      <c r="AR66" s="284"/>
      <c r="AS66" s="284"/>
      <c r="AT66" s="284"/>
      <c r="AU66" s="284"/>
      <c r="AV66" s="284"/>
      <c r="AW66" s="284"/>
      <c r="AX66" s="284"/>
      <c r="AY66" s="284"/>
      <c r="AZ66" s="284"/>
      <c r="BA66" s="284"/>
      <c r="BB66" s="284"/>
      <c r="BC66" s="284"/>
      <c r="BD66" s="284"/>
      <c r="BE66" s="284"/>
      <c r="BF66" s="284"/>
      <c r="BG66" s="284"/>
      <c r="BH66" s="284"/>
      <c r="BI66" s="284"/>
      <c r="BJ66" s="284"/>
      <c r="BK66" s="284"/>
      <c r="BL66" s="284"/>
      <c r="BM66" s="284"/>
      <c r="BN66" s="284"/>
      <c r="BO66" s="284"/>
      <c r="BP66" s="284"/>
      <c r="BQ66" s="284"/>
      <c r="BR66" s="284"/>
      <c r="BS66" s="284"/>
      <c r="BT66" s="284"/>
      <c r="BU66" s="284"/>
      <c r="BV66" s="284"/>
      <c r="BW66" s="284"/>
      <c r="BX66" s="284"/>
      <c r="BY66" s="284"/>
      <c r="BZ66" s="284"/>
      <c r="CA66" s="284"/>
      <c r="CB66" s="284"/>
      <c r="CC66" s="284"/>
      <c r="CD66" s="284"/>
      <c r="CE66" s="284"/>
      <c r="CF66" s="284"/>
      <c r="CG66" s="284"/>
      <c r="CH66" s="284"/>
      <c r="CI66" s="284"/>
      <c r="CJ66" s="284"/>
      <c r="CK66" s="284"/>
      <c r="CL66" s="284"/>
      <c r="CM66" s="284"/>
      <c r="CN66" s="284"/>
      <c r="CO66" s="284"/>
      <c r="CP66" s="284"/>
      <c r="CQ66" s="284"/>
      <c r="CR66" s="284"/>
      <c r="CS66" s="284"/>
      <c r="CT66" s="284"/>
      <c r="CU66" s="284"/>
      <c r="CV66" s="284"/>
      <c r="CW66" s="284"/>
      <c r="CX66" s="284"/>
      <c r="CY66" s="284"/>
      <c r="CZ66" s="284"/>
      <c r="DA66" s="284"/>
      <c r="DB66" s="284"/>
      <c r="DC66" s="284"/>
      <c r="DD66" s="284"/>
      <c r="DE66" s="284"/>
      <c r="DF66" s="284"/>
      <c r="DG66" s="284"/>
      <c r="DH66" s="284"/>
      <c r="DI66" s="284"/>
      <c r="DJ66" s="284"/>
      <c r="DK66" s="284"/>
      <c r="DL66" s="284"/>
      <c r="DM66" s="284"/>
      <c r="DN66" s="284"/>
      <c r="DO66" s="284"/>
      <c r="DP66" s="284"/>
      <c r="DQ66" s="284"/>
      <c r="DR66" s="284"/>
      <c r="DS66" s="284"/>
      <c r="DT66" s="284"/>
      <c r="DU66" s="284"/>
      <c r="DV66" s="284"/>
      <c r="DW66" s="284"/>
      <c r="DX66" s="284"/>
      <c r="DY66" s="284"/>
      <c r="DZ66" s="284"/>
      <c r="EA66" s="284"/>
      <c r="EB66" s="284"/>
      <c r="EC66" s="284"/>
      <c r="ED66" s="284"/>
      <c r="EE66" s="284"/>
      <c r="EF66" s="284"/>
      <c r="EG66" s="284"/>
      <c r="EH66" s="284"/>
      <c r="EI66" s="284"/>
      <c r="EJ66" s="284"/>
      <c r="EK66" s="284"/>
      <c r="EL66" s="284"/>
      <c r="EM66" s="284"/>
      <c r="EN66" s="284"/>
      <c r="EO66" s="284"/>
      <c r="EP66" s="284"/>
      <c r="EQ66" s="284"/>
      <c r="ER66" s="284"/>
      <c r="ES66" s="284"/>
      <c r="ET66" s="284"/>
      <c r="EU66" s="284"/>
      <c r="EV66" s="284"/>
      <c r="EW66" s="284"/>
      <c r="EX66" s="284"/>
      <c r="EY66" s="284"/>
      <c r="EZ66" s="284"/>
      <c r="FA66" s="284"/>
      <c r="FB66" s="284"/>
      <c r="FC66" s="284"/>
      <c r="FD66" s="284"/>
      <c r="FE66" s="284"/>
      <c r="FF66" s="284"/>
      <c r="FG66" s="284"/>
      <c r="FH66" s="284"/>
      <c r="FI66" s="284"/>
      <c r="FJ66" s="284"/>
      <c r="FK66" s="284"/>
      <c r="FL66" s="284"/>
      <c r="FM66" s="284"/>
      <c r="FN66" s="284"/>
      <c r="FO66" s="284"/>
      <c r="FP66" s="284"/>
      <c r="FQ66" s="284"/>
      <c r="FR66" s="284"/>
      <c r="FS66" s="284"/>
      <c r="FT66" s="284"/>
      <c r="FU66" s="284"/>
      <c r="FV66" s="284"/>
      <c r="FW66" s="284"/>
      <c r="FX66" s="284"/>
      <c r="FY66" s="284"/>
      <c r="FZ66" s="284"/>
      <c r="GA66" s="284"/>
      <c r="GB66" s="284"/>
      <c r="GC66" s="284"/>
      <c r="GD66" s="284"/>
      <c r="GE66" s="284"/>
      <c r="GF66" s="284"/>
      <c r="GG66" s="284"/>
      <c r="GH66" s="284"/>
      <c r="GI66" s="284"/>
      <c r="GJ66" s="284"/>
      <c r="GK66" s="284"/>
      <c r="GL66" s="284"/>
      <c r="GM66" s="284"/>
      <c r="GN66" s="284"/>
      <c r="GO66" s="284"/>
      <c r="GP66" s="284"/>
      <c r="GQ66" s="284"/>
      <c r="GR66" s="284"/>
      <c r="GS66" s="284"/>
      <c r="GT66" s="284"/>
      <c r="GU66" s="284"/>
      <c r="GV66" s="284"/>
      <c r="GW66" s="284"/>
      <c r="GX66" s="284"/>
      <c r="GY66" s="284"/>
      <c r="GZ66" s="284"/>
      <c r="HA66" s="284"/>
      <c r="HB66" s="284"/>
      <c r="HC66" s="284"/>
      <c r="HD66" s="284"/>
      <c r="HE66" s="284"/>
      <c r="HF66" s="284"/>
      <c r="HG66" s="284"/>
      <c r="HH66" s="284"/>
      <c r="HI66" s="284"/>
      <c r="HJ66" s="284"/>
      <c r="HK66" s="284"/>
      <c r="HL66" s="284"/>
      <c r="HM66" s="284"/>
      <c r="HN66" s="284"/>
      <c r="HO66" s="284"/>
      <c r="HP66" s="284"/>
      <c r="HQ66" s="284"/>
      <c r="HR66" s="284"/>
      <c r="HS66" s="284"/>
      <c r="HT66" s="284"/>
      <c r="HU66" s="284"/>
      <c r="HV66" s="284"/>
      <c r="HW66" s="284"/>
      <c r="HX66" s="284"/>
      <c r="HY66" s="284"/>
      <c r="HZ66" s="284"/>
      <c r="IA66" s="284"/>
      <c r="IB66" s="284"/>
      <c r="IC66" s="284"/>
      <c r="ID66" s="284"/>
      <c r="IE66" s="284"/>
      <c r="IF66" s="284"/>
      <c r="IG66" s="284"/>
      <c r="IH66" s="284"/>
      <c r="II66" s="284"/>
      <c r="IJ66" s="284"/>
    </row>
    <row r="67" spans="1:244" s="353" customFormat="1" ht="15" customHeight="1">
      <c r="A67" s="344" t="s">
        <v>828</v>
      </c>
      <c r="B67" s="442" t="s">
        <v>202</v>
      </c>
      <c r="C67" s="507" t="s">
        <v>440</v>
      </c>
      <c r="D67" s="417">
        <v>520</v>
      </c>
      <c r="E67" s="286"/>
      <c r="F67" s="219">
        <f>D67*E67</f>
        <v>0</v>
      </c>
      <c r="G67" s="284"/>
      <c r="H67" s="284"/>
      <c r="I67" s="284"/>
      <c r="J67" s="284"/>
      <c r="K67" s="284"/>
      <c r="L67" s="284"/>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c r="AS67" s="284"/>
      <c r="AT67" s="284"/>
      <c r="AU67" s="284"/>
      <c r="AV67" s="284"/>
      <c r="AW67" s="284"/>
      <c r="AX67" s="284"/>
      <c r="AY67" s="284"/>
      <c r="AZ67" s="284"/>
      <c r="BA67" s="284"/>
      <c r="BB67" s="284"/>
      <c r="BC67" s="284"/>
      <c r="BD67" s="284"/>
      <c r="BE67" s="284"/>
      <c r="BF67" s="284"/>
      <c r="BG67" s="284"/>
      <c r="BH67" s="284"/>
      <c r="BI67" s="284"/>
      <c r="BJ67" s="284"/>
      <c r="BK67" s="284"/>
      <c r="BL67" s="284"/>
      <c r="BM67" s="284"/>
      <c r="BN67" s="284"/>
      <c r="BO67" s="284"/>
      <c r="BP67" s="284"/>
      <c r="BQ67" s="284"/>
      <c r="BR67" s="284"/>
      <c r="BS67" s="284"/>
      <c r="BT67" s="284"/>
      <c r="BU67" s="284"/>
      <c r="BV67" s="284"/>
      <c r="BW67" s="284"/>
      <c r="BX67" s="284"/>
      <c r="BY67" s="284"/>
      <c r="BZ67" s="284"/>
      <c r="CA67" s="284"/>
      <c r="CB67" s="284"/>
      <c r="CC67" s="284"/>
      <c r="CD67" s="284"/>
      <c r="CE67" s="284"/>
      <c r="CF67" s="284"/>
      <c r="CG67" s="284"/>
      <c r="CH67" s="284"/>
      <c r="CI67" s="284"/>
      <c r="CJ67" s="284"/>
      <c r="CK67" s="284"/>
      <c r="CL67" s="284"/>
      <c r="CM67" s="284"/>
      <c r="CN67" s="284"/>
      <c r="CO67" s="284"/>
      <c r="CP67" s="284"/>
      <c r="CQ67" s="284"/>
      <c r="CR67" s="284"/>
      <c r="CS67" s="284"/>
      <c r="CT67" s="284"/>
      <c r="CU67" s="284"/>
      <c r="CV67" s="284"/>
      <c r="CW67" s="284"/>
      <c r="CX67" s="284"/>
      <c r="CY67" s="284"/>
      <c r="CZ67" s="284"/>
      <c r="DA67" s="284"/>
      <c r="DB67" s="284"/>
      <c r="DC67" s="284"/>
      <c r="DD67" s="284"/>
      <c r="DE67" s="284"/>
      <c r="DF67" s="284"/>
      <c r="DG67" s="284"/>
      <c r="DH67" s="284"/>
      <c r="DI67" s="284"/>
      <c r="DJ67" s="284"/>
      <c r="DK67" s="284"/>
      <c r="DL67" s="284"/>
      <c r="DM67" s="284"/>
      <c r="DN67" s="284"/>
      <c r="DO67" s="284"/>
      <c r="DP67" s="284"/>
      <c r="DQ67" s="284"/>
      <c r="DR67" s="284"/>
      <c r="DS67" s="284"/>
      <c r="DT67" s="284"/>
      <c r="DU67" s="284"/>
      <c r="DV67" s="284"/>
      <c r="DW67" s="284"/>
      <c r="DX67" s="284"/>
      <c r="DY67" s="284"/>
      <c r="DZ67" s="284"/>
      <c r="EA67" s="284"/>
      <c r="EB67" s="284"/>
      <c r="EC67" s="284"/>
      <c r="ED67" s="284"/>
      <c r="EE67" s="284"/>
      <c r="EF67" s="284"/>
      <c r="EG67" s="284"/>
      <c r="EH67" s="284"/>
      <c r="EI67" s="284"/>
      <c r="EJ67" s="284"/>
      <c r="EK67" s="284"/>
      <c r="EL67" s="284"/>
      <c r="EM67" s="284"/>
      <c r="EN67" s="284"/>
      <c r="EO67" s="284"/>
      <c r="EP67" s="284"/>
      <c r="EQ67" s="284"/>
      <c r="ER67" s="284"/>
      <c r="ES67" s="284"/>
      <c r="ET67" s="284"/>
      <c r="EU67" s="284"/>
      <c r="EV67" s="284"/>
      <c r="EW67" s="284"/>
      <c r="EX67" s="284"/>
      <c r="EY67" s="284"/>
      <c r="EZ67" s="284"/>
      <c r="FA67" s="284"/>
      <c r="FB67" s="284"/>
      <c r="FC67" s="284"/>
      <c r="FD67" s="284"/>
      <c r="FE67" s="284"/>
      <c r="FF67" s="284"/>
      <c r="FG67" s="284"/>
      <c r="FH67" s="284"/>
      <c r="FI67" s="284"/>
      <c r="FJ67" s="284"/>
      <c r="FK67" s="284"/>
      <c r="FL67" s="284"/>
      <c r="FM67" s="284"/>
      <c r="FN67" s="284"/>
      <c r="FO67" s="284"/>
      <c r="FP67" s="284"/>
      <c r="FQ67" s="284"/>
      <c r="FR67" s="284"/>
      <c r="FS67" s="284"/>
      <c r="FT67" s="284"/>
      <c r="FU67" s="284"/>
      <c r="FV67" s="284"/>
      <c r="FW67" s="284"/>
      <c r="FX67" s="284"/>
      <c r="FY67" s="284"/>
      <c r="FZ67" s="284"/>
      <c r="GA67" s="284"/>
      <c r="GB67" s="284"/>
      <c r="GC67" s="284"/>
      <c r="GD67" s="284"/>
      <c r="GE67" s="284"/>
      <c r="GF67" s="284"/>
      <c r="GG67" s="284"/>
      <c r="GH67" s="284"/>
      <c r="GI67" s="284"/>
      <c r="GJ67" s="284"/>
      <c r="GK67" s="284"/>
      <c r="GL67" s="284"/>
      <c r="GM67" s="284"/>
      <c r="GN67" s="284"/>
      <c r="GO67" s="284"/>
      <c r="GP67" s="284"/>
      <c r="GQ67" s="284"/>
      <c r="GR67" s="284"/>
      <c r="GS67" s="284"/>
      <c r="GT67" s="284"/>
      <c r="GU67" s="284"/>
      <c r="GV67" s="284"/>
      <c r="GW67" s="284"/>
      <c r="GX67" s="284"/>
      <c r="GY67" s="284"/>
      <c r="GZ67" s="284"/>
      <c r="HA67" s="284"/>
      <c r="HB67" s="284"/>
      <c r="HC67" s="284"/>
      <c r="HD67" s="284"/>
      <c r="HE67" s="284"/>
      <c r="HF67" s="284"/>
      <c r="HG67" s="284"/>
      <c r="HH67" s="284"/>
      <c r="HI67" s="284"/>
      <c r="HJ67" s="284"/>
      <c r="HK67" s="284"/>
      <c r="HL67" s="284"/>
      <c r="HM67" s="284"/>
      <c r="HN67" s="284"/>
      <c r="HO67" s="284"/>
      <c r="HP67" s="284"/>
      <c r="HQ67" s="284"/>
      <c r="HR67" s="284"/>
      <c r="HS67" s="284"/>
      <c r="HT67" s="284"/>
      <c r="HU67" s="284"/>
      <c r="HV67" s="284"/>
      <c r="HW67" s="284"/>
      <c r="HX67" s="284"/>
      <c r="HY67" s="284"/>
      <c r="HZ67" s="284"/>
      <c r="IA67" s="284"/>
      <c r="IB67" s="284"/>
      <c r="IC67" s="284"/>
      <c r="ID67" s="284"/>
      <c r="IE67" s="284"/>
      <c r="IF67" s="284"/>
      <c r="IG67" s="284"/>
      <c r="IH67" s="284"/>
      <c r="II67" s="284"/>
      <c r="IJ67" s="284"/>
    </row>
    <row r="68" spans="1:244" ht="14.1" customHeight="1">
      <c r="A68" s="436"/>
      <c r="B68" s="354"/>
      <c r="C68" s="507"/>
      <c r="E68" s="508"/>
      <c r="F68" s="366"/>
    </row>
    <row r="69" spans="1:244" ht="14.1" customHeight="1">
      <c r="A69" s="344" t="s">
        <v>933</v>
      </c>
      <c r="B69" s="442" t="s">
        <v>203</v>
      </c>
      <c r="C69" s="507" t="s">
        <v>440</v>
      </c>
      <c r="D69" s="417">
        <v>329</v>
      </c>
      <c r="E69" s="286"/>
      <c r="F69" s="219">
        <f>D69*E69</f>
        <v>0</v>
      </c>
    </row>
    <row r="70" spans="1:244" ht="14.1" customHeight="1">
      <c r="A70" s="436"/>
      <c r="B70" s="354"/>
      <c r="C70" s="507"/>
      <c r="E70" s="508"/>
      <c r="F70" s="366"/>
    </row>
    <row r="71" spans="1:244" ht="14.1" customHeight="1">
      <c r="A71" s="344" t="s">
        <v>999</v>
      </c>
      <c r="B71" s="442" t="s">
        <v>204</v>
      </c>
      <c r="C71" s="507" t="s">
        <v>440</v>
      </c>
      <c r="D71" s="417">
        <v>250</v>
      </c>
      <c r="E71" s="286"/>
      <c r="F71" s="219">
        <f>D71*E71</f>
        <v>0</v>
      </c>
    </row>
    <row r="72" spans="1:244" ht="14.1" customHeight="1">
      <c r="A72" s="436"/>
      <c r="B72" s="354"/>
      <c r="C72" s="507"/>
      <c r="E72" s="508"/>
      <c r="F72" s="366"/>
    </row>
    <row r="73" spans="1:244" s="353" customFormat="1" ht="15" customHeight="1">
      <c r="A73" s="344" t="s">
        <v>1000</v>
      </c>
      <c r="B73" s="442" t="s">
        <v>1239</v>
      </c>
      <c r="C73" s="507" t="s">
        <v>440</v>
      </c>
      <c r="D73" s="417">
        <v>48</v>
      </c>
      <c r="E73" s="286"/>
      <c r="F73" s="219">
        <f>D73*E73</f>
        <v>0</v>
      </c>
      <c r="G73" s="284"/>
      <c r="H73" s="284"/>
      <c r="I73" s="284"/>
      <c r="J73" s="284"/>
      <c r="K73" s="284"/>
      <c r="L73" s="284"/>
      <c r="M73" s="284"/>
      <c r="N73" s="284"/>
      <c r="O73" s="284"/>
      <c r="P73" s="284"/>
      <c r="Q73" s="284"/>
      <c r="R73" s="284"/>
      <c r="S73" s="284"/>
      <c r="T73" s="284"/>
      <c r="U73" s="284"/>
      <c r="V73" s="284"/>
      <c r="W73" s="284"/>
      <c r="X73" s="284"/>
      <c r="Y73" s="284"/>
      <c r="Z73" s="284"/>
      <c r="AA73" s="284"/>
      <c r="AB73" s="284"/>
      <c r="AC73" s="284"/>
      <c r="AD73" s="284"/>
      <c r="AE73" s="284"/>
      <c r="AF73" s="284"/>
      <c r="AG73" s="284"/>
      <c r="AH73" s="284"/>
      <c r="AI73" s="284"/>
      <c r="AJ73" s="284"/>
      <c r="AK73" s="284"/>
      <c r="AL73" s="284"/>
      <c r="AM73" s="284"/>
      <c r="AN73" s="284"/>
      <c r="AO73" s="284"/>
      <c r="AP73" s="284"/>
      <c r="AQ73" s="284"/>
      <c r="AR73" s="284"/>
      <c r="AS73" s="284"/>
      <c r="AT73" s="284"/>
      <c r="AU73" s="284"/>
      <c r="AV73" s="284"/>
      <c r="AW73" s="284"/>
      <c r="AX73" s="284"/>
      <c r="AY73" s="284"/>
      <c r="AZ73" s="284"/>
      <c r="BA73" s="284"/>
      <c r="BB73" s="284"/>
      <c r="BC73" s="284"/>
      <c r="BD73" s="284"/>
      <c r="BE73" s="284"/>
      <c r="BF73" s="284"/>
      <c r="BG73" s="284"/>
      <c r="BH73" s="284"/>
      <c r="BI73" s="284"/>
      <c r="BJ73" s="284"/>
      <c r="BK73" s="284"/>
      <c r="BL73" s="284"/>
      <c r="BM73" s="284"/>
      <c r="BN73" s="284"/>
      <c r="BO73" s="284"/>
      <c r="BP73" s="284"/>
      <c r="BQ73" s="284"/>
      <c r="BR73" s="284"/>
      <c r="BS73" s="284"/>
      <c r="BT73" s="284"/>
      <c r="BU73" s="284"/>
      <c r="BV73" s="284"/>
      <c r="BW73" s="284"/>
      <c r="BX73" s="284"/>
      <c r="BY73" s="284"/>
      <c r="BZ73" s="284"/>
      <c r="CA73" s="284"/>
      <c r="CB73" s="284"/>
      <c r="CC73" s="284"/>
      <c r="CD73" s="284"/>
      <c r="CE73" s="284"/>
      <c r="CF73" s="284"/>
      <c r="CG73" s="284"/>
      <c r="CH73" s="284"/>
      <c r="CI73" s="284"/>
      <c r="CJ73" s="284"/>
      <c r="CK73" s="284"/>
      <c r="CL73" s="284"/>
      <c r="CM73" s="284"/>
      <c r="CN73" s="284"/>
      <c r="CO73" s="284"/>
      <c r="CP73" s="284"/>
      <c r="CQ73" s="284"/>
      <c r="CR73" s="284"/>
      <c r="CS73" s="284"/>
      <c r="CT73" s="284"/>
      <c r="CU73" s="284"/>
      <c r="CV73" s="284"/>
      <c r="CW73" s="284"/>
      <c r="CX73" s="284"/>
      <c r="CY73" s="284"/>
      <c r="CZ73" s="284"/>
      <c r="DA73" s="284"/>
      <c r="DB73" s="284"/>
      <c r="DC73" s="284"/>
      <c r="DD73" s="284"/>
      <c r="DE73" s="284"/>
      <c r="DF73" s="284"/>
      <c r="DG73" s="284"/>
      <c r="DH73" s="284"/>
      <c r="DI73" s="284"/>
      <c r="DJ73" s="284"/>
      <c r="DK73" s="284"/>
      <c r="DL73" s="284"/>
      <c r="DM73" s="284"/>
      <c r="DN73" s="284"/>
      <c r="DO73" s="284"/>
      <c r="DP73" s="284"/>
      <c r="DQ73" s="284"/>
      <c r="DR73" s="284"/>
      <c r="DS73" s="284"/>
      <c r="DT73" s="284"/>
      <c r="DU73" s="284"/>
      <c r="DV73" s="284"/>
      <c r="DW73" s="284"/>
      <c r="DX73" s="284"/>
      <c r="DY73" s="284"/>
      <c r="DZ73" s="284"/>
      <c r="EA73" s="284"/>
      <c r="EB73" s="284"/>
      <c r="EC73" s="284"/>
      <c r="ED73" s="284"/>
      <c r="EE73" s="284"/>
      <c r="EF73" s="284"/>
      <c r="EG73" s="284"/>
      <c r="EH73" s="284"/>
      <c r="EI73" s="284"/>
      <c r="EJ73" s="284"/>
      <c r="EK73" s="284"/>
      <c r="EL73" s="284"/>
      <c r="EM73" s="284"/>
      <c r="EN73" s="284"/>
      <c r="EO73" s="284"/>
      <c r="EP73" s="284"/>
      <c r="EQ73" s="284"/>
      <c r="ER73" s="284"/>
      <c r="ES73" s="284"/>
      <c r="ET73" s="284"/>
      <c r="EU73" s="284"/>
      <c r="EV73" s="284"/>
      <c r="EW73" s="284"/>
      <c r="EX73" s="284"/>
      <c r="EY73" s="284"/>
      <c r="EZ73" s="284"/>
      <c r="FA73" s="284"/>
      <c r="FB73" s="284"/>
      <c r="FC73" s="284"/>
      <c r="FD73" s="284"/>
      <c r="FE73" s="284"/>
      <c r="FF73" s="284"/>
      <c r="FG73" s="284"/>
      <c r="FH73" s="284"/>
      <c r="FI73" s="284"/>
      <c r="FJ73" s="284"/>
      <c r="FK73" s="284"/>
      <c r="FL73" s="284"/>
      <c r="FM73" s="284"/>
      <c r="FN73" s="284"/>
      <c r="FO73" s="284"/>
      <c r="FP73" s="284"/>
      <c r="FQ73" s="284"/>
      <c r="FR73" s="284"/>
      <c r="FS73" s="284"/>
      <c r="FT73" s="284"/>
      <c r="FU73" s="284"/>
      <c r="FV73" s="284"/>
      <c r="FW73" s="284"/>
      <c r="FX73" s="284"/>
      <c r="FY73" s="284"/>
      <c r="FZ73" s="284"/>
      <c r="GA73" s="284"/>
      <c r="GB73" s="284"/>
      <c r="GC73" s="284"/>
      <c r="GD73" s="284"/>
      <c r="GE73" s="284"/>
      <c r="GF73" s="284"/>
      <c r="GG73" s="284"/>
      <c r="GH73" s="284"/>
      <c r="GI73" s="284"/>
      <c r="GJ73" s="284"/>
      <c r="GK73" s="284"/>
      <c r="GL73" s="284"/>
      <c r="GM73" s="284"/>
      <c r="GN73" s="284"/>
      <c r="GO73" s="284"/>
      <c r="GP73" s="284"/>
      <c r="GQ73" s="284"/>
      <c r="GR73" s="284"/>
      <c r="GS73" s="284"/>
      <c r="GT73" s="284"/>
      <c r="GU73" s="284"/>
      <c r="GV73" s="284"/>
      <c r="GW73" s="284"/>
      <c r="GX73" s="284"/>
      <c r="GY73" s="284"/>
      <c r="GZ73" s="284"/>
      <c r="HA73" s="284"/>
      <c r="HB73" s="284"/>
      <c r="HC73" s="284"/>
      <c r="HD73" s="284"/>
      <c r="HE73" s="284"/>
      <c r="HF73" s="284"/>
      <c r="HG73" s="284"/>
      <c r="HH73" s="284"/>
      <c r="HI73" s="284"/>
      <c r="HJ73" s="284"/>
      <c r="HK73" s="284"/>
      <c r="HL73" s="284"/>
      <c r="HM73" s="284"/>
      <c r="HN73" s="284"/>
      <c r="HO73" s="284"/>
      <c r="HP73" s="284"/>
      <c r="HQ73" s="284"/>
      <c r="HR73" s="284"/>
      <c r="HS73" s="284"/>
      <c r="HT73" s="284"/>
      <c r="HU73" s="284"/>
      <c r="HV73" s="284"/>
      <c r="HW73" s="284"/>
      <c r="HX73" s="284"/>
      <c r="HY73" s="284"/>
      <c r="HZ73" s="284"/>
      <c r="IA73" s="284"/>
      <c r="IB73" s="284"/>
      <c r="IC73" s="284"/>
      <c r="ID73" s="284"/>
      <c r="IE73" s="284"/>
      <c r="IF73" s="284"/>
      <c r="IG73" s="284"/>
      <c r="IH73" s="284"/>
      <c r="II73" s="284"/>
      <c r="IJ73" s="284"/>
    </row>
    <row r="74" spans="1:244" s="353" customFormat="1" ht="15" customHeight="1">
      <c r="A74" s="344"/>
      <c r="B74" s="442"/>
      <c r="C74" s="507"/>
      <c r="D74" s="417"/>
      <c r="E74" s="508"/>
      <c r="F74" s="219"/>
      <c r="G74" s="284"/>
      <c r="H74" s="284"/>
      <c r="I74" s="284"/>
      <c r="J74" s="284"/>
      <c r="K74" s="284"/>
      <c r="L74" s="284"/>
      <c r="M74" s="284"/>
      <c r="N74" s="284"/>
      <c r="O74" s="284"/>
      <c r="P74" s="284"/>
      <c r="Q74" s="284"/>
      <c r="R74" s="284"/>
      <c r="S74" s="284"/>
      <c r="T74" s="284"/>
      <c r="U74" s="284"/>
      <c r="V74" s="284"/>
      <c r="W74" s="284"/>
      <c r="X74" s="284"/>
      <c r="Y74" s="284"/>
      <c r="Z74" s="284"/>
      <c r="AA74" s="284"/>
      <c r="AB74" s="284"/>
      <c r="AC74" s="284"/>
      <c r="AD74" s="284"/>
      <c r="AE74" s="284"/>
      <c r="AF74" s="284"/>
      <c r="AG74" s="284"/>
      <c r="AH74" s="284"/>
      <c r="AI74" s="284"/>
      <c r="AJ74" s="284"/>
      <c r="AK74" s="284"/>
      <c r="AL74" s="284"/>
      <c r="AM74" s="284"/>
      <c r="AN74" s="284"/>
      <c r="AO74" s="284"/>
      <c r="AP74" s="284"/>
      <c r="AQ74" s="284"/>
      <c r="AR74" s="284"/>
      <c r="AS74" s="284"/>
      <c r="AT74" s="284"/>
      <c r="AU74" s="284"/>
      <c r="AV74" s="284"/>
      <c r="AW74" s="284"/>
      <c r="AX74" s="284"/>
      <c r="AY74" s="284"/>
      <c r="AZ74" s="284"/>
      <c r="BA74" s="284"/>
      <c r="BB74" s="284"/>
      <c r="BC74" s="284"/>
      <c r="BD74" s="284"/>
      <c r="BE74" s="284"/>
      <c r="BF74" s="284"/>
      <c r="BG74" s="284"/>
      <c r="BH74" s="284"/>
      <c r="BI74" s="284"/>
      <c r="BJ74" s="284"/>
      <c r="BK74" s="284"/>
      <c r="BL74" s="284"/>
      <c r="BM74" s="284"/>
      <c r="BN74" s="284"/>
      <c r="BO74" s="284"/>
      <c r="BP74" s="284"/>
      <c r="BQ74" s="284"/>
      <c r="BR74" s="284"/>
      <c r="BS74" s="284"/>
      <c r="BT74" s="284"/>
      <c r="BU74" s="284"/>
      <c r="BV74" s="284"/>
      <c r="BW74" s="284"/>
      <c r="BX74" s="284"/>
      <c r="BY74" s="284"/>
      <c r="BZ74" s="284"/>
      <c r="CA74" s="284"/>
      <c r="CB74" s="284"/>
      <c r="CC74" s="284"/>
      <c r="CD74" s="284"/>
      <c r="CE74" s="284"/>
      <c r="CF74" s="284"/>
      <c r="CG74" s="284"/>
      <c r="CH74" s="284"/>
      <c r="CI74" s="284"/>
      <c r="CJ74" s="284"/>
      <c r="CK74" s="284"/>
      <c r="CL74" s="284"/>
      <c r="CM74" s="284"/>
      <c r="CN74" s="284"/>
      <c r="CO74" s="284"/>
      <c r="CP74" s="284"/>
      <c r="CQ74" s="284"/>
      <c r="CR74" s="284"/>
      <c r="CS74" s="284"/>
      <c r="CT74" s="284"/>
      <c r="CU74" s="284"/>
      <c r="CV74" s="284"/>
      <c r="CW74" s="284"/>
      <c r="CX74" s="284"/>
      <c r="CY74" s="284"/>
      <c r="CZ74" s="284"/>
      <c r="DA74" s="284"/>
      <c r="DB74" s="284"/>
      <c r="DC74" s="284"/>
      <c r="DD74" s="284"/>
      <c r="DE74" s="284"/>
      <c r="DF74" s="284"/>
      <c r="DG74" s="284"/>
      <c r="DH74" s="284"/>
      <c r="DI74" s="284"/>
      <c r="DJ74" s="284"/>
      <c r="DK74" s="284"/>
      <c r="DL74" s="284"/>
      <c r="DM74" s="284"/>
      <c r="DN74" s="284"/>
      <c r="DO74" s="284"/>
      <c r="DP74" s="284"/>
      <c r="DQ74" s="284"/>
      <c r="DR74" s="284"/>
      <c r="DS74" s="284"/>
      <c r="DT74" s="284"/>
      <c r="DU74" s="284"/>
      <c r="DV74" s="284"/>
      <c r="DW74" s="284"/>
      <c r="DX74" s="284"/>
      <c r="DY74" s="284"/>
      <c r="DZ74" s="284"/>
      <c r="EA74" s="284"/>
      <c r="EB74" s="284"/>
      <c r="EC74" s="284"/>
      <c r="ED74" s="284"/>
      <c r="EE74" s="284"/>
      <c r="EF74" s="284"/>
      <c r="EG74" s="284"/>
      <c r="EH74" s="284"/>
      <c r="EI74" s="284"/>
      <c r="EJ74" s="284"/>
      <c r="EK74" s="284"/>
      <c r="EL74" s="284"/>
      <c r="EM74" s="284"/>
      <c r="EN74" s="284"/>
      <c r="EO74" s="284"/>
      <c r="EP74" s="284"/>
      <c r="EQ74" s="284"/>
      <c r="ER74" s="284"/>
      <c r="ES74" s="284"/>
      <c r="ET74" s="284"/>
      <c r="EU74" s="284"/>
      <c r="EV74" s="284"/>
      <c r="EW74" s="284"/>
      <c r="EX74" s="284"/>
      <c r="EY74" s="284"/>
      <c r="EZ74" s="284"/>
      <c r="FA74" s="284"/>
      <c r="FB74" s="284"/>
      <c r="FC74" s="284"/>
      <c r="FD74" s="284"/>
      <c r="FE74" s="284"/>
      <c r="FF74" s="284"/>
      <c r="FG74" s="284"/>
      <c r="FH74" s="284"/>
      <c r="FI74" s="284"/>
      <c r="FJ74" s="284"/>
      <c r="FK74" s="284"/>
      <c r="FL74" s="284"/>
      <c r="FM74" s="284"/>
      <c r="FN74" s="284"/>
      <c r="FO74" s="284"/>
      <c r="FP74" s="284"/>
      <c r="FQ74" s="284"/>
      <c r="FR74" s="284"/>
      <c r="FS74" s="284"/>
      <c r="FT74" s="284"/>
      <c r="FU74" s="284"/>
      <c r="FV74" s="284"/>
      <c r="FW74" s="284"/>
      <c r="FX74" s="284"/>
      <c r="FY74" s="284"/>
      <c r="FZ74" s="284"/>
      <c r="GA74" s="284"/>
      <c r="GB74" s="284"/>
      <c r="GC74" s="284"/>
      <c r="GD74" s="284"/>
      <c r="GE74" s="284"/>
      <c r="GF74" s="284"/>
      <c r="GG74" s="284"/>
      <c r="GH74" s="284"/>
      <c r="GI74" s="284"/>
      <c r="GJ74" s="284"/>
      <c r="GK74" s="284"/>
      <c r="GL74" s="284"/>
      <c r="GM74" s="284"/>
      <c r="GN74" s="284"/>
      <c r="GO74" s="284"/>
      <c r="GP74" s="284"/>
      <c r="GQ74" s="284"/>
      <c r="GR74" s="284"/>
      <c r="GS74" s="284"/>
      <c r="GT74" s="284"/>
      <c r="GU74" s="284"/>
      <c r="GV74" s="284"/>
      <c r="GW74" s="284"/>
      <c r="GX74" s="284"/>
      <c r="GY74" s="284"/>
      <c r="GZ74" s="284"/>
      <c r="HA74" s="284"/>
      <c r="HB74" s="284"/>
      <c r="HC74" s="284"/>
      <c r="HD74" s="284"/>
      <c r="HE74" s="284"/>
      <c r="HF74" s="284"/>
      <c r="HG74" s="284"/>
      <c r="HH74" s="284"/>
      <c r="HI74" s="284"/>
      <c r="HJ74" s="284"/>
      <c r="HK74" s="284"/>
      <c r="HL74" s="284"/>
      <c r="HM74" s="284"/>
      <c r="HN74" s="284"/>
      <c r="HO74" s="284"/>
      <c r="HP74" s="284"/>
      <c r="HQ74" s="284"/>
      <c r="HR74" s="284"/>
      <c r="HS74" s="284"/>
      <c r="HT74" s="284"/>
      <c r="HU74" s="284"/>
      <c r="HV74" s="284"/>
      <c r="HW74" s="284"/>
      <c r="HX74" s="284"/>
      <c r="HY74" s="284"/>
      <c r="HZ74" s="284"/>
      <c r="IA74" s="284"/>
      <c r="IB74" s="284"/>
      <c r="IC74" s="284"/>
      <c r="ID74" s="284"/>
      <c r="IE74" s="284"/>
      <c r="IF74" s="284"/>
      <c r="IG74" s="284"/>
      <c r="IH74" s="284"/>
      <c r="II74" s="284"/>
      <c r="IJ74" s="284"/>
    </row>
    <row r="75" spans="1:244" s="353" customFormat="1" ht="15" customHeight="1">
      <c r="A75" s="436"/>
      <c r="B75" s="442"/>
      <c r="C75" s="507"/>
      <c r="D75" s="417"/>
      <c r="E75" s="511"/>
      <c r="F75" s="512"/>
      <c r="G75" s="284"/>
      <c r="H75" s="284"/>
      <c r="I75" s="284"/>
      <c r="J75" s="284"/>
      <c r="K75" s="284"/>
      <c r="L75" s="284"/>
      <c r="M75" s="284"/>
      <c r="N75" s="284"/>
      <c r="O75" s="284"/>
      <c r="P75" s="284"/>
      <c r="Q75" s="284"/>
      <c r="R75" s="284"/>
      <c r="S75" s="284"/>
      <c r="T75" s="284"/>
      <c r="U75" s="284"/>
      <c r="V75" s="284"/>
      <c r="W75" s="284"/>
      <c r="X75" s="284"/>
      <c r="Y75" s="284"/>
      <c r="Z75" s="284"/>
      <c r="AA75" s="284"/>
      <c r="AB75" s="284"/>
      <c r="AC75" s="284"/>
      <c r="AD75" s="284"/>
      <c r="AE75" s="284"/>
      <c r="AF75" s="284"/>
      <c r="AG75" s="284"/>
      <c r="AH75" s="284"/>
      <c r="AI75" s="284"/>
      <c r="AJ75" s="284"/>
      <c r="AK75" s="284"/>
      <c r="AL75" s="284"/>
      <c r="AM75" s="284"/>
      <c r="AN75" s="284"/>
      <c r="AO75" s="284"/>
      <c r="AP75" s="284"/>
      <c r="AQ75" s="284"/>
      <c r="AR75" s="284"/>
      <c r="AS75" s="284"/>
      <c r="AT75" s="284"/>
      <c r="AU75" s="284"/>
      <c r="AV75" s="284"/>
      <c r="AW75" s="284"/>
      <c r="AX75" s="284"/>
      <c r="AY75" s="284"/>
      <c r="AZ75" s="284"/>
      <c r="BA75" s="284"/>
      <c r="BB75" s="284"/>
      <c r="BC75" s="284"/>
      <c r="BD75" s="284"/>
      <c r="BE75" s="284"/>
      <c r="BF75" s="284"/>
      <c r="BG75" s="284"/>
      <c r="BH75" s="284"/>
      <c r="BI75" s="284"/>
      <c r="BJ75" s="284"/>
      <c r="BK75" s="284"/>
      <c r="BL75" s="284"/>
      <c r="BM75" s="284"/>
      <c r="BN75" s="284"/>
      <c r="BO75" s="284"/>
      <c r="BP75" s="284"/>
      <c r="BQ75" s="284"/>
      <c r="BR75" s="284"/>
      <c r="BS75" s="284"/>
      <c r="BT75" s="284"/>
      <c r="BU75" s="284"/>
      <c r="BV75" s="284"/>
      <c r="BW75" s="284"/>
      <c r="BX75" s="284"/>
      <c r="BY75" s="284"/>
      <c r="BZ75" s="284"/>
      <c r="CA75" s="284"/>
      <c r="CB75" s="284"/>
      <c r="CC75" s="284"/>
      <c r="CD75" s="284"/>
      <c r="CE75" s="284"/>
      <c r="CF75" s="284"/>
      <c r="CG75" s="284"/>
      <c r="CH75" s="284"/>
      <c r="CI75" s="284"/>
      <c r="CJ75" s="284"/>
      <c r="CK75" s="284"/>
      <c r="CL75" s="284"/>
      <c r="CM75" s="284"/>
      <c r="CN75" s="284"/>
      <c r="CO75" s="284"/>
      <c r="CP75" s="284"/>
      <c r="CQ75" s="284"/>
      <c r="CR75" s="284"/>
      <c r="CS75" s="284"/>
      <c r="CT75" s="284"/>
      <c r="CU75" s="284"/>
      <c r="CV75" s="284"/>
      <c r="CW75" s="284"/>
      <c r="CX75" s="284"/>
      <c r="CY75" s="284"/>
      <c r="CZ75" s="284"/>
      <c r="DA75" s="284"/>
      <c r="DB75" s="284"/>
      <c r="DC75" s="284"/>
      <c r="DD75" s="284"/>
      <c r="DE75" s="284"/>
      <c r="DF75" s="284"/>
      <c r="DG75" s="284"/>
      <c r="DH75" s="284"/>
      <c r="DI75" s="284"/>
      <c r="DJ75" s="284"/>
      <c r="DK75" s="284"/>
      <c r="DL75" s="284"/>
      <c r="DM75" s="284"/>
      <c r="DN75" s="284"/>
      <c r="DO75" s="284"/>
      <c r="DP75" s="284"/>
      <c r="DQ75" s="284"/>
      <c r="DR75" s="284"/>
      <c r="DS75" s="284"/>
      <c r="DT75" s="284"/>
      <c r="DU75" s="284"/>
      <c r="DV75" s="284"/>
      <c r="DW75" s="284"/>
      <c r="DX75" s="284"/>
      <c r="DY75" s="284"/>
      <c r="DZ75" s="284"/>
      <c r="EA75" s="284"/>
      <c r="EB75" s="284"/>
      <c r="EC75" s="284"/>
      <c r="ED75" s="284"/>
      <c r="EE75" s="284"/>
      <c r="EF75" s="284"/>
      <c r="EG75" s="284"/>
      <c r="EH75" s="284"/>
      <c r="EI75" s="284"/>
      <c r="EJ75" s="284"/>
      <c r="EK75" s="284"/>
      <c r="EL75" s="284"/>
      <c r="EM75" s="284"/>
      <c r="EN75" s="284"/>
      <c r="EO75" s="284"/>
      <c r="EP75" s="284"/>
      <c r="EQ75" s="284"/>
      <c r="ER75" s="284"/>
      <c r="ES75" s="284"/>
      <c r="ET75" s="284"/>
      <c r="EU75" s="284"/>
      <c r="EV75" s="284"/>
      <c r="EW75" s="284"/>
      <c r="EX75" s="284"/>
      <c r="EY75" s="284"/>
      <c r="EZ75" s="284"/>
      <c r="FA75" s="284"/>
      <c r="FB75" s="284"/>
      <c r="FC75" s="284"/>
      <c r="FD75" s="284"/>
      <c r="FE75" s="284"/>
      <c r="FF75" s="284"/>
      <c r="FG75" s="284"/>
      <c r="FH75" s="284"/>
      <c r="FI75" s="284"/>
      <c r="FJ75" s="284"/>
      <c r="FK75" s="284"/>
      <c r="FL75" s="284"/>
      <c r="FM75" s="284"/>
      <c r="FN75" s="284"/>
      <c r="FO75" s="284"/>
      <c r="FP75" s="284"/>
      <c r="FQ75" s="284"/>
      <c r="FR75" s="284"/>
      <c r="FS75" s="284"/>
      <c r="FT75" s="284"/>
      <c r="FU75" s="284"/>
      <c r="FV75" s="284"/>
      <c r="FW75" s="284"/>
      <c r="FX75" s="284"/>
      <c r="FY75" s="284"/>
      <c r="FZ75" s="284"/>
      <c r="GA75" s="284"/>
      <c r="GB75" s="284"/>
      <c r="GC75" s="284"/>
      <c r="GD75" s="284"/>
      <c r="GE75" s="284"/>
      <c r="GF75" s="284"/>
      <c r="GG75" s="284"/>
      <c r="GH75" s="284"/>
      <c r="GI75" s="284"/>
      <c r="GJ75" s="284"/>
      <c r="GK75" s="284"/>
      <c r="GL75" s="284"/>
      <c r="GM75" s="284"/>
      <c r="GN75" s="284"/>
      <c r="GO75" s="284"/>
      <c r="GP75" s="284"/>
      <c r="GQ75" s="284"/>
      <c r="GR75" s="284"/>
      <c r="GS75" s="284"/>
      <c r="GT75" s="284"/>
      <c r="GU75" s="284"/>
      <c r="GV75" s="284"/>
      <c r="GW75" s="284"/>
      <c r="GX75" s="284"/>
      <c r="GY75" s="284"/>
      <c r="GZ75" s="284"/>
      <c r="HA75" s="284"/>
      <c r="HB75" s="284"/>
      <c r="HC75" s="284"/>
      <c r="HD75" s="284"/>
      <c r="HE75" s="284"/>
      <c r="HF75" s="284"/>
      <c r="HG75" s="284"/>
      <c r="HH75" s="284"/>
      <c r="HI75" s="284"/>
      <c r="HJ75" s="284"/>
      <c r="HK75" s="284"/>
      <c r="HL75" s="284"/>
      <c r="HM75" s="284"/>
      <c r="HN75" s="284"/>
      <c r="HO75" s="284"/>
      <c r="HP75" s="284"/>
      <c r="HQ75" s="284"/>
      <c r="HR75" s="284"/>
      <c r="HS75" s="284"/>
      <c r="HT75" s="284"/>
      <c r="HU75" s="284"/>
      <c r="HV75" s="284"/>
      <c r="HW75" s="284"/>
      <c r="HX75" s="284"/>
      <c r="HY75" s="284"/>
      <c r="HZ75" s="284"/>
      <c r="IA75" s="284"/>
      <c r="IB75" s="284"/>
      <c r="IC75" s="284"/>
      <c r="ID75" s="284"/>
      <c r="IE75" s="284"/>
      <c r="IF75" s="284"/>
      <c r="IG75" s="284"/>
      <c r="IH75" s="284"/>
      <c r="II75" s="284"/>
      <c r="IJ75" s="284"/>
    </row>
    <row r="76" spans="1:244" ht="12" customHeight="1">
      <c r="A76" s="436"/>
      <c r="B76" s="162"/>
      <c r="C76" s="507"/>
      <c r="E76" s="513"/>
      <c r="F76" s="512"/>
    </row>
    <row r="77" spans="1:244" ht="30" customHeight="1">
      <c r="A77" s="358"/>
      <c r="B77" s="359" t="s">
        <v>264</v>
      </c>
      <c r="C77" s="360"/>
      <c r="D77" s="443"/>
      <c r="E77" s="362" t="s">
        <v>248</v>
      </c>
      <c r="F77" s="400">
        <f>SUM(F51:F76)</f>
        <v>0</v>
      </c>
    </row>
    <row r="78" spans="1:244" s="353" customFormat="1" ht="15" customHeight="1">
      <c r="A78" s="436"/>
      <c r="B78" s="506"/>
      <c r="C78" s="168"/>
      <c r="D78" s="417"/>
      <c r="E78" s="388"/>
      <c r="F78" s="220"/>
      <c r="G78" s="284"/>
      <c r="H78" s="284"/>
      <c r="I78" s="284"/>
      <c r="J78" s="284"/>
      <c r="K78" s="284"/>
      <c r="L78" s="284"/>
      <c r="M78" s="284"/>
      <c r="N78" s="284"/>
      <c r="O78" s="284"/>
      <c r="P78" s="284"/>
      <c r="Q78" s="284"/>
      <c r="R78" s="284"/>
      <c r="S78" s="284"/>
      <c r="T78" s="284"/>
      <c r="U78" s="284"/>
      <c r="V78" s="284"/>
      <c r="W78" s="284"/>
      <c r="X78" s="284"/>
      <c r="Y78" s="284"/>
      <c r="Z78" s="284"/>
      <c r="AA78" s="284"/>
      <c r="AB78" s="284"/>
      <c r="AC78" s="284"/>
      <c r="AD78" s="284"/>
      <c r="AE78" s="284"/>
      <c r="AF78" s="284"/>
      <c r="AG78" s="284"/>
      <c r="AH78" s="284"/>
      <c r="AI78" s="284"/>
      <c r="AJ78" s="284"/>
      <c r="AK78" s="284"/>
      <c r="AL78" s="284"/>
      <c r="AM78" s="284"/>
      <c r="AN78" s="284"/>
      <c r="AO78" s="284"/>
      <c r="AP78" s="284"/>
      <c r="AQ78" s="284"/>
      <c r="AR78" s="284"/>
      <c r="AS78" s="284"/>
      <c r="AT78" s="284"/>
      <c r="AU78" s="284"/>
      <c r="AV78" s="284"/>
      <c r="AW78" s="284"/>
      <c r="AX78" s="284"/>
      <c r="AY78" s="284"/>
      <c r="AZ78" s="284"/>
      <c r="BA78" s="284"/>
      <c r="BB78" s="284"/>
      <c r="BC78" s="284"/>
      <c r="BD78" s="284"/>
      <c r="BE78" s="284"/>
      <c r="BF78" s="284"/>
      <c r="BG78" s="284"/>
      <c r="BH78" s="284"/>
      <c r="BI78" s="284"/>
      <c r="BJ78" s="284"/>
      <c r="BK78" s="284"/>
      <c r="BL78" s="284"/>
      <c r="BM78" s="284"/>
      <c r="BN78" s="284"/>
      <c r="BO78" s="284"/>
      <c r="BP78" s="284"/>
      <c r="BQ78" s="284"/>
      <c r="BR78" s="284"/>
      <c r="BS78" s="284"/>
      <c r="BT78" s="284"/>
      <c r="BU78" s="284"/>
      <c r="BV78" s="284"/>
      <c r="BW78" s="284"/>
      <c r="BX78" s="284"/>
      <c r="BY78" s="284"/>
      <c r="BZ78" s="284"/>
      <c r="CA78" s="284"/>
      <c r="CB78" s="284"/>
      <c r="CC78" s="284"/>
      <c r="CD78" s="284"/>
      <c r="CE78" s="284"/>
      <c r="CF78" s="284"/>
      <c r="CG78" s="284"/>
      <c r="CH78" s="284"/>
      <c r="CI78" s="284"/>
      <c r="CJ78" s="284"/>
      <c r="CK78" s="284"/>
      <c r="CL78" s="284"/>
      <c r="CM78" s="284"/>
      <c r="CN78" s="284"/>
      <c r="CO78" s="284"/>
      <c r="CP78" s="284"/>
      <c r="CQ78" s="284"/>
      <c r="CR78" s="284"/>
      <c r="CS78" s="284"/>
      <c r="CT78" s="284"/>
      <c r="CU78" s="284"/>
      <c r="CV78" s="284"/>
      <c r="CW78" s="284"/>
      <c r="CX78" s="284"/>
      <c r="CY78" s="284"/>
      <c r="CZ78" s="284"/>
      <c r="DA78" s="284"/>
      <c r="DB78" s="284"/>
      <c r="DC78" s="284"/>
      <c r="DD78" s="284"/>
      <c r="DE78" s="284"/>
      <c r="DF78" s="284"/>
      <c r="DG78" s="284"/>
      <c r="DH78" s="284"/>
      <c r="DI78" s="284"/>
      <c r="DJ78" s="284"/>
      <c r="DK78" s="284"/>
      <c r="DL78" s="284"/>
      <c r="DM78" s="284"/>
      <c r="DN78" s="284"/>
      <c r="DO78" s="284"/>
      <c r="DP78" s="284"/>
      <c r="DQ78" s="284"/>
      <c r="DR78" s="284"/>
      <c r="DS78" s="284"/>
      <c r="DT78" s="284"/>
      <c r="DU78" s="284"/>
      <c r="DV78" s="284"/>
      <c r="DW78" s="284"/>
      <c r="DX78" s="284"/>
      <c r="DY78" s="284"/>
      <c r="DZ78" s="284"/>
      <c r="EA78" s="284"/>
      <c r="EB78" s="284"/>
      <c r="EC78" s="284"/>
      <c r="ED78" s="284"/>
      <c r="EE78" s="284"/>
      <c r="EF78" s="284"/>
      <c r="EG78" s="284"/>
      <c r="EH78" s="284"/>
      <c r="EI78" s="284"/>
      <c r="EJ78" s="284"/>
      <c r="EK78" s="284"/>
      <c r="EL78" s="284"/>
      <c r="EM78" s="284"/>
      <c r="EN78" s="284"/>
      <c r="EO78" s="284"/>
      <c r="EP78" s="284"/>
      <c r="EQ78" s="284"/>
      <c r="ER78" s="284"/>
      <c r="ES78" s="284"/>
      <c r="ET78" s="284"/>
      <c r="EU78" s="284"/>
      <c r="EV78" s="284"/>
      <c r="EW78" s="284"/>
      <c r="EX78" s="284"/>
      <c r="EY78" s="284"/>
      <c r="EZ78" s="284"/>
      <c r="FA78" s="284"/>
      <c r="FB78" s="284"/>
      <c r="FC78" s="284"/>
      <c r="FD78" s="284"/>
      <c r="FE78" s="284"/>
      <c r="FF78" s="284"/>
      <c r="FG78" s="284"/>
      <c r="FH78" s="284"/>
      <c r="FI78" s="284"/>
      <c r="FJ78" s="284"/>
      <c r="FK78" s="284"/>
      <c r="FL78" s="284"/>
      <c r="FM78" s="284"/>
      <c r="FN78" s="284"/>
      <c r="FO78" s="284"/>
      <c r="FP78" s="284"/>
      <c r="FQ78" s="284"/>
      <c r="FR78" s="284"/>
      <c r="FS78" s="284"/>
      <c r="FT78" s="284"/>
      <c r="FU78" s="284"/>
      <c r="FV78" s="284"/>
      <c r="FW78" s="284"/>
      <c r="FX78" s="284"/>
      <c r="FY78" s="284"/>
      <c r="FZ78" s="284"/>
      <c r="GA78" s="284"/>
      <c r="GB78" s="284"/>
      <c r="GC78" s="284"/>
      <c r="GD78" s="284"/>
      <c r="GE78" s="284"/>
      <c r="GF78" s="284"/>
      <c r="GG78" s="284"/>
      <c r="GH78" s="284"/>
      <c r="GI78" s="284"/>
      <c r="GJ78" s="284"/>
      <c r="GK78" s="284"/>
      <c r="GL78" s="284"/>
      <c r="GM78" s="284"/>
      <c r="GN78" s="284"/>
      <c r="GO78" s="284"/>
      <c r="GP78" s="284"/>
      <c r="GQ78" s="284"/>
      <c r="GR78" s="284"/>
      <c r="GS78" s="284"/>
      <c r="GT78" s="284"/>
      <c r="GU78" s="284"/>
      <c r="GV78" s="284"/>
      <c r="GW78" s="284"/>
      <c r="GX78" s="284"/>
      <c r="GY78" s="284"/>
      <c r="GZ78" s="284"/>
      <c r="HA78" s="284"/>
      <c r="HB78" s="284"/>
      <c r="HC78" s="284"/>
      <c r="HD78" s="284"/>
      <c r="HE78" s="284"/>
      <c r="HF78" s="284"/>
      <c r="HG78" s="284"/>
      <c r="HH78" s="284"/>
      <c r="HI78" s="284"/>
      <c r="HJ78" s="284"/>
      <c r="HK78" s="284"/>
      <c r="HL78" s="284"/>
      <c r="HM78" s="284"/>
      <c r="HN78" s="284"/>
      <c r="HO78" s="284"/>
      <c r="HP78" s="284"/>
      <c r="HQ78" s="284"/>
      <c r="HR78" s="284"/>
      <c r="HS78" s="284"/>
      <c r="HT78" s="284"/>
      <c r="HU78" s="284"/>
      <c r="HV78" s="284"/>
      <c r="HW78" s="284"/>
      <c r="HX78" s="284"/>
      <c r="HY78" s="284"/>
      <c r="HZ78" s="284"/>
      <c r="IA78" s="284"/>
      <c r="IB78" s="284"/>
      <c r="IC78" s="284"/>
      <c r="ID78" s="284"/>
      <c r="IE78" s="284"/>
      <c r="IF78" s="284"/>
      <c r="IG78" s="284"/>
      <c r="IH78" s="284"/>
      <c r="II78" s="284"/>
    </row>
    <row r="79" spans="1:244" ht="15" customHeight="1">
      <c r="A79" s="185"/>
      <c r="B79" s="343" t="s">
        <v>265</v>
      </c>
      <c r="C79" s="345"/>
      <c r="E79" s="345"/>
      <c r="F79" s="347"/>
    </row>
    <row r="80" spans="1:244" ht="14.1" customHeight="1">
      <c r="A80" s="436"/>
      <c r="B80" s="162"/>
      <c r="C80" s="507"/>
      <c r="E80" s="513"/>
      <c r="F80" s="512"/>
    </row>
    <row r="81" spans="1:244" s="353" customFormat="1" ht="28.5">
      <c r="A81" s="344" t="s">
        <v>1011</v>
      </c>
      <c r="B81" s="350" t="s">
        <v>1244</v>
      </c>
      <c r="C81" s="507" t="s">
        <v>440</v>
      </c>
      <c r="D81" s="417">
        <v>922</v>
      </c>
      <c r="E81" s="288"/>
      <c r="F81" s="219">
        <f>D81*E81</f>
        <v>0</v>
      </c>
      <c r="G81" s="284"/>
      <c r="H81" s="284"/>
      <c r="I81" s="284"/>
      <c r="J81" s="284"/>
      <c r="K81" s="284"/>
      <c r="L81" s="284"/>
      <c r="M81" s="284"/>
      <c r="N81" s="284"/>
      <c r="O81" s="284"/>
      <c r="P81" s="284"/>
      <c r="Q81" s="284"/>
      <c r="R81" s="284"/>
      <c r="S81" s="284"/>
      <c r="T81" s="284"/>
      <c r="U81" s="284"/>
      <c r="V81" s="284"/>
      <c r="W81" s="284"/>
      <c r="X81" s="284"/>
      <c r="Y81" s="284"/>
      <c r="Z81" s="284"/>
      <c r="AA81" s="284"/>
      <c r="AB81" s="284"/>
      <c r="AC81" s="284"/>
      <c r="AD81" s="284"/>
      <c r="AE81" s="284"/>
      <c r="AF81" s="284"/>
      <c r="AG81" s="284"/>
      <c r="AH81" s="284"/>
      <c r="AI81" s="284"/>
      <c r="AJ81" s="284"/>
      <c r="AK81" s="284"/>
      <c r="AL81" s="284"/>
      <c r="AM81" s="284"/>
      <c r="AN81" s="284"/>
      <c r="AO81" s="284"/>
      <c r="AP81" s="284"/>
      <c r="AQ81" s="284"/>
      <c r="AR81" s="284"/>
      <c r="AS81" s="284"/>
      <c r="AT81" s="284"/>
      <c r="AU81" s="284"/>
      <c r="AV81" s="284"/>
      <c r="AW81" s="284"/>
      <c r="AX81" s="284"/>
      <c r="AY81" s="284"/>
      <c r="AZ81" s="284"/>
      <c r="BA81" s="284"/>
      <c r="BB81" s="284"/>
      <c r="BC81" s="284"/>
      <c r="BD81" s="284"/>
      <c r="BE81" s="284"/>
      <c r="BF81" s="284"/>
      <c r="BG81" s="284"/>
      <c r="BH81" s="284"/>
      <c r="BI81" s="284"/>
      <c r="BJ81" s="284"/>
      <c r="BK81" s="284"/>
      <c r="BL81" s="284"/>
      <c r="BM81" s="284"/>
      <c r="BN81" s="284"/>
      <c r="BO81" s="284"/>
      <c r="BP81" s="284"/>
      <c r="BQ81" s="284"/>
      <c r="BR81" s="284"/>
      <c r="BS81" s="284"/>
      <c r="BT81" s="284"/>
      <c r="BU81" s="284"/>
      <c r="BV81" s="284"/>
      <c r="BW81" s="284"/>
      <c r="BX81" s="284"/>
      <c r="BY81" s="284"/>
      <c r="BZ81" s="284"/>
      <c r="CA81" s="284"/>
      <c r="CB81" s="284"/>
      <c r="CC81" s="284"/>
      <c r="CD81" s="284"/>
      <c r="CE81" s="284"/>
      <c r="CF81" s="284"/>
      <c r="CG81" s="284"/>
      <c r="CH81" s="284"/>
      <c r="CI81" s="284"/>
      <c r="CJ81" s="284"/>
      <c r="CK81" s="284"/>
      <c r="CL81" s="284"/>
      <c r="CM81" s="284"/>
      <c r="CN81" s="284"/>
      <c r="CO81" s="284"/>
      <c r="CP81" s="284"/>
      <c r="CQ81" s="284"/>
      <c r="CR81" s="284"/>
      <c r="CS81" s="284"/>
      <c r="CT81" s="284"/>
      <c r="CU81" s="284"/>
      <c r="CV81" s="284"/>
      <c r="CW81" s="284"/>
      <c r="CX81" s="284"/>
      <c r="CY81" s="284"/>
      <c r="CZ81" s="284"/>
      <c r="DA81" s="284"/>
      <c r="DB81" s="284"/>
      <c r="DC81" s="284"/>
      <c r="DD81" s="284"/>
      <c r="DE81" s="284"/>
      <c r="DF81" s="284"/>
      <c r="DG81" s="284"/>
      <c r="DH81" s="284"/>
      <c r="DI81" s="284"/>
      <c r="DJ81" s="284"/>
      <c r="DK81" s="284"/>
      <c r="DL81" s="284"/>
      <c r="DM81" s="284"/>
      <c r="DN81" s="284"/>
      <c r="DO81" s="284"/>
      <c r="DP81" s="284"/>
      <c r="DQ81" s="284"/>
      <c r="DR81" s="284"/>
      <c r="DS81" s="284"/>
      <c r="DT81" s="284"/>
      <c r="DU81" s="284"/>
      <c r="DV81" s="284"/>
      <c r="DW81" s="284"/>
      <c r="DX81" s="284"/>
      <c r="DY81" s="284"/>
      <c r="DZ81" s="284"/>
      <c r="EA81" s="284"/>
      <c r="EB81" s="284"/>
      <c r="EC81" s="284"/>
      <c r="ED81" s="284"/>
      <c r="EE81" s="284"/>
      <c r="EF81" s="284"/>
      <c r="EG81" s="284"/>
      <c r="EH81" s="284"/>
      <c r="EI81" s="284"/>
      <c r="EJ81" s="284"/>
      <c r="EK81" s="284"/>
      <c r="EL81" s="284"/>
      <c r="EM81" s="284"/>
      <c r="EN81" s="284"/>
      <c r="EO81" s="284"/>
      <c r="EP81" s="284"/>
      <c r="EQ81" s="284"/>
      <c r="ER81" s="284"/>
      <c r="ES81" s="284"/>
      <c r="ET81" s="284"/>
      <c r="EU81" s="284"/>
      <c r="EV81" s="284"/>
      <c r="EW81" s="284"/>
      <c r="EX81" s="284"/>
      <c r="EY81" s="284"/>
      <c r="EZ81" s="284"/>
      <c r="FA81" s="284"/>
      <c r="FB81" s="284"/>
      <c r="FC81" s="284"/>
      <c r="FD81" s="284"/>
      <c r="FE81" s="284"/>
      <c r="FF81" s="284"/>
      <c r="FG81" s="284"/>
      <c r="FH81" s="284"/>
      <c r="FI81" s="284"/>
      <c r="FJ81" s="284"/>
      <c r="FK81" s="284"/>
      <c r="FL81" s="284"/>
      <c r="FM81" s="284"/>
      <c r="FN81" s="284"/>
      <c r="FO81" s="284"/>
      <c r="FP81" s="284"/>
      <c r="FQ81" s="284"/>
      <c r="FR81" s="284"/>
      <c r="FS81" s="284"/>
      <c r="FT81" s="284"/>
      <c r="FU81" s="284"/>
      <c r="FV81" s="284"/>
      <c r="FW81" s="284"/>
      <c r="FX81" s="284"/>
      <c r="FY81" s="284"/>
      <c r="FZ81" s="284"/>
      <c r="GA81" s="284"/>
      <c r="GB81" s="284"/>
      <c r="GC81" s="284"/>
      <c r="GD81" s="284"/>
      <c r="GE81" s="284"/>
      <c r="GF81" s="284"/>
      <c r="GG81" s="284"/>
      <c r="GH81" s="284"/>
      <c r="GI81" s="284"/>
      <c r="GJ81" s="284"/>
      <c r="GK81" s="284"/>
      <c r="GL81" s="284"/>
      <c r="GM81" s="284"/>
      <c r="GN81" s="284"/>
      <c r="GO81" s="284"/>
      <c r="GP81" s="284"/>
      <c r="GQ81" s="284"/>
      <c r="GR81" s="284"/>
      <c r="GS81" s="284"/>
      <c r="GT81" s="284"/>
      <c r="GU81" s="284"/>
      <c r="GV81" s="284"/>
      <c r="GW81" s="284"/>
      <c r="GX81" s="284"/>
      <c r="GY81" s="284"/>
      <c r="GZ81" s="284"/>
      <c r="HA81" s="284"/>
      <c r="HB81" s="284"/>
      <c r="HC81" s="284"/>
      <c r="HD81" s="284"/>
      <c r="HE81" s="284"/>
      <c r="HF81" s="284"/>
      <c r="HG81" s="284"/>
      <c r="HH81" s="284"/>
      <c r="HI81" s="284"/>
      <c r="HJ81" s="284"/>
      <c r="HK81" s="284"/>
      <c r="HL81" s="284"/>
      <c r="HM81" s="284"/>
      <c r="HN81" s="284"/>
      <c r="HO81" s="284"/>
      <c r="HP81" s="284"/>
      <c r="HQ81" s="284"/>
      <c r="HR81" s="284"/>
      <c r="HS81" s="284"/>
      <c r="HT81" s="284"/>
      <c r="HU81" s="284"/>
      <c r="HV81" s="284"/>
      <c r="HW81" s="284"/>
      <c r="HX81" s="284"/>
      <c r="HY81" s="284"/>
      <c r="HZ81" s="284"/>
      <c r="IA81" s="284"/>
      <c r="IB81" s="284"/>
      <c r="IC81" s="284"/>
      <c r="ID81" s="284"/>
      <c r="IE81" s="284"/>
      <c r="IF81" s="284"/>
      <c r="IG81" s="284"/>
      <c r="IH81" s="284"/>
      <c r="II81" s="284"/>
      <c r="IJ81" s="284"/>
    </row>
    <row r="82" spans="1:244" s="353" customFormat="1" ht="15" customHeight="1">
      <c r="A82" s="436"/>
      <c r="B82" s="442"/>
      <c r="C82" s="507"/>
      <c r="D82" s="417"/>
      <c r="E82" s="509"/>
      <c r="F82" s="508"/>
      <c r="G82" s="284"/>
      <c r="H82" s="284"/>
      <c r="I82" s="284"/>
      <c r="J82" s="284"/>
      <c r="K82" s="284"/>
      <c r="L82" s="284"/>
      <c r="M82" s="284"/>
      <c r="N82" s="284"/>
      <c r="O82" s="284"/>
      <c r="P82" s="284"/>
      <c r="Q82" s="284"/>
      <c r="R82" s="284"/>
      <c r="S82" s="284"/>
      <c r="T82" s="284"/>
      <c r="U82" s="284"/>
      <c r="V82" s="284"/>
      <c r="W82" s="284"/>
      <c r="X82" s="284"/>
      <c r="Y82" s="284"/>
      <c r="Z82" s="284"/>
      <c r="AA82" s="284"/>
      <c r="AB82" s="284"/>
      <c r="AC82" s="284"/>
      <c r="AD82" s="284"/>
      <c r="AE82" s="284"/>
      <c r="AF82" s="284"/>
      <c r="AG82" s="284"/>
      <c r="AH82" s="284"/>
      <c r="AI82" s="284"/>
      <c r="AJ82" s="284"/>
      <c r="AK82" s="284"/>
      <c r="AL82" s="284"/>
      <c r="AM82" s="284"/>
      <c r="AN82" s="284"/>
      <c r="AO82" s="284"/>
      <c r="AP82" s="284"/>
      <c r="AQ82" s="284"/>
      <c r="AR82" s="284"/>
      <c r="AS82" s="284"/>
      <c r="AT82" s="284"/>
      <c r="AU82" s="284"/>
      <c r="AV82" s="284"/>
      <c r="AW82" s="284"/>
      <c r="AX82" s="284"/>
      <c r="AY82" s="284"/>
      <c r="AZ82" s="284"/>
      <c r="BA82" s="284"/>
      <c r="BB82" s="284"/>
      <c r="BC82" s="284"/>
      <c r="BD82" s="284"/>
      <c r="BE82" s="284"/>
      <c r="BF82" s="284"/>
      <c r="BG82" s="284"/>
      <c r="BH82" s="284"/>
      <c r="BI82" s="284"/>
      <c r="BJ82" s="284"/>
      <c r="BK82" s="284"/>
      <c r="BL82" s="284"/>
      <c r="BM82" s="284"/>
      <c r="BN82" s="284"/>
      <c r="BO82" s="284"/>
      <c r="BP82" s="284"/>
      <c r="BQ82" s="284"/>
      <c r="BR82" s="284"/>
      <c r="BS82" s="284"/>
      <c r="BT82" s="284"/>
      <c r="BU82" s="284"/>
      <c r="BV82" s="284"/>
      <c r="BW82" s="284"/>
      <c r="BX82" s="284"/>
      <c r="BY82" s="284"/>
      <c r="BZ82" s="284"/>
      <c r="CA82" s="284"/>
      <c r="CB82" s="284"/>
      <c r="CC82" s="284"/>
      <c r="CD82" s="284"/>
      <c r="CE82" s="284"/>
      <c r="CF82" s="284"/>
      <c r="CG82" s="284"/>
      <c r="CH82" s="284"/>
      <c r="CI82" s="284"/>
      <c r="CJ82" s="284"/>
      <c r="CK82" s="284"/>
      <c r="CL82" s="284"/>
      <c r="CM82" s="284"/>
      <c r="CN82" s="284"/>
      <c r="CO82" s="284"/>
      <c r="CP82" s="284"/>
      <c r="CQ82" s="284"/>
      <c r="CR82" s="284"/>
      <c r="CS82" s="284"/>
      <c r="CT82" s="284"/>
      <c r="CU82" s="284"/>
      <c r="CV82" s="284"/>
      <c r="CW82" s="284"/>
      <c r="CX82" s="284"/>
      <c r="CY82" s="284"/>
      <c r="CZ82" s="284"/>
      <c r="DA82" s="284"/>
      <c r="DB82" s="284"/>
      <c r="DC82" s="284"/>
      <c r="DD82" s="284"/>
      <c r="DE82" s="284"/>
      <c r="DF82" s="284"/>
      <c r="DG82" s="284"/>
      <c r="DH82" s="284"/>
      <c r="DI82" s="284"/>
      <c r="DJ82" s="284"/>
      <c r="DK82" s="284"/>
      <c r="DL82" s="284"/>
      <c r="DM82" s="284"/>
      <c r="DN82" s="284"/>
      <c r="DO82" s="284"/>
      <c r="DP82" s="284"/>
      <c r="DQ82" s="284"/>
      <c r="DR82" s="284"/>
      <c r="DS82" s="284"/>
      <c r="DT82" s="284"/>
      <c r="DU82" s="284"/>
      <c r="DV82" s="284"/>
      <c r="DW82" s="284"/>
      <c r="DX82" s="284"/>
      <c r="DY82" s="284"/>
      <c r="DZ82" s="284"/>
      <c r="EA82" s="284"/>
      <c r="EB82" s="284"/>
      <c r="EC82" s="284"/>
      <c r="ED82" s="284"/>
      <c r="EE82" s="284"/>
      <c r="EF82" s="284"/>
      <c r="EG82" s="284"/>
      <c r="EH82" s="284"/>
      <c r="EI82" s="284"/>
      <c r="EJ82" s="284"/>
      <c r="EK82" s="284"/>
      <c r="EL82" s="284"/>
      <c r="EM82" s="284"/>
      <c r="EN82" s="284"/>
      <c r="EO82" s="284"/>
      <c r="EP82" s="284"/>
      <c r="EQ82" s="284"/>
      <c r="ER82" s="284"/>
      <c r="ES82" s="284"/>
      <c r="ET82" s="284"/>
      <c r="EU82" s="284"/>
      <c r="EV82" s="284"/>
      <c r="EW82" s="284"/>
      <c r="EX82" s="284"/>
      <c r="EY82" s="284"/>
      <c r="EZ82" s="284"/>
      <c r="FA82" s="284"/>
      <c r="FB82" s="284"/>
      <c r="FC82" s="284"/>
      <c r="FD82" s="284"/>
      <c r="FE82" s="284"/>
      <c r="FF82" s="284"/>
      <c r="FG82" s="284"/>
      <c r="FH82" s="284"/>
      <c r="FI82" s="284"/>
      <c r="FJ82" s="284"/>
      <c r="FK82" s="284"/>
      <c r="FL82" s="284"/>
      <c r="FM82" s="284"/>
      <c r="FN82" s="284"/>
      <c r="FO82" s="284"/>
      <c r="FP82" s="284"/>
      <c r="FQ82" s="284"/>
      <c r="FR82" s="284"/>
      <c r="FS82" s="284"/>
      <c r="FT82" s="284"/>
      <c r="FU82" s="284"/>
      <c r="FV82" s="284"/>
      <c r="FW82" s="284"/>
      <c r="FX82" s="284"/>
      <c r="FY82" s="284"/>
      <c r="FZ82" s="284"/>
      <c r="GA82" s="284"/>
      <c r="GB82" s="284"/>
      <c r="GC82" s="284"/>
      <c r="GD82" s="284"/>
      <c r="GE82" s="284"/>
      <c r="GF82" s="284"/>
      <c r="GG82" s="284"/>
      <c r="GH82" s="284"/>
      <c r="GI82" s="284"/>
      <c r="GJ82" s="284"/>
      <c r="GK82" s="284"/>
      <c r="GL82" s="284"/>
      <c r="GM82" s="284"/>
      <c r="GN82" s="284"/>
      <c r="GO82" s="284"/>
      <c r="GP82" s="284"/>
      <c r="GQ82" s="284"/>
      <c r="GR82" s="284"/>
      <c r="GS82" s="284"/>
      <c r="GT82" s="284"/>
      <c r="GU82" s="284"/>
      <c r="GV82" s="284"/>
      <c r="GW82" s="284"/>
      <c r="GX82" s="284"/>
      <c r="GY82" s="284"/>
      <c r="GZ82" s="284"/>
      <c r="HA82" s="284"/>
      <c r="HB82" s="284"/>
      <c r="HC82" s="284"/>
      <c r="HD82" s="284"/>
      <c r="HE82" s="284"/>
      <c r="HF82" s="284"/>
      <c r="HG82" s="284"/>
      <c r="HH82" s="284"/>
      <c r="HI82" s="284"/>
      <c r="HJ82" s="284"/>
      <c r="HK82" s="284"/>
      <c r="HL82" s="284"/>
      <c r="HM82" s="284"/>
      <c r="HN82" s="284"/>
      <c r="HO82" s="284"/>
      <c r="HP82" s="284"/>
      <c r="HQ82" s="284"/>
      <c r="HR82" s="284"/>
      <c r="HS82" s="284"/>
      <c r="HT82" s="284"/>
      <c r="HU82" s="284"/>
      <c r="HV82" s="284"/>
      <c r="HW82" s="284"/>
      <c r="HX82" s="284"/>
      <c r="HY82" s="284"/>
      <c r="HZ82" s="284"/>
      <c r="IA82" s="284"/>
      <c r="IB82" s="284"/>
      <c r="IC82" s="284"/>
      <c r="ID82" s="284"/>
      <c r="IE82" s="284"/>
      <c r="IF82" s="284"/>
      <c r="IG82" s="284"/>
      <c r="IH82" s="284"/>
      <c r="II82" s="284"/>
      <c r="IJ82" s="284"/>
    </row>
    <row r="83" spans="1:244" s="353" customFormat="1" ht="15" customHeight="1">
      <c r="A83" s="344" t="s">
        <v>1012</v>
      </c>
      <c r="B83" s="442" t="s">
        <v>205</v>
      </c>
      <c r="C83" s="507" t="s">
        <v>440</v>
      </c>
      <c r="D83" s="417">
        <v>2262</v>
      </c>
      <c r="E83" s="288"/>
      <c r="F83" s="219">
        <f>D83*E83</f>
        <v>0</v>
      </c>
      <c r="G83" s="284"/>
      <c r="H83" s="284"/>
      <c r="I83" s="284"/>
      <c r="J83" s="284"/>
      <c r="K83" s="284"/>
      <c r="L83" s="284"/>
      <c r="M83" s="284"/>
      <c r="N83" s="284"/>
      <c r="O83" s="284"/>
      <c r="P83" s="284"/>
      <c r="Q83" s="284"/>
      <c r="R83" s="284"/>
      <c r="S83" s="284"/>
      <c r="T83" s="284"/>
      <c r="U83" s="284"/>
      <c r="V83" s="284"/>
      <c r="W83" s="284"/>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c r="BB83" s="284"/>
      <c r="BC83" s="284"/>
      <c r="BD83" s="284"/>
      <c r="BE83" s="284"/>
      <c r="BF83" s="284"/>
      <c r="BG83" s="284"/>
      <c r="BH83" s="284"/>
      <c r="BI83" s="284"/>
      <c r="BJ83" s="284"/>
      <c r="BK83" s="284"/>
      <c r="BL83" s="284"/>
      <c r="BM83" s="284"/>
      <c r="BN83" s="284"/>
      <c r="BO83" s="284"/>
      <c r="BP83" s="284"/>
      <c r="BQ83" s="284"/>
      <c r="BR83" s="284"/>
      <c r="BS83" s="284"/>
      <c r="BT83" s="284"/>
      <c r="BU83" s="284"/>
      <c r="BV83" s="284"/>
      <c r="BW83" s="284"/>
      <c r="BX83" s="284"/>
      <c r="BY83" s="284"/>
      <c r="BZ83" s="284"/>
      <c r="CA83" s="284"/>
      <c r="CB83" s="284"/>
      <c r="CC83" s="284"/>
      <c r="CD83" s="284"/>
      <c r="CE83" s="284"/>
      <c r="CF83" s="284"/>
      <c r="CG83" s="284"/>
      <c r="CH83" s="284"/>
      <c r="CI83" s="284"/>
      <c r="CJ83" s="284"/>
      <c r="CK83" s="284"/>
      <c r="CL83" s="284"/>
      <c r="CM83" s="284"/>
      <c r="CN83" s="284"/>
      <c r="CO83" s="284"/>
      <c r="CP83" s="284"/>
      <c r="CQ83" s="284"/>
      <c r="CR83" s="284"/>
      <c r="CS83" s="284"/>
      <c r="CT83" s="284"/>
      <c r="CU83" s="284"/>
      <c r="CV83" s="284"/>
      <c r="CW83" s="284"/>
      <c r="CX83" s="284"/>
      <c r="CY83" s="284"/>
      <c r="CZ83" s="284"/>
      <c r="DA83" s="284"/>
      <c r="DB83" s="284"/>
      <c r="DC83" s="284"/>
      <c r="DD83" s="284"/>
      <c r="DE83" s="284"/>
      <c r="DF83" s="284"/>
      <c r="DG83" s="284"/>
      <c r="DH83" s="284"/>
      <c r="DI83" s="284"/>
      <c r="DJ83" s="284"/>
      <c r="DK83" s="284"/>
      <c r="DL83" s="284"/>
      <c r="DM83" s="284"/>
      <c r="DN83" s="284"/>
      <c r="DO83" s="284"/>
      <c r="DP83" s="284"/>
      <c r="DQ83" s="284"/>
      <c r="DR83" s="284"/>
      <c r="DS83" s="284"/>
      <c r="DT83" s="284"/>
      <c r="DU83" s="284"/>
      <c r="DV83" s="284"/>
      <c r="DW83" s="284"/>
      <c r="DX83" s="284"/>
      <c r="DY83" s="284"/>
      <c r="DZ83" s="284"/>
      <c r="EA83" s="284"/>
      <c r="EB83" s="284"/>
      <c r="EC83" s="284"/>
      <c r="ED83" s="284"/>
      <c r="EE83" s="284"/>
      <c r="EF83" s="284"/>
      <c r="EG83" s="284"/>
      <c r="EH83" s="284"/>
      <c r="EI83" s="284"/>
      <c r="EJ83" s="284"/>
      <c r="EK83" s="284"/>
      <c r="EL83" s="284"/>
      <c r="EM83" s="284"/>
      <c r="EN83" s="284"/>
      <c r="EO83" s="284"/>
      <c r="EP83" s="284"/>
      <c r="EQ83" s="284"/>
      <c r="ER83" s="284"/>
      <c r="ES83" s="284"/>
      <c r="ET83" s="284"/>
      <c r="EU83" s="284"/>
      <c r="EV83" s="284"/>
      <c r="EW83" s="284"/>
      <c r="EX83" s="284"/>
      <c r="EY83" s="284"/>
      <c r="EZ83" s="284"/>
      <c r="FA83" s="284"/>
      <c r="FB83" s="284"/>
      <c r="FC83" s="284"/>
      <c r="FD83" s="284"/>
      <c r="FE83" s="284"/>
      <c r="FF83" s="284"/>
      <c r="FG83" s="284"/>
      <c r="FH83" s="284"/>
      <c r="FI83" s="284"/>
      <c r="FJ83" s="284"/>
      <c r="FK83" s="284"/>
      <c r="FL83" s="284"/>
      <c r="FM83" s="284"/>
      <c r="FN83" s="284"/>
      <c r="FO83" s="284"/>
      <c r="FP83" s="284"/>
      <c r="FQ83" s="284"/>
      <c r="FR83" s="284"/>
      <c r="FS83" s="284"/>
      <c r="FT83" s="284"/>
      <c r="FU83" s="284"/>
      <c r="FV83" s="284"/>
      <c r="FW83" s="284"/>
      <c r="FX83" s="284"/>
      <c r="FY83" s="284"/>
      <c r="FZ83" s="284"/>
      <c r="GA83" s="284"/>
      <c r="GB83" s="284"/>
      <c r="GC83" s="284"/>
      <c r="GD83" s="284"/>
      <c r="GE83" s="284"/>
      <c r="GF83" s="284"/>
      <c r="GG83" s="284"/>
      <c r="GH83" s="284"/>
      <c r="GI83" s="284"/>
      <c r="GJ83" s="284"/>
      <c r="GK83" s="284"/>
      <c r="GL83" s="284"/>
      <c r="GM83" s="284"/>
      <c r="GN83" s="284"/>
      <c r="GO83" s="284"/>
      <c r="GP83" s="284"/>
      <c r="GQ83" s="284"/>
      <c r="GR83" s="284"/>
      <c r="GS83" s="284"/>
      <c r="GT83" s="284"/>
      <c r="GU83" s="284"/>
      <c r="GV83" s="284"/>
      <c r="GW83" s="284"/>
      <c r="GX83" s="284"/>
      <c r="GY83" s="284"/>
      <c r="GZ83" s="284"/>
      <c r="HA83" s="284"/>
      <c r="HB83" s="284"/>
      <c r="HC83" s="284"/>
      <c r="HD83" s="284"/>
      <c r="HE83" s="284"/>
      <c r="HF83" s="284"/>
      <c r="HG83" s="284"/>
      <c r="HH83" s="284"/>
      <c r="HI83" s="284"/>
      <c r="HJ83" s="284"/>
      <c r="HK83" s="284"/>
      <c r="HL83" s="284"/>
      <c r="HM83" s="284"/>
      <c r="HN83" s="284"/>
      <c r="HO83" s="284"/>
      <c r="HP83" s="284"/>
      <c r="HQ83" s="284"/>
      <c r="HR83" s="284"/>
      <c r="HS83" s="284"/>
      <c r="HT83" s="284"/>
      <c r="HU83" s="284"/>
      <c r="HV83" s="284"/>
      <c r="HW83" s="284"/>
      <c r="HX83" s="284"/>
      <c r="HY83" s="284"/>
      <c r="HZ83" s="284"/>
      <c r="IA83" s="284"/>
      <c r="IB83" s="284"/>
      <c r="IC83" s="284"/>
      <c r="ID83" s="284"/>
      <c r="IE83" s="284"/>
      <c r="IF83" s="284"/>
      <c r="IG83" s="284"/>
      <c r="IH83" s="284"/>
      <c r="II83" s="284"/>
      <c r="IJ83" s="284"/>
    </row>
    <row r="84" spans="1:244" s="353" customFormat="1" ht="15" customHeight="1">
      <c r="A84" s="436"/>
      <c r="B84" s="442"/>
      <c r="C84" s="507"/>
      <c r="D84" s="417"/>
      <c r="E84" s="509"/>
      <c r="F84" s="508"/>
      <c r="G84" s="284"/>
      <c r="H84" s="284"/>
      <c r="I84" s="284"/>
      <c r="J84" s="284"/>
      <c r="K84" s="284"/>
      <c r="L84" s="284"/>
      <c r="M84" s="284"/>
      <c r="N84" s="284"/>
      <c r="O84" s="284"/>
      <c r="P84" s="284"/>
      <c r="Q84" s="284"/>
      <c r="R84" s="284"/>
      <c r="S84" s="284"/>
      <c r="T84" s="284"/>
      <c r="U84" s="284"/>
      <c r="V84" s="284"/>
      <c r="W84" s="284"/>
      <c r="X84" s="284"/>
      <c r="Y84" s="284"/>
      <c r="Z84" s="284"/>
      <c r="AA84" s="284"/>
      <c r="AB84" s="284"/>
      <c r="AC84" s="284"/>
      <c r="AD84" s="284"/>
      <c r="AE84" s="284"/>
      <c r="AF84" s="284"/>
      <c r="AG84" s="284"/>
      <c r="AH84" s="284"/>
      <c r="AI84" s="284"/>
      <c r="AJ84" s="284"/>
      <c r="AK84" s="284"/>
      <c r="AL84" s="284"/>
      <c r="AM84" s="284"/>
      <c r="AN84" s="284"/>
      <c r="AO84" s="284"/>
      <c r="AP84" s="284"/>
      <c r="AQ84" s="284"/>
      <c r="AR84" s="284"/>
      <c r="AS84" s="284"/>
      <c r="AT84" s="284"/>
      <c r="AU84" s="284"/>
      <c r="AV84" s="284"/>
      <c r="AW84" s="284"/>
      <c r="AX84" s="284"/>
      <c r="AY84" s="284"/>
      <c r="AZ84" s="284"/>
      <c r="BA84" s="284"/>
      <c r="BB84" s="284"/>
      <c r="BC84" s="284"/>
      <c r="BD84" s="284"/>
      <c r="BE84" s="284"/>
      <c r="BF84" s="284"/>
      <c r="BG84" s="284"/>
      <c r="BH84" s="284"/>
      <c r="BI84" s="284"/>
      <c r="BJ84" s="284"/>
      <c r="BK84" s="284"/>
      <c r="BL84" s="284"/>
      <c r="BM84" s="284"/>
      <c r="BN84" s="284"/>
      <c r="BO84" s="284"/>
      <c r="BP84" s="284"/>
      <c r="BQ84" s="284"/>
      <c r="BR84" s="284"/>
      <c r="BS84" s="284"/>
      <c r="BT84" s="284"/>
      <c r="BU84" s="284"/>
      <c r="BV84" s="284"/>
      <c r="BW84" s="284"/>
      <c r="BX84" s="284"/>
      <c r="BY84" s="284"/>
      <c r="BZ84" s="284"/>
      <c r="CA84" s="284"/>
      <c r="CB84" s="284"/>
      <c r="CC84" s="284"/>
      <c r="CD84" s="284"/>
      <c r="CE84" s="284"/>
      <c r="CF84" s="284"/>
      <c r="CG84" s="284"/>
      <c r="CH84" s="284"/>
      <c r="CI84" s="284"/>
      <c r="CJ84" s="284"/>
      <c r="CK84" s="284"/>
      <c r="CL84" s="284"/>
      <c r="CM84" s="284"/>
      <c r="CN84" s="284"/>
      <c r="CO84" s="284"/>
      <c r="CP84" s="284"/>
      <c r="CQ84" s="284"/>
      <c r="CR84" s="284"/>
      <c r="CS84" s="284"/>
      <c r="CT84" s="284"/>
      <c r="CU84" s="284"/>
      <c r="CV84" s="284"/>
      <c r="CW84" s="284"/>
      <c r="CX84" s="284"/>
      <c r="CY84" s="284"/>
      <c r="CZ84" s="284"/>
      <c r="DA84" s="284"/>
      <c r="DB84" s="284"/>
      <c r="DC84" s="284"/>
      <c r="DD84" s="284"/>
      <c r="DE84" s="284"/>
      <c r="DF84" s="284"/>
      <c r="DG84" s="284"/>
      <c r="DH84" s="284"/>
      <c r="DI84" s="284"/>
      <c r="DJ84" s="284"/>
      <c r="DK84" s="284"/>
      <c r="DL84" s="284"/>
      <c r="DM84" s="284"/>
      <c r="DN84" s="284"/>
      <c r="DO84" s="284"/>
      <c r="DP84" s="284"/>
      <c r="DQ84" s="284"/>
      <c r="DR84" s="284"/>
      <c r="DS84" s="284"/>
      <c r="DT84" s="284"/>
      <c r="DU84" s="284"/>
      <c r="DV84" s="284"/>
      <c r="DW84" s="284"/>
      <c r="DX84" s="284"/>
      <c r="DY84" s="284"/>
      <c r="DZ84" s="284"/>
      <c r="EA84" s="284"/>
      <c r="EB84" s="284"/>
      <c r="EC84" s="284"/>
      <c r="ED84" s="284"/>
      <c r="EE84" s="284"/>
      <c r="EF84" s="284"/>
      <c r="EG84" s="284"/>
      <c r="EH84" s="284"/>
      <c r="EI84" s="284"/>
      <c r="EJ84" s="284"/>
      <c r="EK84" s="284"/>
      <c r="EL84" s="284"/>
      <c r="EM84" s="284"/>
      <c r="EN84" s="284"/>
      <c r="EO84" s="284"/>
      <c r="EP84" s="284"/>
      <c r="EQ84" s="284"/>
      <c r="ER84" s="284"/>
      <c r="ES84" s="284"/>
      <c r="ET84" s="284"/>
      <c r="EU84" s="284"/>
      <c r="EV84" s="284"/>
      <c r="EW84" s="284"/>
      <c r="EX84" s="284"/>
      <c r="EY84" s="284"/>
      <c r="EZ84" s="284"/>
      <c r="FA84" s="284"/>
      <c r="FB84" s="284"/>
      <c r="FC84" s="284"/>
      <c r="FD84" s="284"/>
      <c r="FE84" s="284"/>
      <c r="FF84" s="284"/>
      <c r="FG84" s="284"/>
      <c r="FH84" s="284"/>
      <c r="FI84" s="284"/>
      <c r="FJ84" s="284"/>
      <c r="FK84" s="284"/>
      <c r="FL84" s="284"/>
      <c r="FM84" s="284"/>
      <c r="FN84" s="284"/>
      <c r="FO84" s="284"/>
      <c r="FP84" s="284"/>
      <c r="FQ84" s="284"/>
      <c r="FR84" s="284"/>
      <c r="FS84" s="284"/>
      <c r="FT84" s="284"/>
      <c r="FU84" s="284"/>
      <c r="FV84" s="284"/>
      <c r="FW84" s="284"/>
      <c r="FX84" s="284"/>
      <c r="FY84" s="284"/>
      <c r="FZ84" s="284"/>
      <c r="GA84" s="284"/>
      <c r="GB84" s="284"/>
      <c r="GC84" s="284"/>
      <c r="GD84" s="284"/>
      <c r="GE84" s="284"/>
      <c r="GF84" s="284"/>
      <c r="GG84" s="284"/>
      <c r="GH84" s="284"/>
      <c r="GI84" s="284"/>
      <c r="GJ84" s="284"/>
      <c r="GK84" s="284"/>
      <c r="GL84" s="284"/>
      <c r="GM84" s="284"/>
      <c r="GN84" s="284"/>
      <c r="GO84" s="284"/>
      <c r="GP84" s="284"/>
      <c r="GQ84" s="284"/>
      <c r="GR84" s="284"/>
      <c r="GS84" s="284"/>
      <c r="GT84" s="284"/>
      <c r="GU84" s="284"/>
      <c r="GV84" s="284"/>
      <c r="GW84" s="284"/>
      <c r="GX84" s="284"/>
      <c r="GY84" s="284"/>
      <c r="GZ84" s="284"/>
      <c r="HA84" s="284"/>
      <c r="HB84" s="284"/>
      <c r="HC84" s="284"/>
      <c r="HD84" s="284"/>
      <c r="HE84" s="284"/>
      <c r="HF84" s="284"/>
      <c r="HG84" s="284"/>
      <c r="HH84" s="284"/>
      <c r="HI84" s="284"/>
      <c r="HJ84" s="284"/>
      <c r="HK84" s="284"/>
      <c r="HL84" s="284"/>
      <c r="HM84" s="284"/>
      <c r="HN84" s="284"/>
      <c r="HO84" s="284"/>
      <c r="HP84" s="284"/>
      <c r="HQ84" s="284"/>
      <c r="HR84" s="284"/>
      <c r="HS84" s="284"/>
      <c r="HT84" s="284"/>
      <c r="HU84" s="284"/>
      <c r="HV84" s="284"/>
      <c r="HW84" s="284"/>
      <c r="HX84" s="284"/>
      <c r="HY84" s="284"/>
      <c r="HZ84" s="284"/>
      <c r="IA84" s="284"/>
      <c r="IB84" s="284"/>
      <c r="IC84" s="284"/>
      <c r="ID84" s="284"/>
      <c r="IE84" s="284"/>
      <c r="IF84" s="284"/>
      <c r="IG84" s="284"/>
      <c r="IH84" s="284"/>
      <c r="II84" s="284"/>
      <c r="IJ84" s="284"/>
    </row>
    <row r="85" spans="1:244" s="353" customFormat="1" ht="15" customHeight="1">
      <c r="A85" s="344" t="s">
        <v>1013</v>
      </c>
      <c r="B85" s="442" t="s">
        <v>1241</v>
      </c>
      <c r="C85" s="507" t="s">
        <v>440</v>
      </c>
      <c r="D85" s="417">
        <v>93</v>
      </c>
      <c r="E85" s="288"/>
      <c r="F85" s="219">
        <f>D85*E85</f>
        <v>0</v>
      </c>
      <c r="G85" s="284"/>
      <c r="H85" s="284"/>
      <c r="I85" s="284"/>
      <c r="J85" s="284"/>
      <c r="K85" s="284"/>
      <c r="L85" s="284"/>
      <c r="M85" s="284"/>
      <c r="N85" s="284"/>
      <c r="O85" s="284"/>
      <c r="P85" s="284"/>
      <c r="Q85" s="284"/>
      <c r="R85" s="284"/>
      <c r="S85" s="284"/>
      <c r="T85" s="284"/>
      <c r="U85" s="284"/>
      <c r="V85" s="284"/>
      <c r="W85" s="284"/>
      <c r="X85" s="284"/>
      <c r="Y85" s="284"/>
      <c r="Z85" s="284"/>
      <c r="AA85" s="284"/>
      <c r="AB85" s="284"/>
      <c r="AC85" s="284"/>
      <c r="AD85" s="284"/>
      <c r="AE85" s="284"/>
      <c r="AF85" s="284"/>
      <c r="AG85" s="284"/>
      <c r="AH85" s="284"/>
      <c r="AI85" s="284"/>
      <c r="AJ85" s="284"/>
      <c r="AK85" s="284"/>
      <c r="AL85" s="284"/>
      <c r="AM85" s="284"/>
      <c r="AN85" s="284"/>
      <c r="AO85" s="284"/>
      <c r="AP85" s="284"/>
      <c r="AQ85" s="284"/>
      <c r="AR85" s="284"/>
      <c r="AS85" s="284"/>
      <c r="AT85" s="284"/>
      <c r="AU85" s="284"/>
      <c r="AV85" s="284"/>
      <c r="AW85" s="284"/>
      <c r="AX85" s="284"/>
      <c r="AY85" s="284"/>
      <c r="AZ85" s="284"/>
      <c r="BA85" s="284"/>
      <c r="BB85" s="284"/>
      <c r="BC85" s="284"/>
      <c r="BD85" s="284"/>
      <c r="BE85" s="284"/>
      <c r="BF85" s="284"/>
      <c r="BG85" s="284"/>
      <c r="BH85" s="284"/>
      <c r="BI85" s="284"/>
      <c r="BJ85" s="284"/>
      <c r="BK85" s="284"/>
      <c r="BL85" s="284"/>
      <c r="BM85" s="284"/>
      <c r="BN85" s="284"/>
      <c r="BO85" s="284"/>
      <c r="BP85" s="284"/>
      <c r="BQ85" s="284"/>
      <c r="BR85" s="284"/>
      <c r="BS85" s="284"/>
      <c r="BT85" s="284"/>
      <c r="BU85" s="284"/>
      <c r="BV85" s="284"/>
      <c r="BW85" s="284"/>
      <c r="BX85" s="284"/>
      <c r="BY85" s="284"/>
      <c r="BZ85" s="284"/>
      <c r="CA85" s="284"/>
      <c r="CB85" s="284"/>
      <c r="CC85" s="284"/>
      <c r="CD85" s="284"/>
      <c r="CE85" s="284"/>
      <c r="CF85" s="284"/>
      <c r="CG85" s="284"/>
      <c r="CH85" s="284"/>
      <c r="CI85" s="284"/>
      <c r="CJ85" s="284"/>
      <c r="CK85" s="284"/>
      <c r="CL85" s="284"/>
      <c r="CM85" s="284"/>
      <c r="CN85" s="284"/>
      <c r="CO85" s="284"/>
      <c r="CP85" s="284"/>
      <c r="CQ85" s="284"/>
      <c r="CR85" s="284"/>
      <c r="CS85" s="284"/>
      <c r="CT85" s="284"/>
      <c r="CU85" s="284"/>
      <c r="CV85" s="284"/>
      <c r="CW85" s="284"/>
      <c r="CX85" s="284"/>
      <c r="CY85" s="284"/>
      <c r="CZ85" s="284"/>
      <c r="DA85" s="284"/>
      <c r="DB85" s="284"/>
      <c r="DC85" s="284"/>
      <c r="DD85" s="284"/>
      <c r="DE85" s="284"/>
      <c r="DF85" s="284"/>
      <c r="DG85" s="284"/>
      <c r="DH85" s="284"/>
      <c r="DI85" s="284"/>
      <c r="DJ85" s="284"/>
      <c r="DK85" s="284"/>
      <c r="DL85" s="284"/>
      <c r="DM85" s="284"/>
      <c r="DN85" s="284"/>
      <c r="DO85" s="284"/>
      <c r="DP85" s="284"/>
      <c r="DQ85" s="284"/>
      <c r="DR85" s="284"/>
      <c r="DS85" s="284"/>
      <c r="DT85" s="284"/>
      <c r="DU85" s="284"/>
      <c r="DV85" s="284"/>
      <c r="DW85" s="284"/>
      <c r="DX85" s="284"/>
      <c r="DY85" s="284"/>
      <c r="DZ85" s="284"/>
      <c r="EA85" s="284"/>
      <c r="EB85" s="284"/>
      <c r="EC85" s="284"/>
      <c r="ED85" s="284"/>
      <c r="EE85" s="284"/>
      <c r="EF85" s="284"/>
      <c r="EG85" s="284"/>
      <c r="EH85" s="284"/>
      <c r="EI85" s="284"/>
      <c r="EJ85" s="284"/>
      <c r="EK85" s="284"/>
      <c r="EL85" s="284"/>
      <c r="EM85" s="284"/>
      <c r="EN85" s="284"/>
      <c r="EO85" s="284"/>
      <c r="EP85" s="284"/>
      <c r="EQ85" s="284"/>
      <c r="ER85" s="284"/>
      <c r="ES85" s="284"/>
      <c r="ET85" s="284"/>
      <c r="EU85" s="284"/>
      <c r="EV85" s="284"/>
      <c r="EW85" s="284"/>
      <c r="EX85" s="284"/>
      <c r="EY85" s="284"/>
      <c r="EZ85" s="284"/>
      <c r="FA85" s="284"/>
      <c r="FB85" s="284"/>
      <c r="FC85" s="284"/>
      <c r="FD85" s="284"/>
      <c r="FE85" s="284"/>
      <c r="FF85" s="284"/>
      <c r="FG85" s="284"/>
      <c r="FH85" s="284"/>
      <c r="FI85" s="284"/>
      <c r="FJ85" s="284"/>
      <c r="FK85" s="284"/>
      <c r="FL85" s="284"/>
      <c r="FM85" s="284"/>
      <c r="FN85" s="284"/>
      <c r="FO85" s="284"/>
      <c r="FP85" s="284"/>
      <c r="FQ85" s="284"/>
      <c r="FR85" s="284"/>
      <c r="FS85" s="284"/>
      <c r="FT85" s="284"/>
      <c r="FU85" s="284"/>
      <c r="FV85" s="284"/>
      <c r="FW85" s="284"/>
      <c r="FX85" s="284"/>
      <c r="FY85" s="284"/>
      <c r="FZ85" s="284"/>
      <c r="GA85" s="284"/>
      <c r="GB85" s="284"/>
      <c r="GC85" s="284"/>
      <c r="GD85" s="284"/>
      <c r="GE85" s="284"/>
      <c r="GF85" s="284"/>
      <c r="GG85" s="284"/>
      <c r="GH85" s="284"/>
      <c r="GI85" s="284"/>
      <c r="GJ85" s="284"/>
      <c r="GK85" s="284"/>
      <c r="GL85" s="284"/>
      <c r="GM85" s="284"/>
      <c r="GN85" s="284"/>
      <c r="GO85" s="284"/>
      <c r="GP85" s="284"/>
      <c r="GQ85" s="284"/>
      <c r="GR85" s="284"/>
      <c r="GS85" s="284"/>
      <c r="GT85" s="284"/>
      <c r="GU85" s="284"/>
      <c r="GV85" s="284"/>
      <c r="GW85" s="284"/>
      <c r="GX85" s="284"/>
      <c r="GY85" s="284"/>
      <c r="GZ85" s="284"/>
      <c r="HA85" s="284"/>
      <c r="HB85" s="284"/>
      <c r="HC85" s="284"/>
      <c r="HD85" s="284"/>
      <c r="HE85" s="284"/>
      <c r="HF85" s="284"/>
      <c r="HG85" s="284"/>
      <c r="HH85" s="284"/>
      <c r="HI85" s="284"/>
      <c r="HJ85" s="284"/>
      <c r="HK85" s="284"/>
      <c r="HL85" s="284"/>
      <c r="HM85" s="284"/>
      <c r="HN85" s="284"/>
      <c r="HO85" s="284"/>
      <c r="HP85" s="284"/>
      <c r="HQ85" s="284"/>
      <c r="HR85" s="284"/>
      <c r="HS85" s="284"/>
      <c r="HT85" s="284"/>
      <c r="HU85" s="284"/>
      <c r="HV85" s="284"/>
      <c r="HW85" s="284"/>
      <c r="HX85" s="284"/>
      <c r="HY85" s="284"/>
      <c r="HZ85" s="284"/>
      <c r="IA85" s="284"/>
      <c r="IB85" s="284"/>
      <c r="IC85" s="284"/>
      <c r="ID85" s="284"/>
      <c r="IE85" s="284"/>
      <c r="IF85" s="284"/>
      <c r="IG85" s="284"/>
      <c r="IH85" s="284"/>
      <c r="II85" s="284"/>
      <c r="IJ85" s="284"/>
    </row>
    <row r="86" spans="1:244" s="353" customFormat="1" ht="14.1" customHeight="1">
      <c r="A86" s="436"/>
      <c r="B86" s="442"/>
      <c r="C86" s="345"/>
      <c r="D86" s="434"/>
      <c r="E86" s="509"/>
      <c r="F86" s="508"/>
      <c r="G86" s="284"/>
      <c r="H86" s="284"/>
      <c r="I86" s="284"/>
      <c r="J86" s="284"/>
      <c r="K86" s="284"/>
      <c r="L86" s="284"/>
      <c r="M86" s="284"/>
      <c r="N86" s="284"/>
      <c r="O86" s="284"/>
      <c r="P86" s="284"/>
      <c r="Q86" s="284"/>
      <c r="R86" s="284"/>
      <c r="S86" s="284"/>
      <c r="T86" s="284"/>
      <c r="U86" s="284"/>
      <c r="V86" s="284"/>
      <c r="W86" s="284"/>
      <c r="X86" s="284"/>
      <c r="Y86" s="284"/>
      <c r="Z86" s="284"/>
      <c r="AA86" s="284"/>
      <c r="AB86" s="284"/>
      <c r="AC86" s="284"/>
      <c r="AD86" s="284"/>
      <c r="AE86" s="284"/>
      <c r="AF86" s="284"/>
      <c r="AG86" s="284"/>
      <c r="AH86" s="284"/>
      <c r="AI86" s="284"/>
      <c r="AJ86" s="284"/>
      <c r="AK86" s="284"/>
      <c r="AL86" s="284"/>
      <c r="AM86" s="284"/>
      <c r="AN86" s="284"/>
      <c r="AO86" s="284"/>
      <c r="AP86" s="284"/>
      <c r="AQ86" s="284"/>
      <c r="AR86" s="284"/>
      <c r="AS86" s="284"/>
      <c r="AT86" s="284"/>
      <c r="AU86" s="284"/>
      <c r="AV86" s="284"/>
      <c r="AW86" s="284"/>
      <c r="AX86" s="284"/>
      <c r="AY86" s="284"/>
      <c r="AZ86" s="284"/>
      <c r="BA86" s="284"/>
      <c r="BB86" s="284"/>
      <c r="BC86" s="284"/>
      <c r="BD86" s="284"/>
      <c r="BE86" s="284"/>
      <c r="BF86" s="284"/>
      <c r="BG86" s="284"/>
      <c r="BH86" s="284"/>
      <c r="BI86" s="284"/>
      <c r="BJ86" s="284"/>
      <c r="BK86" s="284"/>
      <c r="BL86" s="284"/>
      <c r="BM86" s="284"/>
      <c r="BN86" s="284"/>
      <c r="BO86" s="284"/>
      <c r="BP86" s="284"/>
      <c r="BQ86" s="284"/>
      <c r="BR86" s="284"/>
      <c r="BS86" s="284"/>
      <c r="BT86" s="284"/>
      <c r="BU86" s="284"/>
      <c r="BV86" s="284"/>
      <c r="BW86" s="284"/>
      <c r="BX86" s="284"/>
      <c r="BY86" s="284"/>
      <c r="BZ86" s="284"/>
      <c r="CA86" s="284"/>
      <c r="CB86" s="284"/>
      <c r="CC86" s="284"/>
      <c r="CD86" s="284"/>
      <c r="CE86" s="284"/>
      <c r="CF86" s="284"/>
      <c r="CG86" s="284"/>
      <c r="CH86" s="284"/>
      <c r="CI86" s="284"/>
      <c r="CJ86" s="284"/>
      <c r="CK86" s="284"/>
      <c r="CL86" s="284"/>
      <c r="CM86" s="284"/>
      <c r="CN86" s="284"/>
      <c r="CO86" s="284"/>
      <c r="CP86" s="284"/>
      <c r="CQ86" s="284"/>
      <c r="CR86" s="284"/>
      <c r="CS86" s="284"/>
      <c r="CT86" s="284"/>
      <c r="CU86" s="284"/>
      <c r="CV86" s="284"/>
      <c r="CW86" s="284"/>
      <c r="CX86" s="284"/>
      <c r="CY86" s="284"/>
      <c r="CZ86" s="284"/>
      <c r="DA86" s="284"/>
      <c r="DB86" s="284"/>
      <c r="DC86" s="284"/>
      <c r="DD86" s="284"/>
      <c r="DE86" s="284"/>
      <c r="DF86" s="284"/>
      <c r="DG86" s="284"/>
      <c r="DH86" s="284"/>
      <c r="DI86" s="284"/>
      <c r="DJ86" s="284"/>
      <c r="DK86" s="284"/>
      <c r="DL86" s="284"/>
      <c r="DM86" s="284"/>
      <c r="DN86" s="284"/>
      <c r="DO86" s="284"/>
      <c r="DP86" s="284"/>
      <c r="DQ86" s="284"/>
      <c r="DR86" s="284"/>
      <c r="DS86" s="284"/>
      <c r="DT86" s="284"/>
      <c r="DU86" s="284"/>
      <c r="DV86" s="284"/>
      <c r="DW86" s="284"/>
      <c r="DX86" s="284"/>
      <c r="DY86" s="284"/>
      <c r="DZ86" s="284"/>
      <c r="EA86" s="284"/>
      <c r="EB86" s="284"/>
      <c r="EC86" s="284"/>
      <c r="ED86" s="284"/>
      <c r="EE86" s="284"/>
      <c r="EF86" s="284"/>
      <c r="EG86" s="284"/>
      <c r="EH86" s="284"/>
      <c r="EI86" s="284"/>
      <c r="EJ86" s="284"/>
      <c r="EK86" s="284"/>
      <c r="EL86" s="284"/>
      <c r="EM86" s="284"/>
      <c r="EN86" s="284"/>
      <c r="EO86" s="284"/>
      <c r="EP86" s="284"/>
      <c r="EQ86" s="284"/>
      <c r="ER86" s="284"/>
      <c r="ES86" s="284"/>
      <c r="ET86" s="284"/>
      <c r="EU86" s="284"/>
      <c r="EV86" s="284"/>
      <c r="EW86" s="284"/>
      <c r="EX86" s="284"/>
      <c r="EY86" s="284"/>
      <c r="EZ86" s="284"/>
      <c r="FA86" s="284"/>
      <c r="FB86" s="284"/>
      <c r="FC86" s="284"/>
      <c r="FD86" s="284"/>
      <c r="FE86" s="284"/>
      <c r="FF86" s="284"/>
      <c r="FG86" s="284"/>
      <c r="FH86" s="284"/>
      <c r="FI86" s="284"/>
      <c r="FJ86" s="284"/>
      <c r="FK86" s="284"/>
      <c r="FL86" s="284"/>
      <c r="FM86" s="284"/>
      <c r="FN86" s="284"/>
      <c r="FO86" s="284"/>
      <c r="FP86" s="284"/>
      <c r="FQ86" s="284"/>
      <c r="FR86" s="284"/>
      <c r="FS86" s="284"/>
      <c r="FT86" s="284"/>
      <c r="FU86" s="284"/>
      <c r="FV86" s="284"/>
      <c r="FW86" s="284"/>
      <c r="FX86" s="284"/>
      <c r="FY86" s="284"/>
      <c r="FZ86" s="284"/>
      <c r="GA86" s="284"/>
      <c r="GB86" s="284"/>
      <c r="GC86" s="284"/>
      <c r="GD86" s="284"/>
      <c r="GE86" s="284"/>
      <c r="GF86" s="284"/>
      <c r="GG86" s="284"/>
      <c r="GH86" s="284"/>
      <c r="GI86" s="284"/>
      <c r="GJ86" s="284"/>
      <c r="GK86" s="284"/>
      <c r="GL86" s="284"/>
      <c r="GM86" s="284"/>
      <c r="GN86" s="284"/>
      <c r="GO86" s="284"/>
      <c r="GP86" s="284"/>
      <c r="GQ86" s="284"/>
      <c r="GR86" s="284"/>
      <c r="GS86" s="284"/>
      <c r="GT86" s="284"/>
      <c r="GU86" s="284"/>
      <c r="GV86" s="284"/>
      <c r="GW86" s="284"/>
      <c r="GX86" s="284"/>
      <c r="GY86" s="284"/>
      <c r="GZ86" s="284"/>
      <c r="HA86" s="284"/>
      <c r="HB86" s="284"/>
      <c r="HC86" s="284"/>
      <c r="HD86" s="284"/>
      <c r="HE86" s="284"/>
      <c r="HF86" s="284"/>
      <c r="HG86" s="284"/>
      <c r="HH86" s="284"/>
      <c r="HI86" s="284"/>
      <c r="HJ86" s="284"/>
      <c r="HK86" s="284"/>
      <c r="HL86" s="284"/>
      <c r="HM86" s="284"/>
      <c r="HN86" s="284"/>
      <c r="HO86" s="284"/>
      <c r="HP86" s="284"/>
      <c r="HQ86" s="284"/>
      <c r="HR86" s="284"/>
      <c r="HS86" s="284"/>
      <c r="HT86" s="284"/>
      <c r="HU86" s="284"/>
      <c r="HV86" s="284"/>
      <c r="HW86" s="284"/>
      <c r="HX86" s="284"/>
      <c r="HY86" s="284"/>
      <c r="HZ86" s="284"/>
      <c r="IA86" s="284"/>
      <c r="IB86" s="284"/>
      <c r="IC86" s="284"/>
      <c r="ID86" s="284"/>
      <c r="IE86" s="284"/>
      <c r="IF86" s="284"/>
      <c r="IG86" s="284"/>
      <c r="IH86" s="284"/>
      <c r="II86" s="284"/>
      <c r="IJ86" s="284"/>
    </row>
    <row r="87" spans="1:244" s="353" customFormat="1" ht="14.1" customHeight="1">
      <c r="A87" s="344" t="s">
        <v>1014</v>
      </c>
      <c r="B87" s="442" t="s">
        <v>1242</v>
      </c>
      <c r="C87" s="507" t="s">
        <v>440</v>
      </c>
      <c r="D87" s="417">
        <v>47</v>
      </c>
      <c r="E87" s="288"/>
      <c r="F87" s="219">
        <f>D87*E87</f>
        <v>0</v>
      </c>
      <c r="G87" s="284"/>
      <c r="H87" s="284"/>
      <c r="I87" s="284"/>
      <c r="J87" s="284"/>
      <c r="K87" s="284"/>
      <c r="L87" s="284"/>
      <c r="M87" s="284"/>
      <c r="N87" s="284"/>
      <c r="O87" s="284"/>
      <c r="P87" s="284"/>
      <c r="Q87" s="284"/>
      <c r="R87" s="284"/>
      <c r="S87" s="284"/>
      <c r="T87" s="284"/>
      <c r="U87" s="284"/>
      <c r="V87" s="284"/>
      <c r="W87" s="284"/>
      <c r="X87" s="284"/>
      <c r="Y87" s="284"/>
      <c r="Z87" s="284"/>
      <c r="AA87" s="284"/>
      <c r="AB87" s="284"/>
      <c r="AC87" s="284"/>
      <c r="AD87" s="284"/>
      <c r="AE87" s="284"/>
      <c r="AF87" s="284"/>
      <c r="AG87" s="284"/>
      <c r="AH87" s="284"/>
      <c r="AI87" s="284"/>
      <c r="AJ87" s="284"/>
      <c r="AK87" s="284"/>
      <c r="AL87" s="284"/>
      <c r="AM87" s="284"/>
      <c r="AN87" s="284"/>
      <c r="AO87" s="284"/>
      <c r="AP87" s="284"/>
      <c r="AQ87" s="284"/>
      <c r="AR87" s="284"/>
      <c r="AS87" s="284"/>
      <c r="AT87" s="284"/>
      <c r="AU87" s="284"/>
      <c r="AV87" s="284"/>
      <c r="AW87" s="284"/>
      <c r="AX87" s="284"/>
      <c r="AY87" s="284"/>
      <c r="AZ87" s="284"/>
      <c r="BA87" s="284"/>
      <c r="BB87" s="284"/>
      <c r="BC87" s="284"/>
      <c r="BD87" s="284"/>
      <c r="BE87" s="284"/>
      <c r="BF87" s="284"/>
      <c r="BG87" s="284"/>
      <c r="BH87" s="284"/>
      <c r="BI87" s="284"/>
      <c r="BJ87" s="284"/>
      <c r="BK87" s="284"/>
      <c r="BL87" s="284"/>
      <c r="BM87" s="284"/>
      <c r="BN87" s="284"/>
      <c r="BO87" s="284"/>
      <c r="BP87" s="284"/>
      <c r="BQ87" s="284"/>
      <c r="BR87" s="284"/>
      <c r="BS87" s="284"/>
      <c r="BT87" s="284"/>
      <c r="BU87" s="284"/>
      <c r="BV87" s="284"/>
      <c r="BW87" s="284"/>
      <c r="BX87" s="284"/>
      <c r="BY87" s="284"/>
      <c r="BZ87" s="284"/>
      <c r="CA87" s="284"/>
      <c r="CB87" s="284"/>
      <c r="CC87" s="284"/>
      <c r="CD87" s="284"/>
      <c r="CE87" s="284"/>
      <c r="CF87" s="284"/>
      <c r="CG87" s="284"/>
      <c r="CH87" s="284"/>
      <c r="CI87" s="284"/>
      <c r="CJ87" s="284"/>
      <c r="CK87" s="284"/>
      <c r="CL87" s="284"/>
      <c r="CM87" s="284"/>
      <c r="CN87" s="284"/>
      <c r="CO87" s="284"/>
      <c r="CP87" s="284"/>
      <c r="CQ87" s="284"/>
      <c r="CR87" s="284"/>
      <c r="CS87" s="284"/>
      <c r="CT87" s="284"/>
      <c r="CU87" s="284"/>
      <c r="CV87" s="284"/>
      <c r="CW87" s="284"/>
      <c r="CX87" s="284"/>
      <c r="CY87" s="284"/>
      <c r="CZ87" s="284"/>
      <c r="DA87" s="284"/>
      <c r="DB87" s="284"/>
      <c r="DC87" s="284"/>
      <c r="DD87" s="284"/>
      <c r="DE87" s="284"/>
      <c r="DF87" s="284"/>
      <c r="DG87" s="284"/>
      <c r="DH87" s="284"/>
      <c r="DI87" s="284"/>
      <c r="DJ87" s="284"/>
      <c r="DK87" s="284"/>
      <c r="DL87" s="284"/>
      <c r="DM87" s="284"/>
      <c r="DN87" s="284"/>
      <c r="DO87" s="284"/>
      <c r="DP87" s="284"/>
      <c r="DQ87" s="284"/>
      <c r="DR87" s="284"/>
      <c r="DS87" s="284"/>
      <c r="DT87" s="284"/>
      <c r="DU87" s="284"/>
      <c r="DV87" s="284"/>
      <c r="DW87" s="284"/>
      <c r="DX87" s="284"/>
      <c r="DY87" s="284"/>
      <c r="DZ87" s="284"/>
      <c r="EA87" s="284"/>
      <c r="EB87" s="284"/>
      <c r="EC87" s="284"/>
      <c r="ED87" s="284"/>
      <c r="EE87" s="284"/>
      <c r="EF87" s="284"/>
      <c r="EG87" s="284"/>
      <c r="EH87" s="284"/>
      <c r="EI87" s="284"/>
      <c r="EJ87" s="284"/>
      <c r="EK87" s="284"/>
      <c r="EL87" s="284"/>
      <c r="EM87" s="284"/>
      <c r="EN87" s="284"/>
      <c r="EO87" s="284"/>
      <c r="EP87" s="284"/>
      <c r="EQ87" s="284"/>
      <c r="ER87" s="284"/>
      <c r="ES87" s="284"/>
      <c r="ET87" s="284"/>
      <c r="EU87" s="284"/>
      <c r="EV87" s="284"/>
      <c r="EW87" s="284"/>
      <c r="EX87" s="284"/>
      <c r="EY87" s="284"/>
      <c r="EZ87" s="284"/>
      <c r="FA87" s="284"/>
      <c r="FB87" s="284"/>
      <c r="FC87" s="284"/>
      <c r="FD87" s="284"/>
      <c r="FE87" s="284"/>
      <c r="FF87" s="284"/>
      <c r="FG87" s="284"/>
      <c r="FH87" s="284"/>
      <c r="FI87" s="284"/>
      <c r="FJ87" s="284"/>
      <c r="FK87" s="284"/>
      <c r="FL87" s="284"/>
      <c r="FM87" s="284"/>
      <c r="FN87" s="284"/>
      <c r="FO87" s="284"/>
      <c r="FP87" s="284"/>
      <c r="FQ87" s="284"/>
      <c r="FR87" s="284"/>
      <c r="FS87" s="284"/>
      <c r="FT87" s="284"/>
      <c r="FU87" s="284"/>
      <c r="FV87" s="284"/>
      <c r="FW87" s="284"/>
      <c r="FX87" s="284"/>
      <c r="FY87" s="284"/>
      <c r="FZ87" s="284"/>
      <c r="GA87" s="284"/>
      <c r="GB87" s="284"/>
      <c r="GC87" s="284"/>
      <c r="GD87" s="284"/>
      <c r="GE87" s="284"/>
      <c r="GF87" s="284"/>
      <c r="GG87" s="284"/>
      <c r="GH87" s="284"/>
      <c r="GI87" s="284"/>
      <c r="GJ87" s="284"/>
      <c r="GK87" s="284"/>
      <c r="GL87" s="284"/>
      <c r="GM87" s="284"/>
      <c r="GN87" s="284"/>
      <c r="GO87" s="284"/>
      <c r="GP87" s="284"/>
      <c r="GQ87" s="284"/>
      <c r="GR87" s="284"/>
      <c r="GS87" s="284"/>
      <c r="GT87" s="284"/>
      <c r="GU87" s="284"/>
      <c r="GV87" s="284"/>
      <c r="GW87" s="284"/>
      <c r="GX87" s="284"/>
      <c r="GY87" s="284"/>
      <c r="GZ87" s="284"/>
      <c r="HA87" s="284"/>
      <c r="HB87" s="284"/>
      <c r="HC87" s="284"/>
      <c r="HD87" s="284"/>
      <c r="HE87" s="284"/>
      <c r="HF87" s="284"/>
      <c r="HG87" s="284"/>
      <c r="HH87" s="284"/>
      <c r="HI87" s="284"/>
      <c r="HJ87" s="284"/>
      <c r="HK87" s="284"/>
      <c r="HL87" s="284"/>
      <c r="HM87" s="284"/>
      <c r="HN87" s="284"/>
      <c r="HO87" s="284"/>
      <c r="HP87" s="284"/>
      <c r="HQ87" s="284"/>
      <c r="HR87" s="284"/>
      <c r="HS87" s="284"/>
      <c r="HT87" s="284"/>
      <c r="HU87" s="284"/>
      <c r="HV87" s="284"/>
      <c r="HW87" s="284"/>
      <c r="HX87" s="284"/>
      <c r="HY87" s="284"/>
      <c r="HZ87" s="284"/>
      <c r="IA87" s="284"/>
      <c r="IB87" s="284"/>
      <c r="IC87" s="284"/>
      <c r="ID87" s="284"/>
      <c r="IE87" s="284"/>
      <c r="IF87" s="284"/>
      <c r="IG87" s="284"/>
      <c r="IH87" s="284"/>
      <c r="II87" s="284"/>
      <c r="IJ87" s="284"/>
    </row>
    <row r="88" spans="1:244" s="353" customFormat="1" ht="14.1" customHeight="1">
      <c r="A88" s="436"/>
      <c r="B88" s="442"/>
      <c r="C88" s="345"/>
      <c r="D88" s="417"/>
      <c r="E88" s="509"/>
      <c r="F88" s="508"/>
      <c r="G88" s="284"/>
      <c r="H88" s="284"/>
      <c r="I88" s="284"/>
      <c r="J88" s="284"/>
      <c r="K88" s="284"/>
      <c r="L88" s="284"/>
      <c r="M88" s="284"/>
      <c r="N88" s="284"/>
      <c r="O88" s="284"/>
      <c r="P88" s="284"/>
      <c r="Q88" s="284"/>
      <c r="R88" s="284"/>
      <c r="S88" s="284"/>
      <c r="T88" s="284"/>
      <c r="U88" s="284"/>
      <c r="V88" s="284"/>
      <c r="W88" s="284"/>
      <c r="X88" s="284"/>
      <c r="Y88" s="284"/>
      <c r="Z88" s="284"/>
      <c r="AA88" s="284"/>
      <c r="AB88" s="284"/>
      <c r="AC88" s="284"/>
      <c r="AD88" s="284"/>
      <c r="AE88" s="284"/>
      <c r="AF88" s="284"/>
      <c r="AG88" s="284"/>
      <c r="AH88" s="284"/>
      <c r="AI88" s="284"/>
      <c r="AJ88" s="284"/>
      <c r="AK88" s="284"/>
      <c r="AL88" s="284"/>
      <c r="AM88" s="284"/>
      <c r="AN88" s="284"/>
      <c r="AO88" s="284"/>
      <c r="AP88" s="284"/>
      <c r="AQ88" s="284"/>
      <c r="AR88" s="284"/>
      <c r="AS88" s="284"/>
      <c r="AT88" s="284"/>
      <c r="AU88" s="284"/>
      <c r="AV88" s="284"/>
      <c r="AW88" s="284"/>
      <c r="AX88" s="284"/>
      <c r="AY88" s="284"/>
      <c r="AZ88" s="284"/>
      <c r="BA88" s="284"/>
      <c r="BB88" s="284"/>
      <c r="BC88" s="284"/>
      <c r="BD88" s="284"/>
      <c r="BE88" s="284"/>
      <c r="BF88" s="284"/>
      <c r="BG88" s="284"/>
      <c r="BH88" s="284"/>
      <c r="BI88" s="284"/>
      <c r="BJ88" s="284"/>
      <c r="BK88" s="284"/>
      <c r="BL88" s="284"/>
      <c r="BM88" s="284"/>
      <c r="BN88" s="284"/>
      <c r="BO88" s="284"/>
      <c r="BP88" s="284"/>
      <c r="BQ88" s="284"/>
      <c r="BR88" s="284"/>
      <c r="BS88" s="284"/>
      <c r="BT88" s="284"/>
      <c r="BU88" s="284"/>
      <c r="BV88" s="284"/>
      <c r="BW88" s="284"/>
      <c r="BX88" s="284"/>
      <c r="BY88" s="284"/>
      <c r="BZ88" s="284"/>
      <c r="CA88" s="284"/>
      <c r="CB88" s="284"/>
      <c r="CC88" s="284"/>
      <c r="CD88" s="284"/>
      <c r="CE88" s="284"/>
      <c r="CF88" s="284"/>
      <c r="CG88" s="284"/>
      <c r="CH88" s="284"/>
      <c r="CI88" s="284"/>
      <c r="CJ88" s="284"/>
      <c r="CK88" s="284"/>
      <c r="CL88" s="284"/>
      <c r="CM88" s="284"/>
      <c r="CN88" s="284"/>
      <c r="CO88" s="284"/>
      <c r="CP88" s="284"/>
      <c r="CQ88" s="284"/>
      <c r="CR88" s="284"/>
      <c r="CS88" s="284"/>
      <c r="CT88" s="284"/>
      <c r="CU88" s="284"/>
      <c r="CV88" s="284"/>
      <c r="CW88" s="284"/>
      <c r="CX88" s="284"/>
      <c r="CY88" s="284"/>
      <c r="CZ88" s="284"/>
      <c r="DA88" s="284"/>
      <c r="DB88" s="284"/>
      <c r="DC88" s="284"/>
      <c r="DD88" s="284"/>
      <c r="DE88" s="284"/>
      <c r="DF88" s="284"/>
      <c r="DG88" s="284"/>
      <c r="DH88" s="284"/>
      <c r="DI88" s="284"/>
      <c r="DJ88" s="284"/>
      <c r="DK88" s="284"/>
      <c r="DL88" s="284"/>
      <c r="DM88" s="284"/>
      <c r="DN88" s="284"/>
      <c r="DO88" s="284"/>
      <c r="DP88" s="284"/>
      <c r="DQ88" s="284"/>
      <c r="DR88" s="284"/>
      <c r="DS88" s="284"/>
      <c r="DT88" s="284"/>
      <c r="DU88" s="284"/>
      <c r="DV88" s="284"/>
      <c r="DW88" s="284"/>
      <c r="DX88" s="284"/>
      <c r="DY88" s="284"/>
      <c r="DZ88" s="284"/>
      <c r="EA88" s="284"/>
      <c r="EB88" s="284"/>
      <c r="EC88" s="284"/>
      <c r="ED88" s="284"/>
      <c r="EE88" s="284"/>
      <c r="EF88" s="284"/>
      <c r="EG88" s="284"/>
      <c r="EH88" s="284"/>
      <c r="EI88" s="284"/>
      <c r="EJ88" s="284"/>
      <c r="EK88" s="284"/>
      <c r="EL88" s="284"/>
      <c r="EM88" s="284"/>
      <c r="EN88" s="284"/>
      <c r="EO88" s="284"/>
      <c r="EP88" s="284"/>
      <c r="EQ88" s="284"/>
      <c r="ER88" s="284"/>
      <c r="ES88" s="284"/>
      <c r="ET88" s="284"/>
      <c r="EU88" s="284"/>
      <c r="EV88" s="284"/>
      <c r="EW88" s="284"/>
      <c r="EX88" s="284"/>
      <c r="EY88" s="284"/>
      <c r="EZ88" s="284"/>
      <c r="FA88" s="284"/>
      <c r="FB88" s="284"/>
      <c r="FC88" s="284"/>
      <c r="FD88" s="284"/>
      <c r="FE88" s="284"/>
      <c r="FF88" s="284"/>
      <c r="FG88" s="284"/>
      <c r="FH88" s="284"/>
      <c r="FI88" s="284"/>
      <c r="FJ88" s="284"/>
      <c r="FK88" s="284"/>
      <c r="FL88" s="284"/>
      <c r="FM88" s="284"/>
      <c r="FN88" s="284"/>
      <c r="FO88" s="284"/>
      <c r="FP88" s="284"/>
      <c r="FQ88" s="284"/>
      <c r="FR88" s="284"/>
      <c r="FS88" s="284"/>
      <c r="FT88" s="284"/>
      <c r="FU88" s="284"/>
      <c r="FV88" s="284"/>
      <c r="FW88" s="284"/>
      <c r="FX88" s="284"/>
      <c r="FY88" s="284"/>
      <c r="FZ88" s="284"/>
      <c r="GA88" s="284"/>
      <c r="GB88" s="284"/>
      <c r="GC88" s="284"/>
      <c r="GD88" s="284"/>
      <c r="GE88" s="284"/>
      <c r="GF88" s="284"/>
      <c r="GG88" s="284"/>
      <c r="GH88" s="284"/>
      <c r="GI88" s="284"/>
      <c r="GJ88" s="284"/>
      <c r="GK88" s="284"/>
      <c r="GL88" s="284"/>
      <c r="GM88" s="284"/>
      <c r="GN88" s="284"/>
      <c r="GO88" s="284"/>
      <c r="GP88" s="284"/>
      <c r="GQ88" s="284"/>
      <c r="GR88" s="284"/>
      <c r="GS88" s="284"/>
      <c r="GT88" s="284"/>
      <c r="GU88" s="284"/>
      <c r="GV88" s="284"/>
      <c r="GW88" s="284"/>
      <c r="GX88" s="284"/>
      <c r="GY88" s="284"/>
      <c r="GZ88" s="284"/>
      <c r="HA88" s="284"/>
      <c r="HB88" s="284"/>
      <c r="HC88" s="284"/>
      <c r="HD88" s="284"/>
      <c r="HE88" s="284"/>
      <c r="HF88" s="284"/>
      <c r="HG88" s="284"/>
      <c r="HH88" s="284"/>
      <c r="HI88" s="284"/>
      <c r="HJ88" s="284"/>
      <c r="HK88" s="284"/>
      <c r="HL88" s="284"/>
      <c r="HM88" s="284"/>
      <c r="HN88" s="284"/>
      <c r="HO88" s="284"/>
      <c r="HP88" s="284"/>
      <c r="HQ88" s="284"/>
      <c r="HR88" s="284"/>
      <c r="HS88" s="284"/>
      <c r="HT88" s="284"/>
      <c r="HU88" s="284"/>
      <c r="HV88" s="284"/>
      <c r="HW88" s="284"/>
      <c r="HX88" s="284"/>
      <c r="HY88" s="284"/>
      <c r="HZ88" s="284"/>
      <c r="IA88" s="284"/>
      <c r="IB88" s="284"/>
      <c r="IC88" s="284"/>
      <c r="ID88" s="284"/>
      <c r="IE88" s="284"/>
      <c r="IF88" s="284"/>
      <c r="IG88" s="284"/>
      <c r="IH88" s="284"/>
      <c r="II88" s="284"/>
      <c r="IJ88" s="284"/>
    </row>
    <row r="89" spans="1:244" s="353" customFormat="1" ht="14.1" customHeight="1">
      <c r="A89" s="344" t="s">
        <v>1015</v>
      </c>
      <c r="B89" s="442" t="s">
        <v>1243</v>
      </c>
      <c r="C89" s="507" t="s">
        <v>440</v>
      </c>
      <c r="D89" s="417">
        <v>32</v>
      </c>
      <c r="E89" s="288"/>
      <c r="F89" s="219">
        <f>D89*E89</f>
        <v>0</v>
      </c>
      <c r="G89" s="284"/>
      <c r="H89" s="284"/>
      <c r="I89" s="284"/>
      <c r="J89" s="284"/>
      <c r="K89" s="284"/>
      <c r="L89" s="284"/>
      <c r="M89" s="284"/>
      <c r="N89" s="284"/>
      <c r="O89" s="284"/>
      <c r="P89" s="284"/>
      <c r="Q89" s="284"/>
      <c r="R89" s="284"/>
      <c r="S89" s="284"/>
      <c r="T89" s="284"/>
      <c r="U89" s="284"/>
      <c r="V89" s="284"/>
      <c r="W89" s="284"/>
      <c r="X89" s="284"/>
      <c r="Y89" s="284"/>
      <c r="Z89" s="284"/>
      <c r="AA89" s="284"/>
      <c r="AB89" s="284"/>
      <c r="AC89" s="284"/>
      <c r="AD89" s="284"/>
      <c r="AE89" s="284"/>
      <c r="AF89" s="284"/>
      <c r="AG89" s="284"/>
      <c r="AH89" s="284"/>
      <c r="AI89" s="284"/>
      <c r="AJ89" s="284"/>
      <c r="AK89" s="284"/>
      <c r="AL89" s="284"/>
      <c r="AM89" s="284"/>
      <c r="AN89" s="284"/>
      <c r="AO89" s="284"/>
      <c r="AP89" s="284"/>
      <c r="AQ89" s="284"/>
      <c r="AR89" s="284"/>
      <c r="AS89" s="284"/>
      <c r="AT89" s="284"/>
      <c r="AU89" s="284"/>
      <c r="AV89" s="284"/>
      <c r="AW89" s="284"/>
      <c r="AX89" s="284"/>
      <c r="AY89" s="284"/>
      <c r="AZ89" s="284"/>
      <c r="BA89" s="284"/>
      <c r="BB89" s="284"/>
      <c r="BC89" s="284"/>
      <c r="BD89" s="284"/>
      <c r="BE89" s="284"/>
      <c r="BF89" s="284"/>
      <c r="BG89" s="284"/>
      <c r="BH89" s="284"/>
      <c r="BI89" s="284"/>
      <c r="BJ89" s="284"/>
      <c r="BK89" s="284"/>
      <c r="BL89" s="284"/>
      <c r="BM89" s="284"/>
      <c r="BN89" s="284"/>
      <c r="BO89" s="284"/>
      <c r="BP89" s="284"/>
      <c r="BQ89" s="284"/>
      <c r="BR89" s="284"/>
      <c r="BS89" s="284"/>
      <c r="BT89" s="284"/>
      <c r="BU89" s="284"/>
      <c r="BV89" s="284"/>
      <c r="BW89" s="284"/>
      <c r="BX89" s="284"/>
      <c r="BY89" s="284"/>
      <c r="BZ89" s="284"/>
      <c r="CA89" s="284"/>
      <c r="CB89" s="284"/>
      <c r="CC89" s="284"/>
      <c r="CD89" s="284"/>
      <c r="CE89" s="284"/>
      <c r="CF89" s="284"/>
      <c r="CG89" s="284"/>
      <c r="CH89" s="284"/>
      <c r="CI89" s="284"/>
      <c r="CJ89" s="284"/>
      <c r="CK89" s="284"/>
      <c r="CL89" s="284"/>
      <c r="CM89" s="284"/>
      <c r="CN89" s="284"/>
      <c r="CO89" s="284"/>
      <c r="CP89" s="284"/>
      <c r="CQ89" s="284"/>
      <c r="CR89" s="284"/>
      <c r="CS89" s="284"/>
      <c r="CT89" s="284"/>
      <c r="CU89" s="284"/>
      <c r="CV89" s="284"/>
      <c r="CW89" s="284"/>
      <c r="CX89" s="284"/>
      <c r="CY89" s="284"/>
      <c r="CZ89" s="284"/>
      <c r="DA89" s="284"/>
      <c r="DB89" s="284"/>
      <c r="DC89" s="284"/>
      <c r="DD89" s="284"/>
      <c r="DE89" s="284"/>
      <c r="DF89" s="284"/>
      <c r="DG89" s="284"/>
      <c r="DH89" s="284"/>
      <c r="DI89" s="284"/>
      <c r="DJ89" s="284"/>
      <c r="DK89" s="284"/>
      <c r="DL89" s="284"/>
      <c r="DM89" s="284"/>
      <c r="DN89" s="284"/>
      <c r="DO89" s="284"/>
      <c r="DP89" s="284"/>
      <c r="DQ89" s="284"/>
      <c r="DR89" s="284"/>
      <c r="DS89" s="284"/>
      <c r="DT89" s="284"/>
      <c r="DU89" s="284"/>
      <c r="DV89" s="284"/>
      <c r="DW89" s="284"/>
      <c r="DX89" s="284"/>
      <c r="DY89" s="284"/>
      <c r="DZ89" s="284"/>
      <c r="EA89" s="284"/>
      <c r="EB89" s="284"/>
      <c r="EC89" s="284"/>
      <c r="ED89" s="284"/>
      <c r="EE89" s="284"/>
      <c r="EF89" s="284"/>
      <c r="EG89" s="284"/>
      <c r="EH89" s="284"/>
      <c r="EI89" s="284"/>
      <c r="EJ89" s="284"/>
      <c r="EK89" s="284"/>
      <c r="EL89" s="284"/>
      <c r="EM89" s="284"/>
      <c r="EN89" s="284"/>
      <c r="EO89" s="284"/>
      <c r="EP89" s="284"/>
      <c r="EQ89" s="284"/>
      <c r="ER89" s="284"/>
      <c r="ES89" s="284"/>
      <c r="ET89" s="284"/>
      <c r="EU89" s="284"/>
      <c r="EV89" s="284"/>
      <c r="EW89" s="284"/>
      <c r="EX89" s="284"/>
      <c r="EY89" s="284"/>
      <c r="EZ89" s="284"/>
      <c r="FA89" s="284"/>
      <c r="FB89" s="284"/>
      <c r="FC89" s="284"/>
      <c r="FD89" s="284"/>
      <c r="FE89" s="284"/>
      <c r="FF89" s="284"/>
      <c r="FG89" s="284"/>
      <c r="FH89" s="284"/>
      <c r="FI89" s="284"/>
      <c r="FJ89" s="284"/>
      <c r="FK89" s="284"/>
      <c r="FL89" s="284"/>
      <c r="FM89" s="284"/>
      <c r="FN89" s="284"/>
      <c r="FO89" s="284"/>
      <c r="FP89" s="284"/>
      <c r="FQ89" s="284"/>
      <c r="FR89" s="284"/>
      <c r="FS89" s="284"/>
      <c r="FT89" s="284"/>
      <c r="FU89" s="284"/>
      <c r="FV89" s="284"/>
      <c r="FW89" s="284"/>
      <c r="FX89" s="284"/>
      <c r="FY89" s="284"/>
      <c r="FZ89" s="284"/>
      <c r="GA89" s="284"/>
      <c r="GB89" s="284"/>
      <c r="GC89" s="284"/>
      <c r="GD89" s="284"/>
      <c r="GE89" s="284"/>
      <c r="GF89" s="284"/>
      <c r="GG89" s="284"/>
      <c r="GH89" s="284"/>
      <c r="GI89" s="284"/>
      <c r="GJ89" s="284"/>
      <c r="GK89" s="284"/>
      <c r="GL89" s="284"/>
      <c r="GM89" s="284"/>
      <c r="GN89" s="284"/>
      <c r="GO89" s="284"/>
      <c r="GP89" s="284"/>
      <c r="GQ89" s="284"/>
      <c r="GR89" s="284"/>
      <c r="GS89" s="284"/>
      <c r="GT89" s="284"/>
      <c r="GU89" s="284"/>
      <c r="GV89" s="284"/>
      <c r="GW89" s="284"/>
      <c r="GX89" s="284"/>
      <c r="GY89" s="284"/>
      <c r="GZ89" s="284"/>
      <c r="HA89" s="284"/>
      <c r="HB89" s="284"/>
      <c r="HC89" s="284"/>
      <c r="HD89" s="284"/>
      <c r="HE89" s="284"/>
      <c r="HF89" s="284"/>
      <c r="HG89" s="284"/>
      <c r="HH89" s="284"/>
      <c r="HI89" s="284"/>
      <c r="HJ89" s="284"/>
      <c r="HK89" s="284"/>
      <c r="HL89" s="284"/>
      <c r="HM89" s="284"/>
      <c r="HN89" s="284"/>
      <c r="HO89" s="284"/>
      <c r="HP89" s="284"/>
      <c r="HQ89" s="284"/>
      <c r="HR89" s="284"/>
      <c r="HS89" s="284"/>
      <c r="HT89" s="284"/>
      <c r="HU89" s="284"/>
      <c r="HV89" s="284"/>
      <c r="HW89" s="284"/>
      <c r="HX89" s="284"/>
      <c r="HY89" s="284"/>
      <c r="HZ89" s="284"/>
      <c r="IA89" s="284"/>
      <c r="IB89" s="284"/>
      <c r="IC89" s="284"/>
      <c r="ID89" s="284"/>
      <c r="IE89" s="284"/>
      <c r="IF89" s="284"/>
      <c r="IG89" s="284"/>
      <c r="IH89" s="284"/>
      <c r="II89" s="284"/>
      <c r="IJ89" s="284"/>
    </row>
    <row r="90" spans="1:244" s="353" customFormat="1" ht="14.1" customHeight="1">
      <c r="A90" s="436"/>
      <c r="B90" s="442"/>
      <c r="C90" s="345"/>
      <c r="D90" s="417"/>
      <c r="E90" s="511"/>
      <c r="F90" s="512"/>
      <c r="G90" s="284"/>
      <c r="H90" s="284"/>
      <c r="I90" s="284"/>
      <c r="J90" s="284"/>
      <c r="K90" s="284"/>
      <c r="L90" s="284"/>
      <c r="M90" s="284"/>
      <c r="N90" s="284"/>
      <c r="O90" s="284"/>
      <c r="P90" s="284"/>
      <c r="Q90" s="284"/>
      <c r="R90" s="284"/>
      <c r="S90" s="284"/>
      <c r="T90" s="284"/>
      <c r="U90" s="284"/>
      <c r="V90" s="284"/>
      <c r="W90" s="284"/>
      <c r="X90" s="284"/>
      <c r="Y90" s="284"/>
      <c r="Z90" s="284"/>
      <c r="AA90" s="284"/>
      <c r="AB90" s="284"/>
      <c r="AC90" s="284"/>
      <c r="AD90" s="284"/>
      <c r="AE90" s="284"/>
      <c r="AF90" s="284"/>
      <c r="AG90" s="284"/>
      <c r="AH90" s="284"/>
      <c r="AI90" s="284"/>
      <c r="AJ90" s="284"/>
      <c r="AK90" s="284"/>
      <c r="AL90" s="284"/>
      <c r="AM90" s="284"/>
      <c r="AN90" s="284"/>
      <c r="AO90" s="284"/>
      <c r="AP90" s="284"/>
      <c r="AQ90" s="284"/>
      <c r="AR90" s="284"/>
      <c r="AS90" s="284"/>
      <c r="AT90" s="284"/>
      <c r="AU90" s="284"/>
      <c r="AV90" s="284"/>
      <c r="AW90" s="284"/>
      <c r="AX90" s="284"/>
      <c r="AY90" s="284"/>
      <c r="AZ90" s="284"/>
      <c r="BA90" s="284"/>
      <c r="BB90" s="284"/>
      <c r="BC90" s="284"/>
      <c r="BD90" s="284"/>
      <c r="BE90" s="284"/>
      <c r="BF90" s="284"/>
      <c r="BG90" s="284"/>
      <c r="BH90" s="284"/>
      <c r="BI90" s="284"/>
      <c r="BJ90" s="284"/>
      <c r="BK90" s="284"/>
      <c r="BL90" s="284"/>
      <c r="BM90" s="284"/>
      <c r="BN90" s="284"/>
      <c r="BO90" s="284"/>
      <c r="BP90" s="284"/>
      <c r="BQ90" s="284"/>
      <c r="BR90" s="284"/>
      <c r="BS90" s="284"/>
      <c r="BT90" s="284"/>
      <c r="BU90" s="284"/>
      <c r="BV90" s="284"/>
      <c r="BW90" s="284"/>
      <c r="BX90" s="284"/>
      <c r="BY90" s="284"/>
      <c r="BZ90" s="284"/>
      <c r="CA90" s="284"/>
      <c r="CB90" s="284"/>
      <c r="CC90" s="284"/>
      <c r="CD90" s="284"/>
      <c r="CE90" s="284"/>
      <c r="CF90" s="284"/>
      <c r="CG90" s="284"/>
      <c r="CH90" s="284"/>
      <c r="CI90" s="284"/>
      <c r="CJ90" s="284"/>
      <c r="CK90" s="284"/>
      <c r="CL90" s="284"/>
      <c r="CM90" s="284"/>
      <c r="CN90" s="284"/>
      <c r="CO90" s="284"/>
      <c r="CP90" s="284"/>
      <c r="CQ90" s="284"/>
      <c r="CR90" s="284"/>
      <c r="CS90" s="284"/>
      <c r="CT90" s="284"/>
      <c r="CU90" s="284"/>
      <c r="CV90" s="284"/>
      <c r="CW90" s="284"/>
      <c r="CX90" s="284"/>
      <c r="CY90" s="284"/>
      <c r="CZ90" s="284"/>
      <c r="DA90" s="284"/>
      <c r="DB90" s="284"/>
      <c r="DC90" s="284"/>
      <c r="DD90" s="284"/>
      <c r="DE90" s="284"/>
      <c r="DF90" s="284"/>
      <c r="DG90" s="284"/>
      <c r="DH90" s="284"/>
      <c r="DI90" s="284"/>
      <c r="DJ90" s="284"/>
      <c r="DK90" s="284"/>
      <c r="DL90" s="284"/>
      <c r="DM90" s="284"/>
      <c r="DN90" s="284"/>
      <c r="DO90" s="284"/>
      <c r="DP90" s="284"/>
      <c r="DQ90" s="284"/>
      <c r="DR90" s="284"/>
      <c r="DS90" s="284"/>
      <c r="DT90" s="284"/>
      <c r="DU90" s="284"/>
      <c r="DV90" s="284"/>
      <c r="DW90" s="284"/>
      <c r="DX90" s="284"/>
      <c r="DY90" s="284"/>
      <c r="DZ90" s="284"/>
      <c r="EA90" s="284"/>
      <c r="EB90" s="284"/>
      <c r="EC90" s="284"/>
      <c r="ED90" s="284"/>
      <c r="EE90" s="284"/>
      <c r="EF90" s="284"/>
      <c r="EG90" s="284"/>
      <c r="EH90" s="284"/>
      <c r="EI90" s="284"/>
      <c r="EJ90" s="284"/>
      <c r="EK90" s="284"/>
      <c r="EL90" s="284"/>
      <c r="EM90" s="284"/>
      <c r="EN90" s="284"/>
      <c r="EO90" s="284"/>
      <c r="EP90" s="284"/>
      <c r="EQ90" s="284"/>
      <c r="ER90" s="284"/>
      <c r="ES90" s="284"/>
      <c r="ET90" s="284"/>
      <c r="EU90" s="284"/>
      <c r="EV90" s="284"/>
      <c r="EW90" s="284"/>
      <c r="EX90" s="284"/>
      <c r="EY90" s="284"/>
      <c r="EZ90" s="284"/>
      <c r="FA90" s="284"/>
      <c r="FB90" s="284"/>
      <c r="FC90" s="284"/>
      <c r="FD90" s="284"/>
      <c r="FE90" s="284"/>
      <c r="FF90" s="284"/>
      <c r="FG90" s="284"/>
      <c r="FH90" s="284"/>
      <c r="FI90" s="284"/>
      <c r="FJ90" s="284"/>
      <c r="FK90" s="284"/>
      <c r="FL90" s="284"/>
      <c r="FM90" s="284"/>
      <c r="FN90" s="284"/>
      <c r="FO90" s="284"/>
      <c r="FP90" s="284"/>
      <c r="FQ90" s="284"/>
      <c r="FR90" s="284"/>
      <c r="FS90" s="284"/>
      <c r="FT90" s="284"/>
      <c r="FU90" s="284"/>
      <c r="FV90" s="284"/>
      <c r="FW90" s="284"/>
      <c r="FX90" s="284"/>
      <c r="FY90" s="284"/>
      <c r="FZ90" s="284"/>
      <c r="GA90" s="284"/>
      <c r="GB90" s="284"/>
      <c r="GC90" s="284"/>
      <c r="GD90" s="284"/>
      <c r="GE90" s="284"/>
      <c r="GF90" s="284"/>
      <c r="GG90" s="284"/>
      <c r="GH90" s="284"/>
      <c r="GI90" s="284"/>
      <c r="GJ90" s="284"/>
      <c r="GK90" s="284"/>
      <c r="GL90" s="284"/>
      <c r="GM90" s="284"/>
      <c r="GN90" s="284"/>
      <c r="GO90" s="284"/>
      <c r="GP90" s="284"/>
      <c r="GQ90" s="284"/>
      <c r="GR90" s="284"/>
      <c r="GS90" s="284"/>
      <c r="GT90" s="284"/>
      <c r="GU90" s="284"/>
      <c r="GV90" s="284"/>
      <c r="GW90" s="284"/>
      <c r="GX90" s="284"/>
      <c r="GY90" s="284"/>
      <c r="GZ90" s="284"/>
      <c r="HA90" s="284"/>
      <c r="HB90" s="284"/>
      <c r="HC90" s="284"/>
      <c r="HD90" s="284"/>
      <c r="HE90" s="284"/>
      <c r="HF90" s="284"/>
      <c r="HG90" s="284"/>
      <c r="HH90" s="284"/>
      <c r="HI90" s="284"/>
      <c r="HJ90" s="284"/>
      <c r="HK90" s="284"/>
      <c r="HL90" s="284"/>
      <c r="HM90" s="284"/>
      <c r="HN90" s="284"/>
      <c r="HO90" s="284"/>
      <c r="HP90" s="284"/>
      <c r="HQ90" s="284"/>
      <c r="HR90" s="284"/>
      <c r="HS90" s="284"/>
      <c r="HT90" s="284"/>
      <c r="HU90" s="284"/>
      <c r="HV90" s="284"/>
      <c r="HW90" s="284"/>
      <c r="HX90" s="284"/>
      <c r="HY90" s="284"/>
      <c r="HZ90" s="284"/>
      <c r="IA90" s="284"/>
      <c r="IB90" s="284"/>
      <c r="IC90" s="284"/>
      <c r="ID90" s="284"/>
      <c r="IE90" s="284"/>
      <c r="IF90" s="284"/>
      <c r="IG90" s="284"/>
      <c r="IH90" s="284"/>
      <c r="II90" s="284"/>
      <c r="IJ90" s="284"/>
    </row>
    <row r="91" spans="1:244" s="353" customFormat="1" ht="28.5">
      <c r="A91" s="344" t="s">
        <v>1016</v>
      </c>
      <c r="B91" s="350" t="s">
        <v>233</v>
      </c>
      <c r="C91" s="507" t="s">
        <v>440</v>
      </c>
      <c r="D91" s="417">
        <v>1910</v>
      </c>
      <c r="E91" s="287"/>
      <c r="F91" s="219">
        <f>D91*E91</f>
        <v>0</v>
      </c>
      <c r="G91" s="284"/>
      <c r="H91" s="284"/>
      <c r="I91" s="284"/>
      <c r="J91" s="284"/>
      <c r="K91" s="284"/>
      <c r="L91" s="284"/>
      <c r="M91" s="284"/>
      <c r="N91" s="284"/>
      <c r="O91" s="284"/>
      <c r="P91" s="284"/>
      <c r="Q91" s="284"/>
      <c r="R91" s="284"/>
      <c r="S91" s="284"/>
      <c r="T91" s="284"/>
      <c r="U91" s="284"/>
      <c r="V91" s="284"/>
      <c r="W91" s="284"/>
      <c r="X91" s="284"/>
      <c r="Y91" s="284"/>
      <c r="Z91" s="284"/>
      <c r="AA91" s="284"/>
      <c r="AB91" s="284"/>
      <c r="AC91" s="284"/>
      <c r="AD91" s="284"/>
      <c r="AE91" s="284"/>
      <c r="AF91" s="284"/>
      <c r="AG91" s="284"/>
      <c r="AH91" s="284"/>
      <c r="AI91" s="284"/>
      <c r="AJ91" s="284"/>
      <c r="AK91" s="284"/>
      <c r="AL91" s="284"/>
      <c r="AM91" s="284"/>
      <c r="AN91" s="284"/>
      <c r="AO91" s="284"/>
      <c r="AP91" s="284"/>
      <c r="AQ91" s="284"/>
      <c r="AR91" s="284"/>
      <c r="AS91" s="284"/>
      <c r="AT91" s="284"/>
      <c r="AU91" s="284"/>
      <c r="AV91" s="284"/>
      <c r="AW91" s="284"/>
      <c r="AX91" s="284"/>
      <c r="AY91" s="284"/>
      <c r="AZ91" s="284"/>
      <c r="BA91" s="284"/>
      <c r="BB91" s="284"/>
      <c r="BC91" s="284"/>
      <c r="BD91" s="284"/>
      <c r="BE91" s="284"/>
      <c r="BF91" s="284"/>
      <c r="BG91" s="284"/>
      <c r="BH91" s="284"/>
      <c r="BI91" s="284"/>
      <c r="BJ91" s="284"/>
      <c r="BK91" s="284"/>
      <c r="BL91" s="284"/>
      <c r="BM91" s="284"/>
      <c r="BN91" s="284"/>
      <c r="BO91" s="284"/>
      <c r="BP91" s="284"/>
      <c r="BQ91" s="284"/>
      <c r="BR91" s="284"/>
      <c r="BS91" s="284"/>
      <c r="BT91" s="284"/>
      <c r="BU91" s="284"/>
      <c r="BV91" s="284"/>
      <c r="BW91" s="284"/>
      <c r="BX91" s="284"/>
      <c r="BY91" s="284"/>
      <c r="BZ91" s="284"/>
      <c r="CA91" s="284"/>
      <c r="CB91" s="284"/>
      <c r="CC91" s="284"/>
      <c r="CD91" s="284"/>
      <c r="CE91" s="284"/>
      <c r="CF91" s="284"/>
      <c r="CG91" s="284"/>
      <c r="CH91" s="284"/>
      <c r="CI91" s="284"/>
      <c r="CJ91" s="284"/>
      <c r="CK91" s="284"/>
      <c r="CL91" s="284"/>
      <c r="CM91" s="284"/>
      <c r="CN91" s="284"/>
      <c r="CO91" s="284"/>
      <c r="CP91" s="284"/>
      <c r="CQ91" s="284"/>
      <c r="CR91" s="284"/>
      <c r="CS91" s="284"/>
      <c r="CT91" s="284"/>
      <c r="CU91" s="284"/>
      <c r="CV91" s="284"/>
      <c r="CW91" s="284"/>
      <c r="CX91" s="284"/>
      <c r="CY91" s="284"/>
      <c r="CZ91" s="284"/>
      <c r="DA91" s="284"/>
      <c r="DB91" s="284"/>
      <c r="DC91" s="284"/>
      <c r="DD91" s="284"/>
      <c r="DE91" s="284"/>
      <c r="DF91" s="284"/>
      <c r="DG91" s="284"/>
      <c r="DH91" s="284"/>
      <c r="DI91" s="284"/>
      <c r="DJ91" s="284"/>
      <c r="DK91" s="284"/>
      <c r="DL91" s="284"/>
      <c r="DM91" s="284"/>
      <c r="DN91" s="284"/>
      <c r="DO91" s="284"/>
      <c r="DP91" s="284"/>
      <c r="DQ91" s="284"/>
      <c r="DR91" s="284"/>
      <c r="DS91" s="284"/>
      <c r="DT91" s="284"/>
      <c r="DU91" s="284"/>
      <c r="DV91" s="284"/>
      <c r="DW91" s="284"/>
      <c r="DX91" s="284"/>
      <c r="DY91" s="284"/>
      <c r="DZ91" s="284"/>
      <c r="EA91" s="284"/>
      <c r="EB91" s="284"/>
      <c r="EC91" s="284"/>
      <c r="ED91" s="284"/>
      <c r="EE91" s="284"/>
      <c r="EF91" s="284"/>
      <c r="EG91" s="284"/>
      <c r="EH91" s="284"/>
      <c r="EI91" s="284"/>
      <c r="EJ91" s="284"/>
      <c r="EK91" s="284"/>
      <c r="EL91" s="284"/>
      <c r="EM91" s="284"/>
      <c r="EN91" s="284"/>
      <c r="EO91" s="284"/>
      <c r="EP91" s="284"/>
      <c r="EQ91" s="284"/>
      <c r="ER91" s="284"/>
      <c r="ES91" s="284"/>
      <c r="ET91" s="284"/>
      <c r="EU91" s="284"/>
      <c r="EV91" s="284"/>
      <c r="EW91" s="284"/>
      <c r="EX91" s="284"/>
      <c r="EY91" s="284"/>
      <c r="EZ91" s="284"/>
      <c r="FA91" s="284"/>
      <c r="FB91" s="284"/>
      <c r="FC91" s="284"/>
      <c r="FD91" s="284"/>
      <c r="FE91" s="284"/>
      <c r="FF91" s="284"/>
      <c r="FG91" s="284"/>
      <c r="FH91" s="284"/>
      <c r="FI91" s="284"/>
      <c r="FJ91" s="284"/>
      <c r="FK91" s="284"/>
      <c r="FL91" s="284"/>
      <c r="FM91" s="284"/>
      <c r="FN91" s="284"/>
      <c r="FO91" s="284"/>
      <c r="FP91" s="284"/>
      <c r="FQ91" s="284"/>
      <c r="FR91" s="284"/>
      <c r="FS91" s="284"/>
      <c r="FT91" s="284"/>
      <c r="FU91" s="284"/>
      <c r="FV91" s="284"/>
      <c r="FW91" s="284"/>
      <c r="FX91" s="284"/>
      <c r="FY91" s="284"/>
      <c r="FZ91" s="284"/>
      <c r="GA91" s="284"/>
      <c r="GB91" s="284"/>
      <c r="GC91" s="284"/>
      <c r="GD91" s="284"/>
      <c r="GE91" s="284"/>
      <c r="GF91" s="284"/>
      <c r="GG91" s="284"/>
      <c r="GH91" s="284"/>
      <c r="GI91" s="284"/>
      <c r="GJ91" s="284"/>
      <c r="GK91" s="284"/>
      <c r="GL91" s="284"/>
      <c r="GM91" s="284"/>
      <c r="GN91" s="284"/>
      <c r="GO91" s="284"/>
      <c r="GP91" s="284"/>
      <c r="GQ91" s="284"/>
      <c r="GR91" s="284"/>
      <c r="GS91" s="284"/>
      <c r="GT91" s="284"/>
      <c r="GU91" s="284"/>
      <c r="GV91" s="284"/>
      <c r="GW91" s="284"/>
      <c r="GX91" s="284"/>
      <c r="GY91" s="284"/>
      <c r="GZ91" s="284"/>
      <c r="HA91" s="284"/>
      <c r="HB91" s="284"/>
      <c r="HC91" s="284"/>
      <c r="HD91" s="284"/>
      <c r="HE91" s="284"/>
      <c r="HF91" s="284"/>
      <c r="HG91" s="284"/>
      <c r="HH91" s="284"/>
      <c r="HI91" s="284"/>
      <c r="HJ91" s="284"/>
      <c r="HK91" s="284"/>
      <c r="HL91" s="284"/>
      <c r="HM91" s="284"/>
      <c r="HN91" s="284"/>
      <c r="HO91" s="284"/>
      <c r="HP91" s="284"/>
      <c r="HQ91" s="284"/>
      <c r="HR91" s="284"/>
      <c r="HS91" s="284"/>
      <c r="HT91" s="284"/>
      <c r="HU91" s="284"/>
      <c r="HV91" s="284"/>
      <c r="HW91" s="284"/>
      <c r="HX91" s="284"/>
      <c r="HY91" s="284"/>
      <c r="HZ91" s="284"/>
      <c r="IA91" s="284"/>
      <c r="IB91" s="284"/>
      <c r="IC91" s="284"/>
      <c r="ID91" s="284"/>
      <c r="IE91" s="284"/>
      <c r="IF91" s="284"/>
      <c r="IG91" s="284"/>
      <c r="IH91" s="284"/>
      <c r="II91" s="284"/>
      <c r="IJ91" s="284"/>
    </row>
    <row r="92" spans="1:244" ht="14.1" customHeight="1">
      <c r="A92" s="436"/>
      <c r="B92" s="162"/>
      <c r="C92" s="345"/>
      <c r="E92" s="366"/>
      <c r="F92" s="508"/>
    </row>
    <row r="93" spans="1:244" s="353" customFormat="1" ht="15" customHeight="1">
      <c r="A93" s="344" t="s">
        <v>1017</v>
      </c>
      <c r="B93" s="442" t="s">
        <v>198</v>
      </c>
      <c r="C93" s="507" t="s">
        <v>440</v>
      </c>
      <c r="D93" s="417">
        <v>1554</v>
      </c>
      <c r="E93" s="286"/>
      <c r="F93" s="219">
        <f>D93*E93</f>
        <v>0</v>
      </c>
      <c r="G93" s="284"/>
      <c r="H93" s="284"/>
      <c r="I93" s="284"/>
      <c r="J93" s="284"/>
      <c r="K93" s="284"/>
      <c r="L93" s="284"/>
      <c r="M93" s="284"/>
      <c r="N93" s="284"/>
      <c r="O93" s="284"/>
      <c r="P93" s="284"/>
      <c r="Q93" s="284"/>
      <c r="R93" s="284"/>
      <c r="S93" s="284"/>
      <c r="T93" s="284"/>
      <c r="U93" s="284"/>
      <c r="V93" s="284"/>
      <c r="W93" s="284"/>
      <c r="X93" s="284"/>
      <c r="Y93" s="284"/>
      <c r="Z93" s="284"/>
      <c r="AA93" s="284"/>
      <c r="AB93" s="284"/>
      <c r="AC93" s="284"/>
      <c r="AD93" s="284"/>
      <c r="AE93" s="284"/>
      <c r="AF93" s="284"/>
      <c r="AG93" s="284"/>
      <c r="AH93" s="284"/>
      <c r="AI93" s="284"/>
      <c r="AJ93" s="284"/>
      <c r="AK93" s="284"/>
      <c r="AL93" s="284"/>
      <c r="AM93" s="284"/>
      <c r="AN93" s="284"/>
      <c r="AO93" s="284"/>
      <c r="AP93" s="284"/>
      <c r="AQ93" s="284"/>
      <c r="AR93" s="284"/>
      <c r="AS93" s="284"/>
      <c r="AT93" s="284"/>
      <c r="AU93" s="284"/>
      <c r="AV93" s="284"/>
      <c r="AW93" s="284"/>
      <c r="AX93" s="284"/>
      <c r="AY93" s="284"/>
      <c r="AZ93" s="284"/>
      <c r="BA93" s="284"/>
      <c r="BB93" s="284"/>
      <c r="BC93" s="284"/>
      <c r="BD93" s="284"/>
      <c r="BE93" s="284"/>
      <c r="BF93" s="284"/>
      <c r="BG93" s="284"/>
      <c r="BH93" s="284"/>
      <c r="BI93" s="284"/>
      <c r="BJ93" s="284"/>
      <c r="BK93" s="284"/>
      <c r="BL93" s="284"/>
      <c r="BM93" s="284"/>
      <c r="BN93" s="284"/>
      <c r="BO93" s="284"/>
      <c r="BP93" s="284"/>
      <c r="BQ93" s="284"/>
      <c r="BR93" s="284"/>
      <c r="BS93" s="284"/>
      <c r="BT93" s="284"/>
      <c r="BU93" s="284"/>
      <c r="BV93" s="284"/>
      <c r="BW93" s="284"/>
      <c r="BX93" s="284"/>
      <c r="BY93" s="284"/>
      <c r="BZ93" s="284"/>
      <c r="CA93" s="284"/>
      <c r="CB93" s="284"/>
      <c r="CC93" s="284"/>
      <c r="CD93" s="284"/>
      <c r="CE93" s="284"/>
      <c r="CF93" s="284"/>
      <c r="CG93" s="284"/>
      <c r="CH93" s="284"/>
      <c r="CI93" s="284"/>
      <c r="CJ93" s="284"/>
      <c r="CK93" s="284"/>
      <c r="CL93" s="284"/>
      <c r="CM93" s="284"/>
      <c r="CN93" s="284"/>
      <c r="CO93" s="284"/>
      <c r="CP93" s="284"/>
      <c r="CQ93" s="284"/>
      <c r="CR93" s="284"/>
      <c r="CS93" s="284"/>
      <c r="CT93" s="284"/>
      <c r="CU93" s="284"/>
      <c r="CV93" s="284"/>
      <c r="CW93" s="284"/>
      <c r="CX93" s="284"/>
      <c r="CY93" s="284"/>
      <c r="CZ93" s="284"/>
      <c r="DA93" s="284"/>
      <c r="DB93" s="284"/>
      <c r="DC93" s="284"/>
      <c r="DD93" s="284"/>
      <c r="DE93" s="284"/>
      <c r="DF93" s="284"/>
      <c r="DG93" s="284"/>
      <c r="DH93" s="284"/>
      <c r="DI93" s="284"/>
      <c r="DJ93" s="284"/>
      <c r="DK93" s="284"/>
      <c r="DL93" s="284"/>
      <c r="DM93" s="284"/>
      <c r="DN93" s="284"/>
      <c r="DO93" s="284"/>
      <c r="DP93" s="284"/>
      <c r="DQ93" s="284"/>
      <c r="DR93" s="284"/>
      <c r="DS93" s="284"/>
      <c r="DT93" s="284"/>
      <c r="DU93" s="284"/>
      <c r="DV93" s="284"/>
      <c r="DW93" s="284"/>
      <c r="DX93" s="284"/>
      <c r="DY93" s="284"/>
      <c r="DZ93" s="284"/>
      <c r="EA93" s="284"/>
      <c r="EB93" s="284"/>
      <c r="EC93" s="284"/>
      <c r="ED93" s="284"/>
      <c r="EE93" s="284"/>
      <c r="EF93" s="284"/>
      <c r="EG93" s="284"/>
      <c r="EH93" s="284"/>
      <c r="EI93" s="284"/>
      <c r="EJ93" s="284"/>
      <c r="EK93" s="284"/>
      <c r="EL93" s="284"/>
      <c r="EM93" s="284"/>
      <c r="EN93" s="284"/>
      <c r="EO93" s="284"/>
      <c r="EP93" s="284"/>
      <c r="EQ93" s="284"/>
      <c r="ER93" s="284"/>
      <c r="ES93" s="284"/>
      <c r="ET93" s="284"/>
      <c r="EU93" s="284"/>
      <c r="EV93" s="284"/>
      <c r="EW93" s="284"/>
      <c r="EX93" s="284"/>
      <c r="EY93" s="284"/>
      <c r="EZ93" s="284"/>
      <c r="FA93" s="284"/>
      <c r="FB93" s="284"/>
      <c r="FC93" s="284"/>
      <c r="FD93" s="284"/>
      <c r="FE93" s="284"/>
      <c r="FF93" s="284"/>
      <c r="FG93" s="284"/>
      <c r="FH93" s="284"/>
      <c r="FI93" s="284"/>
      <c r="FJ93" s="284"/>
      <c r="FK93" s="284"/>
      <c r="FL93" s="284"/>
      <c r="FM93" s="284"/>
      <c r="FN93" s="284"/>
      <c r="FO93" s="284"/>
      <c r="FP93" s="284"/>
      <c r="FQ93" s="284"/>
      <c r="FR93" s="284"/>
      <c r="FS93" s="284"/>
      <c r="FT93" s="284"/>
      <c r="FU93" s="284"/>
      <c r="FV93" s="284"/>
      <c r="FW93" s="284"/>
      <c r="FX93" s="284"/>
      <c r="FY93" s="284"/>
      <c r="FZ93" s="284"/>
      <c r="GA93" s="284"/>
      <c r="GB93" s="284"/>
      <c r="GC93" s="284"/>
      <c r="GD93" s="284"/>
      <c r="GE93" s="284"/>
      <c r="GF93" s="284"/>
      <c r="GG93" s="284"/>
      <c r="GH93" s="284"/>
      <c r="GI93" s="284"/>
      <c r="GJ93" s="284"/>
      <c r="GK93" s="284"/>
      <c r="GL93" s="284"/>
      <c r="GM93" s="284"/>
      <c r="GN93" s="284"/>
      <c r="GO93" s="284"/>
      <c r="GP93" s="284"/>
      <c r="GQ93" s="284"/>
      <c r="GR93" s="284"/>
      <c r="GS93" s="284"/>
      <c r="GT93" s="284"/>
      <c r="GU93" s="284"/>
      <c r="GV93" s="284"/>
      <c r="GW93" s="284"/>
      <c r="GX93" s="284"/>
      <c r="GY93" s="284"/>
      <c r="GZ93" s="284"/>
      <c r="HA93" s="284"/>
      <c r="HB93" s="284"/>
      <c r="HC93" s="284"/>
      <c r="HD93" s="284"/>
      <c r="HE93" s="284"/>
      <c r="HF93" s="284"/>
      <c r="HG93" s="284"/>
      <c r="HH93" s="284"/>
      <c r="HI93" s="284"/>
      <c r="HJ93" s="284"/>
      <c r="HK93" s="284"/>
      <c r="HL93" s="284"/>
      <c r="HM93" s="284"/>
      <c r="HN93" s="284"/>
      <c r="HO93" s="284"/>
      <c r="HP93" s="284"/>
      <c r="HQ93" s="284"/>
      <c r="HR93" s="284"/>
      <c r="HS93" s="284"/>
      <c r="HT93" s="284"/>
      <c r="HU93" s="284"/>
      <c r="HV93" s="284"/>
      <c r="HW93" s="284"/>
      <c r="HX93" s="284"/>
      <c r="HY93" s="284"/>
      <c r="HZ93" s="284"/>
      <c r="IA93" s="284"/>
      <c r="IB93" s="284"/>
      <c r="IC93" s="284"/>
      <c r="ID93" s="284"/>
      <c r="IE93" s="284"/>
      <c r="IF93" s="284"/>
      <c r="IG93" s="284"/>
      <c r="IH93" s="284"/>
      <c r="II93" s="284"/>
      <c r="IJ93" s="284"/>
    </row>
    <row r="94" spans="1:244" ht="14.1" customHeight="1">
      <c r="A94" s="436"/>
      <c r="B94" s="162"/>
      <c r="C94" s="507"/>
      <c r="E94" s="366"/>
      <c r="F94" s="508"/>
    </row>
    <row r="95" spans="1:244" s="353" customFormat="1" ht="15" customHeight="1">
      <c r="A95" s="344" t="s">
        <v>1245</v>
      </c>
      <c r="B95" s="442" t="s">
        <v>199</v>
      </c>
      <c r="C95" s="507" t="s">
        <v>440</v>
      </c>
      <c r="D95" s="417">
        <v>240</v>
      </c>
      <c r="E95" s="286"/>
      <c r="F95" s="219">
        <f>D95*E95</f>
        <v>0</v>
      </c>
      <c r="G95" s="284"/>
      <c r="H95" s="284"/>
      <c r="I95" s="284"/>
      <c r="J95" s="284"/>
      <c r="K95" s="284"/>
      <c r="L95" s="284"/>
      <c r="M95" s="284"/>
      <c r="N95" s="284"/>
      <c r="O95" s="284"/>
      <c r="P95" s="284"/>
      <c r="Q95" s="284"/>
      <c r="R95" s="284"/>
      <c r="S95" s="284"/>
      <c r="T95" s="284"/>
      <c r="U95" s="284"/>
      <c r="V95" s="284"/>
      <c r="W95" s="284"/>
      <c r="X95" s="284"/>
      <c r="Y95" s="284"/>
      <c r="Z95" s="284"/>
      <c r="AA95" s="284"/>
      <c r="AB95" s="284"/>
      <c r="AC95" s="284"/>
      <c r="AD95" s="284"/>
      <c r="AE95" s="284"/>
      <c r="AF95" s="284"/>
      <c r="AG95" s="284"/>
      <c r="AH95" s="284"/>
      <c r="AI95" s="284"/>
      <c r="AJ95" s="284"/>
      <c r="AK95" s="284"/>
      <c r="AL95" s="284"/>
      <c r="AM95" s="284"/>
      <c r="AN95" s="284"/>
      <c r="AO95" s="284"/>
      <c r="AP95" s="284"/>
      <c r="AQ95" s="284"/>
      <c r="AR95" s="284"/>
      <c r="AS95" s="284"/>
      <c r="AT95" s="284"/>
      <c r="AU95" s="284"/>
      <c r="AV95" s="284"/>
      <c r="AW95" s="284"/>
      <c r="AX95" s="284"/>
      <c r="AY95" s="284"/>
      <c r="AZ95" s="284"/>
      <c r="BA95" s="284"/>
      <c r="BB95" s="284"/>
      <c r="BC95" s="284"/>
      <c r="BD95" s="284"/>
      <c r="BE95" s="284"/>
      <c r="BF95" s="284"/>
      <c r="BG95" s="284"/>
      <c r="BH95" s="284"/>
      <c r="BI95" s="284"/>
      <c r="BJ95" s="284"/>
      <c r="BK95" s="284"/>
      <c r="BL95" s="284"/>
      <c r="BM95" s="284"/>
      <c r="BN95" s="284"/>
      <c r="BO95" s="284"/>
      <c r="BP95" s="284"/>
      <c r="BQ95" s="284"/>
      <c r="BR95" s="284"/>
      <c r="BS95" s="284"/>
      <c r="BT95" s="284"/>
      <c r="BU95" s="284"/>
      <c r="BV95" s="284"/>
      <c r="BW95" s="284"/>
      <c r="BX95" s="284"/>
      <c r="BY95" s="284"/>
      <c r="BZ95" s="284"/>
      <c r="CA95" s="284"/>
      <c r="CB95" s="284"/>
      <c r="CC95" s="284"/>
      <c r="CD95" s="284"/>
      <c r="CE95" s="284"/>
      <c r="CF95" s="284"/>
      <c r="CG95" s="284"/>
      <c r="CH95" s="284"/>
      <c r="CI95" s="284"/>
      <c r="CJ95" s="284"/>
      <c r="CK95" s="284"/>
      <c r="CL95" s="284"/>
      <c r="CM95" s="284"/>
      <c r="CN95" s="284"/>
      <c r="CO95" s="284"/>
      <c r="CP95" s="284"/>
      <c r="CQ95" s="284"/>
      <c r="CR95" s="284"/>
      <c r="CS95" s="284"/>
      <c r="CT95" s="284"/>
      <c r="CU95" s="284"/>
      <c r="CV95" s="284"/>
      <c r="CW95" s="284"/>
      <c r="CX95" s="284"/>
      <c r="CY95" s="284"/>
      <c r="CZ95" s="284"/>
      <c r="DA95" s="284"/>
      <c r="DB95" s="284"/>
      <c r="DC95" s="284"/>
      <c r="DD95" s="284"/>
      <c r="DE95" s="284"/>
      <c r="DF95" s="284"/>
      <c r="DG95" s="284"/>
      <c r="DH95" s="284"/>
      <c r="DI95" s="284"/>
      <c r="DJ95" s="284"/>
      <c r="DK95" s="284"/>
      <c r="DL95" s="284"/>
      <c r="DM95" s="284"/>
      <c r="DN95" s="284"/>
      <c r="DO95" s="284"/>
      <c r="DP95" s="284"/>
      <c r="DQ95" s="284"/>
      <c r="DR95" s="284"/>
      <c r="DS95" s="284"/>
      <c r="DT95" s="284"/>
      <c r="DU95" s="284"/>
      <c r="DV95" s="284"/>
      <c r="DW95" s="284"/>
      <c r="DX95" s="284"/>
      <c r="DY95" s="284"/>
      <c r="DZ95" s="284"/>
      <c r="EA95" s="284"/>
      <c r="EB95" s="284"/>
      <c r="EC95" s="284"/>
      <c r="ED95" s="284"/>
      <c r="EE95" s="284"/>
      <c r="EF95" s="284"/>
      <c r="EG95" s="284"/>
      <c r="EH95" s="284"/>
      <c r="EI95" s="284"/>
      <c r="EJ95" s="284"/>
      <c r="EK95" s="284"/>
      <c r="EL95" s="284"/>
      <c r="EM95" s="284"/>
      <c r="EN95" s="284"/>
      <c r="EO95" s="284"/>
      <c r="EP95" s="284"/>
      <c r="EQ95" s="284"/>
      <c r="ER95" s="284"/>
      <c r="ES95" s="284"/>
      <c r="ET95" s="284"/>
      <c r="EU95" s="284"/>
      <c r="EV95" s="284"/>
      <c r="EW95" s="284"/>
      <c r="EX95" s="284"/>
      <c r="EY95" s="284"/>
      <c r="EZ95" s="284"/>
      <c r="FA95" s="284"/>
      <c r="FB95" s="284"/>
      <c r="FC95" s="284"/>
      <c r="FD95" s="284"/>
      <c r="FE95" s="284"/>
      <c r="FF95" s="284"/>
      <c r="FG95" s="284"/>
      <c r="FH95" s="284"/>
      <c r="FI95" s="284"/>
      <c r="FJ95" s="284"/>
      <c r="FK95" s="284"/>
      <c r="FL95" s="284"/>
      <c r="FM95" s="284"/>
      <c r="FN95" s="284"/>
      <c r="FO95" s="284"/>
      <c r="FP95" s="284"/>
      <c r="FQ95" s="284"/>
      <c r="FR95" s="284"/>
      <c r="FS95" s="284"/>
      <c r="FT95" s="284"/>
      <c r="FU95" s="284"/>
      <c r="FV95" s="284"/>
      <c r="FW95" s="284"/>
      <c r="FX95" s="284"/>
      <c r="FY95" s="284"/>
      <c r="FZ95" s="284"/>
      <c r="GA95" s="284"/>
      <c r="GB95" s="284"/>
      <c r="GC95" s="284"/>
      <c r="GD95" s="284"/>
      <c r="GE95" s="284"/>
      <c r="GF95" s="284"/>
      <c r="GG95" s="284"/>
      <c r="GH95" s="284"/>
      <c r="GI95" s="284"/>
      <c r="GJ95" s="284"/>
      <c r="GK95" s="284"/>
      <c r="GL95" s="284"/>
      <c r="GM95" s="284"/>
      <c r="GN95" s="284"/>
      <c r="GO95" s="284"/>
      <c r="GP95" s="284"/>
      <c r="GQ95" s="284"/>
      <c r="GR95" s="284"/>
      <c r="GS95" s="284"/>
      <c r="GT95" s="284"/>
      <c r="GU95" s="284"/>
      <c r="GV95" s="284"/>
      <c r="GW95" s="284"/>
      <c r="GX95" s="284"/>
      <c r="GY95" s="284"/>
      <c r="GZ95" s="284"/>
      <c r="HA95" s="284"/>
      <c r="HB95" s="284"/>
      <c r="HC95" s="284"/>
      <c r="HD95" s="284"/>
      <c r="HE95" s="284"/>
      <c r="HF95" s="284"/>
      <c r="HG95" s="284"/>
      <c r="HH95" s="284"/>
      <c r="HI95" s="284"/>
      <c r="HJ95" s="284"/>
      <c r="HK95" s="284"/>
      <c r="HL95" s="284"/>
      <c r="HM95" s="284"/>
      <c r="HN95" s="284"/>
      <c r="HO95" s="284"/>
      <c r="HP95" s="284"/>
      <c r="HQ95" s="284"/>
      <c r="HR95" s="284"/>
      <c r="HS95" s="284"/>
      <c r="HT95" s="284"/>
      <c r="HU95" s="284"/>
      <c r="HV95" s="284"/>
      <c r="HW95" s="284"/>
      <c r="HX95" s="284"/>
      <c r="HY95" s="284"/>
      <c r="HZ95" s="284"/>
      <c r="IA95" s="284"/>
      <c r="IB95" s="284"/>
      <c r="IC95" s="284"/>
      <c r="ID95" s="284"/>
      <c r="IE95" s="284"/>
      <c r="IF95" s="284"/>
      <c r="IG95" s="284"/>
      <c r="IH95" s="284"/>
      <c r="II95" s="284"/>
      <c r="IJ95" s="284"/>
    </row>
    <row r="96" spans="1:244" ht="14.1" customHeight="1">
      <c r="A96" s="436"/>
      <c r="B96" s="162"/>
      <c r="C96" s="345"/>
      <c r="E96" s="366"/>
      <c r="F96" s="508"/>
    </row>
    <row r="97" spans="1:244" s="353" customFormat="1" ht="15" customHeight="1">
      <c r="A97" s="344" t="s">
        <v>1246</v>
      </c>
      <c r="B97" s="442" t="s">
        <v>200</v>
      </c>
      <c r="C97" s="507" t="s">
        <v>440</v>
      </c>
      <c r="D97" s="417">
        <v>150</v>
      </c>
      <c r="E97" s="288"/>
      <c r="F97" s="219">
        <f>D97*E97</f>
        <v>0</v>
      </c>
      <c r="G97" s="284"/>
      <c r="H97" s="284"/>
      <c r="I97" s="284"/>
      <c r="J97" s="284"/>
      <c r="K97" s="284"/>
      <c r="L97" s="284"/>
      <c r="M97" s="284"/>
      <c r="N97" s="284"/>
      <c r="O97" s="284"/>
      <c r="P97" s="284"/>
      <c r="Q97" s="284"/>
      <c r="R97" s="284"/>
      <c r="S97" s="284"/>
      <c r="T97" s="284"/>
      <c r="U97" s="284"/>
      <c r="V97" s="284"/>
      <c r="W97" s="284"/>
      <c r="X97" s="284"/>
      <c r="Y97" s="284"/>
      <c r="Z97" s="284"/>
      <c r="AA97" s="284"/>
      <c r="AB97" s="284"/>
      <c r="AC97" s="284"/>
      <c r="AD97" s="284"/>
      <c r="AE97" s="284"/>
      <c r="AF97" s="284"/>
      <c r="AG97" s="284"/>
      <c r="AH97" s="284"/>
      <c r="AI97" s="284"/>
      <c r="AJ97" s="284"/>
      <c r="AK97" s="284"/>
      <c r="AL97" s="284"/>
      <c r="AM97" s="284"/>
      <c r="AN97" s="284"/>
      <c r="AO97" s="284"/>
      <c r="AP97" s="284"/>
      <c r="AQ97" s="284"/>
      <c r="AR97" s="284"/>
      <c r="AS97" s="284"/>
      <c r="AT97" s="284"/>
      <c r="AU97" s="284"/>
      <c r="AV97" s="284"/>
      <c r="AW97" s="284"/>
      <c r="AX97" s="284"/>
      <c r="AY97" s="284"/>
      <c r="AZ97" s="284"/>
      <c r="BA97" s="284"/>
      <c r="BB97" s="284"/>
      <c r="BC97" s="284"/>
      <c r="BD97" s="284"/>
      <c r="BE97" s="284"/>
      <c r="BF97" s="284"/>
      <c r="BG97" s="284"/>
      <c r="BH97" s="284"/>
      <c r="BI97" s="284"/>
      <c r="BJ97" s="284"/>
      <c r="BK97" s="284"/>
      <c r="BL97" s="284"/>
      <c r="BM97" s="284"/>
      <c r="BN97" s="284"/>
      <c r="BO97" s="284"/>
      <c r="BP97" s="284"/>
      <c r="BQ97" s="284"/>
      <c r="BR97" s="284"/>
      <c r="BS97" s="284"/>
      <c r="BT97" s="284"/>
      <c r="BU97" s="284"/>
      <c r="BV97" s="284"/>
      <c r="BW97" s="284"/>
      <c r="BX97" s="284"/>
      <c r="BY97" s="284"/>
      <c r="BZ97" s="284"/>
      <c r="CA97" s="284"/>
      <c r="CB97" s="284"/>
      <c r="CC97" s="284"/>
      <c r="CD97" s="284"/>
      <c r="CE97" s="284"/>
      <c r="CF97" s="284"/>
      <c r="CG97" s="284"/>
      <c r="CH97" s="284"/>
      <c r="CI97" s="284"/>
      <c r="CJ97" s="284"/>
      <c r="CK97" s="284"/>
      <c r="CL97" s="284"/>
      <c r="CM97" s="284"/>
      <c r="CN97" s="284"/>
      <c r="CO97" s="284"/>
      <c r="CP97" s="284"/>
      <c r="CQ97" s="284"/>
      <c r="CR97" s="284"/>
      <c r="CS97" s="284"/>
      <c r="CT97" s="284"/>
      <c r="CU97" s="284"/>
      <c r="CV97" s="284"/>
      <c r="CW97" s="284"/>
      <c r="CX97" s="284"/>
      <c r="CY97" s="284"/>
      <c r="CZ97" s="284"/>
      <c r="DA97" s="284"/>
      <c r="DB97" s="284"/>
      <c r="DC97" s="284"/>
      <c r="DD97" s="284"/>
      <c r="DE97" s="284"/>
      <c r="DF97" s="284"/>
      <c r="DG97" s="284"/>
      <c r="DH97" s="284"/>
      <c r="DI97" s="284"/>
      <c r="DJ97" s="284"/>
      <c r="DK97" s="284"/>
      <c r="DL97" s="284"/>
      <c r="DM97" s="284"/>
      <c r="DN97" s="284"/>
      <c r="DO97" s="284"/>
      <c r="DP97" s="284"/>
      <c r="DQ97" s="284"/>
      <c r="DR97" s="284"/>
      <c r="DS97" s="284"/>
      <c r="DT97" s="284"/>
      <c r="DU97" s="284"/>
      <c r="DV97" s="284"/>
      <c r="DW97" s="284"/>
      <c r="DX97" s="284"/>
      <c r="DY97" s="284"/>
      <c r="DZ97" s="284"/>
      <c r="EA97" s="284"/>
      <c r="EB97" s="284"/>
      <c r="EC97" s="284"/>
      <c r="ED97" s="284"/>
      <c r="EE97" s="284"/>
      <c r="EF97" s="284"/>
      <c r="EG97" s="284"/>
      <c r="EH97" s="284"/>
      <c r="EI97" s="284"/>
      <c r="EJ97" s="284"/>
      <c r="EK97" s="284"/>
      <c r="EL97" s="284"/>
      <c r="EM97" s="284"/>
      <c r="EN97" s="284"/>
      <c r="EO97" s="284"/>
      <c r="EP97" s="284"/>
      <c r="EQ97" s="284"/>
      <c r="ER97" s="284"/>
      <c r="ES97" s="284"/>
      <c r="ET97" s="284"/>
      <c r="EU97" s="284"/>
      <c r="EV97" s="284"/>
      <c r="EW97" s="284"/>
      <c r="EX97" s="284"/>
      <c r="EY97" s="284"/>
      <c r="EZ97" s="284"/>
      <c r="FA97" s="284"/>
      <c r="FB97" s="284"/>
      <c r="FC97" s="284"/>
      <c r="FD97" s="284"/>
      <c r="FE97" s="284"/>
      <c r="FF97" s="284"/>
      <c r="FG97" s="284"/>
      <c r="FH97" s="284"/>
      <c r="FI97" s="284"/>
      <c r="FJ97" s="284"/>
      <c r="FK97" s="284"/>
      <c r="FL97" s="284"/>
      <c r="FM97" s="284"/>
      <c r="FN97" s="284"/>
      <c r="FO97" s="284"/>
      <c r="FP97" s="284"/>
      <c r="FQ97" s="284"/>
      <c r="FR97" s="284"/>
      <c r="FS97" s="284"/>
      <c r="FT97" s="284"/>
      <c r="FU97" s="284"/>
      <c r="FV97" s="284"/>
      <c r="FW97" s="284"/>
      <c r="FX97" s="284"/>
      <c r="FY97" s="284"/>
      <c r="FZ97" s="284"/>
      <c r="GA97" s="284"/>
      <c r="GB97" s="284"/>
      <c r="GC97" s="284"/>
      <c r="GD97" s="284"/>
      <c r="GE97" s="284"/>
      <c r="GF97" s="284"/>
      <c r="GG97" s="284"/>
      <c r="GH97" s="284"/>
      <c r="GI97" s="284"/>
      <c r="GJ97" s="284"/>
      <c r="GK97" s="284"/>
      <c r="GL97" s="284"/>
      <c r="GM97" s="284"/>
      <c r="GN97" s="284"/>
      <c r="GO97" s="284"/>
      <c r="GP97" s="284"/>
      <c r="GQ97" s="284"/>
      <c r="GR97" s="284"/>
      <c r="GS97" s="284"/>
      <c r="GT97" s="284"/>
      <c r="GU97" s="284"/>
      <c r="GV97" s="284"/>
      <c r="GW97" s="284"/>
      <c r="GX97" s="284"/>
      <c r="GY97" s="284"/>
      <c r="GZ97" s="284"/>
      <c r="HA97" s="284"/>
      <c r="HB97" s="284"/>
      <c r="HC97" s="284"/>
      <c r="HD97" s="284"/>
      <c r="HE97" s="284"/>
      <c r="HF97" s="284"/>
      <c r="HG97" s="284"/>
      <c r="HH97" s="284"/>
      <c r="HI97" s="284"/>
      <c r="HJ97" s="284"/>
      <c r="HK97" s="284"/>
      <c r="HL97" s="284"/>
      <c r="HM97" s="284"/>
      <c r="HN97" s="284"/>
      <c r="HO97" s="284"/>
      <c r="HP97" s="284"/>
      <c r="HQ97" s="284"/>
      <c r="HR97" s="284"/>
      <c r="HS97" s="284"/>
      <c r="HT97" s="284"/>
      <c r="HU97" s="284"/>
      <c r="HV97" s="284"/>
      <c r="HW97" s="284"/>
      <c r="HX97" s="284"/>
      <c r="HY97" s="284"/>
      <c r="HZ97" s="284"/>
      <c r="IA97" s="284"/>
      <c r="IB97" s="284"/>
      <c r="IC97" s="284"/>
      <c r="ID97" s="284"/>
      <c r="IE97" s="284"/>
      <c r="IF97" s="284"/>
      <c r="IG97" s="284"/>
      <c r="IH97" s="284"/>
      <c r="II97" s="284"/>
      <c r="IJ97" s="284"/>
    </row>
    <row r="98" spans="1:244" s="353" customFormat="1" ht="15" customHeight="1">
      <c r="A98" s="436"/>
      <c r="B98" s="442"/>
      <c r="C98" s="507"/>
      <c r="D98" s="417"/>
      <c r="E98" s="509"/>
      <c r="F98" s="508"/>
      <c r="G98" s="284"/>
      <c r="H98" s="284"/>
      <c r="I98" s="284"/>
      <c r="J98" s="284"/>
      <c r="K98" s="284"/>
      <c r="L98" s="284"/>
      <c r="M98" s="284"/>
      <c r="N98" s="284"/>
      <c r="O98" s="284"/>
      <c r="P98" s="284"/>
      <c r="Q98" s="284"/>
      <c r="R98" s="284"/>
      <c r="S98" s="284"/>
      <c r="T98" s="284"/>
      <c r="U98" s="284"/>
      <c r="V98" s="284"/>
      <c r="W98" s="284"/>
      <c r="X98" s="284"/>
      <c r="Y98" s="284"/>
      <c r="Z98" s="284"/>
      <c r="AA98" s="284"/>
      <c r="AB98" s="284"/>
      <c r="AC98" s="284"/>
      <c r="AD98" s="284"/>
      <c r="AE98" s="284"/>
      <c r="AF98" s="284"/>
      <c r="AG98" s="284"/>
      <c r="AH98" s="284"/>
      <c r="AI98" s="284"/>
      <c r="AJ98" s="284"/>
      <c r="AK98" s="284"/>
      <c r="AL98" s="284"/>
      <c r="AM98" s="284"/>
      <c r="AN98" s="284"/>
      <c r="AO98" s="284"/>
      <c r="AP98" s="284"/>
      <c r="AQ98" s="284"/>
      <c r="AR98" s="284"/>
      <c r="AS98" s="284"/>
      <c r="AT98" s="284"/>
      <c r="AU98" s="284"/>
      <c r="AV98" s="284"/>
      <c r="AW98" s="284"/>
      <c r="AX98" s="284"/>
      <c r="AY98" s="284"/>
      <c r="AZ98" s="284"/>
      <c r="BA98" s="284"/>
      <c r="BB98" s="284"/>
      <c r="BC98" s="284"/>
      <c r="BD98" s="284"/>
      <c r="BE98" s="284"/>
      <c r="BF98" s="284"/>
      <c r="BG98" s="284"/>
      <c r="BH98" s="284"/>
      <c r="BI98" s="284"/>
      <c r="BJ98" s="284"/>
      <c r="BK98" s="284"/>
      <c r="BL98" s="284"/>
      <c r="BM98" s="284"/>
      <c r="BN98" s="284"/>
      <c r="BO98" s="284"/>
      <c r="BP98" s="284"/>
      <c r="BQ98" s="284"/>
      <c r="BR98" s="284"/>
      <c r="BS98" s="284"/>
      <c r="BT98" s="284"/>
      <c r="BU98" s="284"/>
      <c r="BV98" s="284"/>
      <c r="BW98" s="284"/>
      <c r="BX98" s="284"/>
      <c r="BY98" s="284"/>
      <c r="BZ98" s="284"/>
      <c r="CA98" s="284"/>
      <c r="CB98" s="284"/>
      <c r="CC98" s="284"/>
      <c r="CD98" s="284"/>
      <c r="CE98" s="284"/>
      <c r="CF98" s="284"/>
      <c r="CG98" s="284"/>
      <c r="CH98" s="284"/>
      <c r="CI98" s="284"/>
      <c r="CJ98" s="284"/>
      <c r="CK98" s="284"/>
      <c r="CL98" s="284"/>
      <c r="CM98" s="284"/>
      <c r="CN98" s="284"/>
      <c r="CO98" s="284"/>
      <c r="CP98" s="284"/>
      <c r="CQ98" s="284"/>
      <c r="CR98" s="284"/>
      <c r="CS98" s="284"/>
      <c r="CT98" s="284"/>
      <c r="CU98" s="284"/>
      <c r="CV98" s="284"/>
      <c r="CW98" s="284"/>
      <c r="CX98" s="284"/>
      <c r="CY98" s="284"/>
      <c r="CZ98" s="284"/>
      <c r="DA98" s="284"/>
      <c r="DB98" s="284"/>
      <c r="DC98" s="284"/>
      <c r="DD98" s="284"/>
      <c r="DE98" s="284"/>
      <c r="DF98" s="28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284"/>
      <c r="EC98" s="284"/>
      <c r="ED98" s="284"/>
      <c r="EE98" s="284"/>
      <c r="EF98" s="284"/>
      <c r="EG98" s="284"/>
      <c r="EH98" s="284"/>
      <c r="EI98" s="284"/>
      <c r="EJ98" s="284"/>
      <c r="EK98" s="284"/>
      <c r="EL98" s="284"/>
      <c r="EM98" s="284"/>
      <c r="EN98" s="284"/>
      <c r="EO98" s="284"/>
      <c r="EP98" s="284"/>
      <c r="EQ98" s="284"/>
      <c r="ER98" s="284"/>
      <c r="ES98" s="284"/>
      <c r="ET98" s="284"/>
      <c r="EU98" s="284"/>
      <c r="EV98" s="284"/>
      <c r="EW98" s="284"/>
      <c r="EX98" s="284"/>
      <c r="EY98" s="284"/>
      <c r="EZ98" s="284"/>
      <c r="FA98" s="284"/>
      <c r="FB98" s="284"/>
      <c r="FC98" s="284"/>
      <c r="FD98" s="284"/>
      <c r="FE98" s="284"/>
      <c r="FF98" s="284"/>
      <c r="FG98" s="284"/>
      <c r="FH98" s="284"/>
      <c r="FI98" s="284"/>
      <c r="FJ98" s="284"/>
      <c r="FK98" s="284"/>
      <c r="FL98" s="284"/>
      <c r="FM98" s="284"/>
      <c r="FN98" s="284"/>
      <c r="FO98" s="284"/>
      <c r="FP98" s="284"/>
      <c r="FQ98" s="284"/>
      <c r="FR98" s="284"/>
      <c r="FS98" s="284"/>
      <c r="FT98" s="284"/>
      <c r="FU98" s="284"/>
      <c r="FV98" s="284"/>
      <c r="FW98" s="284"/>
      <c r="FX98" s="284"/>
      <c r="FY98" s="284"/>
      <c r="FZ98" s="284"/>
      <c r="GA98" s="284"/>
      <c r="GB98" s="284"/>
      <c r="GC98" s="284"/>
      <c r="GD98" s="284"/>
      <c r="GE98" s="284"/>
      <c r="GF98" s="284"/>
      <c r="GG98" s="284"/>
      <c r="GH98" s="284"/>
      <c r="GI98" s="284"/>
      <c r="GJ98" s="284"/>
      <c r="GK98" s="284"/>
      <c r="GL98" s="284"/>
      <c r="GM98" s="284"/>
      <c r="GN98" s="284"/>
      <c r="GO98" s="284"/>
      <c r="GP98" s="284"/>
      <c r="GQ98" s="284"/>
      <c r="GR98" s="284"/>
      <c r="GS98" s="284"/>
      <c r="GT98" s="284"/>
      <c r="GU98" s="284"/>
      <c r="GV98" s="284"/>
      <c r="GW98" s="284"/>
      <c r="GX98" s="284"/>
      <c r="GY98" s="284"/>
      <c r="GZ98" s="284"/>
      <c r="HA98" s="284"/>
      <c r="HB98" s="284"/>
      <c r="HC98" s="284"/>
      <c r="HD98" s="284"/>
      <c r="HE98" s="284"/>
      <c r="HF98" s="284"/>
      <c r="HG98" s="284"/>
      <c r="HH98" s="284"/>
      <c r="HI98" s="284"/>
      <c r="HJ98" s="284"/>
      <c r="HK98" s="284"/>
      <c r="HL98" s="284"/>
      <c r="HM98" s="284"/>
      <c r="HN98" s="284"/>
      <c r="HO98" s="284"/>
      <c r="HP98" s="284"/>
      <c r="HQ98" s="284"/>
      <c r="HR98" s="284"/>
      <c r="HS98" s="284"/>
      <c r="HT98" s="284"/>
      <c r="HU98" s="284"/>
      <c r="HV98" s="284"/>
      <c r="HW98" s="284"/>
      <c r="HX98" s="284"/>
      <c r="HY98" s="284"/>
      <c r="HZ98" s="284"/>
      <c r="IA98" s="284"/>
      <c r="IB98" s="284"/>
      <c r="IC98" s="284"/>
      <c r="ID98" s="284"/>
      <c r="IE98" s="284"/>
      <c r="IF98" s="284"/>
      <c r="IG98" s="284"/>
      <c r="IH98" s="284"/>
      <c r="II98" s="284"/>
      <c r="IJ98" s="284"/>
    </row>
    <row r="99" spans="1:244" s="353" customFormat="1" ht="14.25">
      <c r="A99" s="344" t="s">
        <v>1247</v>
      </c>
      <c r="B99" s="350" t="s">
        <v>201</v>
      </c>
      <c r="C99" s="507" t="s">
        <v>440</v>
      </c>
      <c r="D99" s="417">
        <v>210</v>
      </c>
      <c r="E99" s="288"/>
      <c r="F99" s="219">
        <f>D99*E99</f>
        <v>0</v>
      </c>
      <c r="G99" s="284"/>
      <c r="H99" s="284"/>
      <c r="I99" s="284"/>
      <c r="J99" s="284"/>
      <c r="K99" s="284"/>
      <c r="L99" s="284"/>
      <c r="M99" s="284"/>
      <c r="N99" s="284"/>
      <c r="O99" s="284"/>
      <c r="P99" s="284"/>
      <c r="Q99" s="284"/>
      <c r="R99" s="284"/>
      <c r="S99" s="284"/>
      <c r="T99" s="284"/>
      <c r="U99" s="284"/>
      <c r="V99" s="284"/>
      <c r="W99" s="284"/>
      <c r="X99" s="284"/>
      <c r="Y99" s="284"/>
      <c r="Z99" s="284"/>
      <c r="AA99" s="284"/>
      <c r="AB99" s="284"/>
      <c r="AC99" s="284"/>
      <c r="AD99" s="284"/>
      <c r="AE99" s="284"/>
      <c r="AF99" s="284"/>
      <c r="AG99" s="284"/>
      <c r="AH99" s="284"/>
      <c r="AI99" s="284"/>
      <c r="AJ99" s="284"/>
      <c r="AK99" s="284"/>
      <c r="AL99" s="284"/>
      <c r="AM99" s="284"/>
      <c r="AN99" s="284"/>
      <c r="AO99" s="284"/>
      <c r="AP99" s="284"/>
      <c r="AQ99" s="284"/>
      <c r="AR99" s="284"/>
      <c r="AS99" s="284"/>
      <c r="AT99" s="284"/>
      <c r="AU99" s="284"/>
      <c r="AV99" s="284"/>
      <c r="AW99" s="284"/>
      <c r="AX99" s="284"/>
      <c r="AY99" s="284"/>
      <c r="AZ99" s="284"/>
      <c r="BA99" s="284"/>
      <c r="BB99" s="284"/>
      <c r="BC99" s="284"/>
      <c r="BD99" s="284"/>
      <c r="BE99" s="284"/>
      <c r="BF99" s="284"/>
      <c r="BG99" s="284"/>
      <c r="BH99" s="284"/>
      <c r="BI99" s="284"/>
      <c r="BJ99" s="284"/>
      <c r="BK99" s="284"/>
      <c r="BL99" s="284"/>
      <c r="BM99" s="284"/>
      <c r="BN99" s="284"/>
      <c r="BO99" s="284"/>
      <c r="BP99" s="284"/>
      <c r="BQ99" s="284"/>
      <c r="BR99" s="284"/>
      <c r="BS99" s="284"/>
      <c r="BT99" s="284"/>
      <c r="BU99" s="284"/>
      <c r="BV99" s="284"/>
      <c r="BW99" s="284"/>
      <c r="BX99" s="284"/>
      <c r="BY99" s="284"/>
      <c r="BZ99" s="284"/>
      <c r="CA99" s="284"/>
      <c r="CB99" s="284"/>
      <c r="CC99" s="284"/>
      <c r="CD99" s="284"/>
      <c r="CE99" s="284"/>
      <c r="CF99" s="284"/>
      <c r="CG99" s="284"/>
      <c r="CH99" s="284"/>
      <c r="CI99" s="284"/>
      <c r="CJ99" s="284"/>
      <c r="CK99" s="284"/>
      <c r="CL99" s="284"/>
      <c r="CM99" s="284"/>
      <c r="CN99" s="284"/>
      <c r="CO99" s="284"/>
      <c r="CP99" s="284"/>
      <c r="CQ99" s="284"/>
      <c r="CR99" s="284"/>
      <c r="CS99" s="284"/>
      <c r="CT99" s="284"/>
      <c r="CU99" s="284"/>
      <c r="CV99" s="284"/>
      <c r="CW99" s="284"/>
      <c r="CX99" s="284"/>
      <c r="CY99" s="284"/>
      <c r="CZ99" s="284"/>
      <c r="DA99" s="284"/>
      <c r="DB99" s="284"/>
      <c r="DC99" s="284"/>
      <c r="DD99" s="284"/>
      <c r="DE99" s="284"/>
      <c r="DF99" s="284"/>
      <c r="DG99" s="284"/>
      <c r="DH99" s="284"/>
      <c r="DI99" s="284"/>
      <c r="DJ99" s="284"/>
      <c r="DK99" s="284"/>
      <c r="DL99" s="284"/>
      <c r="DM99" s="284"/>
      <c r="DN99" s="284"/>
      <c r="DO99" s="284"/>
      <c r="DP99" s="284"/>
      <c r="DQ99" s="284"/>
      <c r="DR99" s="284"/>
      <c r="DS99" s="284"/>
      <c r="DT99" s="284"/>
      <c r="DU99" s="284"/>
      <c r="DV99" s="284"/>
      <c r="DW99" s="284"/>
      <c r="DX99" s="284"/>
      <c r="DY99" s="284"/>
      <c r="DZ99" s="284"/>
      <c r="EA99" s="284"/>
      <c r="EB99" s="284"/>
      <c r="EC99" s="284"/>
      <c r="ED99" s="284"/>
      <c r="EE99" s="284"/>
      <c r="EF99" s="284"/>
      <c r="EG99" s="284"/>
      <c r="EH99" s="284"/>
      <c r="EI99" s="284"/>
      <c r="EJ99" s="284"/>
      <c r="EK99" s="284"/>
      <c r="EL99" s="284"/>
      <c r="EM99" s="284"/>
      <c r="EN99" s="284"/>
      <c r="EO99" s="284"/>
      <c r="EP99" s="284"/>
      <c r="EQ99" s="284"/>
      <c r="ER99" s="284"/>
      <c r="ES99" s="284"/>
      <c r="ET99" s="284"/>
      <c r="EU99" s="284"/>
      <c r="EV99" s="284"/>
      <c r="EW99" s="284"/>
      <c r="EX99" s="284"/>
      <c r="EY99" s="284"/>
      <c r="EZ99" s="284"/>
      <c r="FA99" s="284"/>
      <c r="FB99" s="284"/>
      <c r="FC99" s="284"/>
      <c r="FD99" s="284"/>
      <c r="FE99" s="284"/>
      <c r="FF99" s="284"/>
      <c r="FG99" s="284"/>
      <c r="FH99" s="284"/>
      <c r="FI99" s="284"/>
      <c r="FJ99" s="284"/>
      <c r="FK99" s="284"/>
      <c r="FL99" s="284"/>
      <c r="FM99" s="284"/>
      <c r="FN99" s="284"/>
      <c r="FO99" s="284"/>
      <c r="FP99" s="284"/>
      <c r="FQ99" s="284"/>
      <c r="FR99" s="284"/>
      <c r="FS99" s="284"/>
      <c r="FT99" s="284"/>
      <c r="FU99" s="284"/>
      <c r="FV99" s="284"/>
      <c r="FW99" s="284"/>
      <c r="FX99" s="284"/>
      <c r="FY99" s="284"/>
      <c r="FZ99" s="284"/>
      <c r="GA99" s="284"/>
      <c r="GB99" s="284"/>
      <c r="GC99" s="284"/>
      <c r="GD99" s="284"/>
      <c r="GE99" s="284"/>
      <c r="GF99" s="284"/>
      <c r="GG99" s="284"/>
      <c r="GH99" s="284"/>
      <c r="GI99" s="284"/>
      <c r="GJ99" s="284"/>
      <c r="GK99" s="284"/>
      <c r="GL99" s="284"/>
      <c r="GM99" s="284"/>
      <c r="GN99" s="284"/>
      <c r="GO99" s="284"/>
      <c r="GP99" s="284"/>
      <c r="GQ99" s="284"/>
      <c r="GR99" s="284"/>
      <c r="GS99" s="284"/>
      <c r="GT99" s="284"/>
      <c r="GU99" s="284"/>
      <c r="GV99" s="284"/>
      <c r="GW99" s="284"/>
      <c r="GX99" s="284"/>
      <c r="GY99" s="284"/>
      <c r="GZ99" s="284"/>
      <c r="HA99" s="284"/>
      <c r="HB99" s="284"/>
      <c r="HC99" s="284"/>
      <c r="HD99" s="284"/>
      <c r="HE99" s="284"/>
      <c r="HF99" s="284"/>
      <c r="HG99" s="284"/>
      <c r="HH99" s="284"/>
      <c r="HI99" s="284"/>
      <c r="HJ99" s="284"/>
      <c r="HK99" s="284"/>
      <c r="HL99" s="284"/>
      <c r="HM99" s="284"/>
      <c r="HN99" s="284"/>
      <c r="HO99" s="284"/>
      <c r="HP99" s="284"/>
      <c r="HQ99" s="284"/>
      <c r="HR99" s="284"/>
      <c r="HS99" s="284"/>
      <c r="HT99" s="284"/>
      <c r="HU99" s="284"/>
      <c r="HV99" s="284"/>
      <c r="HW99" s="284"/>
      <c r="HX99" s="284"/>
      <c r="HY99" s="284"/>
      <c r="HZ99" s="284"/>
      <c r="IA99" s="284"/>
      <c r="IB99" s="284"/>
      <c r="IC99" s="284"/>
      <c r="ID99" s="284"/>
      <c r="IE99" s="284"/>
      <c r="IF99" s="284"/>
      <c r="IG99" s="284"/>
      <c r="IH99" s="284"/>
      <c r="II99" s="284"/>
      <c r="IJ99" s="284"/>
    </row>
    <row r="100" spans="1:244" ht="14.1" customHeight="1">
      <c r="A100" s="436"/>
      <c r="B100" s="162"/>
      <c r="C100" s="507"/>
      <c r="E100" s="366"/>
      <c r="F100" s="508"/>
    </row>
    <row r="101" spans="1:244" s="353" customFormat="1" ht="15" customHeight="1">
      <c r="A101" s="344" t="s">
        <v>1248</v>
      </c>
      <c r="B101" s="442" t="s">
        <v>202</v>
      </c>
      <c r="C101" s="507" t="s">
        <v>440</v>
      </c>
      <c r="D101" s="417">
        <v>100</v>
      </c>
      <c r="E101" s="288"/>
      <c r="F101" s="219">
        <f>D101*E101</f>
        <v>0</v>
      </c>
      <c r="G101" s="284"/>
      <c r="H101" s="284"/>
      <c r="I101" s="284"/>
      <c r="J101" s="284"/>
      <c r="K101" s="284"/>
      <c r="L101" s="284"/>
      <c r="M101" s="284"/>
      <c r="N101" s="284"/>
      <c r="O101" s="284"/>
      <c r="P101" s="284"/>
      <c r="Q101" s="284"/>
      <c r="R101" s="284"/>
      <c r="S101" s="284"/>
      <c r="T101" s="284"/>
      <c r="U101" s="284"/>
      <c r="V101" s="284"/>
      <c r="W101" s="284"/>
      <c r="X101" s="284"/>
      <c r="Y101" s="284"/>
      <c r="Z101" s="284"/>
      <c r="AA101" s="284"/>
      <c r="AB101" s="284"/>
      <c r="AC101" s="284"/>
      <c r="AD101" s="284"/>
      <c r="AE101" s="284"/>
      <c r="AF101" s="284"/>
      <c r="AG101" s="284"/>
      <c r="AH101" s="284"/>
      <c r="AI101" s="284"/>
      <c r="AJ101" s="284"/>
      <c r="AK101" s="284"/>
      <c r="AL101" s="284"/>
      <c r="AM101" s="284"/>
      <c r="AN101" s="284"/>
      <c r="AO101" s="284"/>
      <c r="AP101" s="284"/>
      <c r="AQ101" s="284"/>
      <c r="AR101" s="284"/>
      <c r="AS101" s="284"/>
      <c r="AT101" s="284"/>
      <c r="AU101" s="284"/>
      <c r="AV101" s="284"/>
      <c r="AW101" s="284"/>
      <c r="AX101" s="284"/>
      <c r="AY101" s="284"/>
      <c r="AZ101" s="284"/>
      <c r="BA101" s="284"/>
      <c r="BB101" s="284"/>
      <c r="BC101" s="284"/>
      <c r="BD101" s="284"/>
      <c r="BE101" s="284"/>
      <c r="BF101" s="284"/>
      <c r="BG101" s="284"/>
      <c r="BH101" s="284"/>
      <c r="BI101" s="284"/>
      <c r="BJ101" s="284"/>
      <c r="BK101" s="284"/>
      <c r="BL101" s="284"/>
      <c r="BM101" s="284"/>
      <c r="BN101" s="284"/>
      <c r="BO101" s="284"/>
      <c r="BP101" s="284"/>
      <c r="BQ101" s="284"/>
      <c r="BR101" s="284"/>
      <c r="BS101" s="284"/>
      <c r="BT101" s="284"/>
      <c r="BU101" s="284"/>
      <c r="BV101" s="284"/>
      <c r="BW101" s="284"/>
      <c r="BX101" s="284"/>
      <c r="BY101" s="284"/>
      <c r="BZ101" s="284"/>
      <c r="CA101" s="284"/>
      <c r="CB101" s="284"/>
      <c r="CC101" s="284"/>
      <c r="CD101" s="284"/>
      <c r="CE101" s="284"/>
      <c r="CF101" s="284"/>
      <c r="CG101" s="284"/>
      <c r="CH101" s="284"/>
      <c r="CI101" s="284"/>
      <c r="CJ101" s="284"/>
      <c r="CK101" s="284"/>
      <c r="CL101" s="284"/>
      <c r="CM101" s="284"/>
      <c r="CN101" s="284"/>
      <c r="CO101" s="284"/>
      <c r="CP101" s="284"/>
      <c r="CQ101" s="284"/>
      <c r="CR101" s="284"/>
      <c r="CS101" s="284"/>
      <c r="CT101" s="284"/>
      <c r="CU101" s="284"/>
      <c r="CV101" s="284"/>
      <c r="CW101" s="284"/>
      <c r="CX101" s="284"/>
      <c r="CY101" s="284"/>
      <c r="CZ101" s="284"/>
      <c r="DA101" s="284"/>
      <c r="DB101" s="284"/>
      <c r="DC101" s="284"/>
      <c r="DD101" s="284"/>
      <c r="DE101" s="284"/>
      <c r="DF101" s="284"/>
      <c r="DG101" s="284"/>
      <c r="DH101" s="284"/>
      <c r="DI101" s="284"/>
      <c r="DJ101" s="284"/>
      <c r="DK101" s="284"/>
      <c r="DL101" s="284"/>
      <c r="DM101" s="284"/>
      <c r="DN101" s="284"/>
      <c r="DO101" s="284"/>
      <c r="DP101" s="284"/>
      <c r="DQ101" s="284"/>
      <c r="DR101" s="284"/>
      <c r="DS101" s="284"/>
      <c r="DT101" s="284"/>
      <c r="DU101" s="284"/>
      <c r="DV101" s="284"/>
      <c r="DW101" s="284"/>
      <c r="DX101" s="284"/>
      <c r="DY101" s="284"/>
      <c r="DZ101" s="284"/>
      <c r="EA101" s="284"/>
      <c r="EB101" s="284"/>
      <c r="EC101" s="284"/>
      <c r="ED101" s="284"/>
      <c r="EE101" s="284"/>
      <c r="EF101" s="284"/>
      <c r="EG101" s="284"/>
      <c r="EH101" s="284"/>
      <c r="EI101" s="284"/>
      <c r="EJ101" s="284"/>
      <c r="EK101" s="284"/>
      <c r="EL101" s="284"/>
      <c r="EM101" s="284"/>
      <c r="EN101" s="284"/>
      <c r="EO101" s="284"/>
      <c r="EP101" s="284"/>
      <c r="EQ101" s="284"/>
      <c r="ER101" s="284"/>
      <c r="ES101" s="284"/>
      <c r="ET101" s="284"/>
      <c r="EU101" s="284"/>
      <c r="EV101" s="284"/>
      <c r="EW101" s="284"/>
      <c r="EX101" s="284"/>
      <c r="EY101" s="284"/>
      <c r="EZ101" s="284"/>
      <c r="FA101" s="284"/>
      <c r="FB101" s="284"/>
      <c r="FC101" s="284"/>
      <c r="FD101" s="284"/>
      <c r="FE101" s="284"/>
      <c r="FF101" s="284"/>
      <c r="FG101" s="284"/>
      <c r="FH101" s="284"/>
      <c r="FI101" s="284"/>
      <c r="FJ101" s="284"/>
      <c r="FK101" s="284"/>
      <c r="FL101" s="284"/>
      <c r="FM101" s="284"/>
      <c r="FN101" s="284"/>
      <c r="FO101" s="284"/>
      <c r="FP101" s="284"/>
      <c r="FQ101" s="284"/>
      <c r="FR101" s="284"/>
      <c r="FS101" s="284"/>
      <c r="FT101" s="284"/>
      <c r="FU101" s="284"/>
      <c r="FV101" s="284"/>
      <c r="FW101" s="284"/>
      <c r="FX101" s="284"/>
      <c r="FY101" s="284"/>
      <c r="FZ101" s="284"/>
      <c r="GA101" s="284"/>
      <c r="GB101" s="284"/>
      <c r="GC101" s="284"/>
      <c r="GD101" s="284"/>
      <c r="GE101" s="284"/>
      <c r="GF101" s="284"/>
      <c r="GG101" s="284"/>
      <c r="GH101" s="284"/>
      <c r="GI101" s="284"/>
      <c r="GJ101" s="284"/>
      <c r="GK101" s="284"/>
      <c r="GL101" s="284"/>
      <c r="GM101" s="284"/>
      <c r="GN101" s="284"/>
      <c r="GO101" s="284"/>
      <c r="GP101" s="284"/>
      <c r="GQ101" s="284"/>
      <c r="GR101" s="284"/>
      <c r="GS101" s="284"/>
      <c r="GT101" s="284"/>
      <c r="GU101" s="284"/>
      <c r="GV101" s="284"/>
      <c r="GW101" s="284"/>
      <c r="GX101" s="284"/>
      <c r="GY101" s="284"/>
      <c r="GZ101" s="284"/>
      <c r="HA101" s="284"/>
      <c r="HB101" s="284"/>
      <c r="HC101" s="284"/>
      <c r="HD101" s="284"/>
      <c r="HE101" s="284"/>
      <c r="HF101" s="284"/>
      <c r="HG101" s="284"/>
      <c r="HH101" s="284"/>
      <c r="HI101" s="284"/>
      <c r="HJ101" s="284"/>
      <c r="HK101" s="284"/>
      <c r="HL101" s="284"/>
      <c r="HM101" s="284"/>
      <c r="HN101" s="284"/>
      <c r="HO101" s="284"/>
      <c r="HP101" s="284"/>
      <c r="HQ101" s="284"/>
      <c r="HR101" s="284"/>
      <c r="HS101" s="284"/>
      <c r="HT101" s="284"/>
      <c r="HU101" s="284"/>
      <c r="HV101" s="284"/>
      <c r="HW101" s="284"/>
      <c r="HX101" s="284"/>
      <c r="HY101" s="284"/>
      <c r="HZ101" s="284"/>
      <c r="IA101" s="284"/>
      <c r="IB101" s="284"/>
      <c r="IC101" s="284"/>
      <c r="ID101" s="284"/>
      <c r="IE101" s="284"/>
      <c r="IF101" s="284"/>
      <c r="IG101" s="284"/>
      <c r="IH101" s="284"/>
      <c r="II101" s="284"/>
      <c r="IJ101" s="284"/>
    </row>
    <row r="102" spans="1:244" ht="14.1" customHeight="1">
      <c r="A102" s="436"/>
      <c r="B102" s="162"/>
      <c r="C102" s="345"/>
      <c r="E102" s="366"/>
      <c r="F102" s="508"/>
    </row>
    <row r="103" spans="1:244" s="353" customFormat="1" ht="15" customHeight="1">
      <c r="A103" s="344" t="s">
        <v>1249</v>
      </c>
      <c r="B103" s="442" t="s">
        <v>203</v>
      </c>
      <c r="C103" s="507" t="s">
        <v>440</v>
      </c>
      <c r="D103" s="417">
        <v>87</v>
      </c>
      <c r="E103" s="288"/>
      <c r="F103" s="219">
        <f>D103*E103</f>
        <v>0</v>
      </c>
      <c r="G103" s="284"/>
      <c r="H103" s="284"/>
      <c r="I103" s="284"/>
      <c r="J103" s="284"/>
      <c r="K103" s="284"/>
      <c r="L103" s="284"/>
      <c r="M103" s="284"/>
      <c r="N103" s="284"/>
      <c r="O103" s="284"/>
      <c r="P103" s="284"/>
      <c r="Q103" s="284"/>
      <c r="R103" s="284"/>
      <c r="S103" s="284"/>
      <c r="T103" s="284"/>
      <c r="U103" s="284"/>
      <c r="V103" s="284"/>
      <c r="W103" s="284"/>
      <c r="X103" s="284"/>
      <c r="Y103" s="284"/>
      <c r="Z103" s="284"/>
      <c r="AA103" s="284"/>
      <c r="AB103" s="284"/>
      <c r="AC103" s="284"/>
      <c r="AD103" s="284"/>
      <c r="AE103" s="284"/>
      <c r="AF103" s="284"/>
      <c r="AG103" s="284"/>
      <c r="AH103" s="284"/>
      <c r="AI103" s="284"/>
      <c r="AJ103" s="284"/>
      <c r="AK103" s="284"/>
      <c r="AL103" s="284"/>
      <c r="AM103" s="284"/>
      <c r="AN103" s="284"/>
      <c r="AO103" s="284"/>
      <c r="AP103" s="284"/>
      <c r="AQ103" s="284"/>
      <c r="AR103" s="284"/>
      <c r="AS103" s="284"/>
      <c r="AT103" s="284"/>
      <c r="AU103" s="284"/>
      <c r="AV103" s="284"/>
      <c r="AW103" s="284"/>
      <c r="AX103" s="284"/>
      <c r="AY103" s="284"/>
      <c r="AZ103" s="284"/>
      <c r="BA103" s="284"/>
      <c r="BB103" s="284"/>
      <c r="BC103" s="284"/>
      <c r="BD103" s="284"/>
      <c r="BE103" s="284"/>
      <c r="BF103" s="284"/>
      <c r="BG103" s="284"/>
      <c r="BH103" s="284"/>
      <c r="BI103" s="284"/>
      <c r="BJ103" s="284"/>
      <c r="BK103" s="284"/>
      <c r="BL103" s="284"/>
      <c r="BM103" s="284"/>
      <c r="BN103" s="284"/>
      <c r="BO103" s="284"/>
      <c r="BP103" s="284"/>
      <c r="BQ103" s="284"/>
      <c r="BR103" s="284"/>
      <c r="BS103" s="284"/>
      <c r="BT103" s="284"/>
      <c r="BU103" s="284"/>
      <c r="BV103" s="284"/>
      <c r="BW103" s="284"/>
      <c r="BX103" s="284"/>
      <c r="BY103" s="284"/>
      <c r="BZ103" s="284"/>
      <c r="CA103" s="284"/>
      <c r="CB103" s="284"/>
      <c r="CC103" s="284"/>
      <c r="CD103" s="284"/>
      <c r="CE103" s="284"/>
      <c r="CF103" s="284"/>
      <c r="CG103" s="284"/>
      <c r="CH103" s="284"/>
      <c r="CI103" s="284"/>
      <c r="CJ103" s="284"/>
      <c r="CK103" s="284"/>
      <c r="CL103" s="284"/>
      <c r="CM103" s="284"/>
      <c r="CN103" s="284"/>
      <c r="CO103" s="284"/>
      <c r="CP103" s="284"/>
      <c r="CQ103" s="284"/>
      <c r="CR103" s="284"/>
      <c r="CS103" s="284"/>
      <c r="CT103" s="284"/>
      <c r="CU103" s="284"/>
      <c r="CV103" s="284"/>
      <c r="CW103" s="284"/>
      <c r="CX103" s="284"/>
      <c r="CY103" s="284"/>
      <c r="CZ103" s="284"/>
      <c r="DA103" s="284"/>
      <c r="DB103" s="284"/>
      <c r="DC103" s="284"/>
      <c r="DD103" s="284"/>
      <c r="DE103" s="284"/>
      <c r="DF103" s="284"/>
      <c r="DG103" s="284"/>
      <c r="DH103" s="284"/>
      <c r="DI103" s="284"/>
      <c r="DJ103" s="284"/>
      <c r="DK103" s="284"/>
      <c r="DL103" s="284"/>
      <c r="DM103" s="284"/>
      <c r="DN103" s="284"/>
      <c r="DO103" s="284"/>
      <c r="DP103" s="284"/>
      <c r="DQ103" s="284"/>
      <c r="DR103" s="284"/>
      <c r="DS103" s="284"/>
      <c r="DT103" s="284"/>
      <c r="DU103" s="284"/>
      <c r="DV103" s="284"/>
      <c r="DW103" s="284"/>
      <c r="DX103" s="284"/>
      <c r="DY103" s="284"/>
      <c r="DZ103" s="284"/>
      <c r="EA103" s="284"/>
      <c r="EB103" s="284"/>
      <c r="EC103" s="284"/>
      <c r="ED103" s="284"/>
      <c r="EE103" s="284"/>
      <c r="EF103" s="284"/>
      <c r="EG103" s="284"/>
      <c r="EH103" s="284"/>
      <c r="EI103" s="284"/>
      <c r="EJ103" s="284"/>
      <c r="EK103" s="284"/>
      <c r="EL103" s="284"/>
      <c r="EM103" s="284"/>
      <c r="EN103" s="284"/>
      <c r="EO103" s="284"/>
      <c r="EP103" s="284"/>
      <c r="EQ103" s="284"/>
      <c r="ER103" s="284"/>
      <c r="ES103" s="284"/>
      <c r="ET103" s="284"/>
      <c r="EU103" s="284"/>
      <c r="EV103" s="284"/>
      <c r="EW103" s="284"/>
      <c r="EX103" s="284"/>
      <c r="EY103" s="284"/>
      <c r="EZ103" s="284"/>
      <c r="FA103" s="284"/>
      <c r="FB103" s="284"/>
      <c r="FC103" s="284"/>
      <c r="FD103" s="284"/>
      <c r="FE103" s="284"/>
      <c r="FF103" s="284"/>
      <c r="FG103" s="284"/>
      <c r="FH103" s="284"/>
      <c r="FI103" s="284"/>
      <c r="FJ103" s="284"/>
      <c r="FK103" s="284"/>
      <c r="FL103" s="284"/>
      <c r="FM103" s="284"/>
      <c r="FN103" s="284"/>
      <c r="FO103" s="284"/>
      <c r="FP103" s="284"/>
      <c r="FQ103" s="284"/>
      <c r="FR103" s="284"/>
      <c r="FS103" s="284"/>
      <c r="FT103" s="284"/>
      <c r="FU103" s="284"/>
      <c r="FV103" s="284"/>
      <c r="FW103" s="284"/>
      <c r="FX103" s="284"/>
      <c r="FY103" s="284"/>
      <c r="FZ103" s="284"/>
      <c r="GA103" s="284"/>
      <c r="GB103" s="284"/>
      <c r="GC103" s="284"/>
      <c r="GD103" s="284"/>
      <c r="GE103" s="284"/>
      <c r="GF103" s="284"/>
      <c r="GG103" s="284"/>
      <c r="GH103" s="284"/>
      <c r="GI103" s="284"/>
      <c r="GJ103" s="284"/>
      <c r="GK103" s="284"/>
      <c r="GL103" s="284"/>
      <c r="GM103" s="284"/>
      <c r="GN103" s="284"/>
      <c r="GO103" s="284"/>
      <c r="GP103" s="284"/>
      <c r="GQ103" s="284"/>
      <c r="GR103" s="284"/>
      <c r="GS103" s="284"/>
      <c r="GT103" s="284"/>
      <c r="GU103" s="284"/>
      <c r="GV103" s="284"/>
      <c r="GW103" s="284"/>
      <c r="GX103" s="284"/>
      <c r="GY103" s="284"/>
      <c r="GZ103" s="284"/>
      <c r="HA103" s="284"/>
      <c r="HB103" s="284"/>
      <c r="HC103" s="284"/>
      <c r="HD103" s="284"/>
      <c r="HE103" s="284"/>
      <c r="HF103" s="284"/>
      <c r="HG103" s="284"/>
      <c r="HH103" s="284"/>
      <c r="HI103" s="284"/>
      <c r="HJ103" s="284"/>
      <c r="HK103" s="284"/>
      <c r="HL103" s="284"/>
      <c r="HM103" s="284"/>
      <c r="HN103" s="284"/>
      <c r="HO103" s="284"/>
      <c r="HP103" s="284"/>
      <c r="HQ103" s="284"/>
      <c r="HR103" s="284"/>
      <c r="HS103" s="284"/>
      <c r="HT103" s="284"/>
      <c r="HU103" s="284"/>
      <c r="HV103" s="284"/>
      <c r="HW103" s="284"/>
      <c r="HX103" s="284"/>
      <c r="HY103" s="284"/>
      <c r="HZ103" s="284"/>
      <c r="IA103" s="284"/>
      <c r="IB103" s="284"/>
      <c r="IC103" s="284"/>
      <c r="ID103" s="284"/>
      <c r="IE103" s="284"/>
      <c r="IF103" s="284"/>
      <c r="IG103" s="284"/>
      <c r="IH103" s="284"/>
      <c r="II103" s="284"/>
      <c r="IJ103" s="284"/>
    </row>
    <row r="104" spans="1:244" s="353" customFormat="1" ht="14.1" customHeight="1">
      <c r="A104" s="436"/>
      <c r="B104" s="442"/>
      <c r="C104" s="507"/>
      <c r="D104" s="417"/>
      <c r="E104" s="509"/>
      <c r="F104" s="508"/>
      <c r="G104" s="284"/>
      <c r="H104" s="284"/>
      <c r="I104" s="284"/>
      <c r="J104" s="284"/>
      <c r="K104" s="284"/>
      <c r="L104" s="284"/>
      <c r="M104" s="284"/>
      <c r="N104" s="284"/>
      <c r="O104" s="284"/>
      <c r="P104" s="284"/>
      <c r="Q104" s="284"/>
      <c r="R104" s="284"/>
      <c r="S104" s="284"/>
      <c r="T104" s="284"/>
      <c r="U104" s="284"/>
      <c r="V104" s="284"/>
      <c r="W104" s="284"/>
      <c r="X104" s="284"/>
      <c r="Y104" s="284"/>
      <c r="Z104" s="284"/>
      <c r="AA104" s="284"/>
      <c r="AB104" s="284"/>
      <c r="AC104" s="284"/>
      <c r="AD104" s="284"/>
      <c r="AE104" s="284"/>
      <c r="AF104" s="284"/>
      <c r="AG104" s="284"/>
      <c r="AH104" s="284"/>
      <c r="AI104" s="284"/>
      <c r="AJ104" s="284"/>
      <c r="AK104" s="284"/>
      <c r="AL104" s="284"/>
      <c r="AM104" s="284"/>
      <c r="AN104" s="284"/>
      <c r="AO104" s="284"/>
      <c r="AP104" s="284"/>
      <c r="AQ104" s="284"/>
      <c r="AR104" s="284"/>
      <c r="AS104" s="284"/>
      <c r="AT104" s="284"/>
      <c r="AU104" s="284"/>
      <c r="AV104" s="284"/>
      <c r="AW104" s="284"/>
      <c r="AX104" s="284"/>
      <c r="AY104" s="284"/>
      <c r="AZ104" s="284"/>
      <c r="BA104" s="284"/>
      <c r="BB104" s="284"/>
      <c r="BC104" s="284"/>
      <c r="BD104" s="284"/>
      <c r="BE104" s="284"/>
      <c r="BF104" s="284"/>
      <c r="BG104" s="284"/>
      <c r="BH104" s="284"/>
      <c r="BI104" s="284"/>
      <c r="BJ104" s="284"/>
      <c r="BK104" s="284"/>
      <c r="BL104" s="284"/>
      <c r="BM104" s="284"/>
      <c r="BN104" s="284"/>
      <c r="BO104" s="284"/>
      <c r="BP104" s="284"/>
      <c r="BQ104" s="284"/>
      <c r="BR104" s="284"/>
      <c r="BS104" s="284"/>
      <c r="BT104" s="284"/>
      <c r="BU104" s="284"/>
      <c r="BV104" s="284"/>
      <c r="BW104" s="284"/>
      <c r="BX104" s="284"/>
      <c r="BY104" s="284"/>
      <c r="BZ104" s="284"/>
      <c r="CA104" s="284"/>
      <c r="CB104" s="284"/>
      <c r="CC104" s="284"/>
      <c r="CD104" s="284"/>
      <c r="CE104" s="284"/>
      <c r="CF104" s="284"/>
      <c r="CG104" s="284"/>
      <c r="CH104" s="284"/>
      <c r="CI104" s="284"/>
      <c r="CJ104" s="284"/>
      <c r="CK104" s="284"/>
      <c r="CL104" s="284"/>
      <c r="CM104" s="284"/>
      <c r="CN104" s="284"/>
      <c r="CO104" s="284"/>
      <c r="CP104" s="284"/>
      <c r="CQ104" s="284"/>
      <c r="CR104" s="284"/>
      <c r="CS104" s="284"/>
      <c r="CT104" s="284"/>
      <c r="CU104" s="284"/>
      <c r="CV104" s="284"/>
      <c r="CW104" s="284"/>
      <c r="CX104" s="284"/>
      <c r="CY104" s="284"/>
      <c r="CZ104" s="284"/>
      <c r="DA104" s="284"/>
      <c r="DB104" s="284"/>
      <c r="DC104" s="284"/>
      <c r="DD104" s="284"/>
      <c r="DE104" s="284"/>
      <c r="DF104" s="28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284"/>
      <c r="EC104" s="284"/>
      <c r="ED104" s="284"/>
      <c r="EE104" s="284"/>
      <c r="EF104" s="284"/>
      <c r="EG104" s="284"/>
      <c r="EH104" s="284"/>
      <c r="EI104" s="284"/>
      <c r="EJ104" s="284"/>
      <c r="EK104" s="284"/>
      <c r="EL104" s="284"/>
      <c r="EM104" s="284"/>
      <c r="EN104" s="284"/>
      <c r="EO104" s="284"/>
      <c r="EP104" s="284"/>
      <c r="EQ104" s="284"/>
      <c r="ER104" s="284"/>
      <c r="ES104" s="284"/>
      <c r="ET104" s="284"/>
      <c r="EU104" s="284"/>
      <c r="EV104" s="284"/>
      <c r="EW104" s="284"/>
      <c r="EX104" s="284"/>
      <c r="EY104" s="284"/>
      <c r="EZ104" s="284"/>
      <c r="FA104" s="284"/>
      <c r="FB104" s="284"/>
      <c r="FC104" s="284"/>
      <c r="FD104" s="284"/>
      <c r="FE104" s="284"/>
      <c r="FF104" s="284"/>
      <c r="FG104" s="284"/>
      <c r="FH104" s="284"/>
      <c r="FI104" s="284"/>
      <c r="FJ104" s="284"/>
      <c r="FK104" s="284"/>
      <c r="FL104" s="284"/>
      <c r="FM104" s="284"/>
      <c r="FN104" s="284"/>
      <c r="FO104" s="284"/>
      <c r="FP104" s="284"/>
      <c r="FQ104" s="284"/>
      <c r="FR104" s="284"/>
      <c r="FS104" s="284"/>
      <c r="FT104" s="284"/>
      <c r="FU104" s="284"/>
      <c r="FV104" s="284"/>
      <c r="FW104" s="284"/>
      <c r="FX104" s="284"/>
      <c r="FY104" s="284"/>
      <c r="FZ104" s="284"/>
      <c r="GA104" s="284"/>
      <c r="GB104" s="284"/>
      <c r="GC104" s="284"/>
      <c r="GD104" s="284"/>
      <c r="GE104" s="284"/>
      <c r="GF104" s="284"/>
      <c r="GG104" s="284"/>
      <c r="GH104" s="284"/>
      <c r="GI104" s="284"/>
      <c r="GJ104" s="284"/>
      <c r="GK104" s="284"/>
      <c r="GL104" s="284"/>
      <c r="GM104" s="284"/>
      <c r="GN104" s="284"/>
      <c r="GO104" s="284"/>
      <c r="GP104" s="284"/>
      <c r="GQ104" s="284"/>
      <c r="GR104" s="284"/>
      <c r="GS104" s="284"/>
      <c r="GT104" s="284"/>
      <c r="GU104" s="284"/>
      <c r="GV104" s="284"/>
      <c r="GW104" s="284"/>
      <c r="GX104" s="284"/>
      <c r="GY104" s="284"/>
      <c r="GZ104" s="284"/>
      <c r="HA104" s="284"/>
      <c r="HB104" s="284"/>
      <c r="HC104" s="284"/>
      <c r="HD104" s="284"/>
      <c r="HE104" s="284"/>
      <c r="HF104" s="284"/>
      <c r="HG104" s="284"/>
      <c r="HH104" s="284"/>
      <c r="HI104" s="284"/>
      <c r="HJ104" s="284"/>
      <c r="HK104" s="284"/>
      <c r="HL104" s="284"/>
      <c r="HM104" s="284"/>
      <c r="HN104" s="284"/>
      <c r="HO104" s="284"/>
      <c r="HP104" s="284"/>
      <c r="HQ104" s="284"/>
      <c r="HR104" s="284"/>
      <c r="HS104" s="284"/>
      <c r="HT104" s="284"/>
      <c r="HU104" s="284"/>
      <c r="HV104" s="284"/>
      <c r="HW104" s="284"/>
      <c r="HX104" s="284"/>
      <c r="HY104" s="284"/>
      <c r="HZ104" s="284"/>
      <c r="IA104" s="284"/>
      <c r="IB104" s="284"/>
      <c r="IC104" s="284"/>
      <c r="ID104" s="284"/>
      <c r="IE104" s="284"/>
      <c r="IF104" s="284"/>
      <c r="IG104" s="284"/>
      <c r="IH104" s="284"/>
      <c r="II104" s="284"/>
      <c r="IJ104" s="284"/>
    </row>
    <row r="105" spans="1:244" s="353" customFormat="1" ht="15" customHeight="1">
      <c r="A105" s="344" t="s">
        <v>1250</v>
      </c>
      <c r="B105" s="442" t="s">
        <v>204</v>
      </c>
      <c r="C105" s="507" t="s">
        <v>440</v>
      </c>
      <c r="D105" s="417">
        <v>166</v>
      </c>
      <c r="E105" s="288"/>
      <c r="F105" s="219">
        <f>D105*E105</f>
        <v>0</v>
      </c>
      <c r="G105" s="284"/>
      <c r="H105" s="284"/>
      <c r="I105" s="284"/>
      <c r="J105" s="284"/>
      <c r="K105" s="284"/>
      <c r="L105" s="284"/>
      <c r="M105" s="284"/>
      <c r="N105" s="284"/>
      <c r="O105" s="284"/>
      <c r="P105" s="284"/>
      <c r="Q105" s="284"/>
      <c r="R105" s="284"/>
      <c r="S105" s="284"/>
      <c r="T105" s="284"/>
      <c r="U105" s="284"/>
      <c r="V105" s="284"/>
      <c r="W105" s="284"/>
      <c r="X105" s="284"/>
      <c r="Y105" s="284"/>
      <c r="Z105" s="284"/>
      <c r="AA105" s="284"/>
      <c r="AB105" s="284"/>
      <c r="AC105" s="284"/>
      <c r="AD105" s="284"/>
      <c r="AE105" s="284"/>
      <c r="AF105" s="284"/>
      <c r="AG105" s="284"/>
      <c r="AH105" s="284"/>
      <c r="AI105" s="284"/>
      <c r="AJ105" s="284"/>
      <c r="AK105" s="284"/>
      <c r="AL105" s="284"/>
      <c r="AM105" s="284"/>
      <c r="AN105" s="284"/>
      <c r="AO105" s="284"/>
      <c r="AP105" s="284"/>
      <c r="AQ105" s="284"/>
      <c r="AR105" s="284"/>
      <c r="AS105" s="284"/>
      <c r="AT105" s="284"/>
      <c r="AU105" s="284"/>
      <c r="AV105" s="284"/>
      <c r="AW105" s="284"/>
      <c r="AX105" s="284"/>
      <c r="AY105" s="284"/>
      <c r="AZ105" s="284"/>
      <c r="BA105" s="284"/>
      <c r="BB105" s="284"/>
      <c r="BC105" s="284"/>
      <c r="BD105" s="284"/>
      <c r="BE105" s="284"/>
      <c r="BF105" s="284"/>
      <c r="BG105" s="284"/>
      <c r="BH105" s="284"/>
      <c r="BI105" s="284"/>
      <c r="BJ105" s="284"/>
      <c r="BK105" s="284"/>
      <c r="BL105" s="284"/>
      <c r="BM105" s="284"/>
      <c r="BN105" s="284"/>
      <c r="BO105" s="284"/>
      <c r="BP105" s="284"/>
      <c r="BQ105" s="284"/>
      <c r="BR105" s="284"/>
      <c r="BS105" s="284"/>
      <c r="BT105" s="284"/>
      <c r="BU105" s="284"/>
      <c r="BV105" s="284"/>
      <c r="BW105" s="284"/>
      <c r="BX105" s="284"/>
      <c r="BY105" s="284"/>
      <c r="BZ105" s="284"/>
      <c r="CA105" s="284"/>
      <c r="CB105" s="284"/>
      <c r="CC105" s="284"/>
      <c r="CD105" s="284"/>
      <c r="CE105" s="284"/>
      <c r="CF105" s="284"/>
      <c r="CG105" s="284"/>
      <c r="CH105" s="284"/>
      <c r="CI105" s="284"/>
      <c r="CJ105" s="284"/>
      <c r="CK105" s="284"/>
      <c r="CL105" s="284"/>
      <c r="CM105" s="284"/>
      <c r="CN105" s="284"/>
      <c r="CO105" s="284"/>
      <c r="CP105" s="284"/>
      <c r="CQ105" s="284"/>
      <c r="CR105" s="284"/>
      <c r="CS105" s="284"/>
      <c r="CT105" s="284"/>
      <c r="CU105" s="284"/>
      <c r="CV105" s="284"/>
      <c r="CW105" s="284"/>
      <c r="CX105" s="284"/>
      <c r="CY105" s="284"/>
      <c r="CZ105" s="284"/>
      <c r="DA105" s="284"/>
      <c r="DB105" s="284"/>
      <c r="DC105" s="284"/>
      <c r="DD105" s="284"/>
      <c r="DE105" s="284"/>
      <c r="DF105" s="284"/>
      <c r="DG105" s="284"/>
      <c r="DH105" s="284"/>
      <c r="DI105" s="284"/>
      <c r="DJ105" s="284"/>
      <c r="DK105" s="284"/>
      <c r="DL105" s="284"/>
      <c r="DM105" s="284"/>
      <c r="DN105" s="284"/>
      <c r="DO105" s="284"/>
      <c r="DP105" s="284"/>
      <c r="DQ105" s="284"/>
      <c r="DR105" s="284"/>
      <c r="DS105" s="284"/>
      <c r="DT105" s="284"/>
      <c r="DU105" s="284"/>
      <c r="DV105" s="284"/>
      <c r="DW105" s="284"/>
      <c r="DX105" s="284"/>
      <c r="DY105" s="284"/>
      <c r="DZ105" s="284"/>
      <c r="EA105" s="284"/>
      <c r="EB105" s="284"/>
      <c r="EC105" s="284"/>
      <c r="ED105" s="284"/>
      <c r="EE105" s="284"/>
      <c r="EF105" s="284"/>
      <c r="EG105" s="284"/>
      <c r="EH105" s="284"/>
      <c r="EI105" s="284"/>
      <c r="EJ105" s="284"/>
      <c r="EK105" s="284"/>
      <c r="EL105" s="284"/>
      <c r="EM105" s="284"/>
      <c r="EN105" s="284"/>
      <c r="EO105" s="284"/>
      <c r="EP105" s="284"/>
      <c r="EQ105" s="284"/>
      <c r="ER105" s="284"/>
      <c r="ES105" s="284"/>
      <c r="ET105" s="284"/>
      <c r="EU105" s="284"/>
      <c r="EV105" s="284"/>
      <c r="EW105" s="284"/>
      <c r="EX105" s="284"/>
      <c r="EY105" s="284"/>
      <c r="EZ105" s="284"/>
      <c r="FA105" s="284"/>
      <c r="FB105" s="284"/>
      <c r="FC105" s="284"/>
      <c r="FD105" s="284"/>
      <c r="FE105" s="284"/>
      <c r="FF105" s="284"/>
      <c r="FG105" s="284"/>
      <c r="FH105" s="284"/>
      <c r="FI105" s="284"/>
      <c r="FJ105" s="284"/>
      <c r="FK105" s="284"/>
      <c r="FL105" s="284"/>
      <c r="FM105" s="284"/>
      <c r="FN105" s="284"/>
      <c r="FO105" s="284"/>
      <c r="FP105" s="284"/>
      <c r="FQ105" s="284"/>
      <c r="FR105" s="284"/>
      <c r="FS105" s="284"/>
      <c r="FT105" s="284"/>
      <c r="FU105" s="284"/>
      <c r="FV105" s="284"/>
      <c r="FW105" s="284"/>
      <c r="FX105" s="284"/>
      <c r="FY105" s="284"/>
      <c r="FZ105" s="284"/>
      <c r="GA105" s="284"/>
      <c r="GB105" s="284"/>
      <c r="GC105" s="284"/>
      <c r="GD105" s="284"/>
      <c r="GE105" s="284"/>
      <c r="GF105" s="284"/>
      <c r="GG105" s="284"/>
      <c r="GH105" s="284"/>
      <c r="GI105" s="284"/>
      <c r="GJ105" s="284"/>
      <c r="GK105" s="284"/>
      <c r="GL105" s="284"/>
      <c r="GM105" s="284"/>
      <c r="GN105" s="284"/>
      <c r="GO105" s="284"/>
      <c r="GP105" s="284"/>
      <c r="GQ105" s="284"/>
      <c r="GR105" s="284"/>
      <c r="GS105" s="284"/>
      <c r="GT105" s="284"/>
      <c r="GU105" s="284"/>
      <c r="GV105" s="284"/>
      <c r="GW105" s="284"/>
      <c r="GX105" s="284"/>
      <c r="GY105" s="284"/>
      <c r="GZ105" s="284"/>
      <c r="HA105" s="284"/>
      <c r="HB105" s="284"/>
      <c r="HC105" s="284"/>
      <c r="HD105" s="284"/>
      <c r="HE105" s="284"/>
      <c r="HF105" s="284"/>
      <c r="HG105" s="284"/>
      <c r="HH105" s="284"/>
      <c r="HI105" s="284"/>
      <c r="HJ105" s="284"/>
      <c r="HK105" s="284"/>
      <c r="HL105" s="284"/>
      <c r="HM105" s="284"/>
      <c r="HN105" s="284"/>
      <c r="HO105" s="284"/>
      <c r="HP105" s="284"/>
      <c r="HQ105" s="284"/>
      <c r="HR105" s="284"/>
      <c r="HS105" s="284"/>
      <c r="HT105" s="284"/>
      <c r="HU105" s="284"/>
      <c r="HV105" s="284"/>
      <c r="HW105" s="284"/>
      <c r="HX105" s="284"/>
      <c r="HY105" s="284"/>
      <c r="HZ105" s="284"/>
      <c r="IA105" s="284"/>
      <c r="IB105" s="284"/>
      <c r="IC105" s="284"/>
      <c r="ID105" s="284"/>
      <c r="IE105" s="284"/>
      <c r="IF105" s="284"/>
      <c r="IG105" s="284"/>
      <c r="IH105" s="284"/>
      <c r="II105" s="284"/>
      <c r="IJ105" s="284"/>
    </row>
    <row r="106" spans="1:244" s="353" customFormat="1" ht="14.1" customHeight="1">
      <c r="A106" s="436"/>
      <c r="B106" s="442"/>
      <c r="C106" s="345"/>
      <c r="D106" s="417"/>
      <c r="E106" s="509"/>
      <c r="F106" s="508"/>
      <c r="G106" s="284"/>
      <c r="H106" s="284"/>
      <c r="I106" s="284"/>
      <c r="J106" s="284"/>
      <c r="K106" s="284"/>
      <c r="L106" s="284"/>
      <c r="M106" s="284"/>
      <c r="N106" s="284"/>
      <c r="O106" s="284"/>
      <c r="P106" s="284"/>
      <c r="Q106" s="284"/>
      <c r="R106" s="284"/>
      <c r="S106" s="284"/>
      <c r="T106" s="284"/>
      <c r="U106" s="284"/>
      <c r="V106" s="284"/>
      <c r="W106" s="284"/>
      <c r="X106" s="284"/>
      <c r="Y106" s="284"/>
      <c r="Z106" s="284"/>
      <c r="AA106" s="284"/>
      <c r="AB106" s="284"/>
      <c r="AC106" s="284"/>
      <c r="AD106" s="284"/>
      <c r="AE106" s="284"/>
      <c r="AF106" s="284"/>
      <c r="AG106" s="284"/>
      <c r="AH106" s="284"/>
      <c r="AI106" s="284"/>
      <c r="AJ106" s="284"/>
      <c r="AK106" s="284"/>
      <c r="AL106" s="284"/>
      <c r="AM106" s="284"/>
      <c r="AN106" s="284"/>
      <c r="AO106" s="284"/>
      <c r="AP106" s="284"/>
      <c r="AQ106" s="284"/>
      <c r="AR106" s="284"/>
      <c r="AS106" s="284"/>
      <c r="AT106" s="284"/>
      <c r="AU106" s="284"/>
      <c r="AV106" s="284"/>
      <c r="AW106" s="284"/>
      <c r="AX106" s="284"/>
      <c r="AY106" s="284"/>
      <c r="AZ106" s="284"/>
      <c r="BA106" s="284"/>
      <c r="BB106" s="284"/>
      <c r="BC106" s="284"/>
      <c r="BD106" s="284"/>
      <c r="BE106" s="284"/>
      <c r="BF106" s="284"/>
      <c r="BG106" s="284"/>
      <c r="BH106" s="284"/>
      <c r="BI106" s="284"/>
      <c r="BJ106" s="284"/>
      <c r="BK106" s="284"/>
      <c r="BL106" s="284"/>
      <c r="BM106" s="284"/>
      <c r="BN106" s="284"/>
      <c r="BO106" s="284"/>
      <c r="BP106" s="284"/>
      <c r="BQ106" s="284"/>
      <c r="BR106" s="284"/>
      <c r="BS106" s="284"/>
      <c r="BT106" s="284"/>
      <c r="BU106" s="284"/>
      <c r="BV106" s="284"/>
      <c r="BW106" s="284"/>
      <c r="BX106" s="284"/>
      <c r="BY106" s="284"/>
      <c r="BZ106" s="284"/>
      <c r="CA106" s="284"/>
      <c r="CB106" s="284"/>
      <c r="CC106" s="284"/>
      <c r="CD106" s="284"/>
      <c r="CE106" s="284"/>
      <c r="CF106" s="284"/>
      <c r="CG106" s="284"/>
      <c r="CH106" s="284"/>
      <c r="CI106" s="284"/>
      <c r="CJ106" s="284"/>
      <c r="CK106" s="284"/>
      <c r="CL106" s="284"/>
      <c r="CM106" s="284"/>
      <c r="CN106" s="284"/>
      <c r="CO106" s="284"/>
      <c r="CP106" s="284"/>
      <c r="CQ106" s="284"/>
      <c r="CR106" s="284"/>
      <c r="CS106" s="284"/>
      <c r="CT106" s="284"/>
      <c r="CU106" s="284"/>
      <c r="CV106" s="284"/>
      <c r="CW106" s="284"/>
      <c r="CX106" s="284"/>
      <c r="CY106" s="284"/>
      <c r="CZ106" s="284"/>
      <c r="DA106" s="284"/>
      <c r="DB106" s="284"/>
      <c r="DC106" s="284"/>
      <c r="DD106" s="284"/>
      <c r="DE106" s="284"/>
      <c r="DF106" s="284"/>
      <c r="DG106" s="284"/>
      <c r="DH106" s="284"/>
      <c r="DI106" s="284"/>
      <c r="DJ106" s="284"/>
      <c r="DK106" s="284"/>
      <c r="DL106" s="284"/>
      <c r="DM106" s="284"/>
      <c r="DN106" s="284"/>
      <c r="DO106" s="284"/>
      <c r="DP106" s="284"/>
      <c r="DQ106" s="284"/>
      <c r="DR106" s="284"/>
      <c r="DS106" s="284"/>
      <c r="DT106" s="284"/>
      <c r="DU106" s="284"/>
      <c r="DV106" s="284"/>
      <c r="DW106" s="284"/>
      <c r="DX106" s="284"/>
      <c r="DY106" s="284"/>
      <c r="DZ106" s="284"/>
      <c r="EA106" s="284"/>
      <c r="EB106" s="284"/>
      <c r="EC106" s="284"/>
      <c r="ED106" s="284"/>
      <c r="EE106" s="284"/>
      <c r="EF106" s="284"/>
      <c r="EG106" s="284"/>
      <c r="EH106" s="284"/>
      <c r="EI106" s="284"/>
      <c r="EJ106" s="284"/>
      <c r="EK106" s="284"/>
      <c r="EL106" s="284"/>
      <c r="EM106" s="284"/>
      <c r="EN106" s="284"/>
      <c r="EO106" s="284"/>
      <c r="EP106" s="284"/>
      <c r="EQ106" s="284"/>
      <c r="ER106" s="284"/>
      <c r="ES106" s="284"/>
      <c r="ET106" s="284"/>
      <c r="EU106" s="284"/>
      <c r="EV106" s="284"/>
      <c r="EW106" s="284"/>
      <c r="EX106" s="284"/>
      <c r="EY106" s="284"/>
      <c r="EZ106" s="284"/>
      <c r="FA106" s="284"/>
      <c r="FB106" s="284"/>
      <c r="FC106" s="284"/>
      <c r="FD106" s="284"/>
      <c r="FE106" s="284"/>
      <c r="FF106" s="284"/>
      <c r="FG106" s="284"/>
      <c r="FH106" s="284"/>
      <c r="FI106" s="284"/>
      <c r="FJ106" s="284"/>
      <c r="FK106" s="284"/>
      <c r="FL106" s="284"/>
      <c r="FM106" s="284"/>
      <c r="FN106" s="284"/>
      <c r="FO106" s="284"/>
      <c r="FP106" s="284"/>
      <c r="FQ106" s="284"/>
      <c r="FR106" s="284"/>
      <c r="FS106" s="284"/>
      <c r="FT106" s="284"/>
      <c r="FU106" s="284"/>
      <c r="FV106" s="284"/>
      <c r="FW106" s="284"/>
      <c r="FX106" s="284"/>
      <c r="FY106" s="284"/>
      <c r="FZ106" s="284"/>
      <c r="GA106" s="284"/>
      <c r="GB106" s="284"/>
      <c r="GC106" s="284"/>
      <c r="GD106" s="284"/>
      <c r="GE106" s="284"/>
      <c r="GF106" s="284"/>
      <c r="GG106" s="284"/>
      <c r="GH106" s="284"/>
      <c r="GI106" s="284"/>
      <c r="GJ106" s="284"/>
      <c r="GK106" s="284"/>
      <c r="GL106" s="284"/>
      <c r="GM106" s="284"/>
      <c r="GN106" s="284"/>
      <c r="GO106" s="284"/>
      <c r="GP106" s="284"/>
      <c r="GQ106" s="284"/>
      <c r="GR106" s="284"/>
      <c r="GS106" s="284"/>
      <c r="GT106" s="284"/>
      <c r="GU106" s="284"/>
      <c r="GV106" s="284"/>
      <c r="GW106" s="284"/>
      <c r="GX106" s="284"/>
      <c r="GY106" s="284"/>
      <c r="GZ106" s="284"/>
      <c r="HA106" s="284"/>
      <c r="HB106" s="284"/>
      <c r="HC106" s="284"/>
      <c r="HD106" s="284"/>
      <c r="HE106" s="284"/>
      <c r="HF106" s="284"/>
      <c r="HG106" s="284"/>
      <c r="HH106" s="284"/>
      <c r="HI106" s="284"/>
      <c r="HJ106" s="284"/>
      <c r="HK106" s="284"/>
      <c r="HL106" s="284"/>
      <c r="HM106" s="284"/>
      <c r="HN106" s="284"/>
      <c r="HO106" s="284"/>
      <c r="HP106" s="284"/>
      <c r="HQ106" s="284"/>
      <c r="HR106" s="284"/>
      <c r="HS106" s="284"/>
      <c r="HT106" s="284"/>
      <c r="HU106" s="284"/>
      <c r="HV106" s="284"/>
      <c r="HW106" s="284"/>
      <c r="HX106" s="284"/>
      <c r="HY106" s="284"/>
      <c r="HZ106" s="284"/>
      <c r="IA106" s="284"/>
      <c r="IB106" s="284"/>
      <c r="IC106" s="284"/>
      <c r="ID106" s="284"/>
      <c r="IE106" s="284"/>
      <c r="IF106" s="284"/>
      <c r="IG106" s="284"/>
      <c r="IH106" s="284"/>
      <c r="II106" s="284"/>
      <c r="IJ106" s="284"/>
    </row>
    <row r="107" spans="1:244" s="353" customFormat="1" ht="15" customHeight="1">
      <c r="A107" s="344" t="s">
        <v>1251</v>
      </c>
      <c r="B107" s="442" t="s">
        <v>1240</v>
      </c>
      <c r="C107" s="507" t="s">
        <v>440</v>
      </c>
      <c r="D107" s="434">
        <v>82</v>
      </c>
      <c r="E107" s="288"/>
      <c r="F107" s="219">
        <f>D107*E107</f>
        <v>0</v>
      </c>
      <c r="G107" s="284"/>
      <c r="H107" s="284"/>
      <c r="I107" s="284"/>
      <c r="J107" s="284"/>
      <c r="K107" s="284"/>
      <c r="L107" s="284"/>
      <c r="M107" s="284"/>
      <c r="N107" s="284"/>
      <c r="O107" s="284"/>
      <c r="P107" s="284"/>
      <c r="Q107" s="284"/>
      <c r="R107" s="284"/>
      <c r="S107" s="284"/>
      <c r="T107" s="284"/>
      <c r="U107" s="284"/>
      <c r="V107" s="284"/>
      <c r="W107" s="284"/>
      <c r="X107" s="284"/>
      <c r="Y107" s="284"/>
      <c r="Z107" s="284"/>
      <c r="AA107" s="284"/>
      <c r="AB107" s="284"/>
      <c r="AC107" s="284"/>
      <c r="AD107" s="284"/>
      <c r="AE107" s="284"/>
      <c r="AF107" s="284"/>
      <c r="AG107" s="284"/>
      <c r="AH107" s="284"/>
      <c r="AI107" s="284"/>
      <c r="AJ107" s="284"/>
      <c r="AK107" s="284"/>
      <c r="AL107" s="284"/>
      <c r="AM107" s="284"/>
      <c r="AN107" s="284"/>
      <c r="AO107" s="284"/>
      <c r="AP107" s="284"/>
      <c r="AQ107" s="284"/>
      <c r="AR107" s="284"/>
      <c r="AS107" s="284"/>
      <c r="AT107" s="284"/>
      <c r="AU107" s="284"/>
      <c r="AV107" s="284"/>
      <c r="AW107" s="284"/>
      <c r="AX107" s="284"/>
      <c r="AY107" s="284"/>
      <c r="AZ107" s="284"/>
      <c r="BA107" s="284"/>
      <c r="BB107" s="284"/>
      <c r="BC107" s="284"/>
      <c r="BD107" s="284"/>
      <c r="BE107" s="284"/>
      <c r="BF107" s="284"/>
      <c r="BG107" s="284"/>
      <c r="BH107" s="284"/>
      <c r="BI107" s="284"/>
      <c r="BJ107" s="284"/>
      <c r="BK107" s="284"/>
      <c r="BL107" s="284"/>
      <c r="BM107" s="284"/>
      <c r="BN107" s="284"/>
      <c r="BO107" s="284"/>
      <c r="BP107" s="284"/>
      <c r="BQ107" s="284"/>
      <c r="BR107" s="284"/>
      <c r="BS107" s="284"/>
      <c r="BT107" s="284"/>
      <c r="BU107" s="284"/>
      <c r="BV107" s="284"/>
      <c r="BW107" s="284"/>
      <c r="BX107" s="284"/>
      <c r="BY107" s="284"/>
      <c r="BZ107" s="284"/>
      <c r="CA107" s="284"/>
      <c r="CB107" s="284"/>
      <c r="CC107" s="284"/>
      <c r="CD107" s="284"/>
      <c r="CE107" s="284"/>
      <c r="CF107" s="284"/>
      <c r="CG107" s="284"/>
      <c r="CH107" s="284"/>
      <c r="CI107" s="284"/>
      <c r="CJ107" s="284"/>
      <c r="CK107" s="284"/>
      <c r="CL107" s="284"/>
      <c r="CM107" s="284"/>
      <c r="CN107" s="284"/>
      <c r="CO107" s="284"/>
      <c r="CP107" s="284"/>
      <c r="CQ107" s="284"/>
      <c r="CR107" s="284"/>
      <c r="CS107" s="284"/>
      <c r="CT107" s="284"/>
      <c r="CU107" s="284"/>
      <c r="CV107" s="284"/>
      <c r="CW107" s="284"/>
      <c r="CX107" s="284"/>
      <c r="CY107" s="284"/>
      <c r="CZ107" s="284"/>
      <c r="DA107" s="284"/>
      <c r="DB107" s="284"/>
      <c r="DC107" s="284"/>
      <c r="DD107" s="284"/>
      <c r="DE107" s="284"/>
      <c r="DF107" s="284"/>
      <c r="DG107" s="284"/>
      <c r="DH107" s="284"/>
      <c r="DI107" s="284"/>
      <c r="DJ107" s="284"/>
      <c r="DK107" s="284"/>
      <c r="DL107" s="284"/>
      <c r="DM107" s="284"/>
      <c r="DN107" s="284"/>
      <c r="DO107" s="284"/>
      <c r="DP107" s="284"/>
      <c r="DQ107" s="284"/>
      <c r="DR107" s="284"/>
      <c r="DS107" s="284"/>
      <c r="DT107" s="284"/>
      <c r="DU107" s="284"/>
      <c r="DV107" s="284"/>
      <c r="DW107" s="284"/>
      <c r="DX107" s="284"/>
      <c r="DY107" s="284"/>
      <c r="DZ107" s="284"/>
      <c r="EA107" s="284"/>
      <c r="EB107" s="284"/>
      <c r="EC107" s="284"/>
      <c r="ED107" s="284"/>
      <c r="EE107" s="284"/>
      <c r="EF107" s="284"/>
      <c r="EG107" s="284"/>
      <c r="EH107" s="284"/>
      <c r="EI107" s="284"/>
      <c r="EJ107" s="284"/>
      <c r="EK107" s="284"/>
      <c r="EL107" s="284"/>
      <c r="EM107" s="284"/>
      <c r="EN107" s="284"/>
      <c r="EO107" s="284"/>
      <c r="EP107" s="284"/>
      <c r="EQ107" s="284"/>
      <c r="ER107" s="284"/>
      <c r="ES107" s="284"/>
      <c r="ET107" s="284"/>
      <c r="EU107" s="284"/>
      <c r="EV107" s="284"/>
      <c r="EW107" s="284"/>
      <c r="EX107" s="284"/>
      <c r="EY107" s="284"/>
      <c r="EZ107" s="284"/>
      <c r="FA107" s="284"/>
      <c r="FB107" s="284"/>
      <c r="FC107" s="284"/>
      <c r="FD107" s="284"/>
      <c r="FE107" s="284"/>
      <c r="FF107" s="284"/>
      <c r="FG107" s="284"/>
      <c r="FH107" s="284"/>
      <c r="FI107" s="284"/>
      <c r="FJ107" s="284"/>
      <c r="FK107" s="284"/>
      <c r="FL107" s="284"/>
      <c r="FM107" s="284"/>
      <c r="FN107" s="284"/>
      <c r="FO107" s="284"/>
      <c r="FP107" s="284"/>
      <c r="FQ107" s="284"/>
      <c r="FR107" s="284"/>
      <c r="FS107" s="284"/>
      <c r="FT107" s="284"/>
      <c r="FU107" s="284"/>
      <c r="FV107" s="284"/>
      <c r="FW107" s="284"/>
      <c r="FX107" s="284"/>
      <c r="FY107" s="284"/>
      <c r="FZ107" s="284"/>
      <c r="GA107" s="284"/>
      <c r="GB107" s="284"/>
      <c r="GC107" s="284"/>
      <c r="GD107" s="284"/>
      <c r="GE107" s="284"/>
      <c r="GF107" s="284"/>
      <c r="GG107" s="284"/>
      <c r="GH107" s="284"/>
      <c r="GI107" s="284"/>
      <c r="GJ107" s="284"/>
      <c r="GK107" s="284"/>
      <c r="GL107" s="284"/>
      <c r="GM107" s="284"/>
      <c r="GN107" s="284"/>
      <c r="GO107" s="284"/>
      <c r="GP107" s="284"/>
      <c r="GQ107" s="284"/>
      <c r="GR107" s="284"/>
      <c r="GS107" s="284"/>
      <c r="GT107" s="284"/>
      <c r="GU107" s="284"/>
      <c r="GV107" s="284"/>
      <c r="GW107" s="284"/>
      <c r="GX107" s="284"/>
      <c r="GY107" s="284"/>
      <c r="GZ107" s="284"/>
      <c r="HA107" s="284"/>
      <c r="HB107" s="284"/>
      <c r="HC107" s="284"/>
      <c r="HD107" s="284"/>
      <c r="HE107" s="284"/>
      <c r="HF107" s="284"/>
      <c r="HG107" s="284"/>
      <c r="HH107" s="284"/>
      <c r="HI107" s="284"/>
      <c r="HJ107" s="284"/>
      <c r="HK107" s="284"/>
      <c r="HL107" s="284"/>
      <c r="HM107" s="284"/>
      <c r="HN107" s="284"/>
      <c r="HO107" s="284"/>
      <c r="HP107" s="284"/>
      <c r="HQ107" s="284"/>
      <c r="HR107" s="284"/>
      <c r="HS107" s="284"/>
      <c r="HT107" s="284"/>
      <c r="HU107" s="284"/>
      <c r="HV107" s="284"/>
      <c r="HW107" s="284"/>
      <c r="HX107" s="284"/>
      <c r="HY107" s="284"/>
      <c r="HZ107" s="284"/>
      <c r="IA107" s="284"/>
      <c r="IB107" s="284"/>
      <c r="IC107" s="284"/>
      <c r="ID107" s="284"/>
      <c r="IE107" s="284"/>
      <c r="IF107" s="284"/>
      <c r="IG107" s="284"/>
      <c r="IH107" s="284"/>
      <c r="II107" s="284"/>
      <c r="IJ107" s="284"/>
    </row>
    <row r="108" spans="1:244" s="353" customFormat="1" ht="14.1" customHeight="1">
      <c r="A108" s="436"/>
      <c r="B108" s="442"/>
      <c r="C108" s="507"/>
      <c r="D108" s="417"/>
      <c r="E108" s="509"/>
      <c r="F108" s="508"/>
      <c r="G108" s="284"/>
      <c r="H108" s="284"/>
      <c r="I108" s="284"/>
      <c r="J108" s="284"/>
      <c r="K108" s="284"/>
      <c r="L108" s="284"/>
      <c r="M108" s="284"/>
      <c r="N108" s="284"/>
      <c r="O108" s="284"/>
      <c r="P108" s="284"/>
      <c r="Q108" s="284"/>
      <c r="R108" s="284"/>
      <c r="S108" s="284"/>
      <c r="T108" s="284"/>
      <c r="U108" s="284"/>
      <c r="V108" s="284"/>
      <c r="W108" s="284"/>
      <c r="X108" s="284"/>
      <c r="Y108" s="284"/>
      <c r="Z108" s="284"/>
      <c r="AA108" s="284"/>
      <c r="AB108" s="284"/>
      <c r="AC108" s="284"/>
      <c r="AD108" s="284"/>
      <c r="AE108" s="284"/>
      <c r="AF108" s="284"/>
      <c r="AG108" s="284"/>
      <c r="AH108" s="284"/>
      <c r="AI108" s="284"/>
      <c r="AJ108" s="284"/>
      <c r="AK108" s="284"/>
      <c r="AL108" s="284"/>
      <c r="AM108" s="284"/>
      <c r="AN108" s="284"/>
      <c r="AO108" s="284"/>
      <c r="AP108" s="284"/>
      <c r="AQ108" s="284"/>
      <c r="AR108" s="284"/>
      <c r="AS108" s="284"/>
      <c r="AT108" s="284"/>
      <c r="AU108" s="284"/>
      <c r="AV108" s="284"/>
      <c r="AW108" s="284"/>
      <c r="AX108" s="284"/>
      <c r="AY108" s="284"/>
      <c r="AZ108" s="284"/>
      <c r="BA108" s="284"/>
      <c r="BB108" s="284"/>
      <c r="BC108" s="284"/>
      <c r="BD108" s="284"/>
      <c r="BE108" s="284"/>
      <c r="BF108" s="284"/>
      <c r="BG108" s="284"/>
      <c r="BH108" s="284"/>
      <c r="BI108" s="284"/>
      <c r="BJ108" s="284"/>
      <c r="BK108" s="284"/>
      <c r="BL108" s="284"/>
      <c r="BM108" s="284"/>
      <c r="BN108" s="284"/>
      <c r="BO108" s="284"/>
      <c r="BP108" s="284"/>
      <c r="BQ108" s="284"/>
      <c r="BR108" s="284"/>
      <c r="BS108" s="284"/>
      <c r="BT108" s="284"/>
      <c r="BU108" s="284"/>
      <c r="BV108" s="284"/>
      <c r="BW108" s="284"/>
      <c r="BX108" s="284"/>
      <c r="BY108" s="284"/>
      <c r="BZ108" s="284"/>
      <c r="CA108" s="284"/>
      <c r="CB108" s="284"/>
      <c r="CC108" s="284"/>
      <c r="CD108" s="284"/>
      <c r="CE108" s="284"/>
      <c r="CF108" s="284"/>
      <c r="CG108" s="284"/>
      <c r="CH108" s="284"/>
      <c r="CI108" s="284"/>
      <c r="CJ108" s="284"/>
      <c r="CK108" s="284"/>
      <c r="CL108" s="284"/>
      <c r="CM108" s="284"/>
      <c r="CN108" s="284"/>
      <c r="CO108" s="284"/>
      <c r="CP108" s="284"/>
      <c r="CQ108" s="284"/>
      <c r="CR108" s="284"/>
      <c r="CS108" s="284"/>
      <c r="CT108" s="284"/>
      <c r="CU108" s="284"/>
      <c r="CV108" s="284"/>
      <c r="CW108" s="284"/>
      <c r="CX108" s="284"/>
      <c r="CY108" s="284"/>
      <c r="CZ108" s="284"/>
      <c r="DA108" s="284"/>
      <c r="DB108" s="284"/>
      <c r="DC108" s="284"/>
      <c r="DD108" s="284"/>
      <c r="DE108" s="284"/>
      <c r="DF108" s="284"/>
      <c r="DG108" s="284"/>
      <c r="DH108" s="284"/>
      <c r="DI108" s="284"/>
      <c r="DJ108" s="284"/>
      <c r="DK108" s="284"/>
      <c r="DL108" s="284"/>
      <c r="DM108" s="284"/>
      <c r="DN108" s="284"/>
      <c r="DO108" s="284"/>
      <c r="DP108" s="284"/>
      <c r="DQ108" s="284"/>
      <c r="DR108" s="284"/>
      <c r="DS108" s="284"/>
      <c r="DT108" s="284"/>
      <c r="DU108" s="284"/>
      <c r="DV108" s="284"/>
      <c r="DW108" s="284"/>
      <c r="DX108" s="284"/>
      <c r="DY108" s="284"/>
      <c r="DZ108" s="284"/>
      <c r="EA108" s="284"/>
      <c r="EB108" s="284"/>
      <c r="EC108" s="284"/>
      <c r="ED108" s="284"/>
      <c r="EE108" s="284"/>
      <c r="EF108" s="284"/>
      <c r="EG108" s="284"/>
      <c r="EH108" s="284"/>
      <c r="EI108" s="284"/>
      <c r="EJ108" s="284"/>
      <c r="EK108" s="284"/>
      <c r="EL108" s="284"/>
      <c r="EM108" s="284"/>
      <c r="EN108" s="284"/>
      <c r="EO108" s="284"/>
      <c r="EP108" s="284"/>
      <c r="EQ108" s="284"/>
      <c r="ER108" s="284"/>
      <c r="ES108" s="284"/>
      <c r="ET108" s="284"/>
      <c r="EU108" s="284"/>
      <c r="EV108" s="284"/>
      <c r="EW108" s="284"/>
      <c r="EX108" s="284"/>
      <c r="EY108" s="284"/>
      <c r="EZ108" s="284"/>
      <c r="FA108" s="284"/>
      <c r="FB108" s="284"/>
      <c r="FC108" s="284"/>
      <c r="FD108" s="284"/>
      <c r="FE108" s="284"/>
      <c r="FF108" s="284"/>
      <c r="FG108" s="284"/>
      <c r="FH108" s="284"/>
      <c r="FI108" s="284"/>
      <c r="FJ108" s="284"/>
      <c r="FK108" s="284"/>
      <c r="FL108" s="284"/>
      <c r="FM108" s="284"/>
      <c r="FN108" s="284"/>
      <c r="FO108" s="284"/>
      <c r="FP108" s="284"/>
      <c r="FQ108" s="284"/>
      <c r="FR108" s="284"/>
      <c r="FS108" s="284"/>
      <c r="FT108" s="284"/>
      <c r="FU108" s="284"/>
      <c r="FV108" s="284"/>
      <c r="FW108" s="284"/>
      <c r="FX108" s="284"/>
      <c r="FY108" s="284"/>
      <c r="FZ108" s="284"/>
      <c r="GA108" s="284"/>
      <c r="GB108" s="284"/>
      <c r="GC108" s="284"/>
      <c r="GD108" s="284"/>
      <c r="GE108" s="284"/>
      <c r="GF108" s="284"/>
      <c r="GG108" s="284"/>
      <c r="GH108" s="284"/>
      <c r="GI108" s="284"/>
      <c r="GJ108" s="284"/>
      <c r="GK108" s="284"/>
      <c r="GL108" s="284"/>
      <c r="GM108" s="284"/>
      <c r="GN108" s="284"/>
      <c r="GO108" s="284"/>
      <c r="GP108" s="284"/>
      <c r="GQ108" s="284"/>
      <c r="GR108" s="284"/>
      <c r="GS108" s="284"/>
      <c r="GT108" s="284"/>
      <c r="GU108" s="284"/>
      <c r="GV108" s="284"/>
      <c r="GW108" s="284"/>
      <c r="GX108" s="284"/>
      <c r="GY108" s="284"/>
      <c r="GZ108" s="284"/>
      <c r="HA108" s="284"/>
      <c r="HB108" s="284"/>
      <c r="HC108" s="284"/>
      <c r="HD108" s="284"/>
      <c r="HE108" s="284"/>
      <c r="HF108" s="284"/>
      <c r="HG108" s="284"/>
      <c r="HH108" s="284"/>
      <c r="HI108" s="284"/>
      <c r="HJ108" s="284"/>
      <c r="HK108" s="284"/>
      <c r="HL108" s="284"/>
      <c r="HM108" s="284"/>
      <c r="HN108" s="284"/>
      <c r="HO108" s="284"/>
      <c r="HP108" s="284"/>
      <c r="HQ108" s="284"/>
      <c r="HR108" s="284"/>
      <c r="HS108" s="284"/>
      <c r="HT108" s="284"/>
      <c r="HU108" s="284"/>
      <c r="HV108" s="284"/>
      <c r="HW108" s="284"/>
      <c r="HX108" s="284"/>
      <c r="HY108" s="284"/>
      <c r="HZ108" s="284"/>
      <c r="IA108" s="284"/>
      <c r="IB108" s="284"/>
      <c r="IC108" s="284"/>
      <c r="ID108" s="284"/>
      <c r="IE108" s="284"/>
      <c r="IF108" s="284"/>
      <c r="IG108" s="284"/>
      <c r="IH108" s="284"/>
      <c r="II108" s="284"/>
      <c r="IJ108" s="284"/>
    </row>
    <row r="109" spans="1:244" s="353" customFormat="1" ht="15" customHeight="1">
      <c r="A109" s="344" t="s">
        <v>1252</v>
      </c>
      <c r="B109" s="442" t="s">
        <v>205</v>
      </c>
      <c r="C109" s="507" t="s">
        <v>440</v>
      </c>
      <c r="D109" s="434">
        <v>416</v>
      </c>
      <c r="E109" s="288"/>
      <c r="F109" s="219">
        <f>D109*E109</f>
        <v>0</v>
      </c>
      <c r="G109" s="284"/>
      <c r="H109" s="284"/>
      <c r="I109" s="284"/>
      <c r="J109" s="284"/>
      <c r="K109" s="284"/>
      <c r="L109" s="284"/>
      <c r="M109" s="284"/>
      <c r="N109" s="284"/>
      <c r="O109" s="284"/>
      <c r="P109" s="284"/>
      <c r="Q109" s="284"/>
      <c r="R109" s="284"/>
      <c r="S109" s="284"/>
      <c r="T109" s="284"/>
      <c r="U109" s="284"/>
      <c r="V109" s="284"/>
      <c r="W109" s="284"/>
      <c r="X109" s="284"/>
      <c r="Y109" s="284"/>
      <c r="Z109" s="284"/>
      <c r="AA109" s="284"/>
      <c r="AB109" s="284"/>
      <c r="AC109" s="284"/>
      <c r="AD109" s="284"/>
      <c r="AE109" s="284"/>
      <c r="AF109" s="284"/>
      <c r="AG109" s="284"/>
      <c r="AH109" s="284"/>
      <c r="AI109" s="284"/>
      <c r="AJ109" s="284"/>
      <c r="AK109" s="284"/>
      <c r="AL109" s="284"/>
      <c r="AM109" s="284"/>
      <c r="AN109" s="284"/>
      <c r="AO109" s="284"/>
      <c r="AP109" s="284"/>
      <c r="AQ109" s="284"/>
      <c r="AR109" s="284"/>
      <c r="AS109" s="284"/>
      <c r="AT109" s="284"/>
      <c r="AU109" s="284"/>
      <c r="AV109" s="284"/>
      <c r="AW109" s="284"/>
      <c r="AX109" s="284"/>
      <c r="AY109" s="284"/>
      <c r="AZ109" s="284"/>
      <c r="BA109" s="284"/>
      <c r="BB109" s="284"/>
      <c r="BC109" s="284"/>
      <c r="BD109" s="284"/>
      <c r="BE109" s="284"/>
      <c r="BF109" s="284"/>
      <c r="BG109" s="284"/>
      <c r="BH109" s="284"/>
      <c r="BI109" s="284"/>
      <c r="BJ109" s="284"/>
      <c r="BK109" s="284"/>
      <c r="BL109" s="284"/>
      <c r="BM109" s="284"/>
      <c r="BN109" s="284"/>
      <c r="BO109" s="284"/>
      <c r="BP109" s="284"/>
      <c r="BQ109" s="284"/>
      <c r="BR109" s="284"/>
      <c r="BS109" s="284"/>
      <c r="BT109" s="284"/>
      <c r="BU109" s="284"/>
      <c r="BV109" s="284"/>
      <c r="BW109" s="284"/>
      <c r="BX109" s="284"/>
      <c r="BY109" s="284"/>
      <c r="BZ109" s="284"/>
      <c r="CA109" s="284"/>
      <c r="CB109" s="284"/>
      <c r="CC109" s="284"/>
      <c r="CD109" s="284"/>
      <c r="CE109" s="284"/>
      <c r="CF109" s="284"/>
      <c r="CG109" s="284"/>
      <c r="CH109" s="284"/>
      <c r="CI109" s="284"/>
      <c r="CJ109" s="284"/>
      <c r="CK109" s="284"/>
      <c r="CL109" s="284"/>
      <c r="CM109" s="284"/>
      <c r="CN109" s="284"/>
      <c r="CO109" s="284"/>
      <c r="CP109" s="284"/>
      <c r="CQ109" s="284"/>
      <c r="CR109" s="284"/>
      <c r="CS109" s="284"/>
      <c r="CT109" s="284"/>
      <c r="CU109" s="284"/>
      <c r="CV109" s="284"/>
      <c r="CW109" s="284"/>
      <c r="CX109" s="284"/>
      <c r="CY109" s="284"/>
      <c r="CZ109" s="284"/>
      <c r="DA109" s="284"/>
      <c r="DB109" s="284"/>
      <c r="DC109" s="284"/>
      <c r="DD109" s="284"/>
      <c r="DE109" s="284"/>
      <c r="DF109" s="284"/>
      <c r="DG109" s="284"/>
      <c r="DH109" s="284"/>
      <c r="DI109" s="284"/>
      <c r="DJ109" s="284"/>
      <c r="DK109" s="284"/>
      <c r="DL109" s="284"/>
      <c r="DM109" s="284"/>
      <c r="DN109" s="284"/>
      <c r="DO109" s="284"/>
      <c r="DP109" s="284"/>
      <c r="DQ109" s="284"/>
      <c r="DR109" s="284"/>
      <c r="DS109" s="284"/>
      <c r="DT109" s="284"/>
      <c r="DU109" s="284"/>
      <c r="DV109" s="284"/>
      <c r="DW109" s="284"/>
      <c r="DX109" s="284"/>
      <c r="DY109" s="284"/>
      <c r="DZ109" s="284"/>
      <c r="EA109" s="284"/>
      <c r="EB109" s="284"/>
      <c r="EC109" s="284"/>
      <c r="ED109" s="284"/>
      <c r="EE109" s="284"/>
      <c r="EF109" s="284"/>
      <c r="EG109" s="284"/>
      <c r="EH109" s="284"/>
      <c r="EI109" s="284"/>
      <c r="EJ109" s="284"/>
      <c r="EK109" s="284"/>
      <c r="EL109" s="284"/>
      <c r="EM109" s="284"/>
      <c r="EN109" s="284"/>
      <c r="EO109" s="284"/>
      <c r="EP109" s="284"/>
      <c r="EQ109" s="284"/>
      <c r="ER109" s="284"/>
      <c r="ES109" s="284"/>
      <c r="ET109" s="284"/>
      <c r="EU109" s="284"/>
      <c r="EV109" s="284"/>
      <c r="EW109" s="284"/>
      <c r="EX109" s="284"/>
      <c r="EY109" s="284"/>
      <c r="EZ109" s="284"/>
      <c r="FA109" s="284"/>
      <c r="FB109" s="284"/>
      <c r="FC109" s="284"/>
      <c r="FD109" s="284"/>
      <c r="FE109" s="284"/>
      <c r="FF109" s="284"/>
      <c r="FG109" s="284"/>
      <c r="FH109" s="284"/>
      <c r="FI109" s="284"/>
      <c r="FJ109" s="284"/>
      <c r="FK109" s="284"/>
      <c r="FL109" s="284"/>
      <c r="FM109" s="284"/>
      <c r="FN109" s="284"/>
      <c r="FO109" s="284"/>
      <c r="FP109" s="284"/>
      <c r="FQ109" s="284"/>
      <c r="FR109" s="284"/>
      <c r="FS109" s="284"/>
      <c r="FT109" s="284"/>
      <c r="FU109" s="284"/>
      <c r="FV109" s="284"/>
      <c r="FW109" s="284"/>
      <c r="FX109" s="284"/>
      <c r="FY109" s="284"/>
      <c r="FZ109" s="284"/>
      <c r="GA109" s="284"/>
      <c r="GB109" s="284"/>
      <c r="GC109" s="284"/>
      <c r="GD109" s="284"/>
      <c r="GE109" s="284"/>
      <c r="GF109" s="284"/>
      <c r="GG109" s="284"/>
      <c r="GH109" s="284"/>
      <c r="GI109" s="284"/>
      <c r="GJ109" s="284"/>
      <c r="GK109" s="284"/>
      <c r="GL109" s="284"/>
      <c r="GM109" s="284"/>
      <c r="GN109" s="284"/>
      <c r="GO109" s="284"/>
      <c r="GP109" s="284"/>
      <c r="GQ109" s="284"/>
      <c r="GR109" s="284"/>
      <c r="GS109" s="284"/>
      <c r="GT109" s="284"/>
      <c r="GU109" s="284"/>
      <c r="GV109" s="284"/>
      <c r="GW109" s="284"/>
      <c r="GX109" s="284"/>
      <c r="GY109" s="284"/>
      <c r="GZ109" s="284"/>
      <c r="HA109" s="284"/>
      <c r="HB109" s="284"/>
      <c r="HC109" s="284"/>
      <c r="HD109" s="284"/>
      <c r="HE109" s="284"/>
      <c r="HF109" s="284"/>
      <c r="HG109" s="284"/>
      <c r="HH109" s="284"/>
      <c r="HI109" s="284"/>
      <c r="HJ109" s="284"/>
      <c r="HK109" s="284"/>
      <c r="HL109" s="284"/>
      <c r="HM109" s="284"/>
      <c r="HN109" s="284"/>
      <c r="HO109" s="284"/>
      <c r="HP109" s="284"/>
      <c r="HQ109" s="284"/>
      <c r="HR109" s="284"/>
      <c r="HS109" s="284"/>
      <c r="HT109" s="284"/>
      <c r="HU109" s="284"/>
      <c r="HV109" s="284"/>
      <c r="HW109" s="284"/>
      <c r="HX109" s="284"/>
      <c r="HY109" s="284"/>
      <c r="HZ109" s="284"/>
      <c r="IA109" s="284"/>
      <c r="IB109" s="284"/>
      <c r="IC109" s="284"/>
      <c r="ID109" s="284"/>
      <c r="IE109" s="284"/>
      <c r="IF109" s="284"/>
      <c r="IG109" s="284"/>
      <c r="IH109" s="284"/>
      <c r="II109" s="284"/>
      <c r="IJ109" s="284"/>
    </row>
    <row r="110" spans="1:244" s="353" customFormat="1" ht="14.1" customHeight="1">
      <c r="A110" s="436"/>
      <c r="B110" s="442"/>
      <c r="C110" s="345"/>
      <c r="D110" s="417"/>
      <c r="E110" s="509"/>
      <c r="F110" s="508"/>
      <c r="G110" s="284"/>
      <c r="H110" s="284"/>
      <c r="I110" s="284"/>
      <c r="J110" s="284"/>
      <c r="K110" s="284"/>
      <c r="L110" s="284"/>
      <c r="M110" s="284"/>
      <c r="N110" s="284"/>
      <c r="O110" s="284"/>
      <c r="P110" s="284"/>
      <c r="Q110" s="284"/>
      <c r="R110" s="284"/>
      <c r="S110" s="284"/>
      <c r="T110" s="284"/>
      <c r="U110" s="284"/>
      <c r="V110" s="284"/>
      <c r="W110" s="284"/>
      <c r="X110" s="284"/>
      <c r="Y110" s="284"/>
      <c r="Z110" s="284"/>
      <c r="AA110" s="284"/>
      <c r="AB110" s="284"/>
      <c r="AC110" s="284"/>
      <c r="AD110" s="284"/>
      <c r="AE110" s="284"/>
      <c r="AF110" s="284"/>
      <c r="AG110" s="284"/>
      <c r="AH110" s="284"/>
      <c r="AI110" s="284"/>
      <c r="AJ110" s="284"/>
      <c r="AK110" s="284"/>
      <c r="AL110" s="284"/>
      <c r="AM110" s="284"/>
      <c r="AN110" s="284"/>
      <c r="AO110" s="284"/>
      <c r="AP110" s="284"/>
      <c r="AQ110" s="284"/>
      <c r="AR110" s="284"/>
      <c r="AS110" s="284"/>
      <c r="AT110" s="284"/>
      <c r="AU110" s="284"/>
      <c r="AV110" s="284"/>
      <c r="AW110" s="284"/>
      <c r="AX110" s="284"/>
      <c r="AY110" s="284"/>
      <c r="AZ110" s="284"/>
      <c r="BA110" s="284"/>
      <c r="BB110" s="284"/>
      <c r="BC110" s="284"/>
      <c r="BD110" s="284"/>
      <c r="BE110" s="284"/>
      <c r="BF110" s="284"/>
      <c r="BG110" s="284"/>
      <c r="BH110" s="284"/>
      <c r="BI110" s="284"/>
      <c r="BJ110" s="284"/>
      <c r="BK110" s="284"/>
      <c r="BL110" s="284"/>
      <c r="BM110" s="284"/>
      <c r="BN110" s="284"/>
      <c r="BO110" s="284"/>
      <c r="BP110" s="284"/>
      <c r="BQ110" s="284"/>
      <c r="BR110" s="284"/>
      <c r="BS110" s="284"/>
      <c r="BT110" s="284"/>
      <c r="BU110" s="284"/>
      <c r="BV110" s="284"/>
      <c r="BW110" s="284"/>
      <c r="BX110" s="284"/>
      <c r="BY110" s="284"/>
      <c r="BZ110" s="284"/>
      <c r="CA110" s="284"/>
      <c r="CB110" s="284"/>
      <c r="CC110" s="284"/>
      <c r="CD110" s="284"/>
      <c r="CE110" s="284"/>
      <c r="CF110" s="284"/>
      <c r="CG110" s="284"/>
      <c r="CH110" s="284"/>
      <c r="CI110" s="284"/>
      <c r="CJ110" s="284"/>
      <c r="CK110" s="284"/>
      <c r="CL110" s="284"/>
      <c r="CM110" s="284"/>
      <c r="CN110" s="284"/>
      <c r="CO110" s="284"/>
      <c r="CP110" s="284"/>
      <c r="CQ110" s="284"/>
      <c r="CR110" s="284"/>
      <c r="CS110" s="284"/>
      <c r="CT110" s="284"/>
      <c r="CU110" s="284"/>
      <c r="CV110" s="284"/>
      <c r="CW110" s="284"/>
      <c r="CX110" s="284"/>
      <c r="CY110" s="284"/>
      <c r="CZ110" s="284"/>
      <c r="DA110" s="284"/>
      <c r="DB110" s="284"/>
      <c r="DC110" s="284"/>
      <c r="DD110" s="284"/>
      <c r="DE110" s="284"/>
      <c r="DF110" s="28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284"/>
      <c r="EC110" s="284"/>
      <c r="ED110" s="284"/>
      <c r="EE110" s="284"/>
      <c r="EF110" s="284"/>
      <c r="EG110" s="284"/>
      <c r="EH110" s="284"/>
      <c r="EI110" s="284"/>
      <c r="EJ110" s="284"/>
      <c r="EK110" s="284"/>
      <c r="EL110" s="284"/>
      <c r="EM110" s="284"/>
      <c r="EN110" s="284"/>
      <c r="EO110" s="284"/>
      <c r="EP110" s="284"/>
      <c r="EQ110" s="284"/>
      <c r="ER110" s="284"/>
      <c r="ES110" s="284"/>
      <c r="ET110" s="284"/>
      <c r="EU110" s="284"/>
      <c r="EV110" s="284"/>
      <c r="EW110" s="284"/>
      <c r="EX110" s="284"/>
      <c r="EY110" s="284"/>
      <c r="EZ110" s="284"/>
      <c r="FA110" s="284"/>
      <c r="FB110" s="284"/>
      <c r="FC110" s="284"/>
      <c r="FD110" s="284"/>
      <c r="FE110" s="284"/>
      <c r="FF110" s="284"/>
      <c r="FG110" s="284"/>
      <c r="FH110" s="284"/>
      <c r="FI110" s="284"/>
      <c r="FJ110" s="284"/>
      <c r="FK110" s="284"/>
      <c r="FL110" s="284"/>
      <c r="FM110" s="284"/>
      <c r="FN110" s="284"/>
      <c r="FO110" s="284"/>
      <c r="FP110" s="284"/>
      <c r="FQ110" s="284"/>
      <c r="FR110" s="284"/>
      <c r="FS110" s="284"/>
      <c r="FT110" s="284"/>
      <c r="FU110" s="284"/>
      <c r="FV110" s="284"/>
      <c r="FW110" s="284"/>
      <c r="FX110" s="284"/>
      <c r="FY110" s="284"/>
      <c r="FZ110" s="284"/>
      <c r="GA110" s="284"/>
      <c r="GB110" s="284"/>
      <c r="GC110" s="284"/>
      <c r="GD110" s="284"/>
      <c r="GE110" s="284"/>
      <c r="GF110" s="284"/>
      <c r="GG110" s="284"/>
      <c r="GH110" s="284"/>
      <c r="GI110" s="284"/>
      <c r="GJ110" s="284"/>
      <c r="GK110" s="284"/>
      <c r="GL110" s="284"/>
      <c r="GM110" s="284"/>
      <c r="GN110" s="284"/>
      <c r="GO110" s="284"/>
      <c r="GP110" s="284"/>
      <c r="GQ110" s="284"/>
      <c r="GR110" s="284"/>
      <c r="GS110" s="284"/>
      <c r="GT110" s="284"/>
      <c r="GU110" s="284"/>
      <c r="GV110" s="284"/>
      <c r="GW110" s="284"/>
      <c r="GX110" s="284"/>
      <c r="GY110" s="284"/>
      <c r="GZ110" s="284"/>
      <c r="HA110" s="284"/>
      <c r="HB110" s="284"/>
      <c r="HC110" s="284"/>
      <c r="HD110" s="284"/>
      <c r="HE110" s="284"/>
      <c r="HF110" s="284"/>
      <c r="HG110" s="284"/>
      <c r="HH110" s="284"/>
      <c r="HI110" s="284"/>
      <c r="HJ110" s="284"/>
      <c r="HK110" s="284"/>
      <c r="HL110" s="284"/>
      <c r="HM110" s="284"/>
      <c r="HN110" s="284"/>
      <c r="HO110" s="284"/>
      <c r="HP110" s="284"/>
      <c r="HQ110" s="284"/>
      <c r="HR110" s="284"/>
      <c r="HS110" s="284"/>
      <c r="HT110" s="284"/>
      <c r="HU110" s="284"/>
      <c r="HV110" s="284"/>
      <c r="HW110" s="284"/>
      <c r="HX110" s="284"/>
      <c r="HY110" s="284"/>
      <c r="HZ110" s="284"/>
      <c r="IA110" s="284"/>
      <c r="IB110" s="284"/>
      <c r="IC110" s="284"/>
      <c r="ID110" s="284"/>
      <c r="IE110" s="284"/>
      <c r="IF110" s="284"/>
      <c r="IG110" s="284"/>
      <c r="IH110" s="284"/>
      <c r="II110" s="284"/>
      <c r="IJ110" s="284"/>
    </row>
    <row r="111" spans="1:244" s="353" customFormat="1" ht="14.1" customHeight="1">
      <c r="A111" s="344" t="s">
        <v>1253</v>
      </c>
      <c r="B111" s="442" t="s">
        <v>1241</v>
      </c>
      <c r="C111" s="507" t="s">
        <v>440</v>
      </c>
      <c r="D111" s="417">
        <v>130</v>
      </c>
      <c r="E111" s="288"/>
      <c r="F111" s="219">
        <f>D111*E111</f>
        <v>0</v>
      </c>
      <c r="G111" s="284"/>
      <c r="H111" s="284"/>
      <c r="I111" s="284"/>
      <c r="J111" s="284"/>
      <c r="K111" s="284"/>
      <c r="L111" s="284"/>
      <c r="M111" s="284"/>
      <c r="N111" s="284"/>
      <c r="O111" s="284"/>
      <c r="P111" s="284"/>
      <c r="Q111" s="284"/>
      <c r="R111" s="284"/>
      <c r="S111" s="284"/>
      <c r="T111" s="284"/>
      <c r="U111" s="284"/>
      <c r="V111" s="284"/>
      <c r="W111" s="284"/>
      <c r="X111" s="284"/>
      <c r="Y111" s="284"/>
      <c r="Z111" s="284"/>
      <c r="AA111" s="284"/>
      <c r="AB111" s="284"/>
      <c r="AC111" s="284"/>
      <c r="AD111" s="284"/>
      <c r="AE111" s="284"/>
      <c r="AF111" s="284"/>
      <c r="AG111" s="284"/>
      <c r="AH111" s="284"/>
      <c r="AI111" s="284"/>
      <c r="AJ111" s="284"/>
      <c r="AK111" s="284"/>
      <c r="AL111" s="284"/>
      <c r="AM111" s="284"/>
      <c r="AN111" s="284"/>
      <c r="AO111" s="284"/>
      <c r="AP111" s="284"/>
      <c r="AQ111" s="284"/>
      <c r="AR111" s="284"/>
      <c r="AS111" s="284"/>
      <c r="AT111" s="284"/>
      <c r="AU111" s="284"/>
      <c r="AV111" s="284"/>
      <c r="AW111" s="284"/>
      <c r="AX111" s="284"/>
      <c r="AY111" s="284"/>
      <c r="AZ111" s="284"/>
      <c r="BA111" s="284"/>
      <c r="BB111" s="284"/>
      <c r="BC111" s="284"/>
      <c r="BD111" s="284"/>
      <c r="BE111" s="284"/>
      <c r="BF111" s="284"/>
      <c r="BG111" s="284"/>
      <c r="BH111" s="284"/>
      <c r="BI111" s="284"/>
      <c r="BJ111" s="284"/>
      <c r="BK111" s="284"/>
      <c r="BL111" s="284"/>
      <c r="BM111" s="284"/>
      <c r="BN111" s="284"/>
      <c r="BO111" s="284"/>
      <c r="BP111" s="284"/>
      <c r="BQ111" s="284"/>
      <c r="BR111" s="284"/>
      <c r="BS111" s="284"/>
      <c r="BT111" s="284"/>
      <c r="BU111" s="284"/>
      <c r="BV111" s="284"/>
      <c r="BW111" s="284"/>
      <c r="BX111" s="284"/>
      <c r="BY111" s="284"/>
      <c r="BZ111" s="284"/>
      <c r="CA111" s="284"/>
      <c r="CB111" s="284"/>
      <c r="CC111" s="284"/>
      <c r="CD111" s="284"/>
      <c r="CE111" s="284"/>
      <c r="CF111" s="284"/>
      <c r="CG111" s="284"/>
      <c r="CH111" s="284"/>
      <c r="CI111" s="284"/>
      <c r="CJ111" s="284"/>
      <c r="CK111" s="284"/>
      <c r="CL111" s="284"/>
      <c r="CM111" s="284"/>
      <c r="CN111" s="284"/>
      <c r="CO111" s="284"/>
      <c r="CP111" s="284"/>
      <c r="CQ111" s="284"/>
      <c r="CR111" s="284"/>
      <c r="CS111" s="284"/>
      <c r="CT111" s="284"/>
      <c r="CU111" s="284"/>
      <c r="CV111" s="284"/>
      <c r="CW111" s="284"/>
      <c r="CX111" s="284"/>
      <c r="CY111" s="284"/>
      <c r="CZ111" s="284"/>
      <c r="DA111" s="284"/>
      <c r="DB111" s="284"/>
      <c r="DC111" s="284"/>
      <c r="DD111" s="284"/>
      <c r="DE111" s="284"/>
      <c r="DF111" s="284"/>
      <c r="DG111" s="284"/>
      <c r="DH111" s="284"/>
      <c r="DI111" s="284"/>
      <c r="DJ111" s="284"/>
      <c r="DK111" s="284"/>
      <c r="DL111" s="284"/>
      <c r="DM111" s="284"/>
      <c r="DN111" s="284"/>
      <c r="DO111" s="284"/>
      <c r="DP111" s="284"/>
      <c r="DQ111" s="284"/>
      <c r="DR111" s="284"/>
      <c r="DS111" s="284"/>
      <c r="DT111" s="284"/>
      <c r="DU111" s="284"/>
      <c r="DV111" s="284"/>
      <c r="DW111" s="284"/>
      <c r="DX111" s="284"/>
      <c r="DY111" s="284"/>
      <c r="DZ111" s="284"/>
      <c r="EA111" s="284"/>
      <c r="EB111" s="284"/>
      <c r="EC111" s="284"/>
      <c r="ED111" s="284"/>
      <c r="EE111" s="284"/>
      <c r="EF111" s="284"/>
      <c r="EG111" s="284"/>
      <c r="EH111" s="284"/>
      <c r="EI111" s="284"/>
      <c r="EJ111" s="284"/>
      <c r="EK111" s="284"/>
      <c r="EL111" s="284"/>
      <c r="EM111" s="284"/>
      <c r="EN111" s="284"/>
      <c r="EO111" s="284"/>
      <c r="EP111" s="284"/>
      <c r="EQ111" s="284"/>
      <c r="ER111" s="284"/>
      <c r="ES111" s="284"/>
      <c r="ET111" s="284"/>
      <c r="EU111" s="284"/>
      <c r="EV111" s="284"/>
      <c r="EW111" s="284"/>
      <c r="EX111" s="284"/>
      <c r="EY111" s="284"/>
      <c r="EZ111" s="284"/>
      <c r="FA111" s="284"/>
      <c r="FB111" s="284"/>
      <c r="FC111" s="284"/>
      <c r="FD111" s="284"/>
      <c r="FE111" s="284"/>
      <c r="FF111" s="284"/>
      <c r="FG111" s="284"/>
      <c r="FH111" s="284"/>
      <c r="FI111" s="284"/>
      <c r="FJ111" s="284"/>
      <c r="FK111" s="284"/>
      <c r="FL111" s="284"/>
      <c r="FM111" s="284"/>
      <c r="FN111" s="284"/>
      <c r="FO111" s="284"/>
      <c r="FP111" s="284"/>
      <c r="FQ111" s="284"/>
      <c r="FR111" s="284"/>
      <c r="FS111" s="284"/>
      <c r="FT111" s="284"/>
      <c r="FU111" s="284"/>
      <c r="FV111" s="284"/>
      <c r="FW111" s="284"/>
      <c r="FX111" s="284"/>
      <c r="FY111" s="284"/>
      <c r="FZ111" s="284"/>
      <c r="GA111" s="284"/>
      <c r="GB111" s="284"/>
      <c r="GC111" s="284"/>
      <c r="GD111" s="284"/>
      <c r="GE111" s="284"/>
      <c r="GF111" s="284"/>
      <c r="GG111" s="284"/>
      <c r="GH111" s="284"/>
      <c r="GI111" s="284"/>
      <c r="GJ111" s="284"/>
      <c r="GK111" s="284"/>
      <c r="GL111" s="284"/>
      <c r="GM111" s="284"/>
      <c r="GN111" s="284"/>
      <c r="GO111" s="284"/>
      <c r="GP111" s="284"/>
      <c r="GQ111" s="284"/>
      <c r="GR111" s="284"/>
      <c r="GS111" s="284"/>
      <c r="GT111" s="284"/>
      <c r="GU111" s="284"/>
      <c r="GV111" s="284"/>
      <c r="GW111" s="284"/>
      <c r="GX111" s="284"/>
      <c r="GY111" s="284"/>
      <c r="GZ111" s="284"/>
      <c r="HA111" s="284"/>
      <c r="HB111" s="284"/>
      <c r="HC111" s="284"/>
      <c r="HD111" s="284"/>
      <c r="HE111" s="284"/>
      <c r="HF111" s="284"/>
      <c r="HG111" s="284"/>
      <c r="HH111" s="284"/>
      <c r="HI111" s="284"/>
      <c r="HJ111" s="284"/>
      <c r="HK111" s="284"/>
      <c r="HL111" s="284"/>
      <c r="HM111" s="284"/>
      <c r="HN111" s="284"/>
      <c r="HO111" s="284"/>
      <c r="HP111" s="284"/>
      <c r="HQ111" s="284"/>
      <c r="HR111" s="284"/>
      <c r="HS111" s="284"/>
      <c r="HT111" s="284"/>
      <c r="HU111" s="284"/>
      <c r="HV111" s="284"/>
      <c r="HW111" s="284"/>
      <c r="HX111" s="284"/>
      <c r="HY111" s="284"/>
      <c r="HZ111" s="284"/>
      <c r="IA111" s="284"/>
      <c r="IB111" s="284"/>
      <c r="IC111" s="284"/>
      <c r="ID111" s="284"/>
      <c r="IE111" s="284"/>
      <c r="IF111" s="284"/>
      <c r="IG111" s="284"/>
      <c r="IH111" s="284"/>
      <c r="II111" s="284"/>
      <c r="IJ111" s="284"/>
    </row>
    <row r="112" spans="1:244" s="353" customFormat="1" ht="14.1" customHeight="1">
      <c r="A112" s="436"/>
      <c r="B112" s="442"/>
      <c r="C112" s="345"/>
      <c r="D112" s="417"/>
      <c r="E112" s="511"/>
      <c r="F112" s="512"/>
      <c r="G112" s="284"/>
      <c r="H112" s="284"/>
      <c r="I112" s="284"/>
      <c r="J112" s="284"/>
      <c r="K112" s="284"/>
      <c r="L112" s="284"/>
      <c r="M112" s="284"/>
      <c r="N112" s="284"/>
      <c r="O112" s="284"/>
      <c r="P112" s="284"/>
      <c r="Q112" s="284"/>
      <c r="R112" s="284"/>
      <c r="S112" s="284"/>
      <c r="T112" s="284"/>
      <c r="U112" s="284"/>
      <c r="V112" s="284"/>
      <c r="W112" s="284"/>
      <c r="X112" s="284"/>
      <c r="Y112" s="284"/>
      <c r="Z112" s="284"/>
      <c r="AA112" s="284"/>
      <c r="AB112" s="284"/>
      <c r="AC112" s="284"/>
      <c r="AD112" s="284"/>
      <c r="AE112" s="284"/>
      <c r="AF112" s="284"/>
      <c r="AG112" s="284"/>
      <c r="AH112" s="284"/>
      <c r="AI112" s="284"/>
      <c r="AJ112" s="284"/>
      <c r="AK112" s="284"/>
      <c r="AL112" s="284"/>
      <c r="AM112" s="284"/>
      <c r="AN112" s="284"/>
      <c r="AO112" s="284"/>
      <c r="AP112" s="284"/>
      <c r="AQ112" s="284"/>
      <c r="AR112" s="284"/>
      <c r="AS112" s="284"/>
      <c r="AT112" s="284"/>
      <c r="AU112" s="284"/>
      <c r="AV112" s="284"/>
      <c r="AW112" s="284"/>
      <c r="AX112" s="284"/>
      <c r="AY112" s="284"/>
      <c r="AZ112" s="284"/>
      <c r="BA112" s="284"/>
      <c r="BB112" s="284"/>
      <c r="BC112" s="284"/>
      <c r="BD112" s="284"/>
      <c r="BE112" s="284"/>
      <c r="BF112" s="284"/>
      <c r="BG112" s="284"/>
      <c r="BH112" s="284"/>
      <c r="BI112" s="284"/>
      <c r="BJ112" s="284"/>
      <c r="BK112" s="284"/>
      <c r="BL112" s="284"/>
      <c r="BM112" s="284"/>
      <c r="BN112" s="284"/>
      <c r="BO112" s="284"/>
      <c r="BP112" s="284"/>
      <c r="BQ112" s="284"/>
      <c r="BR112" s="284"/>
      <c r="BS112" s="284"/>
      <c r="BT112" s="284"/>
      <c r="BU112" s="284"/>
      <c r="BV112" s="284"/>
      <c r="BW112" s="284"/>
      <c r="BX112" s="284"/>
      <c r="BY112" s="284"/>
      <c r="BZ112" s="284"/>
      <c r="CA112" s="284"/>
      <c r="CB112" s="284"/>
      <c r="CC112" s="284"/>
      <c r="CD112" s="284"/>
      <c r="CE112" s="284"/>
      <c r="CF112" s="284"/>
      <c r="CG112" s="284"/>
      <c r="CH112" s="284"/>
      <c r="CI112" s="284"/>
      <c r="CJ112" s="284"/>
      <c r="CK112" s="284"/>
      <c r="CL112" s="284"/>
      <c r="CM112" s="284"/>
      <c r="CN112" s="284"/>
      <c r="CO112" s="284"/>
      <c r="CP112" s="284"/>
      <c r="CQ112" s="284"/>
      <c r="CR112" s="284"/>
      <c r="CS112" s="284"/>
      <c r="CT112" s="284"/>
      <c r="CU112" s="284"/>
      <c r="CV112" s="284"/>
      <c r="CW112" s="284"/>
      <c r="CX112" s="284"/>
      <c r="CY112" s="284"/>
      <c r="CZ112" s="284"/>
      <c r="DA112" s="284"/>
      <c r="DB112" s="284"/>
      <c r="DC112" s="284"/>
      <c r="DD112" s="284"/>
      <c r="DE112" s="284"/>
      <c r="DF112" s="28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284"/>
      <c r="EC112" s="284"/>
      <c r="ED112" s="284"/>
      <c r="EE112" s="284"/>
      <c r="EF112" s="284"/>
      <c r="EG112" s="284"/>
      <c r="EH112" s="284"/>
      <c r="EI112" s="284"/>
      <c r="EJ112" s="284"/>
      <c r="EK112" s="284"/>
      <c r="EL112" s="284"/>
      <c r="EM112" s="284"/>
      <c r="EN112" s="284"/>
      <c r="EO112" s="284"/>
      <c r="EP112" s="284"/>
      <c r="EQ112" s="284"/>
      <c r="ER112" s="284"/>
      <c r="ES112" s="284"/>
      <c r="ET112" s="284"/>
      <c r="EU112" s="284"/>
      <c r="EV112" s="284"/>
      <c r="EW112" s="284"/>
      <c r="EX112" s="284"/>
      <c r="EY112" s="284"/>
      <c r="EZ112" s="284"/>
      <c r="FA112" s="284"/>
      <c r="FB112" s="284"/>
      <c r="FC112" s="284"/>
      <c r="FD112" s="284"/>
      <c r="FE112" s="284"/>
      <c r="FF112" s="284"/>
      <c r="FG112" s="284"/>
      <c r="FH112" s="284"/>
      <c r="FI112" s="284"/>
      <c r="FJ112" s="284"/>
      <c r="FK112" s="284"/>
      <c r="FL112" s="284"/>
      <c r="FM112" s="284"/>
      <c r="FN112" s="284"/>
      <c r="FO112" s="284"/>
      <c r="FP112" s="284"/>
      <c r="FQ112" s="284"/>
      <c r="FR112" s="284"/>
      <c r="FS112" s="284"/>
      <c r="FT112" s="284"/>
      <c r="FU112" s="284"/>
      <c r="FV112" s="284"/>
      <c r="FW112" s="284"/>
      <c r="FX112" s="284"/>
      <c r="FY112" s="284"/>
      <c r="FZ112" s="284"/>
      <c r="GA112" s="284"/>
      <c r="GB112" s="284"/>
      <c r="GC112" s="284"/>
      <c r="GD112" s="284"/>
      <c r="GE112" s="284"/>
      <c r="GF112" s="284"/>
      <c r="GG112" s="284"/>
      <c r="GH112" s="284"/>
      <c r="GI112" s="284"/>
      <c r="GJ112" s="284"/>
      <c r="GK112" s="284"/>
      <c r="GL112" s="284"/>
      <c r="GM112" s="284"/>
      <c r="GN112" s="284"/>
      <c r="GO112" s="284"/>
      <c r="GP112" s="284"/>
      <c r="GQ112" s="284"/>
      <c r="GR112" s="284"/>
      <c r="GS112" s="284"/>
      <c r="GT112" s="284"/>
      <c r="GU112" s="284"/>
      <c r="GV112" s="284"/>
      <c r="GW112" s="284"/>
      <c r="GX112" s="284"/>
      <c r="GY112" s="284"/>
      <c r="GZ112" s="284"/>
      <c r="HA112" s="284"/>
      <c r="HB112" s="284"/>
      <c r="HC112" s="284"/>
      <c r="HD112" s="284"/>
      <c r="HE112" s="284"/>
      <c r="HF112" s="284"/>
      <c r="HG112" s="284"/>
      <c r="HH112" s="284"/>
      <c r="HI112" s="284"/>
      <c r="HJ112" s="284"/>
      <c r="HK112" s="284"/>
      <c r="HL112" s="284"/>
      <c r="HM112" s="284"/>
      <c r="HN112" s="284"/>
      <c r="HO112" s="284"/>
      <c r="HP112" s="284"/>
      <c r="HQ112" s="284"/>
      <c r="HR112" s="284"/>
      <c r="HS112" s="284"/>
      <c r="HT112" s="284"/>
      <c r="HU112" s="284"/>
      <c r="HV112" s="284"/>
      <c r="HW112" s="284"/>
      <c r="HX112" s="284"/>
      <c r="HY112" s="284"/>
      <c r="HZ112" s="284"/>
      <c r="IA112" s="284"/>
      <c r="IB112" s="284"/>
      <c r="IC112" s="284"/>
      <c r="ID112" s="284"/>
      <c r="IE112" s="284"/>
      <c r="IF112" s="284"/>
      <c r="IG112" s="284"/>
      <c r="IH112" s="284"/>
      <c r="II112" s="284"/>
      <c r="IJ112" s="284"/>
    </row>
    <row r="113" spans="1:244" s="353" customFormat="1" ht="14.1" customHeight="1">
      <c r="A113" s="344" t="s">
        <v>1254</v>
      </c>
      <c r="B113" s="442" t="s">
        <v>1242</v>
      </c>
      <c r="C113" s="507" t="s">
        <v>440</v>
      </c>
      <c r="D113" s="417">
        <v>30</v>
      </c>
      <c r="E113" s="288"/>
      <c r="F113" s="219">
        <f>D113*E113</f>
        <v>0</v>
      </c>
      <c r="G113" s="284"/>
      <c r="H113" s="284"/>
      <c r="I113" s="284"/>
      <c r="J113" s="284"/>
      <c r="K113" s="284"/>
      <c r="L113" s="284"/>
      <c r="M113" s="284"/>
      <c r="N113" s="284"/>
      <c r="O113" s="284"/>
      <c r="P113" s="284"/>
      <c r="Q113" s="284"/>
      <c r="R113" s="284"/>
      <c r="S113" s="284"/>
      <c r="T113" s="284"/>
      <c r="U113" s="284"/>
      <c r="V113" s="284"/>
      <c r="W113" s="284"/>
      <c r="X113" s="284"/>
      <c r="Y113" s="284"/>
      <c r="Z113" s="284"/>
      <c r="AA113" s="284"/>
      <c r="AB113" s="284"/>
      <c r="AC113" s="284"/>
      <c r="AD113" s="284"/>
      <c r="AE113" s="284"/>
      <c r="AF113" s="284"/>
      <c r="AG113" s="284"/>
      <c r="AH113" s="284"/>
      <c r="AI113" s="284"/>
      <c r="AJ113" s="284"/>
      <c r="AK113" s="284"/>
      <c r="AL113" s="284"/>
      <c r="AM113" s="284"/>
      <c r="AN113" s="284"/>
      <c r="AO113" s="284"/>
      <c r="AP113" s="284"/>
      <c r="AQ113" s="284"/>
      <c r="AR113" s="284"/>
      <c r="AS113" s="284"/>
      <c r="AT113" s="284"/>
      <c r="AU113" s="284"/>
      <c r="AV113" s="284"/>
      <c r="AW113" s="284"/>
      <c r="AX113" s="284"/>
      <c r="AY113" s="284"/>
      <c r="AZ113" s="284"/>
      <c r="BA113" s="284"/>
      <c r="BB113" s="284"/>
      <c r="BC113" s="284"/>
      <c r="BD113" s="284"/>
      <c r="BE113" s="284"/>
      <c r="BF113" s="284"/>
      <c r="BG113" s="284"/>
      <c r="BH113" s="284"/>
      <c r="BI113" s="284"/>
      <c r="BJ113" s="284"/>
      <c r="BK113" s="284"/>
      <c r="BL113" s="284"/>
      <c r="BM113" s="284"/>
      <c r="BN113" s="284"/>
      <c r="BO113" s="284"/>
      <c r="BP113" s="284"/>
      <c r="BQ113" s="284"/>
      <c r="BR113" s="284"/>
      <c r="BS113" s="284"/>
      <c r="BT113" s="284"/>
      <c r="BU113" s="284"/>
      <c r="BV113" s="284"/>
      <c r="BW113" s="284"/>
      <c r="BX113" s="284"/>
      <c r="BY113" s="284"/>
      <c r="BZ113" s="284"/>
      <c r="CA113" s="284"/>
      <c r="CB113" s="284"/>
      <c r="CC113" s="284"/>
      <c r="CD113" s="284"/>
      <c r="CE113" s="284"/>
      <c r="CF113" s="284"/>
      <c r="CG113" s="284"/>
      <c r="CH113" s="284"/>
      <c r="CI113" s="284"/>
      <c r="CJ113" s="284"/>
      <c r="CK113" s="284"/>
      <c r="CL113" s="284"/>
      <c r="CM113" s="284"/>
      <c r="CN113" s="284"/>
      <c r="CO113" s="284"/>
      <c r="CP113" s="284"/>
      <c r="CQ113" s="284"/>
      <c r="CR113" s="284"/>
      <c r="CS113" s="284"/>
      <c r="CT113" s="284"/>
      <c r="CU113" s="284"/>
      <c r="CV113" s="284"/>
      <c r="CW113" s="284"/>
      <c r="CX113" s="284"/>
      <c r="CY113" s="284"/>
      <c r="CZ113" s="284"/>
      <c r="DA113" s="284"/>
      <c r="DB113" s="284"/>
      <c r="DC113" s="284"/>
      <c r="DD113" s="284"/>
      <c r="DE113" s="284"/>
      <c r="DF113" s="284"/>
      <c r="DG113" s="284"/>
      <c r="DH113" s="284"/>
      <c r="DI113" s="284"/>
      <c r="DJ113" s="284"/>
      <c r="DK113" s="284"/>
      <c r="DL113" s="284"/>
      <c r="DM113" s="284"/>
      <c r="DN113" s="284"/>
      <c r="DO113" s="284"/>
      <c r="DP113" s="284"/>
      <c r="DQ113" s="284"/>
      <c r="DR113" s="284"/>
      <c r="DS113" s="284"/>
      <c r="DT113" s="284"/>
      <c r="DU113" s="284"/>
      <c r="DV113" s="284"/>
      <c r="DW113" s="284"/>
      <c r="DX113" s="284"/>
      <c r="DY113" s="284"/>
      <c r="DZ113" s="284"/>
      <c r="EA113" s="284"/>
      <c r="EB113" s="284"/>
      <c r="EC113" s="284"/>
      <c r="ED113" s="284"/>
      <c r="EE113" s="284"/>
      <c r="EF113" s="284"/>
      <c r="EG113" s="284"/>
      <c r="EH113" s="284"/>
      <c r="EI113" s="284"/>
      <c r="EJ113" s="284"/>
      <c r="EK113" s="284"/>
      <c r="EL113" s="284"/>
      <c r="EM113" s="284"/>
      <c r="EN113" s="284"/>
      <c r="EO113" s="284"/>
      <c r="EP113" s="284"/>
      <c r="EQ113" s="284"/>
      <c r="ER113" s="284"/>
      <c r="ES113" s="284"/>
      <c r="ET113" s="284"/>
      <c r="EU113" s="284"/>
      <c r="EV113" s="284"/>
      <c r="EW113" s="284"/>
      <c r="EX113" s="284"/>
      <c r="EY113" s="284"/>
      <c r="EZ113" s="284"/>
      <c r="FA113" s="284"/>
      <c r="FB113" s="284"/>
      <c r="FC113" s="284"/>
      <c r="FD113" s="284"/>
      <c r="FE113" s="284"/>
      <c r="FF113" s="284"/>
      <c r="FG113" s="284"/>
      <c r="FH113" s="284"/>
      <c r="FI113" s="284"/>
      <c r="FJ113" s="284"/>
      <c r="FK113" s="284"/>
      <c r="FL113" s="284"/>
      <c r="FM113" s="284"/>
      <c r="FN113" s="284"/>
      <c r="FO113" s="284"/>
      <c r="FP113" s="284"/>
      <c r="FQ113" s="284"/>
      <c r="FR113" s="284"/>
      <c r="FS113" s="284"/>
      <c r="FT113" s="284"/>
      <c r="FU113" s="284"/>
      <c r="FV113" s="284"/>
      <c r="FW113" s="284"/>
      <c r="FX113" s="284"/>
      <c r="FY113" s="284"/>
      <c r="FZ113" s="284"/>
      <c r="GA113" s="284"/>
      <c r="GB113" s="284"/>
      <c r="GC113" s="284"/>
      <c r="GD113" s="284"/>
      <c r="GE113" s="284"/>
      <c r="GF113" s="284"/>
      <c r="GG113" s="284"/>
      <c r="GH113" s="284"/>
      <c r="GI113" s="284"/>
      <c r="GJ113" s="284"/>
      <c r="GK113" s="284"/>
      <c r="GL113" s="284"/>
      <c r="GM113" s="284"/>
      <c r="GN113" s="284"/>
      <c r="GO113" s="284"/>
      <c r="GP113" s="284"/>
      <c r="GQ113" s="284"/>
      <c r="GR113" s="284"/>
      <c r="GS113" s="284"/>
      <c r="GT113" s="284"/>
      <c r="GU113" s="284"/>
      <c r="GV113" s="284"/>
      <c r="GW113" s="284"/>
      <c r="GX113" s="284"/>
      <c r="GY113" s="284"/>
      <c r="GZ113" s="284"/>
      <c r="HA113" s="284"/>
      <c r="HB113" s="284"/>
      <c r="HC113" s="284"/>
      <c r="HD113" s="284"/>
      <c r="HE113" s="284"/>
      <c r="HF113" s="284"/>
      <c r="HG113" s="284"/>
      <c r="HH113" s="284"/>
      <c r="HI113" s="284"/>
      <c r="HJ113" s="284"/>
      <c r="HK113" s="284"/>
      <c r="HL113" s="284"/>
      <c r="HM113" s="284"/>
      <c r="HN113" s="284"/>
      <c r="HO113" s="284"/>
      <c r="HP113" s="284"/>
      <c r="HQ113" s="284"/>
      <c r="HR113" s="284"/>
      <c r="HS113" s="284"/>
      <c r="HT113" s="284"/>
      <c r="HU113" s="284"/>
      <c r="HV113" s="284"/>
      <c r="HW113" s="284"/>
      <c r="HX113" s="284"/>
      <c r="HY113" s="284"/>
      <c r="HZ113" s="284"/>
      <c r="IA113" s="284"/>
      <c r="IB113" s="284"/>
      <c r="IC113" s="284"/>
      <c r="ID113" s="284"/>
      <c r="IE113" s="284"/>
      <c r="IF113" s="284"/>
      <c r="IG113" s="284"/>
      <c r="IH113" s="284"/>
      <c r="II113" s="284"/>
      <c r="IJ113" s="284"/>
    </row>
    <row r="114" spans="1:244" s="353" customFormat="1" ht="14.1" customHeight="1">
      <c r="A114" s="436"/>
      <c r="B114" s="442"/>
      <c r="C114" s="345"/>
      <c r="D114" s="417"/>
      <c r="E114" s="511"/>
      <c r="F114" s="512"/>
      <c r="G114" s="284"/>
      <c r="H114" s="284"/>
      <c r="I114" s="284"/>
      <c r="J114" s="284"/>
      <c r="K114" s="284"/>
      <c r="L114" s="284"/>
      <c r="M114" s="284"/>
      <c r="N114" s="284"/>
      <c r="O114" s="284"/>
      <c r="P114" s="284"/>
      <c r="Q114" s="284"/>
      <c r="R114" s="284"/>
      <c r="S114" s="284"/>
      <c r="T114" s="284"/>
      <c r="U114" s="284"/>
      <c r="V114" s="284"/>
      <c r="W114" s="284"/>
      <c r="X114" s="284"/>
      <c r="Y114" s="284"/>
      <c r="Z114" s="284"/>
      <c r="AA114" s="284"/>
      <c r="AB114" s="284"/>
      <c r="AC114" s="284"/>
      <c r="AD114" s="284"/>
      <c r="AE114" s="284"/>
      <c r="AF114" s="284"/>
      <c r="AG114" s="284"/>
      <c r="AH114" s="284"/>
      <c r="AI114" s="284"/>
      <c r="AJ114" s="284"/>
      <c r="AK114" s="284"/>
      <c r="AL114" s="284"/>
      <c r="AM114" s="284"/>
      <c r="AN114" s="284"/>
      <c r="AO114" s="284"/>
      <c r="AP114" s="284"/>
      <c r="AQ114" s="284"/>
      <c r="AR114" s="284"/>
      <c r="AS114" s="284"/>
      <c r="AT114" s="284"/>
      <c r="AU114" s="284"/>
      <c r="AV114" s="284"/>
      <c r="AW114" s="284"/>
      <c r="AX114" s="284"/>
      <c r="AY114" s="284"/>
      <c r="AZ114" s="284"/>
      <c r="BA114" s="284"/>
      <c r="BB114" s="284"/>
      <c r="BC114" s="284"/>
      <c r="BD114" s="284"/>
      <c r="BE114" s="284"/>
      <c r="BF114" s="284"/>
      <c r="BG114" s="284"/>
      <c r="BH114" s="284"/>
      <c r="BI114" s="284"/>
      <c r="BJ114" s="284"/>
      <c r="BK114" s="284"/>
      <c r="BL114" s="284"/>
      <c r="BM114" s="284"/>
      <c r="BN114" s="284"/>
      <c r="BO114" s="284"/>
      <c r="BP114" s="284"/>
      <c r="BQ114" s="284"/>
      <c r="BR114" s="284"/>
      <c r="BS114" s="284"/>
      <c r="BT114" s="284"/>
      <c r="BU114" s="284"/>
      <c r="BV114" s="284"/>
      <c r="BW114" s="284"/>
      <c r="BX114" s="284"/>
      <c r="BY114" s="284"/>
      <c r="BZ114" s="284"/>
      <c r="CA114" s="284"/>
      <c r="CB114" s="284"/>
      <c r="CC114" s="284"/>
      <c r="CD114" s="284"/>
      <c r="CE114" s="284"/>
      <c r="CF114" s="284"/>
      <c r="CG114" s="284"/>
      <c r="CH114" s="284"/>
      <c r="CI114" s="284"/>
      <c r="CJ114" s="284"/>
      <c r="CK114" s="284"/>
      <c r="CL114" s="284"/>
      <c r="CM114" s="284"/>
      <c r="CN114" s="284"/>
      <c r="CO114" s="284"/>
      <c r="CP114" s="284"/>
      <c r="CQ114" s="284"/>
      <c r="CR114" s="284"/>
      <c r="CS114" s="284"/>
      <c r="CT114" s="284"/>
      <c r="CU114" s="284"/>
      <c r="CV114" s="284"/>
      <c r="CW114" s="284"/>
      <c r="CX114" s="284"/>
      <c r="CY114" s="284"/>
      <c r="CZ114" s="284"/>
      <c r="DA114" s="284"/>
      <c r="DB114" s="284"/>
      <c r="DC114" s="284"/>
      <c r="DD114" s="284"/>
      <c r="DE114" s="284"/>
      <c r="DF114" s="284"/>
      <c r="DG114" s="284"/>
      <c r="DH114" s="284"/>
      <c r="DI114" s="284"/>
      <c r="DJ114" s="284"/>
      <c r="DK114" s="284"/>
      <c r="DL114" s="284"/>
      <c r="DM114" s="284"/>
      <c r="DN114" s="284"/>
      <c r="DO114" s="284"/>
      <c r="DP114" s="284"/>
      <c r="DQ114" s="284"/>
      <c r="DR114" s="284"/>
      <c r="DS114" s="284"/>
      <c r="DT114" s="284"/>
      <c r="DU114" s="284"/>
      <c r="DV114" s="284"/>
      <c r="DW114" s="284"/>
      <c r="DX114" s="284"/>
      <c r="DY114" s="284"/>
      <c r="DZ114" s="284"/>
      <c r="EA114" s="284"/>
      <c r="EB114" s="284"/>
      <c r="EC114" s="284"/>
      <c r="ED114" s="284"/>
      <c r="EE114" s="284"/>
      <c r="EF114" s="284"/>
      <c r="EG114" s="284"/>
      <c r="EH114" s="284"/>
      <c r="EI114" s="284"/>
      <c r="EJ114" s="284"/>
      <c r="EK114" s="284"/>
      <c r="EL114" s="284"/>
      <c r="EM114" s="284"/>
      <c r="EN114" s="284"/>
      <c r="EO114" s="284"/>
      <c r="EP114" s="284"/>
      <c r="EQ114" s="284"/>
      <c r="ER114" s="284"/>
      <c r="ES114" s="284"/>
      <c r="ET114" s="284"/>
      <c r="EU114" s="284"/>
      <c r="EV114" s="284"/>
      <c r="EW114" s="284"/>
      <c r="EX114" s="284"/>
      <c r="EY114" s="284"/>
      <c r="EZ114" s="284"/>
      <c r="FA114" s="284"/>
      <c r="FB114" s="284"/>
      <c r="FC114" s="284"/>
      <c r="FD114" s="284"/>
      <c r="FE114" s="284"/>
      <c r="FF114" s="284"/>
      <c r="FG114" s="284"/>
      <c r="FH114" s="284"/>
      <c r="FI114" s="284"/>
      <c r="FJ114" s="284"/>
      <c r="FK114" s="284"/>
      <c r="FL114" s="284"/>
      <c r="FM114" s="284"/>
      <c r="FN114" s="284"/>
      <c r="FO114" s="284"/>
      <c r="FP114" s="284"/>
      <c r="FQ114" s="284"/>
      <c r="FR114" s="284"/>
      <c r="FS114" s="284"/>
      <c r="FT114" s="284"/>
      <c r="FU114" s="284"/>
      <c r="FV114" s="284"/>
      <c r="FW114" s="284"/>
      <c r="FX114" s="284"/>
      <c r="FY114" s="284"/>
      <c r="FZ114" s="284"/>
      <c r="GA114" s="284"/>
      <c r="GB114" s="284"/>
      <c r="GC114" s="284"/>
      <c r="GD114" s="284"/>
      <c r="GE114" s="284"/>
      <c r="GF114" s="284"/>
      <c r="GG114" s="284"/>
      <c r="GH114" s="284"/>
      <c r="GI114" s="284"/>
      <c r="GJ114" s="284"/>
      <c r="GK114" s="284"/>
      <c r="GL114" s="284"/>
      <c r="GM114" s="284"/>
      <c r="GN114" s="284"/>
      <c r="GO114" s="284"/>
      <c r="GP114" s="284"/>
      <c r="GQ114" s="284"/>
      <c r="GR114" s="284"/>
      <c r="GS114" s="284"/>
      <c r="GT114" s="284"/>
      <c r="GU114" s="284"/>
      <c r="GV114" s="284"/>
      <c r="GW114" s="284"/>
      <c r="GX114" s="284"/>
      <c r="GY114" s="284"/>
      <c r="GZ114" s="284"/>
      <c r="HA114" s="284"/>
      <c r="HB114" s="284"/>
      <c r="HC114" s="284"/>
      <c r="HD114" s="284"/>
      <c r="HE114" s="284"/>
      <c r="HF114" s="284"/>
      <c r="HG114" s="284"/>
      <c r="HH114" s="284"/>
      <c r="HI114" s="284"/>
      <c r="HJ114" s="284"/>
      <c r="HK114" s="284"/>
      <c r="HL114" s="284"/>
      <c r="HM114" s="284"/>
      <c r="HN114" s="284"/>
      <c r="HO114" s="284"/>
      <c r="HP114" s="284"/>
      <c r="HQ114" s="284"/>
      <c r="HR114" s="284"/>
      <c r="HS114" s="284"/>
      <c r="HT114" s="284"/>
      <c r="HU114" s="284"/>
      <c r="HV114" s="284"/>
      <c r="HW114" s="284"/>
      <c r="HX114" s="284"/>
      <c r="HY114" s="284"/>
      <c r="HZ114" s="284"/>
      <c r="IA114" s="284"/>
      <c r="IB114" s="284"/>
      <c r="IC114" s="284"/>
      <c r="ID114" s="284"/>
      <c r="IE114" s="284"/>
      <c r="IF114" s="284"/>
      <c r="IG114" s="284"/>
      <c r="IH114" s="284"/>
      <c r="II114" s="284"/>
      <c r="IJ114" s="284"/>
    </row>
    <row r="115" spans="1:244" s="353" customFormat="1" ht="15" customHeight="1">
      <c r="A115" s="344" t="s">
        <v>1255</v>
      </c>
      <c r="B115" s="442" t="s">
        <v>206</v>
      </c>
      <c r="C115" s="507" t="s">
        <v>440</v>
      </c>
      <c r="D115" s="434">
        <v>45935</v>
      </c>
      <c r="E115" s="288"/>
      <c r="F115" s="219">
        <f>D115*E115</f>
        <v>0</v>
      </c>
      <c r="G115" s="284"/>
      <c r="H115" s="284"/>
      <c r="I115" s="284"/>
      <c r="J115" s="284"/>
      <c r="K115" s="284"/>
      <c r="L115" s="284"/>
      <c r="M115" s="284"/>
      <c r="N115" s="284"/>
      <c r="O115" s="284"/>
      <c r="P115" s="284"/>
      <c r="Q115" s="284"/>
      <c r="R115" s="284"/>
      <c r="S115" s="284"/>
      <c r="T115" s="284"/>
      <c r="U115" s="284"/>
      <c r="V115" s="284"/>
      <c r="W115" s="284"/>
      <c r="X115" s="284"/>
      <c r="Y115" s="284"/>
      <c r="Z115" s="284"/>
      <c r="AA115" s="284"/>
      <c r="AB115" s="284"/>
      <c r="AC115" s="284"/>
      <c r="AD115" s="284"/>
      <c r="AE115" s="284"/>
      <c r="AF115" s="284"/>
      <c r="AG115" s="284"/>
      <c r="AH115" s="284"/>
      <c r="AI115" s="284"/>
      <c r="AJ115" s="284"/>
      <c r="AK115" s="284"/>
      <c r="AL115" s="284"/>
      <c r="AM115" s="284"/>
      <c r="AN115" s="284"/>
      <c r="AO115" s="284"/>
      <c r="AP115" s="284"/>
      <c r="AQ115" s="284"/>
      <c r="AR115" s="284"/>
      <c r="AS115" s="284"/>
      <c r="AT115" s="284"/>
      <c r="AU115" s="284"/>
      <c r="AV115" s="284"/>
      <c r="AW115" s="284"/>
      <c r="AX115" s="284"/>
      <c r="AY115" s="284"/>
      <c r="AZ115" s="284"/>
      <c r="BA115" s="284"/>
      <c r="BB115" s="284"/>
      <c r="BC115" s="284"/>
      <c r="BD115" s="284"/>
      <c r="BE115" s="284"/>
      <c r="BF115" s="284"/>
      <c r="BG115" s="284"/>
      <c r="BH115" s="284"/>
      <c r="BI115" s="284"/>
      <c r="BJ115" s="284"/>
      <c r="BK115" s="284"/>
      <c r="BL115" s="284"/>
      <c r="BM115" s="284"/>
      <c r="BN115" s="284"/>
      <c r="BO115" s="284"/>
      <c r="BP115" s="284"/>
      <c r="BQ115" s="284"/>
      <c r="BR115" s="284"/>
      <c r="BS115" s="284"/>
      <c r="BT115" s="284"/>
      <c r="BU115" s="284"/>
      <c r="BV115" s="284"/>
      <c r="BW115" s="284"/>
      <c r="BX115" s="284"/>
      <c r="BY115" s="284"/>
      <c r="BZ115" s="284"/>
      <c r="CA115" s="284"/>
      <c r="CB115" s="284"/>
      <c r="CC115" s="284"/>
      <c r="CD115" s="284"/>
      <c r="CE115" s="284"/>
      <c r="CF115" s="284"/>
      <c r="CG115" s="284"/>
      <c r="CH115" s="284"/>
      <c r="CI115" s="284"/>
      <c r="CJ115" s="284"/>
      <c r="CK115" s="284"/>
      <c r="CL115" s="284"/>
      <c r="CM115" s="284"/>
      <c r="CN115" s="284"/>
      <c r="CO115" s="284"/>
      <c r="CP115" s="284"/>
      <c r="CQ115" s="284"/>
      <c r="CR115" s="284"/>
      <c r="CS115" s="284"/>
      <c r="CT115" s="284"/>
      <c r="CU115" s="284"/>
      <c r="CV115" s="284"/>
      <c r="CW115" s="284"/>
      <c r="CX115" s="284"/>
      <c r="CY115" s="284"/>
      <c r="CZ115" s="284"/>
      <c r="DA115" s="284"/>
      <c r="DB115" s="284"/>
      <c r="DC115" s="284"/>
      <c r="DD115" s="284"/>
      <c r="DE115" s="284"/>
      <c r="DF115" s="284"/>
      <c r="DG115" s="284"/>
      <c r="DH115" s="284"/>
      <c r="DI115" s="284"/>
      <c r="DJ115" s="284"/>
      <c r="DK115" s="284"/>
      <c r="DL115" s="284"/>
      <c r="DM115" s="284"/>
      <c r="DN115" s="284"/>
      <c r="DO115" s="284"/>
      <c r="DP115" s="284"/>
      <c r="DQ115" s="284"/>
      <c r="DR115" s="284"/>
      <c r="DS115" s="284"/>
      <c r="DT115" s="284"/>
      <c r="DU115" s="284"/>
      <c r="DV115" s="284"/>
      <c r="DW115" s="284"/>
      <c r="DX115" s="284"/>
      <c r="DY115" s="284"/>
      <c r="DZ115" s="284"/>
      <c r="EA115" s="284"/>
      <c r="EB115" s="284"/>
      <c r="EC115" s="284"/>
      <c r="ED115" s="284"/>
      <c r="EE115" s="284"/>
      <c r="EF115" s="284"/>
      <c r="EG115" s="284"/>
      <c r="EH115" s="284"/>
      <c r="EI115" s="284"/>
      <c r="EJ115" s="284"/>
      <c r="EK115" s="284"/>
      <c r="EL115" s="284"/>
      <c r="EM115" s="284"/>
      <c r="EN115" s="284"/>
      <c r="EO115" s="284"/>
      <c r="EP115" s="284"/>
      <c r="EQ115" s="284"/>
      <c r="ER115" s="284"/>
      <c r="ES115" s="284"/>
      <c r="ET115" s="284"/>
      <c r="EU115" s="284"/>
      <c r="EV115" s="284"/>
      <c r="EW115" s="284"/>
      <c r="EX115" s="284"/>
      <c r="EY115" s="284"/>
      <c r="EZ115" s="284"/>
      <c r="FA115" s="284"/>
      <c r="FB115" s="284"/>
      <c r="FC115" s="284"/>
      <c r="FD115" s="284"/>
      <c r="FE115" s="284"/>
      <c r="FF115" s="284"/>
      <c r="FG115" s="284"/>
      <c r="FH115" s="284"/>
      <c r="FI115" s="284"/>
      <c r="FJ115" s="284"/>
      <c r="FK115" s="284"/>
      <c r="FL115" s="284"/>
      <c r="FM115" s="284"/>
      <c r="FN115" s="284"/>
      <c r="FO115" s="284"/>
      <c r="FP115" s="284"/>
      <c r="FQ115" s="284"/>
      <c r="FR115" s="284"/>
      <c r="FS115" s="284"/>
      <c r="FT115" s="284"/>
      <c r="FU115" s="284"/>
      <c r="FV115" s="284"/>
      <c r="FW115" s="284"/>
      <c r="FX115" s="284"/>
      <c r="FY115" s="284"/>
      <c r="FZ115" s="284"/>
      <c r="GA115" s="284"/>
      <c r="GB115" s="284"/>
      <c r="GC115" s="284"/>
      <c r="GD115" s="284"/>
      <c r="GE115" s="284"/>
      <c r="GF115" s="284"/>
      <c r="GG115" s="284"/>
      <c r="GH115" s="284"/>
      <c r="GI115" s="284"/>
      <c r="GJ115" s="284"/>
      <c r="GK115" s="284"/>
      <c r="GL115" s="284"/>
      <c r="GM115" s="284"/>
      <c r="GN115" s="284"/>
      <c r="GO115" s="284"/>
      <c r="GP115" s="284"/>
      <c r="GQ115" s="284"/>
      <c r="GR115" s="284"/>
      <c r="GS115" s="284"/>
      <c r="GT115" s="284"/>
      <c r="GU115" s="284"/>
      <c r="GV115" s="284"/>
      <c r="GW115" s="284"/>
      <c r="GX115" s="284"/>
      <c r="GY115" s="284"/>
      <c r="GZ115" s="284"/>
      <c r="HA115" s="284"/>
      <c r="HB115" s="284"/>
      <c r="HC115" s="284"/>
      <c r="HD115" s="284"/>
      <c r="HE115" s="284"/>
      <c r="HF115" s="284"/>
      <c r="HG115" s="284"/>
      <c r="HH115" s="284"/>
      <c r="HI115" s="284"/>
      <c r="HJ115" s="284"/>
      <c r="HK115" s="284"/>
      <c r="HL115" s="284"/>
      <c r="HM115" s="284"/>
      <c r="HN115" s="284"/>
      <c r="HO115" s="284"/>
      <c r="HP115" s="284"/>
      <c r="HQ115" s="284"/>
      <c r="HR115" s="284"/>
      <c r="HS115" s="284"/>
      <c r="HT115" s="284"/>
      <c r="HU115" s="284"/>
      <c r="HV115" s="284"/>
      <c r="HW115" s="284"/>
      <c r="HX115" s="284"/>
      <c r="HY115" s="284"/>
      <c r="HZ115" s="284"/>
      <c r="IA115" s="284"/>
      <c r="IB115" s="284"/>
      <c r="IC115" s="284"/>
      <c r="ID115" s="284"/>
      <c r="IE115" s="284"/>
      <c r="IF115" s="284"/>
      <c r="IG115" s="284"/>
      <c r="IH115" s="284"/>
      <c r="II115" s="284"/>
      <c r="IJ115" s="284"/>
    </row>
    <row r="116" spans="1:244" ht="14.1" customHeight="1">
      <c r="A116" s="436"/>
      <c r="B116" s="354"/>
      <c r="C116" s="345"/>
      <c r="E116" s="345"/>
      <c r="F116" s="347"/>
    </row>
    <row r="117" spans="1:244" ht="14.1" customHeight="1">
      <c r="A117" s="436"/>
      <c r="B117" s="354"/>
      <c r="C117" s="345"/>
      <c r="E117" s="345"/>
      <c r="F117" s="347"/>
    </row>
    <row r="118" spans="1:244" ht="14.1" customHeight="1">
      <c r="A118" s="436"/>
      <c r="B118" s="354"/>
      <c r="C118" s="345"/>
      <c r="E118" s="345"/>
      <c r="F118" s="347"/>
    </row>
    <row r="119" spans="1:244" ht="14.1" customHeight="1">
      <c r="A119" s="436"/>
      <c r="B119" s="354"/>
      <c r="C119" s="345"/>
      <c r="E119" s="345"/>
      <c r="F119" s="347"/>
    </row>
    <row r="120" spans="1:244" ht="12" customHeight="1">
      <c r="A120" s="436"/>
      <c r="B120" s="162"/>
      <c r="C120" s="507"/>
      <c r="E120" s="513"/>
      <c r="F120" s="512"/>
    </row>
    <row r="121" spans="1:244" ht="30" customHeight="1">
      <c r="A121" s="358"/>
      <c r="B121" s="359" t="s">
        <v>264</v>
      </c>
      <c r="C121" s="360"/>
      <c r="D121" s="443"/>
      <c r="E121" s="362" t="s">
        <v>248</v>
      </c>
      <c r="F121" s="400">
        <f>SUM(F80:F117)</f>
        <v>0</v>
      </c>
    </row>
    <row r="122" spans="1:244" s="353" customFormat="1" ht="15" customHeight="1">
      <c r="A122" s="436"/>
      <c r="B122" s="506"/>
      <c r="C122" s="168"/>
      <c r="D122" s="417"/>
      <c r="E122" s="388"/>
      <c r="F122" s="220"/>
      <c r="G122" s="284"/>
      <c r="H122" s="284"/>
      <c r="I122" s="284"/>
      <c r="J122" s="284"/>
      <c r="K122" s="284"/>
      <c r="L122" s="284"/>
      <c r="M122" s="284"/>
      <c r="N122" s="284"/>
      <c r="O122" s="284"/>
      <c r="P122" s="284"/>
      <c r="Q122" s="284"/>
      <c r="R122" s="284"/>
      <c r="S122" s="284"/>
      <c r="T122" s="284"/>
      <c r="U122" s="284"/>
      <c r="V122" s="284"/>
      <c r="W122" s="284"/>
      <c r="X122" s="284"/>
      <c r="Y122" s="284"/>
      <c r="Z122" s="284"/>
      <c r="AA122" s="284"/>
      <c r="AB122" s="284"/>
      <c r="AC122" s="284"/>
      <c r="AD122" s="284"/>
      <c r="AE122" s="284"/>
      <c r="AF122" s="284"/>
      <c r="AG122" s="284"/>
      <c r="AH122" s="284"/>
      <c r="AI122" s="284"/>
      <c r="AJ122" s="284"/>
      <c r="AK122" s="284"/>
      <c r="AL122" s="284"/>
      <c r="AM122" s="284"/>
      <c r="AN122" s="284"/>
      <c r="AO122" s="284"/>
      <c r="AP122" s="284"/>
      <c r="AQ122" s="284"/>
      <c r="AR122" s="284"/>
      <c r="AS122" s="284"/>
      <c r="AT122" s="284"/>
      <c r="AU122" s="284"/>
      <c r="AV122" s="284"/>
      <c r="AW122" s="284"/>
      <c r="AX122" s="284"/>
      <c r="AY122" s="284"/>
      <c r="AZ122" s="284"/>
      <c r="BA122" s="284"/>
      <c r="BB122" s="284"/>
      <c r="BC122" s="284"/>
      <c r="BD122" s="284"/>
      <c r="BE122" s="284"/>
      <c r="BF122" s="284"/>
      <c r="BG122" s="284"/>
      <c r="BH122" s="284"/>
      <c r="BI122" s="284"/>
      <c r="BJ122" s="284"/>
      <c r="BK122" s="284"/>
      <c r="BL122" s="284"/>
      <c r="BM122" s="284"/>
      <c r="BN122" s="284"/>
      <c r="BO122" s="284"/>
      <c r="BP122" s="284"/>
      <c r="BQ122" s="284"/>
      <c r="BR122" s="284"/>
      <c r="BS122" s="284"/>
      <c r="BT122" s="284"/>
      <c r="BU122" s="284"/>
      <c r="BV122" s="284"/>
      <c r="BW122" s="284"/>
      <c r="BX122" s="284"/>
      <c r="BY122" s="284"/>
      <c r="BZ122" s="284"/>
      <c r="CA122" s="284"/>
      <c r="CB122" s="284"/>
      <c r="CC122" s="284"/>
      <c r="CD122" s="284"/>
      <c r="CE122" s="284"/>
      <c r="CF122" s="284"/>
      <c r="CG122" s="284"/>
      <c r="CH122" s="284"/>
      <c r="CI122" s="284"/>
      <c r="CJ122" s="284"/>
      <c r="CK122" s="284"/>
      <c r="CL122" s="284"/>
      <c r="CM122" s="284"/>
      <c r="CN122" s="284"/>
      <c r="CO122" s="284"/>
      <c r="CP122" s="284"/>
      <c r="CQ122" s="284"/>
      <c r="CR122" s="284"/>
      <c r="CS122" s="284"/>
      <c r="CT122" s="284"/>
      <c r="CU122" s="284"/>
      <c r="CV122" s="284"/>
      <c r="CW122" s="284"/>
      <c r="CX122" s="284"/>
      <c r="CY122" s="284"/>
      <c r="CZ122" s="284"/>
      <c r="DA122" s="284"/>
      <c r="DB122" s="284"/>
      <c r="DC122" s="284"/>
      <c r="DD122" s="284"/>
      <c r="DE122" s="284"/>
      <c r="DF122" s="28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284"/>
      <c r="EC122" s="284"/>
      <c r="ED122" s="284"/>
      <c r="EE122" s="284"/>
      <c r="EF122" s="284"/>
      <c r="EG122" s="284"/>
      <c r="EH122" s="284"/>
      <c r="EI122" s="284"/>
      <c r="EJ122" s="284"/>
      <c r="EK122" s="284"/>
      <c r="EL122" s="284"/>
      <c r="EM122" s="284"/>
      <c r="EN122" s="284"/>
      <c r="EO122" s="284"/>
      <c r="EP122" s="284"/>
      <c r="EQ122" s="284"/>
      <c r="ER122" s="284"/>
      <c r="ES122" s="284"/>
      <c r="ET122" s="284"/>
      <c r="EU122" s="284"/>
      <c r="EV122" s="284"/>
      <c r="EW122" s="284"/>
      <c r="EX122" s="284"/>
      <c r="EY122" s="284"/>
      <c r="EZ122" s="284"/>
      <c r="FA122" s="284"/>
      <c r="FB122" s="284"/>
      <c r="FC122" s="284"/>
      <c r="FD122" s="284"/>
      <c r="FE122" s="284"/>
      <c r="FF122" s="284"/>
      <c r="FG122" s="284"/>
      <c r="FH122" s="284"/>
      <c r="FI122" s="284"/>
      <c r="FJ122" s="284"/>
      <c r="FK122" s="284"/>
      <c r="FL122" s="284"/>
      <c r="FM122" s="284"/>
      <c r="FN122" s="284"/>
      <c r="FO122" s="284"/>
      <c r="FP122" s="284"/>
      <c r="FQ122" s="284"/>
      <c r="FR122" s="284"/>
      <c r="FS122" s="284"/>
      <c r="FT122" s="284"/>
      <c r="FU122" s="284"/>
      <c r="FV122" s="284"/>
      <c r="FW122" s="284"/>
      <c r="FX122" s="284"/>
      <c r="FY122" s="284"/>
      <c r="FZ122" s="284"/>
      <c r="GA122" s="284"/>
      <c r="GB122" s="284"/>
      <c r="GC122" s="284"/>
      <c r="GD122" s="284"/>
      <c r="GE122" s="284"/>
      <c r="GF122" s="284"/>
      <c r="GG122" s="284"/>
      <c r="GH122" s="284"/>
      <c r="GI122" s="284"/>
      <c r="GJ122" s="284"/>
      <c r="GK122" s="284"/>
      <c r="GL122" s="284"/>
      <c r="GM122" s="284"/>
      <c r="GN122" s="284"/>
      <c r="GO122" s="284"/>
      <c r="GP122" s="284"/>
      <c r="GQ122" s="284"/>
      <c r="GR122" s="284"/>
      <c r="GS122" s="284"/>
      <c r="GT122" s="284"/>
      <c r="GU122" s="284"/>
      <c r="GV122" s="284"/>
      <c r="GW122" s="284"/>
      <c r="GX122" s="284"/>
      <c r="GY122" s="284"/>
      <c r="GZ122" s="284"/>
      <c r="HA122" s="284"/>
      <c r="HB122" s="284"/>
      <c r="HC122" s="284"/>
      <c r="HD122" s="284"/>
      <c r="HE122" s="284"/>
      <c r="HF122" s="284"/>
      <c r="HG122" s="284"/>
      <c r="HH122" s="284"/>
      <c r="HI122" s="284"/>
      <c r="HJ122" s="284"/>
      <c r="HK122" s="284"/>
      <c r="HL122" s="284"/>
      <c r="HM122" s="284"/>
      <c r="HN122" s="284"/>
      <c r="HO122" s="284"/>
      <c r="HP122" s="284"/>
      <c r="HQ122" s="284"/>
      <c r="HR122" s="284"/>
      <c r="HS122" s="284"/>
      <c r="HT122" s="284"/>
      <c r="HU122" s="284"/>
      <c r="HV122" s="284"/>
      <c r="HW122" s="284"/>
      <c r="HX122" s="284"/>
      <c r="HY122" s="284"/>
      <c r="HZ122" s="284"/>
      <c r="IA122" s="284"/>
      <c r="IB122" s="284"/>
      <c r="IC122" s="284"/>
      <c r="ID122" s="284"/>
      <c r="IE122" s="284"/>
      <c r="IF122" s="284"/>
      <c r="IG122" s="284"/>
      <c r="IH122" s="284"/>
      <c r="II122" s="284"/>
    </row>
    <row r="123" spans="1:244" ht="15" customHeight="1">
      <c r="A123" s="185"/>
      <c r="B123" s="343" t="s">
        <v>265</v>
      </c>
      <c r="C123" s="345"/>
      <c r="E123" s="345"/>
      <c r="F123" s="347"/>
    </row>
    <row r="124" spans="1:244" ht="14.1" customHeight="1">
      <c r="A124" s="436"/>
      <c r="B124" s="162"/>
      <c r="C124" s="507"/>
      <c r="E124" s="513"/>
      <c r="F124" s="512"/>
    </row>
    <row r="125" spans="1:244" ht="15" customHeight="1">
      <c r="A125" s="344" t="s">
        <v>829</v>
      </c>
      <c r="B125" s="356" t="s">
        <v>207</v>
      </c>
      <c r="C125" s="345"/>
      <c r="E125" s="345"/>
      <c r="F125" s="347"/>
    </row>
    <row r="126" spans="1:244" ht="14.1" customHeight="1">
      <c r="A126" s="436"/>
      <c r="B126" s="354"/>
      <c r="C126" s="345"/>
      <c r="E126" s="345"/>
      <c r="F126" s="347"/>
    </row>
    <row r="127" spans="1:244" s="353" customFormat="1" ht="15" customHeight="1">
      <c r="A127" s="344" t="s">
        <v>830</v>
      </c>
      <c r="B127" s="442" t="s">
        <v>208</v>
      </c>
      <c r="C127" s="507" t="s">
        <v>440</v>
      </c>
      <c r="D127" s="434">
        <v>52943</v>
      </c>
      <c r="E127" s="289"/>
      <c r="F127" s="219">
        <f>D127*E127</f>
        <v>0</v>
      </c>
      <c r="G127" s="284"/>
      <c r="H127" s="284"/>
      <c r="I127" s="284"/>
      <c r="J127" s="284"/>
      <c r="K127" s="284"/>
      <c r="L127" s="284"/>
      <c r="M127" s="284"/>
      <c r="N127" s="284"/>
      <c r="O127" s="284"/>
      <c r="P127" s="284"/>
      <c r="Q127" s="284"/>
      <c r="R127" s="284"/>
      <c r="S127" s="284"/>
      <c r="T127" s="284"/>
      <c r="U127" s="284"/>
      <c r="V127" s="284"/>
      <c r="W127" s="284"/>
      <c r="X127" s="284"/>
      <c r="Y127" s="284"/>
      <c r="Z127" s="284"/>
      <c r="AA127" s="284"/>
      <c r="AB127" s="284"/>
      <c r="AC127" s="284"/>
      <c r="AD127" s="284"/>
      <c r="AE127" s="284"/>
      <c r="AF127" s="284"/>
      <c r="AG127" s="284"/>
      <c r="AH127" s="284"/>
      <c r="AI127" s="284"/>
      <c r="AJ127" s="284"/>
      <c r="AK127" s="284"/>
      <c r="AL127" s="284"/>
      <c r="AM127" s="284"/>
      <c r="AN127" s="284"/>
      <c r="AO127" s="284"/>
      <c r="AP127" s="284"/>
      <c r="AQ127" s="284"/>
      <c r="AR127" s="284"/>
      <c r="AS127" s="284"/>
      <c r="AT127" s="284"/>
      <c r="AU127" s="284"/>
      <c r="AV127" s="284"/>
      <c r="AW127" s="284"/>
      <c r="AX127" s="284"/>
      <c r="AY127" s="284"/>
      <c r="AZ127" s="284"/>
      <c r="BA127" s="284"/>
      <c r="BB127" s="284"/>
      <c r="BC127" s="284"/>
      <c r="BD127" s="284"/>
      <c r="BE127" s="284"/>
      <c r="BF127" s="284"/>
      <c r="BG127" s="284"/>
      <c r="BH127" s="284"/>
      <c r="BI127" s="284"/>
      <c r="BJ127" s="284"/>
      <c r="BK127" s="284"/>
      <c r="BL127" s="284"/>
      <c r="BM127" s="284"/>
      <c r="BN127" s="284"/>
      <c r="BO127" s="284"/>
      <c r="BP127" s="284"/>
      <c r="BQ127" s="284"/>
      <c r="BR127" s="284"/>
      <c r="BS127" s="284"/>
      <c r="BT127" s="284"/>
      <c r="BU127" s="284"/>
      <c r="BV127" s="284"/>
      <c r="BW127" s="284"/>
      <c r="BX127" s="284"/>
      <c r="BY127" s="284"/>
      <c r="BZ127" s="284"/>
      <c r="CA127" s="284"/>
      <c r="CB127" s="284"/>
      <c r="CC127" s="284"/>
      <c r="CD127" s="284"/>
      <c r="CE127" s="284"/>
      <c r="CF127" s="284"/>
      <c r="CG127" s="284"/>
      <c r="CH127" s="284"/>
      <c r="CI127" s="284"/>
      <c r="CJ127" s="284"/>
      <c r="CK127" s="284"/>
      <c r="CL127" s="284"/>
      <c r="CM127" s="284"/>
      <c r="CN127" s="284"/>
      <c r="CO127" s="284"/>
      <c r="CP127" s="284"/>
      <c r="CQ127" s="284"/>
      <c r="CR127" s="284"/>
      <c r="CS127" s="284"/>
      <c r="CT127" s="284"/>
      <c r="CU127" s="284"/>
      <c r="CV127" s="284"/>
      <c r="CW127" s="284"/>
      <c r="CX127" s="284"/>
      <c r="CY127" s="284"/>
      <c r="CZ127" s="284"/>
      <c r="DA127" s="284"/>
      <c r="DB127" s="284"/>
      <c r="DC127" s="284"/>
      <c r="DD127" s="284"/>
      <c r="DE127" s="284"/>
      <c r="DF127" s="284"/>
      <c r="DG127" s="284"/>
      <c r="DH127" s="284"/>
      <c r="DI127" s="284"/>
      <c r="DJ127" s="284"/>
      <c r="DK127" s="284"/>
      <c r="DL127" s="284"/>
      <c r="DM127" s="284"/>
      <c r="DN127" s="284"/>
      <c r="DO127" s="284"/>
      <c r="DP127" s="284"/>
      <c r="DQ127" s="284"/>
      <c r="DR127" s="284"/>
      <c r="DS127" s="284"/>
      <c r="DT127" s="284"/>
      <c r="DU127" s="284"/>
      <c r="DV127" s="284"/>
      <c r="DW127" s="284"/>
      <c r="DX127" s="284"/>
      <c r="DY127" s="284"/>
      <c r="DZ127" s="284"/>
      <c r="EA127" s="284"/>
      <c r="EB127" s="284"/>
      <c r="EC127" s="284"/>
      <c r="ED127" s="284"/>
      <c r="EE127" s="284"/>
      <c r="EF127" s="284"/>
      <c r="EG127" s="284"/>
      <c r="EH127" s="284"/>
      <c r="EI127" s="284"/>
      <c r="EJ127" s="284"/>
      <c r="EK127" s="284"/>
      <c r="EL127" s="284"/>
      <c r="EM127" s="284"/>
      <c r="EN127" s="284"/>
      <c r="EO127" s="284"/>
      <c r="EP127" s="284"/>
      <c r="EQ127" s="284"/>
      <c r="ER127" s="284"/>
      <c r="ES127" s="284"/>
      <c r="ET127" s="284"/>
      <c r="EU127" s="284"/>
      <c r="EV127" s="284"/>
      <c r="EW127" s="284"/>
      <c r="EX127" s="284"/>
      <c r="EY127" s="284"/>
      <c r="EZ127" s="284"/>
      <c r="FA127" s="284"/>
      <c r="FB127" s="284"/>
      <c r="FC127" s="284"/>
      <c r="FD127" s="284"/>
      <c r="FE127" s="284"/>
      <c r="FF127" s="284"/>
      <c r="FG127" s="284"/>
      <c r="FH127" s="284"/>
      <c r="FI127" s="284"/>
      <c r="FJ127" s="284"/>
      <c r="FK127" s="284"/>
      <c r="FL127" s="284"/>
      <c r="FM127" s="284"/>
      <c r="FN127" s="284"/>
      <c r="FO127" s="284"/>
      <c r="FP127" s="284"/>
      <c r="FQ127" s="284"/>
      <c r="FR127" s="284"/>
      <c r="FS127" s="284"/>
      <c r="FT127" s="284"/>
      <c r="FU127" s="284"/>
      <c r="FV127" s="284"/>
      <c r="FW127" s="284"/>
      <c r="FX127" s="284"/>
      <c r="FY127" s="284"/>
      <c r="FZ127" s="284"/>
      <c r="GA127" s="284"/>
      <c r="GB127" s="284"/>
      <c r="GC127" s="284"/>
      <c r="GD127" s="284"/>
      <c r="GE127" s="284"/>
      <c r="GF127" s="284"/>
      <c r="GG127" s="284"/>
      <c r="GH127" s="284"/>
      <c r="GI127" s="284"/>
      <c r="GJ127" s="284"/>
      <c r="GK127" s="284"/>
      <c r="GL127" s="284"/>
      <c r="GM127" s="284"/>
      <c r="GN127" s="284"/>
      <c r="GO127" s="284"/>
      <c r="GP127" s="284"/>
      <c r="GQ127" s="284"/>
      <c r="GR127" s="284"/>
      <c r="GS127" s="284"/>
      <c r="GT127" s="284"/>
      <c r="GU127" s="284"/>
      <c r="GV127" s="284"/>
      <c r="GW127" s="284"/>
      <c r="GX127" s="284"/>
      <c r="GY127" s="284"/>
      <c r="GZ127" s="284"/>
      <c r="HA127" s="284"/>
      <c r="HB127" s="284"/>
      <c r="HC127" s="284"/>
      <c r="HD127" s="284"/>
      <c r="HE127" s="284"/>
      <c r="HF127" s="284"/>
      <c r="HG127" s="284"/>
      <c r="HH127" s="284"/>
      <c r="HI127" s="284"/>
      <c r="HJ127" s="284"/>
      <c r="HK127" s="284"/>
      <c r="HL127" s="284"/>
      <c r="HM127" s="284"/>
      <c r="HN127" s="284"/>
      <c r="HO127" s="284"/>
      <c r="HP127" s="284"/>
      <c r="HQ127" s="284"/>
      <c r="HR127" s="284"/>
      <c r="HS127" s="284"/>
      <c r="HT127" s="284"/>
      <c r="HU127" s="284"/>
      <c r="HV127" s="284"/>
      <c r="HW127" s="284"/>
      <c r="HX127" s="284"/>
      <c r="HY127" s="284"/>
      <c r="HZ127" s="284"/>
      <c r="IA127" s="284"/>
      <c r="IB127" s="284"/>
      <c r="IC127" s="284"/>
      <c r="ID127" s="284"/>
      <c r="IE127" s="284"/>
      <c r="IF127" s="284"/>
      <c r="IG127" s="284"/>
      <c r="IH127" s="284"/>
      <c r="II127" s="284"/>
      <c r="IJ127" s="284"/>
    </row>
    <row r="128" spans="1:244" s="353" customFormat="1" ht="14.1" customHeight="1">
      <c r="A128" s="505"/>
      <c r="B128" s="442"/>
      <c r="C128" s="507"/>
      <c r="D128" s="417"/>
      <c r="E128" s="509"/>
      <c r="F128" s="508"/>
      <c r="G128" s="284"/>
      <c r="H128" s="284"/>
      <c r="I128" s="284"/>
      <c r="J128" s="284"/>
      <c r="K128" s="284"/>
      <c r="L128" s="284"/>
      <c r="M128" s="284"/>
      <c r="N128" s="284"/>
      <c r="O128" s="284"/>
      <c r="P128" s="284"/>
      <c r="Q128" s="284"/>
      <c r="R128" s="284"/>
      <c r="S128" s="284"/>
      <c r="T128" s="284"/>
      <c r="U128" s="284"/>
      <c r="V128" s="284"/>
      <c r="W128" s="284"/>
      <c r="X128" s="284"/>
      <c r="Y128" s="284"/>
      <c r="Z128" s="284"/>
      <c r="AA128" s="284"/>
      <c r="AB128" s="284"/>
      <c r="AC128" s="284"/>
      <c r="AD128" s="284"/>
      <c r="AE128" s="284"/>
      <c r="AF128" s="284"/>
      <c r="AG128" s="284"/>
      <c r="AH128" s="284"/>
      <c r="AI128" s="284"/>
      <c r="AJ128" s="284"/>
      <c r="AK128" s="284"/>
      <c r="AL128" s="284"/>
      <c r="AM128" s="284"/>
      <c r="AN128" s="284"/>
      <c r="AO128" s="284"/>
      <c r="AP128" s="284"/>
      <c r="AQ128" s="284"/>
      <c r="AR128" s="284"/>
      <c r="AS128" s="284"/>
      <c r="AT128" s="284"/>
      <c r="AU128" s="284"/>
      <c r="AV128" s="284"/>
      <c r="AW128" s="284"/>
      <c r="AX128" s="284"/>
      <c r="AY128" s="284"/>
      <c r="AZ128" s="284"/>
      <c r="BA128" s="284"/>
      <c r="BB128" s="284"/>
      <c r="BC128" s="284"/>
      <c r="BD128" s="284"/>
      <c r="BE128" s="284"/>
      <c r="BF128" s="284"/>
      <c r="BG128" s="284"/>
      <c r="BH128" s="284"/>
      <c r="BI128" s="284"/>
      <c r="BJ128" s="284"/>
      <c r="BK128" s="284"/>
      <c r="BL128" s="284"/>
      <c r="BM128" s="284"/>
      <c r="BN128" s="284"/>
      <c r="BO128" s="284"/>
      <c r="BP128" s="284"/>
      <c r="BQ128" s="284"/>
      <c r="BR128" s="284"/>
      <c r="BS128" s="284"/>
      <c r="BT128" s="284"/>
      <c r="BU128" s="284"/>
      <c r="BV128" s="284"/>
      <c r="BW128" s="284"/>
      <c r="BX128" s="284"/>
      <c r="BY128" s="284"/>
      <c r="BZ128" s="284"/>
      <c r="CA128" s="284"/>
      <c r="CB128" s="284"/>
      <c r="CC128" s="284"/>
      <c r="CD128" s="284"/>
      <c r="CE128" s="284"/>
      <c r="CF128" s="284"/>
      <c r="CG128" s="284"/>
      <c r="CH128" s="284"/>
      <c r="CI128" s="284"/>
      <c r="CJ128" s="284"/>
      <c r="CK128" s="284"/>
      <c r="CL128" s="284"/>
      <c r="CM128" s="284"/>
      <c r="CN128" s="284"/>
      <c r="CO128" s="284"/>
      <c r="CP128" s="284"/>
      <c r="CQ128" s="284"/>
      <c r="CR128" s="284"/>
      <c r="CS128" s="284"/>
      <c r="CT128" s="284"/>
      <c r="CU128" s="284"/>
      <c r="CV128" s="284"/>
      <c r="CW128" s="284"/>
      <c r="CX128" s="284"/>
      <c r="CY128" s="284"/>
      <c r="CZ128" s="284"/>
      <c r="DA128" s="284"/>
      <c r="DB128" s="284"/>
      <c r="DC128" s="284"/>
      <c r="DD128" s="284"/>
      <c r="DE128" s="284"/>
      <c r="DF128" s="28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284"/>
      <c r="EC128" s="284"/>
      <c r="ED128" s="284"/>
      <c r="EE128" s="284"/>
      <c r="EF128" s="284"/>
      <c r="EG128" s="284"/>
      <c r="EH128" s="284"/>
      <c r="EI128" s="284"/>
      <c r="EJ128" s="284"/>
      <c r="EK128" s="284"/>
      <c r="EL128" s="284"/>
      <c r="EM128" s="284"/>
      <c r="EN128" s="284"/>
      <c r="EO128" s="284"/>
      <c r="EP128" s="284"/>
      <c r="EQ128" s="284"/>
      <c r="ER128" s="284"/>
      <c r="ES128" s="284"/>
      <c r="ET128" s="284"/>
      <c r="EU128" s="284"/>
      <c r="EV128" s="284"/>
      <c r="EW128" s="284"/>
      <c r="EX128" s="284"/>
      <c r="EY128" s="284"/>
      <c r="EZ128" s="284"/>
      <c r="FA128" s="284"/>
      <c r="FB128" s="284"/>
      <c r="FC128" s="284"/>
      <c r="FD128" s="284"/>
      <c r="FE128" s="284"/>
      <c r="FF128" s="284"/>
      <c r="FG128" s="284"/>
      <c r="FH128" s="284"/>
      <c r="FI128" s="284"/>
      <c r="FJ128" s="284"/>
      <c r="FK128" s="284"/>
      <c r="FL128" s="284"/>
      <c r="FM128" s="284"/>
      <c r="FN128" s="284"/>
      <c r="FO128" s="284"/>
      <c r="FP128" s="284"/>
      <c r="FQ128" s="284"/>
      <c r="FR128" s="284"/>
      <c r="FS128" s="284"/>
      <c r="FT128" s="284"/>
      <c r="FU128" s="284"/>
      <c r="FV128" s="284"/>
      <c r="FW128" s="284"/>
      <c r="FX128" s="284"/>
      <c r="FY128" s="284"/>
      <c r="FZ128" s="284"/>
      <c r="GA128" s="284"/>
      <c r="GB128" s="284"/>
      <c r="GC128" s="284"/>
      <c r="GD128" s="284"/>
      <c r="GE128" s="284"/>
      <c r="GF128" s="284"/>
      <c r="GG128" s="284"/>
      <c r="GH128" s="284"/>
      <c r="GI128" s="284"/>
      <c r="GJ128" s="284"/>
      <c r="GK128" s="284"/>
      <c r="GL128" s="284"/>
      <c r="GM128" s="284"/>
      <c r="GN128" s="284"/>
      <c r="GO128" s="284"/>
      <c r="GP128" s="284"/>
      <c r="GQ128" s="284"/>
      <c r="GR128" s="284"/>
      <c r="GS128" s="284"/>
      <c r="GT128" s="284"/>
      <c r="GU128" s="284"/>
      <c r="GV128" s="284"/>
      <c r="GW128" s="284"/>
      <c r="GX128" s="284"/>
      <c r="GY128" s="284"/>
      <c r="GZ128" s="284"/>
      <c r="HA128" s="284"/>
      <c r="HB128" s="284"/>
      <c r="HC128" s="284"/>
      <c r="HD128" s="284"/>
      <c r="HE128" s="284"/>
      <c r="HF128" s="284"/>
      <c r="HG128" s="284"/>
      <c r="HH128" s="284"/>
      <c r="HI128" s="284"/>
      <c r="HJ128" s="284"/>
      <c r="HK128" s="284"/>
      <c r="HL128" s="284"/>
      <c r="HM128" s="284"/>
      <c r="HN128" s="284"/>
      <c r="HO128" s="284"/>
      <c r="HP128" s="284"/>
      <c r="HQ128" s="284"/>
      <c r="HR128" s="284"/>
      <c r="HS128" s="284"/>
      <c r="HT128" s="284"/>
      <c r="HU128" s="284"/>
      <c r="HV128" s="284"/>
      <c r="HW128" s="284"/>
      <c r="HX128" s="284"/>
      <c r="HY128" s="284"/>
      <c r="HZ128" s="284"/>
      <c r="IA128" s="284"/>
      <c r="IB128" s="284"/>
      <c r="IC128" s="284"/>
      <c r="ID128" s="284"/>
      <c r="IE128" s="284"/>
      <c r="IF128" s="284"/>
      <c r="IG128" s="284"/>
      <c r="IH128" s="284"/>
      <c r="II128" s="284"/>
      <c r="IJ128" s="284"/>
    </row>
    <row r="129" spans="1:244" s="353" customFormat="1" ht="15" customHeight="1">
      <c r="A129" s="344" t="s">
        <v>1001</v>
      </c>
      <c r="B129" s="442" t="s">
        <v>209</v>
      </c>
      <c r="C129" s="507" t="s">
        <v>440</v>
      </c>
      <c r="D129" s="417">
        <v>6969</v>
      </c>
      <c r="E129" s="288"/>
      <c r="F129" s="219">
        <f>D129*E129</f>
        <v>0</v>
      </c>
      <c r="G129" s="284"/>
      <c r="H129" s="284"/>
      <c r="I129" s="284"/>
      <c r="J129" s="284"/>
      <c r="K129" s="284"/>
      <c r="L129" s="284"/>
      <c r="M129" s="284"/>
      <c r="N129" s="284"/>
      <c r="O129" s="284"/>
      <c r="P129" s="284"/>
      <c r="Q129" s="284"/>
      <c r="R129" s="284"/>
      <c r="S129" s="284"/>
      <c r="T129" s="284"/>
      <c r="U129" s="284"/>
      <c r="V129" s="284"/>
      <c r="W129" s="284"/>
      <c r="X129" s="284"/>
      <c r="Y129" s="284"/>
      <c r="Z129" s="284"/>
      <c r="AA129" s="284"/>
      <c r="AB129" s="284"/>
      <c r="AC129" s="284"/>
      <c r="AD129" s="284"/>
      <c r="AE129" s="284"/>
      <c r="AF129" s="284"/>
      <c r="AG129" s="284"/>
      <c r="AH129" s="284"/>
      <c r="AI129" s="284"/>
      <c r="AJ129" s="284"/>
      <c r="AK129" s="284"/>
      <c r="AL129" s="284"/>
      <c r="AM129" s="284"/>
      <c r="AN129" s="284"/>
      <c r="AO129" s="284"/>
      <c r="AP129" s="284"/>
      <c r="AQ129" s="284"/>
      <c r="AR129" s="284"/>
      <c r="AS129" s="284"/>
      <c r="AT129" s="284"/>
      <c r="AU129" s="284"/>
      <c r="AV129" s="284"/>
      <c r="AW129" s="284"/>
      <c r="AX129" s="284"/>
      <c r="AY129" s="284"/>
      <c r="AZ129" s="284"/>
      <c r="BA129" s="284"/>
      <c r="BB129" s="284"/>
      <c r="BC129" s="284"/>
      <c r="BD129" s="284"/>
      <c r="BE129" s="284"/>
      <c r="BF129" s="284"/>
      <c r="BG129" s="284"/>
      <c r="BH129" s="284"/>
      <c r="BI129" s="284"/>
      <c r="BJ129" s="284"/>
      <c r="BK129" s="284"/>
      <c r="BL129" s="284"/>
      <c r="BM129" s="284"/>
      <c r="BN129" s="284"/>
      <c r="BO129" s="284"/>
      <c r="BP129" s="284"/>
      <c r="BQ129" s="284"/>
      <c r="BR129" s="284"/>
      <c r="BS129" s="284"/>
      <c r="BT129" s="284"/>
      <c r="BU129" s="284"/>
      <c r="BV129" s="284"/>
      <c r="BW129" s="284"/>
      <c r="BX129" s="284"/>
      <c r="BY129" s="284"/>
      <c r="BZ129" s="284"/>
      <c r="CA129" s="284"/>
      <c r="CB129" s="284"/>
      <c r="CC129" s="284"/>
      <c r="CD129" s="284"/>
      <c r="CE129" s="284"/>
      <c r="CF129" s="284"/>
      <c r="CG129" s="284"/>
      <c r="CH129" s="284"/>
      <c r="CI129" s="284"/>
      <c r="CJ129" s="284"/>
      <c r="CK129" s="284"/>
      <c r="CL129" s="284"/>
      <c r="CM129" s="284"/>
      <c r="CN129" s="284"/>
      <c r="CO129" s="284"/>
      <c r="CP129" s="284"/>
      <c r="CQ129" s="284"/>
      <c r="CR129" s="284"/>
      <c r="CS129" s="284"/>
      <c r="CT129" s="284"/>
      <c r="CU129" s="284"/>
      <c r="CV129" s="284"/>
      <c r="CW129" s="284"/>
      <c r="CX129" s="284"/>
      <c r="CY129" s="284"/>
      <c r="CZ129" s="284"/>
      <c r="DA129" s="284"/>
      <c r="DB129" s="284"/>
      <c r="DC129" s="284"/>
      <c r="DD129" s="284"/>
      <c r="DE129" s="284"/>
      <c r="DF129" s="284"/>
      <c r="DG129" s="284"/>
      <c r="DH129" s="284"/>
      <c r="DI129" s="284"/>
      <c r="DJ129" s="284"/>
      <c r="DK129" s="284"/>
      <c r="DL129" s="284"/>
      <c r="DM129" s="284"/>
      <c r="DN129" s="284"/>
      <c r="DO129" s="284"/>
      <c r="DP129" s="284"/>
      <c r="DQ129" s="284"/>
      <c r="DR129" s="284"/>
      <c r="DS129" s="284"/>
      <c r="DT129" s="284"/>
      <c r="DU129" s="284"/>
      <c r="DV129" s="284"/>
      <c r="DW129" s="284"/>
      <c r="DX129" s="284"/>
      <c r="DY129" s="284"/>
      <c r="DZ129" s="284"/>
      <c r="EA129" s="284"/>
      <c r="EB129" s="284"/>
      <c r="EC129" s="284"/>
      <c r="ED129" s="284"/>
      <c r="EE129" s="284"/>
      <c r="EF129" s="284"/>
      <c r="EG129" s="284"/>
      <c r="EH129" s="284"/>
      <c r="EI129" s="284"/>
      <c r="EJ129" s="284"/>
      <c r="EK129" s="284"/>
      <c r="EL129" s="284"/>
      <c r="EM129" s="284"/>
      <c r="EN129" s="284"/>
      <c r="EO129" s="284"/>
      <c r="EP129" s="284"/>
      <c r="EQ129" s="284"/>
      <c r="ER129" s="284"/>
      <c r="ES129" s="284"/>
      <c r="ET129" s="284"/>
      <c r="EU129" s="284"/>
      <c r="EV129" s="284"/>
      <c r="EW129" s="284"/>
      <c r="EX129" s="284"/>
      <c r="EY129" s="284"/>
      <c r="EZ129" s="284"/>
      <c r="FA129" s="284"/>
      <c r="FB129" s="284"/>
      <c r="FC129" s="284"/>
      <c r="FD129" s="284"/>
      <c r="FE129" s="284"/>
      <c r="FF129" s="284"/>
      <c r="FG129" s="284"/>
      <c r="FH129" s="284"/>
      <c r="FI129" s="284"/>
      <c r="FJ129" s="284"/>
      <c r="FK129" s="284"/>
      <c r="FL129" s="284"/>
      <c r="FM129" s="284"/>
      <c r="FN129" s="284"/>
      <c r="FO129" s="284"/>
      <c r="FP129" s="284"/>
      <c r="FQ129" s="284"/>
      <c r="FR129" s="284"/>
      <c r="FS129" s="284"/>
      <c r="FT129" s="284"/>
      <c r="FU129" s="284"/>
      <c r="FV129" s="284"/>
      <c r="FW129" s="284"/>
      <c r="FX129" s="284"/>
      <c r="FY129" s="284"/>
      <c r="FZ129" s="284"/>
      <c r="GA129" s="284"/>
      <c r="GB129" s="284"/>
      <c r="GC129" s="284"/>
      <c r="GD129" s="284"/>
      <c r="GE129" s="284"/>
      <c r="GF129" s="284"/>
      <c r="GG129" s="284"/>
      <c r="GH129" s="284"/>
      <c r="GI129" s="284"/>
      <c r="GJ129" s="284"/>
      <c r="GK129" s="284"/>
      <c r="GL129" s="284"/>
      <c r="GM129" s="284"/>
      <c r="GN129" s="284"/>
      <c r="GO129" s="284"/>
      <c r="GP129" s="284"/>
      <c r="GQ129" s="284"/>
      <c r="GR129" s="284"/>
      <c r="GS129" s="284"/>
      <c r="GT129" s="284"/>
      <c r="GU129" s="284"/>
      <c r="GV129" s="284"/>
      <c r="GW129" s="284"/>
      <c r="GX129" s="284"/>
      <c r="GY129" s="284"/>
      <c r="GZ129" s="284"/>
      <c r="HA129" s="284"/>
      <c r="HB129" s="284"/>
      <c r="HC129" s="284"/>
      <c r="HD129" s="284"/>
      <c r="HE129" s="284"/>
      <c r="HF129" s="284"/>
      <c r="HG129" s="284"/>
      <c r="HH129" s="284"/>
      <c r="HI129" s="284"/>
      <c r="HJ129" s="284"/>
      <c r="HK129" s="284"/>
      <c r="HL129" s="284"/>
      <c r="HM129" s="284"/>
      <c r="HN129" s="284"/>
      <c r="HO129" s="284"/>
      <c r="HP129" s="284"/>
      <c r="HQ129" s="284"/>
      <c r="HR129" s="284"/>
      <c r="HS129" s="284"/>
      <c r="HT129" s="284"/>
      <c r="HU129" s="284"/>
      <c r="HV129" s="284"/>
      <c r="HW129" s="284"/>
      <c r="HX129" s="284"/>
      <c r="HY129" s="284"/>
      <c r="HZ129" s="284"/>
      <c r="IA129" s="284"/>
      <c r="IB129" s="284"/>
      <c r="IC129" s="284"/>
      <c r="ID129" s="284"/>
      <c r="IE129" s="284"/>
      <c r="IF129" s="284"/>
      <c r="IG129" s="284"/>
      <c r="IH129" s="284"/>
      <c r="II129" s="284"/>
      <c r="IJ129" s="284"/>
    </row>
    <row r="130" spans="1:244" s="353" customFormat="1" ht="14.1" customHeight="1">
      <c r="A130" s="436"/>
      <c r="B130" s="442"/>
      <c r="C130" s="507"/>
      <c r="D130" s="417"/>
      <c r="E130" s="509"/>
      <c r="F130" s="366"/>
      <c r="G130" s="284"/>
      <c r="H130" s="284"/>
      <c r="I130" s="284"/>
      <c r="J130" s="284"/>
      <c r="K130" s="284"/>
      <c r="L130" s="284"/>
      <c r="M130" s="284"/>
      <c r="N130" s="284"/>
      <c r="O130" s="284"/>
      <c r="P130" s="284"/>
      <c r="Q130" s="284"/>
      <c r="R130" s="284"/>
      <c r="S130" s="284"/>
      <c r="T130" s="284"/>
      <c r="U130" s="284"/>
      <c r="V130" s="284"/>
      <c r="W130" s="284"/>
      <c r="X130" s="284"/>
      <c r="Y130" s="284"/>
      <c r="Z130" s="284"/>
      <c r="AA130" s="284"/>
      <c r="AB130" s="284"/>
      <c r="AC130" s="284"/>
      <c r="AD130" s="284"/>
      <c r="AE130" s="284"/>
      <c r="AF130" s="284"/>
      <c r="AG130" s="284"/>
      <c r="AH130" s="284"/>
      <c r="AI130" s="284"/>
      <c r="AJ130" s="284"/>
      <c r="AK130" s="284"/>
      <c r="AL130" s="284"/>
      <c r="AM130" s="284"/>
      <c r="AN130" s="284"/>
      <c r="AO130" s="284"/>
      <c r="AP130" s="284"/>
      <c r="AQ130" s="284"/>
      <c r="AR130" s="284"/>
      <c r="AS130" s="284"/>
      <c r="AT130" s="284"/>
      <c r="AU130" s="284"/>
      <c r="AV130" s="284"/>
      <c r="AW130" s="284"/>
      <c r="AX130" s="284"/>
      <c r="AY130" s="284"/>
      <c r="AZ130" s="284"/>
      <c r="BA130" s="284"/>
      <c r="BB130" s="284"/>
      <c r="BC130" s="284"/>
      <c r="BD130" s="284"/>
      <c r="BE130" s="284"/>
      <c r="BF130" s="284"/>
      <c r="BG130" s="284"/>
      <c r="BH130" s="284"/>
      <c r="BI130" s="284"/>
      <c r="BJ130" s="284"/>
      <c r="BK130" s="284"/>
      <c r="BL130" s="284"/>
      <c r="BM130" s="284"/>
      <c r="BN130" s="284"/>
      <c r="BO130" s="284"/>
      <c r="BP130" s="284"/>
      <c r="BQ130" s="284"/>
      <c r="BR130" s="284"/>
      <c r="BS130" s="284"/>
      <c r="BT130" s="284"/>
      <c r="BU130" s="284"/>
      <c r="BV130" s="284"/>
      <c r="BW130" s="284"/>
      <c r="BX130" s="284"/>
      <c r="BY130" s="284"/>
      <c r="BZ130" s="284"/>
      <c r="CA130" s="284"/>
      <c r="CB130" s="284"/>
      <c r="CC130" s="284"/>
      <c r="CD130" s="284"/>
      <c r="CE130" s="284"/>
      <c r="CF130" s="284"/>
      <c r="CG130" s="284"/>
      <c r="CH130" s="284"/>
      <c r="CI130" s="284"/>
      <c r="CJ130" s="284"/>
      <c r="CK130" s="284"/>
      <c r="CL130" s="284"/>
      <c r="CM130" s="284"/>
      <c r="CN130" s="284"/>
      <c r="CO130" s="284"/>
      <c r="CP130" s="284"/>
      <c r="CQ130" s="284"/>
      <c r="CR130" s="284"/>
      <c r="CS130" s="284"/>
      <c r="CT130" s="284"/>
      <c r="CU130" s="284"/>
      <c r="CV130" s="284"/>
      <c r="CW130" s="284"/>
      <c r="CX130" s="284"/>
      <c r="CY130" s="284"/>
      <c r="CZ130" s="284"/>
      <c r="DA130" s="284"/>
      <c r="DB130" s="284"/>
      <c r="DC130" s="284"/>
      <c r="DD130" s="284"/>
      <c r="DE130" s="284"/>
      <c r="DF130" s="284"/>
      <c r="DG130" s="284"/>
      <c r="DH130" s="284"/>
      <c r="DI130" s="284"/>
      <c r="DJ130" s="284"/>
      <c r="DK130" s="284"/>
      <c r="DL130" s="284"/>
      <c r="DM130" s="284"/>
      <c r="DN130" s="284"/>
      <c r="DO130" s="284"/>
      <c r="DP130" s="284"/>
      <c r="DQ130" s="284"/>
      <c r="DR130" s="284"/>
      <c r="DS130" s="284"/>
      <c r="DT130" s="284"/>
      <c r="DU130" s="284"/>
      <c r="DV130" s="284"/>
      <c r="DW130" s="284"/>
      <c r="DX130" s="284"/>
      <c r="DY130" s="284"/>
      <c r="DZ130" s="284"/>
      <c r="EA130" s="284"/>
      <c r="EB130" s="284"/>
      <c r="EC130" s="284"/>
      <c r="ED130" s="284"/>
      <c r="EE130" s="284"/>
      <c r="EF130" s="284"/>
      <c r="EG130" s="284"/>
      <c r="EH130" s="284"/>
      <c r="EI130" s="284"/>
      <c r="EJ130" s="284"/>
      <c r="EK130" s="284"/>
      <c r="EL130" s="284"/>
      <c r="EM130" s="284"/>
      <c r="EN130" s="284"/>
      <c r="EO130" s="284"/>
      <c r="EP130" s="284"/>
      <c r="EQ130" s="284"/>
      <c r="ER130" s="284"/>
      <c r="ES130" s="284"/>
      <c r="ET130" s="284"/>
      <c r="EU130" s="284"/>
      <c r="EV130" s="284"/>
      <c r="EW130" s="284"/>
      <c r="EX130" s="284"/>
      <c r="EY130" s="284"/>
      <c r="EZ130" s="284"/>
      <c r="FA130" s="284"/>
      <c r="FB130" s="284"/>
      <c r="FC130" s="284"/>
      <c r="FD130" s="284"/>
      <c r="FE130" s="284"/>
      <c r="FF130" s="284"/>
      <c r="FG130" s="284"/>
      <c r="FH130" s="284"/>
      <c r="FI130" s="284"/>
      <c r="FJ130" s="284"/>
      <c r="FK130" s="284"/>
      <c r="FL130" s="284"/>
      <c r="FM130" s="284"/>
      <c r="FN130" s="284"/>
      <c r="FO130" s="284"/>
      <c r="FP130" s="284"/>
      <c r="FQ130" s="284"/>
      <c r="FR130" s="284"/>
      <c r="FS130" s="284"/>
      <c r="FT130" s="284"/>
      <c r="FU130" s="284"/>
      <c r="FV130" s="284"/>
      <c r="FW130" s="284"/>
      <c r="FX130" s="284"/>
      <c r="FY130" s="284"/>
      <c r="FZ130" s="284"/>
      <c r="GA130" s="284"/>
      <c r="GB130" s="284"/>
      <c r="GC130" s="284"/>
      <c r="GD130" s="284"/>
      <c r="GE130" s="284"/>
      <c r="GF130" s="284"/>
      <c r="GG130" s="284"/>
      <c r="GH130" s="284"/>
      <c r="GI130" s="284"/>
      <c r="GJ130" s="284"/>
      <c r="GK130" s="284"/>
      <c r="GL130" s="284"/>
      <c r="GM130" s="284"/>
      <c r="GN130" s="284"/>
      <c r="GO130" s="284"/>
      <c r="GP130" s="284"/>
      <c r="GQ130" s="284"/>
      <c r="GR130" s="284"/>
      <c r="GS130" s="284"/>
      <c r="GT130" s="284"/>
      <c r="GU130" s="284"/>
      <c r="GV130" s="284"/>
      <c r="GW130" s="284"/>
      <c r="GX130" s="284"/>
      <c r="GY130" s="284"/>
      <c r="GZ130" s="284"/>
      <c r="HA130" s="284"/>
      <c r="HB130" s="284"/>
      <c r="HC130" s="284"/>
      <c r="HD130" s="284"/>
      <c r="HE130" s="284"/>
      <c r="HF130" s="284"/>
      <c r="HG130" s="284"/>
      <c r="HH130" s="284"/>
      <c r="HI130" s="284"/>
      <c r="HJ130" s="284"/>
      <c r="HK130" s="284"/>
      <c r="HL130" s="284"/>
      <c r="HM130" s="284"/>
      <c r="HN130" s="284"/>
      <c r="HO130" s="284"/>
      <c r="HP130" s="284"/>
      <c r="HQ130" s="284"/>
      <c r="HR130" s="284"/>
      <c r="HS130" s="284"/>
      <c r="HT130" s="284"/>
      <c r="HU130" s="284"/>
      <c r="HV130" s="284"/>
      <c r="HW130" s="284"/>
      <c r="HX130" s="284"/>
      <c r="HY130" s="284"/>
      <c r="HZ130" s="284"/>
      <c r="IA130" s="284"/>
      <c r="IB130" s="284"/>
      <c r="IC130" s="284"/>
      <c r="ID130" s="284"/>
      <c r="IE130" s="284"/>
      <c r="IF130" s="284"/>
      <c r="IG130" s="284"/>
      <c r="IH130" s="284"/>
      <c r="II130" s="284"/>
      <c r="IJ130" s="284"/>
    </row>
    <row r="131" spans="1:244" s="353" customFormat="1" ht="15" customHeight="1">
      <c r="A131" s="344" t="s">
        <v>1002</v>
      </c>
      <c r="B131" s="442" t="s">
        <v>210</v>
      </c>
      <c r="C131" s="507" t="s">
        <v>440</v>
      </c>
      <c r="D131" s="417">
        <v>2013</v>
      </c>
      <c r="E131" s="288"/>
      <c r="F131" s="219">
        <f t="shared" ref="F131" si="0">D131*E131</f>
        <v>0</v>
      </c>
      <c r="G131" s="284"/>
      <c r="H131" s="284"/>
      <c r="I131" s="284"/>
      <c r="J131" s="284"/>
      <c r="K131" s="284"/>
      <c r="L131" s="284"/>
      <c r="M131" s="284"/>
      <c r="N131" s="284"/>
      <c r="O131" s="284"/>
      <c r="P131" s="284"/>
      <c r="Q131" s="284"/>
      <c r="R131" s="284"/>
      <c r="S131" s="284"/>
      <c r="T131" s="284"/>
      <c r="U131" s="284"/>
      <c r="V131" s="284"/>
      <c r="W131" s="284"/>
      <c r="X131" s="284"/>
      <c r="Y131" s="284"/>
      <c r="Z131" s="284"/>
      <c r="AA131" s="284"/>
      <c r="AB131" s="284"/>
      <c r="AC131" s="284"/>
      <c r="AD131" s="284"/>
      <c r="AE131" s="284"/>
      <c r="AF131" s="284"/>
      <c r="AG131" s="284"/>
      <c r="AH131" s="284"/>
      <c r="AI131" s="284"/>
      <c r="AJ131" s="284"/>
      <c r="AK131" s="284"/>
      <c r="AL131" s="284"/>
      <c r="AM131" s="284"/>
      <c r="AN131" s="284"/>
      <c r="AO131" s="284"/>
      <c r="AP131" s="284"/>
      <c r="AQ131" s="284"/>
      <c r="AR131" s="284"/>
      <c r="AS131" s="284"/>
      <c r="AT131" s="284"/>
      <c r="AU131" s="284"/>
      <c r="AV131" s="284"/>
      <c r="AW131" s="284"/>
      <c r="AX131" s="284"/>
      <c r="AY131" s="284"/>
      <c r="AZ131" s="284"/>
      <c r="BA131" s="284"/>
      <c r="BB131" s="284"/>
      <c r="BC131" s="284"/>
      <c r="BD131" s="284"/>
      <c r="BE131" s="284"/>
      <c r="BF131" s="284"/>
      <c r="BG131" s="284"/>
      <c r="BH131" s="284"/>
      <c r="BI131" s="284"/>
      <c r="BJ131" s="284"/>
      <c r="BK131" s="284"/>
      <c r="BL131" s="284"/>
      <c r="BM131" s="284"/>
      <c r="BN131" s="284"/>
      <c r="BO131" s="284"/>
      <c r="BP131" s="284"/>
      <c r="BQ131" s="284"/>
      <c r="BR131" s="284"/>
      <c r="BS131" s="284"/>
      <c r="BT131" s="284"/>
      <c r="BU131" s="284"/>
      <c r="BV131" s="284"/>
      <c r="BW131" s="284"/>
      <c r="BX131" s="284"/>
      <c r="BY131" s="284"/>
      <c r="BZ131" s="284"/>
      <c r="CA131" s="284"/>
      <c r="CB131" s="284"/>
      <c r="CC131" s="284"/>
      <c r="CD131" s="284"/>
      <c r="CE131" s="284"/>
      <c r="CF131" s="284"/>
      <c r="CG131" s="284"/>
      <c r="CH131" s="284"/>
      <c r="CI131" s="284"/>
      <c r="CJ131" s="284"/>
      <c r="CK131" s="284"/>
      <c r="CL131" s="284"/>
      <c r="CM131" s="284"/>
      <c r="CN131" s="284"/>
      <c r="CO131" s="284"/>
      <c r="CP131" s="284"/>
      <c r="CQ131" s="284"/>
      <c r="CR131" s="284"/>
      <c r="CS131" s="284"/>
      <c r="CT131" s="284"/>
      <c r="CU131" s="284"/>
      <c r="CV131" s="284"/>
      <c r="CW131" s="284"/>
      <c r="CX131" s="284"/>
      <c r="CY131" s="284"/>
      <c r="CZ131" s="284"/>
      <c r="DA131" s="284"/>
      <c r="DB131" s="284"/>
      <c r="DC131" s="284"/>
      <c r="DD131" s="284"/>
      <c r="DE131" s="284"/>
      <c r="DF131" s="284"/>
      <c r="DG131" s="284"/>
      <c r="DH131" s="284"/>
      <c r="DI131" s="284"/>
      <c r="DJ131" s="284"/>
      <c r="DK131" s="284"/>
      <c r="DL131" s="284"/>
      <c r="DM131" s="284"/>
      <c r="DN131" s="284"/>
      <c r="DO131" s="284"/>
      <c r="DP131" s="284"/>
      <c r="DQ131" s="284"/>
      <c r="DR131" s="284"/>
      <c r="DS131" s="284"/>
      <c r="DT131" s="284"/>
      <c r="DU131" s="284"/>
      <c r="DV131" s="284"/>
      <c r="DW131" s="284"/>
      <c r="DX131" s="284"/>
      <c r="DY131" s="284"/>
      <c r="DZ131" s="284"/>
      <c r="EA131" s="284"/>
      <c r="EB131" s="284"/>
      <c r="EC131" s="284"/>
      <c r="ED131" s="284"/>
      <c r="EE131" s="284"/>
      <c r="EF131" s="284"/>
      <c r="EG131" s="284"/>
      <c r="EH131" s="284"/>
      <c r="EI131" s="284"/>
      <c r="EJ131" s="284"/>
      <c r="EK131" s="284"/>
      <c r="EL131" s="284"/>
      <c r="EM131" s="284"/>
      <c r="EN131" s="284"/>
      <c r="EO131" s="284"/>
      <c r="EP131" s="284"/>
      <c r="EQ131" s="284"/>
      <c r="ER131" s="284"/>
      <c r="ES131" s="284"/>
      <c r="ET131" s="284"/>
      <c r="EU131" s="284"/>
      <c r="EV131" s="284"/>
      <c r="EW131" s="284"/>
      <c r="EX131" s="284"/>
      <c r="EY131" s="284"/>
      <c r="EZ131" s="284"/>
      <c r="FA131" s="284"/>
      <c r="FB131" s="284"/>
      <c r="FC131" s="284"/>
      <c r="FD131" s="284"/>
      <c r="FE131" s="284"/>
      <c r="FF131" s="284"/>
      <c r="FG131" s="284"/>
      <c r="FH131" s="284"/>
      <c r="FI131" s="284"/>
      <c r="FJ131" s="284"/>
      <c r="FK131" s="284"/>
      <c r="FL131" s="284"/>
      <c r="FM131" s="284"/>
      <c r="FN131" s="284"/>
      <c r="FO131" s="284"/>
      <c r="FP131" s="284"/>
      <c r="FQ131" s="284"/>
      <c r="FR131" s="284"/>
      <c r="FS131" s="284"/>
      <c r="FT131" s="284"/>
      <c r="FU131" s="284"/>
      <c r="FV131" s="284"/>
      <c r="FW131" s="284"/>
      <c r="FX131" s="284"/>
      <c r="FY131" s="284"/>
      <c r="FZ131" s="284"/>
      <c r="GA131" s="284"/>
      <c r="GB131" s="284"/>
      <c r="GC131" s="284"/>
      <c r="GD131" s="284"/>
      <c r="GE131" s="284"/>
      <c r="GF131" s="284"/>
      <c r="GG131" s="284"/>
      <c r="GH131" s="284"/>
      <c r="GI131" s="284"/>
      <c r="GJ131" s="284"/>
      <c r="GK131" s="284"/>
      <c r="GL131" s="284"/>
      <c r="GM131" s="284"/>
      <c r="GN131" s="284"/>
      <c r="GO131" s="284"/>
      <c r="GP131" s="284"/>
      <c r="GQ131" s="284"/>
      <c r="GR131" s="284"/>
      <c r="GS131" s="284"/>
      <c r="GT131" s="284"/>
      <c r="GU131" s="284"/>
      <c r="GV131" s="284"/>
      <c r="GW131" s="284"/>
      <c r="GX131" s="284"/>
      <c r="GY131" s="284"/>
      <c r="GZ131" s="284"/>
      <c r="HA131" s="284"/>
      <c r="HB131" s="284"/>
      <c r="HC131" s="284"/>
      <c r="HD131" s="284"/>
      <c r="HE131" s="284"/>
      <c r="HF131" s="284"/>
      <c r="HG131" s="284"/>
      <c r="HH131" s="284"/>
      <c r="HI131" s="284"/>
      <c r="HJ131" s="284"/>
      <c r="HK131" s="284"/>
      <c r="HL131" s="284"/>
      <c r="HM131" s="284"/>
      <c r="HN131" s="284"/>
      <c r="HO131" s="284"/>
      <c r="HP131" s="284"/>
      <c r="HQ131" s="284"/>
      <c r="HR131" s="284"/>
      <c r="HS131" s="284"/>
      <c r="HT131" s="284"/>
      <c r="HU131" s="284"/>
      <c r="HV131" s="284"/>
      <c r="HW131" s="284"/>
      <c r="HX131" s="284"/>
      <c r="HY131" s="284"/>
      <c r="HZ131" s="284"/>
      <c r="IA131" s="284"/>
      <c r="IB131" s="284"/>
      <c r="IC131" s="284"/>
      <c r="ID131" s="284"/>
      <c r="IE131" s="284"/>
      <c r="IF131" s="284"/>
      <c r="IG131" s="284"/>
      <c r="IH131" s="284"/>
      <c r="II131" s="284"/>
      <c r="IJ131" s="284"/>
    </row>
    <row r="132" spans="1:244" s="353" customFormat="1" ht="14.1" customHeight="1">
      <c r="A132" s="505"/>
      <c r="B132" s="442"/>
      <c r="C132" s="507"/>
      <c r="D132" s="417"/>
      <c r="E132" s="509"/>
      <c r="F132" s="508"/>
      <c r="G132" s="284"/>
      <c r="H132" s="284"/>
      <c r="I132" s="284"/>
      <c r="J132" s="284"/>
      <c r="K132" s="284"/>
      <c r="L132" s="284"/>
      <c r="M132" s="284"/>
      <c r="N132" s="284"/>
      <c r="O132" s="284"/>
      <c r="P132" s="284"/>
      <c r="Q132" s="284"/>
      <c r="R132" s="284"/>
      <c r="S132" s="284"/>
      <c r="T132" s="284"/>
      <c r="U132" s="284"/>
      <c r="V132" s="284"/>
      <c r="W132" s="284"/>
      <c r="X132" s="284"/>
      <c r="Y132" s="284"/>
      <c r="Z132" s="284"/>
      <c r="AA132" s="284"/>
      <c r="AB132" s="284"/>
      <c r="AC132" s="284"/>
      <c r="AD132" s="284"/>
      <c r="AE132" s="284"/>
      <c r="AF132" s="284"/>
      <c r="AG132" s="284"/>
      <c r="AH132" s="284"/>
      <c r="AI132" s="284"/>
      <c r="AJ132" s="284"/>
      <c r="AK132" s="284"/>
      <c r="AL132" s="284"/>
      <c r="AM132" s="284"/>
      <c r="AN132" s="284"/>
      <c r="AO132" s="284"/>
      <c r="AP132" s="284"/>
      <c r="AQ132" s="284"/>
      <c r="AR132" s="284"/>
      <c r="AS132" s="284"/>
      <c r="AT132" s="284"/>
      <c r="AU132" s="284"/>
      <c r="AV132" s="284"/>
      <c r="AW132" s="284"/>
      <c r="AX132" s="284"/>
      <c r="AY132" s="284"/>
      <c r="AZ132" s="284"/>
      <c r="BA132" s="284"/>
      <c r="BB132" s="284"/>
      <c r="BC132" s="284"/>
      <c r="BD132" s="284"/>
      <c r="BE132" s="284"/>
      <c r="BF132" s="284"/>
      <c r="BG132" s="284"/>
      <c r="BH132" s="284"/>
      <c r="BI132" s="284"/>
      <c r="BJ132" s="284"/>
      <c r="BK132" s="284"/>
      <c r="BL132" s="284"/>
      <c r="BM132" s="284"/>
      <c r="BN132" s="284"/>
      <c r="BO132" s="284"/>
      <c r="BP132" s="284"/>
      <c r="BQ132" s="284"/>
      <c r="BR132" s="284"/>
      <c r="BS132" s="284"/>
      <c r="BT132" s="284"/>
      <c r="BU132" s="284"/>
      <c r="BV132" s="284"/>
      <c r="BW132" s="284"/>
      <c r="BX132" s="284"/>
      <c r="BY132" s="284"/>
      <c r="BZ132" s="284"/>
      <c r="CA132" s="284"/>
      <c r="CB132" s="284"/>
      <c r="CC132" s="284"/>
      <c r="CD132" s="284"/>
      <c r="CE132" s="284"/>
      <c r="CF132" s="284"/>
      <c r="CG132" s="284"/>
      <c r="CH132" s="284"/>
      <c r="CI132" s="284"/>
      <c r="CJ132" s="284"/>
      <c r="CK132" s="284"/>
      <c r="CL132" s="284"/>
      <c r="CM132" s="284"/>
      <c r="CN132" s="284"/>
      <c r="CO132" s="284"/>
      <c r="CP132" s="284"/>
      <c r="CQ132" s="284"/>
      <c r="CR132" s="284"/>
      <c r="CS132" s="284"/>
      <c r="CT132" s="284"/>
      <c r="CU132" s="284"/>
      <c r="CV132" s="284"/>
      <c r="CW132" s="284"/>
      <c r="CX132" s="284"/>
      <c r="CY132" s="284"/>
      <c r="CZ132" s="284"/>
      <c r="DA132" s="284"/>
      <c r="DB132" s="284"/>
      <c r="DC132" s="284"/>
      <c r="DD132" s="284"/>
      <c r="DE132" s="284"/>
      <c r="DF132" s="284"/>
      <c r="DG132" s="284"/>
      <c r="DH132" s="284"/>
      <c r="DI132" s="284"/>
      <c r="DJ132" s="284"/>
      <c r="DK132" s="284"/>
      <c r="DL132" s="284"/>
      <c r="DM132" s="284"/>
      <c r="DN132" s="284"/>
      <c r="DO132" s="284"/>
      <c r="DP132" s="284"/>
      <c r="DQ132" s="284"/>
      <c r="DR132" s="284"/>
      <c r="DS132" s="284"/>
      <c r="DT132" s="284"/>
      <c r="DU132" s="284"/>
      <c r="DV132" s="284"/>
      <c r="DW132" s="284"/>
      <c r="DX132" s="284"/>
      <c r="DY132" s="284"/>
      <c r="DZ132" s="284"/>
      <c r="EA132" s="284"/>
      <c r="EB132" s="284"/>
      <c r="EC132" s="284"/>
      <c r="ED132" s="284"/>
      <c r="EE132" s="284"/>
      <c r="EF132" s="284"/>
      <c r="EG132" s="284"/>
      <c r="EH132" s="284"/>
      <c r="EI132" s="284"/>
      <c r="EJ132" s="284"/>
      <c r="EK132" s="284"/>
      <c r="EL132" s="284"/>
      <c r="EM132" s="284"/>
      <c r="EN132" s="284"/>
      <c r="EO132" s="284"/>
      <c r="EP132" s="284"/>
      <c r="EQ132" s="284"/>
      <c r="ER132" s="284"/>
      <c r="ES132" s="284"/>
      <c r="ET132" s="284"/>
      <c r="EU132" s="284"/>
      <c r="EV132" s="284"/>
      <c r="EW132" s="284"/>
      <c r="EX132" s="284"/>
      <c r="EY132" s="284"/>
      <c r="EZ132" s="284"/>
      <c r="FA132" s="284"/>
      <c r="FB132" s="284"/>
      <c r="FC132" s="284"/>
      <c r="FD132" s="284"/>
      <c r="FE132" s="284"/>
      <c r="FF132" s="284"/>
      <c r="FG132" s="284"/>
      <c r="FH132" s="284"/>
      <c r="FI132" s="284"/>
      <c r="FJ132" s="284"/>
      <c r="FK132" s="284"/>
      <c r="FL132" s="284"/>
      <c r="FM132" s="284"/>
      <c r="FN132" s="284"/>
      <c r="FO132" s="284"/>
      <c r="FP132" s="284"/>
      <c r="FQ132" s="284"/>
      <c r="FR132" s="284"/>
      <c r="FS132" s="284"/>
      <c r="FT132" s="284"/>
      <c r="FU132" s="284"/>
      <c r="FV132" s="284"/>
      <c r="FW132" s="284"/>
      <c r="FX132" s="284"/>
      <c r="FY132" s="284"/>
      <c r="FZ132" s="284"/>
      <c r="GA132" s="284"/>
      <c r="GB132" s="284"/>
      <c r="GC132" s="284"/>
      <c r="GD132" s="284"/>
      <c r="GE132" s="284"/>
      <c r="GF132" s="284"/>
      <c r="GG132" s="284"/>
      <c r="GH132" s="284"/>
      <c r="GI132" s="284"/>
      <c r="GJ132" s="284"/>
      <c r="GK132" s="284"/>
      <c r="GL132" s="284"/>
      <c r="GM132" s="284"/>
      <c r="GN132" s="284"/>
      <c r="GO132" s="284"/>
      <c r="GP132" s="284"/>
      <c r="GQ132" s="284"/>
      <c r="GR132" s="284"/>
      <c r="GS132" s="284"/>
      <c r="GT132" s="284"/>
      <c r="GU132" s="284"/>
      <c r="GV132" s="284"/>
      <c r="GW132" s="284"/>
      <c r="GX132" s="284"/>
      <c r="GY132" s="284"/>
      <c r="GZ132" s="284"/>
      <c r="HA132" s="284"/>
      <c r="HB132" s="284"/>
      <c r="HC132" s="284"/>
      <c r="HD132" s="284"/>
      <c r="HE132" s="284"/>
      <c r="HF132" s="284"/>
      <c r="HG132" s="284"/>
      <c r="HH132" s="284"/>
      <c r="HI132" s="284"/>
      <c r="HJ132" s="284"/>
      <c r="HK132" s="284"/>
      <c r="HL132" s="284"/>
      <c r="HM132" s="284"/>
      <c r="HN132" s="284"/>
      <c r="HO132" s="284"/>
      <c r="HP132" s="284"/>
      <c r="HQ132" s="284"/>
      <c r="HR132" s="284"/>
      <c r="HS132" s="284"/>
      <c r="HT132" s="284"/>
      <c r="HU132" s="284"/>
      <c r="HV132" s="284"/>
      <c r="HW132" s="284"/>
      <c r="HX132" s="284"/>
      <c r="HY132" s="284"/>
      <c r="HZ132" s="284"/>
      <c r="IA132" s="284"/>
      <c r="IB132" s="284"/>
      <c r="IC132" s="284"/>
      <c r="ID132" s="284"/>
      <c r="IE132" s="284"/>
      <c r="IF132" s="284"/>
      <c r="IG132" s="284"/>
      <c r="IH132" s="284"/>
      <c r="II132" s="284"/>
      <c r="IJ132" s="284"/>
    </row>
    <row r="133" spans="1:244" s="353" customFormat="1" ht="14.1" customHeight="1">
      <c r="A133" s="344" t="s">
        <v>1003</v>
      </c>
      <c r="B133" s="442" t="s">
        <v>1256</v>
      </c>
      <c r="C133" s="507" t="s">
        <v>440</v>
      </c>
      <c r="D133" s="417">
        <v>60</v>
      </c>
      <c r="E133" s="288"/>
      <c r="F133" s="219">
        <f t="shared" ref="F133" si="1">D133*E133</f>
        <v>0</v>
      </c>
      <c r="G133" s="284"/>
      <c r="H133" s="284"/>
      <c r="I133" s="284"/>
      <c r="J133" s="284"/>
      <c r="K133" s="284"/>
      <c r="L133" s="284"/>
      <c r="M133" s="284"/>
      <c r="N133" s="284"/>
      <c r="O133" s="284"/>
      <c r="P133" s="284"/>
      <c r="Q133" s="284"/>
      <c r="R133" s="284"/>
      <c r="S133" s="284"/>
      <c r="T133" s="284"/>
      <c r="U133" s="284"/>
      <c r="V133" s="284"/>
      <c r="W133" s="284"/>
      <c r="X133" s="284"/>
      <c r="Y133" s="284"/>
      <c r="Z133" s="284"/>
      <c r="AA133" s="284"/>
      <c r="AB133" s="284"/>
      <c r="AC133" s="284"/>
      <c r="AD133" s="284"/>
      <c r="AE133" s="284"/>
      <c r="AF133" s="284"/>
      <c r="AG133" s="284"/>
      <c r="AH133" s="284"/>
      <c r="AI133" s="284"/>
      <c r="AJ133" s="284"/>
      <c r="AK133" s="284"/>
      <c r="AL133" s="284"/>
      <c r="AM133" s="284"/>
      <c r="AN133" s="284"/>
      <c r="AO133" s="284"/>
      <c r="AP133" s="284"/>
      <c r="AQ133" s="284"/>
      <c r="AR133" s="284"/>
      <c r="AS133" s="284"/>
      <c r="AT133" s="284"/>
      <c r="AU133" s="284"/>
      <c r="AV133" s="284"/>
      <c r="AW133" s="284"/>
      <c r="AX133" s="284"/>
      <c r="AY133" s="284"/>
      <c r="AZ133" s="284"/>
      <c r="BA133" s="284"/>
      <c r="BB133" s="284"/>
      <c r="BC133" s="284"/>
      <c r="BD133" s="284"/>
      <c r="BE133" s="284"/>
      <c r="BF133" s="284"/>
      <c r="BG133" s="284"/>
      <c r="BH133" s="284"/>
      <c r="BI133" s="284"/>
      <c r="BJ133" s="284"/>
      <c r="BK133" s="284"/>
      <c r="BL133" s="284"/>
      <c r="BM133" s="284"/>
      <c r="BN133" s="284"/>
      <c r="BO133" s="284"/>
      <c r="BP133" s="284"/>
      <c r="BQ133" s="284"/>
      <c r="BR133" s="284"/>
      <c r="BS133" s="284"/>
      <c r="BT133" s="284"/>
      <c r="BU133" s="284"/>
      <c r="BV133" s="284"/>
      <c r="BW133" s="284"/>
      <c r="BX133" s="284"/>
      <c r="BY133" s="284"/>
      <c r="BZ133" s="284"/>
      <c r="CA133" s="284"/>
      <c r="CB133" s="284"/>
      <c r="CC133" s="284"/>
      <c r="CD133" s="284"/>
      <c r="CE133" s="284"/>
      <c r="CF133" s="284"/>
      <c r="CG133" s="284"/>
      <c r="CH133" s="284"/>
      <c r="CI133" s="284"/>
      <c r="CJ133" s="284"/>
      <c r="CK133" s="284"/>
      <c r="CL133" s="284"/>
      <c r="CM133" s="284"/>
      <c r="CN133" s="284"/>
      <c r="CO133" s="284"/>
      <c r="CP133" s="284"/>
      <c r="CQ133" s="284"/>
      <c r="CR133" s="284"/>
      <c r="CS133" s="284"/>
      <c r="CT133" s="284"/>
      <c r="CU133" s="284"/>
      <c r="CV133" s="284"/>
      <c r="CW133" s="284"/>
      <c r="CX133" s="284"/>
      <c r="CY133" s="284"/>
      <c r="CZ133" s="284"/>
      <c r="DA133" s="284"/>
      <c r="DB133" s="284"/>
      <c r="DC133" s="284"/>
      <c r="DD133" s="284"/>
      <c r="DE133" s="284"/>
      <c r="DF133" s="284"/>
      <c r="DG133" s="284"/>
      <c r="DH133" s="284"/>
      <c r="DI133" s="284"/>
      <c r="DJ133" s="284"/>
      <c r="DK133" s="284"/>
      <c r="DL133" s="284"/>
      <c r="DM133" s="284"/>
      <c r="DN133" s="284"/>
      <c r="DO133" s="284"/>
      <c r="DP133" s="284"/>
      <c r="DQ133" s="284"/>
      <c r="DR133" s="284"/>
      <c r="DS133" s="284"/>
      <c r="DT133" s="284"/>
      <c r="DU133" s="284"/>
      <c r="DV133" s="284"/>
      <c r="DW133" s="284"/>
      <c r="DX133" s="284"/>
      <c r="DY133" s="284"/>
      <c r="DZ133" s="284"/>
      <c r="EA133" s="284"/>
      <c r="EB133" s="284"/>
      <c r="EC133" s="284"/>
      <c r="ED133" s="284"/>
      <c r="EE133" s="284"/>
      <c r="EF133" s="284"/>
      <c r="EG133" s="284"/>
      <c r="EH133" s="284"/>
      <c r="EI133" s="284"/>
      <c r="EJ133" s="284"/>
      <c r="EK133" s="284"/>
      <c r="EL133" s="284"/>
      <c r="EM133" s="284"/>
      <c r="EN133" s="284"/>
      <c r="EO133" s="284"/>
      <c r="EP133" s="284"/>
      <c r="EQ133" s="284"/>
      <c r="ER133" s="284"/>
      <c r="ES133" s="284"/>
      <c r="ET133" s="284"/>
      <c r="EU133" s="284"/>
      <c r="EV133" s="284"/>
      <c r="EW133" s="284"/>
      <c r="EX133" s="284"/>
      <c r="EY133" s="284"/>
      <c r="EZ133" s="284"/>
      <c r="FA133" s="284"/>
      <c r="FB133" s="284"/>
      <c r="FC133" s="284"/>
      <c r="FD133" s="284"/>
      <c r="FE133" s="284"/>
      <c r="FF133" s="284"/>
      <c r="FG133" s="284"/>
      <c r="FH133" s="284"/>
      <c r="FI133" s="284"/>
      <c r="FJ133" s="284"/>
      <c r="FK133" s="284"/>
      <c r="FL133" s="284"/>
      <c r="FM133" s="284"/>
      <c r="FN133" s="284"/>
      <c r="FO133" s="284"/>
      <c r="FP133" s="284"/>
      <c r="FQ133" s="284"/>
      <c r="FR133" s="284"/>
      <c r="FS133" s="284"/>
      <c r="FT133" s="284"/>
      <c r="FU133" s="284"/>
      <c r="FV133" s="284"/>
      <c r="FW133" s="284"/>
      <c r="FX133" s="284"/>
      <c r="FY133" s="284"/>
      <c r="FZ133" s="284"/>
      <c r="GA133" s="284"/>
      <c r="GB133" s="284"/>
      <c r="GC133" s="284"/>
      <c r="GD133" s="284"/>
      <c r="GE133" s="284"/>
      <c r="GF133" s="284"/>
      <c r="GG133" s="284"/>
      <c r="GH133" s="284"/>
      <c r="GI133" s="284"/>
      <c r="GJ133" s="284"/>
      <c r="GK133" s="284"/>
      <c r="GL133" s="284"/>
      <c r="GM133" s="284"/>
      <c r="GN133" s="284"/>
      <c r="GO133" s="284"/>
      <c r="GP133" s="284"/>
      <c r="GQ133" s="284"/>
      <c r="GR133" s="284"/>
      <c r="GS133" s="284"/>
      <c r="GT133" s="284"/>
      <c r="GU133" s="284"/>
      <c r="GV133" s="284"/>
      <c r="GW133" s="284"/>
      <c r="GX133" s="284"/>
      <c r="GY133" s="284"/>
      <c r="GZ133" s="284"/>
      <c r="HA133" s="284"/>
      <c r="HB133" s="284"/>
      <c r="HC133" s="284"/>
      <c r="HD133" s="284"/>
      <c r="HE133" s="284"/>
      <c r="HF133" s="284"/>
      <c r="HG133" s="284"/>
      <c r="HH133" s="284"/>
      <c r="HI133" s="284"/>
      <c r="HJ133" s="284"/>
      <c r="HK133" s="284"/>
      <c r="HL133" s="284"/>
      <c r="HM133" s="284"/>
      <c r="HN133" s="284"/>
      <c r="HO133" s="284"/>
      <c r="HP133" s="284"/>
      <c r="HQ133" s="284"/>
      <c r="HR133" s="284"/>
      <c r="HS133" s="284"/>
      <c r="HT133" s="284"/>
      <c r="HU133" s="284"/>
      <c r="HV133" s="284"/>
      <c r="HW133" s="284"/>
      <c r="HX133" s="284"/>
      <c r="HY133" s="284"/>
      <c r="HZ133" s="284"/>
      <c r="IA133" s="284"/>
      <c r="IB133" s="284"/>
      <c r="IC133" s="284"/>
      <c r="ID133" s="284"/>
      <c r="IE133" s="284"/>
      <c r="IF133" s="284"/>
      <c r="IG133" s="284"/>
      <c r="IH133" s="284"/>
      <c r="II133" s="284"/>
      <c r="IJ133" s="284"/>
    </row>
    <row r="134" spans="1:244" s="353" customFormat="1" ht="14.1" customHeight="1">
      <c r="A134" s="436"/>
      <c r="B134" s="442"/>
      <c r="C134" s="507"/>
      <c r="D134" s="417"/>
      <c r="E134" s="509"/>
      <c r="F134" s="366"/>
      <c r="G134" s="284"/>
      <c r="H134" s="284"/>
      <c r="I134" s="284"/>
      <c r="J134" s="284"/>
      <c r="K134" s="284"/>
      <c r="L134" s="284"/>
      <c r="M134" s="284"/>
      <c r="N134" s="284"/>
      <c r="O134" s="284"/>
      <c r="P134" s="284"/>
      <c r="Q134" s="284"/>
      <c r="R134" s="284"/>
      <c r="S134" s="284"/>
      <c r="T134" s="284"/>
      <c r="U134" s="284"/>
      <c r="V134" s="284"/>
      <c r="W134" s="284"/>
      <c r="X134" s="284"/>
      <c r="Y134" s="284"/>
      <c r="Z134" s="284"/>
      <c r="AA134" s="284"/>
      <c r="AB134" s="284"/>
      <c r="AC134" s="284"/>
      <c r="AD134" s="284"/>
      <c r="AE134" s="284"/>
      <c r="AF134" s="284"/>
      <c r="AG134" s="284"/>
      <c r="AH134" s="284"/>
      <c r="AI134" s="284"/>
      <c r="AJ134" s="284"/>
      <c r="AK134" s="284"/>
      <c r="AL134" s="284"/>
      <c r="AM134" s="284"/>
      <c r="AN134" s="284"/>
      <c r="AO134" s="284"/>
      <c r="AP134" s="284"/>
      <c r="AQ134" s="284"/>
      <c r="AR134" s="284"/>
      <c r="AS134" s="284"/>
      <c r="AT134" s="284"/>
      <c r="AU134" s="284"/>
      <c r="AV134" s="284"/>
      <c r="AW134" s="284"/>
      <c r="AX134" s="284"/>
      <c r="AY134" s="284"/>
      <c r="AZ134" s="284"/>
      <c r="BA134" s="284"/>
      <c r="BB134" s="284"/>
      <c r="BC134" s="284"/>
      <c r="BD134" s="284"/>
      <c r="BE134" s="284"/>
      <c r="BF134" s="284"/>
      <c r="BG134" s="284"/>
      <c r="BH134" s="284"/>
      <c r="BI134" s="284"/>
      <c r="BJ134" s="284"/>
      <c r="BK134" s="284"/>
      <c r="BL134" s="284"/>
      <c r="BM134" s="284"/>
      <c r="BN134" s="284"/>
      <c r="BO134" s="284"/>
      <c r="BP134" s="284"/>
      <c r="BQ134" s="284"/>
      <c r="BR134" s="284"/>
      <c r="BS134" s="284"/>
      <c r="BT134" s="284"/>
      <c r="BU134" s="284"/>
      <c r="BV134" s="284"/>
      <c r="BW134" s="284"/>
      <c r="BX134" s="284"/>
      <c r="BY134" s="284"/>
      <c r="BZ134" s="284"/>
      <c r="CA134" s="284"/>
      <c r="CB134" s="284"/>
      <c r="CC134" s="284"/>
      <c r="CD134" s="284"/>
      <c r="CE134" s="284"/>
      <c r="CF134" s="284"/>
      <c r="CG134" s="284"/>
      <c r="CH134" s="284"/>
      <c r="CI134" s="284"/>
      <c r="CJ134" s="284"/>
      <c r="CK134" s="284"/>
      <c r="CL134" s="284"/>
      <c r="CM134" s="284"/>
      <c r="CN134" s="284"/>
      <c r="CO134" s="284"/>
      <c r="CP134" s="284"/>
      <c r="CQ134" s="284"/>
      <c r="CR134" s="284"/>
      <c r="CS134" s="284"/>
      <c r="CT134" s="284"/>
      <c r="CU134" s="284"/>
      <c r="CV134" s="284"/>
      <c r="CW134" s="284"/>
      <c r="CX134" s="284"/>
      <c r="CY134" s="284"/>
      <c r="CZ134" s="284"/>
      <c r="DA134" s="284"/>
      <c r="DB134" s="284"/>
      <c r="DC134" s="284"/>
      <c r="DD134" s="284"/>
      <c r="DE134" s="284"/>
      <c r="DF134" s="284"/>
      <c r="DG134" s="284"/>
      <c r="DH134" s="284"/>
      <c r="DI134" s="284"/>
      <c r="DJ134" s="284"/>
      <c r="DK134" s="284"/>
      <c r="DL134" s="284"/>
      <c r="DM134" s="284"/>
      <c r="DN134" s="284"/>
      <c r="DO134" s="284"/>
      <c r="DP134" s="284"/>
      <c r="DQ134" s="284"/>
      <c r="DR134" s="284"/>
      <c r="DS134" s="284"/>
      <c r="DT134" s="284"/>
      <c r="DU134" s="284"/>
      <c r="DV134" s="284"/>
      <c r="DW134" s="284"/>
      <c r="DX134" s="284"/>
      <c r="DY134" s="284"/>
      <c r="DZ134" s="284"/>
      <c r="EA134" s="284"/>
      <c r="EB134" s="284"/>
      <c r="EC134" s="284"/>
      <c r="ED134" s="284"/>
      <c r="EE134" s="284"/>
      <c r="EF134" s="284"/>
      <c r="EG134" s="284"/>
      <c r="EH134" s="284"/>
      <c r="EI134" s="284"/>
      <c r="EJ134" s="284"/>
      <c r="EK134" s="284"/>
      <c r="EL134" s="284"/>
      <c r="EM134" s="284"/>
      <c r="EN134" s="284"/>
      <c r="EO134" s="284"/>
      <c r="EP134" s="284"/>
      <c r="EQ134" s="284"/>
      <c r="ER134" s="284"/>
      <c r="ES134" s="284"/>
      <c r="ET134" s="284"/>
      <c r="EU134" s="284"/>
      <c r="EV134" s="284"/>
      <c r="EW134" s="284"/>
      <c r="EX134" s="284"/>
      <c r="EY134" s="284"/>
      <c r="EZ134" s="284"/>
      <c r="FA134" s="284"/>
      <c r="FB134" s="284"/>
      <c r="FC134" s="284"/>
      <c r="FD134" s="284"/>
      <c r="FE134" s="284"/>
      <c r="FF134" s="284"/>
      <c r="FG134" s="284"/>
      <c r="FH134" s="284"/>
      <c r="FI134" s="284"/>
      <c r="FJ134" s="284"/>
      <c r="FK134" s="284"/>
      <c r="FL134" s="284"/>
      <c r="FM134" s="284"/>
      <c r="FN134" s="284"/>
      <c r="FO134" s="284"/>
      <c r="FP134" s="284"/>
      <c r="FQ134" s="284"/>
      <c r="FR134" s="284"/>
      <c r="FS134" s="284"/>
      <c r="FT134" s="284"/>
      <c r="FU134" s="284"/>
      <c r="FV134" s="284"/>
      <c r="FW134" s="284"/>
      <c r="FX134" s="284"/>
      <c r="FY134" s="284"/>
      <c r="FZ134" s="284"/>
      <c r="GA134" s="284"/>
      <c r="GB134" s="284"/>
      <c r="GC134" s="284"/>
      <c r="GD134" s="284"/>
      <c r="GE134" s="284"/>
      <c r="GF134" s="284"/>
      <c r="GG134" s="284"/>
      <c r="GH134" s="284"/>
      <c r="GI134" s="284"/>
      <c r="GJ134" s="284"/>
      <c r="GK134" s="284"/>
      <c r="GL134" s="284"/>
      <c r="GM134" s="284"/>
      <c r="GN134" s="284"/>
      <c r="GO134" s="284"/>
      <c r="GP134" s="284"/>
      <c r="GQ134" s="284"/>
      <c r="GR134" s="284"/>
      <c r="GS134" s="284"/>
      <c r="GT134" s="284"/>
      <c r="GU134" s="284"/>
      <c r="GV134" s="284"/>
      <c r="GW134" s="284"/>
      <c r="GX134" s="284"/>
      <c r="GY134" s="284"/>
      <c r="GZ134" s="284"/>
      <c r="HA134" s="284"/>
      <c r="HB134" s="284"/>
      <c r="HC134" s="284"/>
      <c r="HD134" s="284"/>
      <c r="HE134" s="284"/>
      <c r="HF134" s="284"/>
      <c r="HG134" s="284"/>
      <c r="HH134" s="284"/>
      <c r="HI134" s="284"/>
      <c r="HJ134" s="284"/>
      <c r="HK134" s="284"/>
      <c r="HL134" s="284"/>
      <c r="HM134" s="284"/>
      <c r="HN134" s="284"/>
      <c r="HO134" s="284"/>
      <c r="HP134" s="284"/>
      <c r="HQ134" s="284"/>
      <c r="HR134" s="284"/>
      <c r="HS134" s="284"/>
      <c r="HT134" s="284"/>
      <c r="HU134" s="284"/>
      <c r="HV134" s="284"/>
      <c r="HW134" s="284"/>
      <c r="HX134" s="284"/>
      <c r="HY134" s="284"/>
      <c r="HZ134" s="284"/>
      <c r="IA134" s="284"/>
      <c r="IB134" s="284"/>
      <c r="IC134" s="284"/>
      <c r="ID134" s="284"/>
      <c r="IE134" s="284"/>
      <c r="IF134" s="284"/>
      <c r="IG134" s="284"/>
      <c r="IH134" s="284"/>
      <c r="II134" s="284"/>
      <c r="IJ134" s="284"/>
    </row>
    <row r="135" spans="1:244" s="353" customFormat="1" ht="15" customHeight="1">
      <c r="A135" s="344" t="s">
        <v>1004</v>
      </c>
      <c r="B135" s="442" t="s">
        <v>211</v>
      </c>
      <c r="C135" s="507" t="s">
        <v>440</v>
      </c>
      <c r="D135" s="417">
        <v>1040</v>
      </c>
      <c r="E135" s="288"/>
      <c r="F135" s="219">
        <f t="shared" ref="F135" si="2">D135*E135</f>
        <v>0</v>
      </c>
      <c r="G135" s="284"/>
      <c r="H135" s="284"/>
      <c r="I135" s="284"/>
      <c r="J135" s="284"/>
      <c r="K135" s="284"/>
      <c r="L135" s="284"/>
      <c r="M135" s="284"/>
      <c r="N135" s="284"/>
      <c r="O135" s="284"/>
      <c r="P135" s="284"/>
      <c r="Q135" s="284"/>
      <c r="R135" s="284"/>
      <c r="S135" s="284"/>
      <c r="T135" s="284"/>
      <c r="U135" s="284"/>
      <c r="V135" s="284"/>
      <c r="W135" s="284"/>
      <c r="X135" s="284"/>
      <c r="Y135" s="284"/>
      <c r="Z135" s="284"/>
      <c r="AA135" s="284"/>
      <c r="AB135" s="284"/>
      <c r="AC135" s="284"/>
      <c r="AD135" s="284"/>
      <c r="AE135" s="284"/>
      <c r="AF135" s="284"/>
      <c r="AG135" s="284"/>
      <c r="AH135" s="284"/>
      <c r="AI135" s="284"/>
      <c r="AJ135" s="284"/>
      <c r="AK135" s="284"/>
      <c r="AL135" s="284"/>
      <c r="AM135" s="284"/>
      <c r="AN135" s="284"/>
      <c r="AO135" s="284"/>
      <c r="AP135" s="284"/>
      <c r="AQ135" s="284"/>
      <c r="AR135" s="284"/>
      <c r="AS135" s="284"/>
      <c r="AT135" s="284"/>
      <c r="AU135" s="284"/>
      <c r="AV135" s="284"/>
      <c r="AW135" s="284"/>
      <c r="AX135" s="284"/>
      <c r="AY135" s="284"/>
      <c r="AZ135" s="284"/>
      <c r="BA135" s="284"/>
      <c r="BB135" s="284"/>
      <c r="BC135" s="284"/>
      <c r="BD135" s="284"/>
      <c r="BE135" s="284"/>
      <c r="BF135" s="284"/>
      <c r="BG135" s="284"/>
      <c r="BH135" s="284"/>
      <c r="BI135" s="284"/>
      <c r="BJ135" s="284"/>
      <c r="BK135" s="284"/>
      <c r="BL135" s="284"/>
      <c r="BM135" s="284"/>
      <c r="BN135" s="284"/>
      <c r="BO135" s="284"/>
      <c r="BP135" s="284"/>
      <c r="BQ135" s="284"/>
      <c r="BR135" s="284"/>
      <c r="BS135" s="284"/>
      <c r="BT135" s="284"/>
      <c r="BU135" s="284"/>
      <c r="BV135" s="284"/>
      <c r="BW135" s="284"/>
      <c r="BX135" s="284"/>
      <c r="BY135" s="284"/>
      <c r="BZ135" s="284"/>
      <c r="CA135" s="284"/>
      <c r="CB135" s="284"/>
      <c r="CC135" s="284"/>
      <c r="CD135" s="284"/>
      <c r="CE135" s="284"/>
      <c r="CF135" s="284"/>
      <c r="CG135" s="284"/>
      <c r="CH135" s="284"/>
      <c r="CI135" s="284"/>
      <c r="CJ135" s="284"/>
      <c r="CK135" s="284"/>
      <c r="CL135" s="284"/>
      <c r="CM135" s="284"/>
      <c r="CN135" s="284"/>
      <c r="CO135" s="284"/>
      <c r="CP135" s="284"/>
      <c r="CQ135" s="284"/>
      <c r="CR135" s="284"/>
      <c r="CS135" s="284"/>
      <c r="CT135" s="284"/>
      <c r="CU135" s="284"/>
      <c r="CV135" s="284"/>
      <c r="CW135" s="284"/>
      <c r="CX135" s="284"/>
      <c r="CY135" s="284"/>
      <c r="CZ135" s="284"/>
      <c r="DA135" s="284"/>
      <c r="DB135" s="284"/>
      <c r="DC135" s="284"/>
      <c r="DD135" s="284"/>
      <c r="DE135" s="284"/>
      <c r="DF135" s="284"/>
      <c r="DG135" s="284"/>
      <c r="DH135" s="284"/>
      <c r="DI135" s="284"/>
      <c r="DJ135" s="284"/>
      <c r="DK135" s="284"/>
      <c r="DL135" s="284"/>
      <c r="DM135" s="284"/>
      <c r="DN135" s="284"/>
      <c r="DO135" s="284"/>
      <c r="DP135" s="284"/>
      <c r="DQ135" s="284"/>
      <c r="DR135" s="284"/>
      <c r="DS135" s="284"/>
      <c r="DT135" s="284"/>
      <c r="DU135" s="284"/>
      <c r="DV135" s="284"/>
      <c r="DW135" s="284"/>
      <c r="DX135" s="284"/>
      <c r="DY135" s="284"/>
      <c r="DZ135" s="284"/>
      <c r="EA135" s="284"/>
      <c r="EB135" s="284"/>
      <c r="EC135" s="284"/>
      <c r="ED135" s="284"/>
      <c r="EE135" s="284"/>
      <c r="EF135" s="284"/>
      <c r="EG135" s="284"/>
      <c r="EH135" s="284"/>
      <c r="EI135" s="284"/>
      <c r="EJ135" s="284"/>
      <c r="EK135" s="284"/>
      <c r="EL135" s="284"/>
      <c r="EM135" s="284"/>
      <c r="EN135" s="284"/>
      <c r="EO135" s="284"/>
      <c r="EP135" s="284"/>
      <c r="EQ135" s="284"/>
      <c r="ER135" s="284"/>
      <c r="ES135" s="284"/>
      <c r="ET135" s="284"/>
      <c r="EU135" s="284"/>
      <c r="EV135" s="284"/>
      <c r="EW135" s="284"/>
      <c r="EX135" s="284"/>
      <c r="EY135" s="284"/>
      <c r="EZ135" s="284"/>
      <c r="FA135" s="284"/>
      <c r="FB135" s="284"/>
      <c r="FC135" s="284"/>
      <c r="FD135" s="284"/>
      <c r="FE135" s="284"/>
      <c r="FF135" s="284"/>
      <c r="FG135" s="284"/>
      <c r="FH135" s="284"/>
      <c r="FI135" s="284"/>
      <c r="FJ135" s="284"/>
      <c r="FK135" s="284"/>
      <c r="FL135" s="284"/>
      <c r="FM135" s="284"/>
      <c r="FN135" s="284"/>
      <c r="FO135" s="284"/>
      <c r="FP135" s="284"/>
      <c r="FQ135" s="284"/>
      <c r="FR135" s="284"/>
      <c r="FS135" s="284"/>
      <c r="FT135" s="284"/>
      <c r="FU135" s="284"/>
      <c r="FV135" s="284"/>
      <c r="FW135" s="284"/>
      <c r="FX135" s="284"/>
      <c r="FY135" s="284"/>
      <c r="FZ135" s="284"/>
      <c r="GA135" s="284"/>
      <c r="GB135" s="284"/>
      <c r="GC135" s="284"/>
      <c r="GD135" s="284"/>
      <c r="GE135" s="284"/>
      <c r="GF135" s="284"/>
      <c r="GG135" s="284"/>
      <c r="GH135" s="284"/>
      <c r="GI135" s="284"/>
      <c r="GJ135" s="284"/>
      <c r="GK135" s="284"/>
      <c r="GL135" s="284"/>
      <c r="GM135" s="284"/>
      <c r="GN135" s="284"/>
      <c r="GO135" s="284"/>
      <c r="GP135" s="284"/>
      <c r="GQ135" s="284"/>
      <c r="GR135" s="284"/>
      <c r="GS135" s="284"/>
      <c r="GT135" s="284"/>
      <c r="GU135" s="284"/>
      <c r="GV135" s="284"/>
      <c r="GW135" s="284"/>
      <c r="GX135" s="284"/>
      <c r="GY135" s="284"/>
      <c r="GZ135" s="284"/>
      <c r="HA135" s="284"/>
      <c r="HB135" s="284"/>
      <c r="HC135" s="284"/>
      <c r="HD135" s="284"/>
      <c r="HE135" s="284"/>
      <c r="HF135" s="284"/>
      <c r="HG135" s="284"/>
      <c r="HH135" s="284"/>
      <c r="HI135" s="284"/>
      <c r="HJ135" s="284"/>
      <c r="HK135" s="284"/>
      <c r="HL135" s="284"/>
      <c r="HM135" s="284"/>
      <c r="HN135" s="284"/>
      <c r="HO135" s="284"/>
      <c r="HP135" s="284"/>
      <c r="HQ135" s="284"/>
      <c r="HR135" s="284"/>
      <c r="HS135" s="284"/>
      <c r="HT135" s="284"/>
      <c r="HU135" s="284"/>
      <c r="HV135" s="284"/>
      <c r="HW135" s="284"/>
      <c r="HX135" s="284"/>
      <c r="HY135" s="284"/>
      <c r="HZ135" s="284"/>
      <c r="IA135" s="284"/>
      <c r="IB135" s="284"/>
      <c r="IC135" s="284"/>
      <c r="ID135" s="284"/>
      <c r="IE135" s="284"/>
      <c r="IF135" s="284"/>
      <c r="IG135" s="284"/>
      <c r="IH135" s="284"/>
      <c r="II135" s="284"/>
      <c r="IJ135" s="284"/>
    </row>
    <row r="136" spans="1:244" s="353" customFormat="1" ht="14.1" customHeight="1">
      <c r="A136" s="505"/>
      <c r="B136" s="442"/>
      <c r="C136" s="507"/>
      <c r="D136" s="417"/>
      <c r="E136" s="509"/>
      <c r="F136" s="508"/>
      <c r="G136" s="284"/>
      <c r="H136" s="284"/>
      <c r="I136" s="284"/>
      <c r="J136" s="284"/>
      <c r="K136" s="284"/>
      <c r="L136" s="284"/>
      <c r="M136" s="284"/>
      <c r="N136" s="284"/>
      <c r="O136" s="284"/>
      <c r="P136" s="284"/>
      <c r="Q136" s="284"/>
      <c r="R136" s="284"/>
      <c r="S136" s="284"/>
      <c r="T136" s="284"/>
      <c r="U136" s="284"/>
      <c r="V136" s="284"/>
      <c r="W136" s="284"/>
      <c r="X136" s="284"/>
      <c r="Y136" s="284"/>
      <c r="Z136" s="284"/>
      <c r="AA136" s="284"/>
      <c r="AB136" s="284"/>
      <c r="AC136" s="284"/>
      <c r="AD136" s="284"/>
      <c r="AE136" s="284"/>
      <c r="AF136" s="284"/>
      <c r="AG136" s="284"/>
      <c r="AH136" s="284"/>
      <c r="AI136" s="284"/>
      <c r="AJ136" s="284"/>
      <c r="AK136" s="284"/>
      <c r="AL136" s="284"/>
      <c r="AM136" s="284"/>
      <c r="AN136" s="284"/>
      <c r="AO136" s="284"/>
      <c r="AP136" s="284"/>
      <c r="AQ136" s="284"/>
      <c r="AR136" s="284"/>
      <c r="AS136" s="284"/>
      <c r="AT136" s="284"/>
      <c r="AU136" s="284"/>
      <c r="AV136" s="284"/>
      <c r="AW136" s="284"/>
      <c r="AX136" s="284"/>
      <c r="AY136" s="284"/>
      <c r="AZ136" s="284"/>
      <c r="BA136" s="284"/>
      <c r="BB136" s="284"/>
      <c r="BC136" s="284"/>
      <c r="BD136" s="284"/>
      <c r="BE136" s="284"/>
      <c r="BF136" s="284"/>
      <c r="BG136" s="284"/>
      <c r="BH136" s="284"/>
      <c r="BI136" s="284"/>
      <c r="BJ136" s="284"/>
      <c r="BK136" s="284"/>
      <c r="BL136" s="284"/>
      <c r="BM136" s="284"/>
      <c r="BN136" s="284"/>
      <c r="BO136" s="284"/>
      <c r="BP136" s="284"/>
      <c r="BQ136" s="284"/>
      <c r="BR136" s="284"/>
      <c r="BS136" s="284"/>
      <c r="BT136" s="284"/>
      <c r="BU136" s="284"/>
      <c r="BV136" s="284"/>
      <c r="BW136" s="284"/>
      <c r="BX136" s="284"/>
      <c r="BY136" s="284"/>
      <c r="BZ136" s="284"/>
      <c r="CA136" s="284"/>
      <c r="CB136" s="284"/>
      <c r="CC136" s="284"/>
      <c r="CD136" s="284"/>
      <c r="CE136" s="284"/>
      <c r="CF136" s="284"/>
      <c r="CG136" s="284"/>
      <c r="CH136" s="284"/>
      <c r="CI136" s="284"/>
      <c r="CJ136" s="284"/>
      <c r="CK136" s="284"/>
      <c r="CL136" s="284"/>
      <c r="CM136" s="284"/>
      <c r="CN136" s="284"/>
      <c r="CO136" s="284"/>
      <c r="CP136" s="284"/>
      <c r="CQ136" s="284"/>
      <c r="CR136" s="284"/>
      <c r="CS136" s="284"/>
      <c r="CT136" s="284"/>
      <c r="CU136" s="284"/>
      <c r="CV136" s="284"/>
      <c r="CW136" s="284"/>
      <c r="CX136" s="284"/>
      <c r="CY136" s="284"/>
      <c r="CZ136" s="284"/>
      <c r="DA136" s="284"/>
      <c r="DB136" s="284"/>
      <c r="DC136" s="284"/>
      <c r="DD136" s="284"/>
      <c r="DE136" s="284"/>
      <c r="DF136" s="284"/>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284"/>
      <c r="EC136" s="284"/>
      <c r="ED136" s="284"/>
      <c r="EE136" s="284"/>
      <c r="EF136" s="284"/>
      <c r="EG136" s="284"/>
      <c r="EH136" s="284"/>
      <c r="EI136" s="284"/>
      <c r="EJ136" s="284"/>
      <c r="EK136" s="284"/>
      <c r="EL136" s="284"/>
      <c r="EM136" s="284"/>
      <c r="EN136" s="284"/>
      <c r="EO136" s="284"/>
      <c r="EP136" s="284"/>
      <c r="EQ136" s="284"/>
      <c r="ER136" s="284"/>
      <c r="ES136" s="284"/>
      <c r="ET136" s="284"/>
      <c r="EU136" s="284"/>
      <c r="EV136" s="284"/>
      <c r="EW136" s="284"/>
      <c r="EX136" s="284"/>
      <c r="EY136" s="284"/>
      <c r="EZ136" s="284"/>
      <c r="FA136" s="284"/>
      <c r="FB136" s="284"/>
      <c r="FC136" s="284"/>
      <c r="FD136" s="284"/>
      <c r="FE136" s="284"/>
      <c r="FF136" s="284"/>
      <c r="FG136" s="284"/>
      <c r="FH136" s="284"/>
      <c r="FI136" s="284"/>
      <c r="FJ136" s="284"/>
      <c r="FK136" s="284"/>
      <c r="FL136" s="284"/>
      <c r="FM136" s="284"/>
      <c r="FN136" s="284"/>
      <c r="FO136" s="284"/>
      <c r="FP136" s="284"/>
      <c r="FQ136" s="284"/>
      <c r="FR136" s="284"/>
      <c r="FS136" s="284"/>
      <c r="FT136" s="284"/>
      <c r="FU136" s="284"/>
      <c r="FV136" s="284"/>
      <c r="FW136" s="284"/>
      <c r="FX136" s="284"/>
      <c r="FY136" s="284"/>
      <c r="FZ136" s="284"/>
      <c r="GA136" s="284"/>
      <c r="GB136" s="284"/>
      <c r="GC136" s="284"/>
      <c r="GD136" s="284"/>
      <c r="GE136" s="284"/>
      <c r="GF136" s="284"/>
      <c r="GG136" s="284"/>
      <c r="GH136" s="284"/>
      <c r="GI136" s="284"/>
      <c r="GJ136" s="284"/>
      <c r="GK136" s="284"/>
      <c r="GL136" s="284"/>
      <c r="GM136" s="284"/>
      <c r="GN136" s="284"/>
      <c r="GO136" s="284"/>
      <c r="GP136" s="284"/>
      <c r="GQ136" s="284"/>
      <c r="GR136" s="284"/>
      <c r="GS136" s="284"/>
      <c r="GT136" s="284"/>
      <c r="GU136" s="284"/>
      <c r="GV136" s="284"/>
      <c r="GW136" s="284"/>
      <c r="GX136" s="284"/>
      <c r="GY136" s="284"/>
      <c r="GZ136" s="284"/>
      <c r="HA136" s="284"/>
      <c r="HB136" s="284"/>
      <c r="HC136" s="284"/>
      <c r="HD136" s="284"/>
      <c r="HE136" s="284"/>
      <c r="HF136" s="284"/>
      <c r="HG136" s="284"/>
      <c r="HH136" s="284"/>
      <c r="HI136" s="284"/>
      <c r="HJ136" s="284"/>
      <c r="HK136" s="284"/>
      <c r="HL136" s="284"/>
      <c r="HM136" s="284"/>
      <c r="HN136" s="284"/>
      <c r="HO136" s="284"/>
      <c r="HP136" s="284"/>
      <c r="HQ136" s="284"/>
      <c r="HR136" s="284"/>
      <c r="HS136" s="284"/>
      <c r="HT136" s="284"/>
      <c r="HU136" s="284"/>
      <c r="HV136" s="284"/>
      <c r="HW136" s="284"/>
      <c r="HX136" s="284"/>
      <c r="HY136" s="284"/>
      <c r="HZ136" s="284"/>
      <c r="IA136" s="284"/>
      <c r="IB136" s="284"/>
      <c r="IC136" s="284"/>
      <c r="ID136" s="284"/>
      <c r="IE136" s="284"/>
      <c r="IF136" s="284"/>
      <c r="IG136" s="284"/>
      <c r="IH136" s="284"/>
      <c r="II136" s="284"/>
      <c r="IJ136" s="284"/>
    </row>
    <row r="137" spans="1:244" s="353" customFormat="1" ht="14.1" customHeight="1">
      <c r="A137" s="344" t="s">
        <v>1005</v>
      </c>
      <c r="B137" s="442" t="s">
        <v>1257</v>
      </c>
      <c r="C137" s="507" t="s">
        <v>440</v>
      </c>
      <c r="D137" s="417">
        <v>200</v>
      </c>
      <c r="E137" s="288"/>
      <c r="F137" s="219">
        <f t="shared" ref="F137" si="3">D137*E137</f>
        <v>0</v>
      </c>
      <c r="G137" s="284"/>
      <c r="H137" s="284"/>
      <c r="I137" s="284"/>
      <c r="J137" s="284"/>
      <c r="K137" s="284"/>
      <c r="L137" s="284"/>
      <c r="M137" s="284"/>
      <c r="N137" s="284"/>
      <c r="O137" s="284"/>
      <c r="P137" s="284"/>
      <c r="Q137" s="284"/>
      <c r="R137" s="284"/>
      <c r="S137" s="284"/>
      <c r="T137" s="284"/>
      <c r="U137" s="284"/>
      <c r="V137" s="284"/>
      <c r="W137" s="284"/>
      <c r="X137" s="284"/>
      <c r="Y137" s="284"/>
      <c r="Z137" s="284"/>
      <c r="AA137" s="284"/>
      <c r="AB137" s="284"/>
      <c r="AC137" s="284"/>
      <c r="AD137" s="284"/>
      <c r="AE137" s="284"/>
      <c r="AF137" s="284"/>
      <c r="AG137" s="284"/>
      <c r="AH137" s="284"/>
      <c r="AI137" s="284"/>
      <c r="AJ137" s="284"/>
      <c r="AK137" s="284"/>
      <c r="AL137" s="284"/>
      <c r="AM137" s="284"/>
      <c r="AN137" s="284"/>
      <c r="AO137" s="284"/>
      <c r="AP137" s="284"/>
      <c r="AQ137" s="284"/>
      <c r="AR137" s="284"/>
      <c r="AS137" s="284"/>
      <c r="AT137" s="284"/>
      <c r="AU137" s="284"/>
      <c r="AV137" s="284"/>
      <c r="AW137" s="284"/>
      <c r="AX137" s="284"/>
      <c r="AY137" s="284"/>
      <c r="AZ137" s="284"/>
      <c r="BA137" s="284"/>
      <c r="BB137" s="284"/>
      <c r="BC137" s="284"/>
      <c r="BD137" s="284"/>
      <c r="BE137" s="284"/>
      <c r="BF137" s="284"/>
      <c r="BG137" s="284"/>
      <c r="BH137" s="284"/>
      <c r="BI137" s="284"/>
      <c r="BJ137" s="284"/>
      <c r="BK137" s="284"/>
      <c r="BL137" s="284"/>
      <c r="BM137" s="284"/>
      <c r="BN137" s="284"/>
      <c r="BO137" s="284"/>
      <c r="BP137" s="284"/>
      <c r="BQ137" s="284"/>
      <c r="BR137" s="284"/>
      <c r="BS137" s="284"/>
      <c r="BT137" s="284"/>
      <c r="BU137" s="284"/>
      <c r="BV137" s="284"/>
      <c r="BW137" s="284"/>
      <c r="BX137" s="284"/>
      <c r="BY137" s="284"/>
      <c r="BZ137" s="284"/>
      <c r="CA137" s="284"/>
      <c r="CB137" s="284"/>
      <c r="CC137" s="284"/>
      <c r="CD137" s="284"/>
      <c r="CE137" s="284"/>
      <c r="CF137" s="284"/>
      <c r="CG137" s="284"/>
      <c r="CH137" s="284"/>
      <c r="CI137" s="284"/>
      <c r="CJ137" s="284"/>
      <c r="CK137" s="284"/>
      <c r="CL137" s="284"/>
      <c r="CM137" s="284"/>
      <c r="CN137" s="284"/>
      <c r="CO137" s="284"/>
      <c r="CP137" s="284"/>
      <c r="CQ137" s="284"/>
      <c r="CR137" s="284"/>
      <c r="CS137" s="284"/>
      <c r="CT137" s="284"/>
      <c r="CU137" s="284"/>
      <c r="CV137" s="284"/>
      <c r="CW137" s="284"/>
      <c r="CX137" s="284"/>
      <c r="CY137" s="284"/>
      <c r="CZ137" s="284"/>
      <c r="DA137" s="284"/>
      <c r="DB137" s="284"/>
      <c r="DC137" s="284"/>
      <c r="DD137" s="284"/>
      <c r="DE137" s="284"/>
      <c r="DF137" s="284"/>
      <c r="DG137" s="284"/>
      <c r="DH137" s="284"/>
      <c r="DI137" s="284"/>
      <c r="DJ137" s="284"/>
      <c r="DK137" s="284"/>
      <c r="DL137" s="284"/>
      <c r="DM137" s="284"/>
      <c r="DN137" s="284"/>
      <c r="DO137" s="284"/>
      <c r="DP137" s="284"/>
      <c r="DQ137" s="284"/>
      <c r="DR137" s="284"/>
      <c r="DS137" s="284"/>
      <c r="DT137" s="284"/>
      <c r="DU137" s="284"/>
      <c r="DV137" s="284"/>
      <c r="DW137" s="284"/>
      <c r="DX137" s="284"/>
      <c r="DY137" s="284"/>
      <c r="DZ137" s="284"/>
      <c r="EA137" s="284"/>
      <c r="EB137" s="284"/>
      <c r="EC137" s="284"/>
      <c r="ED137" s="284"/>
      <c r="EE137" s="284"/>
      <c r="EF137" s="284"/>
      <c r="EG137" s="284"/>
      <c r="EH137" s="284"/>
      <c r="EI137" s="284"/>
      <c r="EJ137" s="284"/>
      <c r="EK137" s="284"/>
      <c r="EL137" s="284"/>
      <c r="EM137" s="284"/>
      <c r="EN137" s="284"/>
      <c r="EO137" s="284"/>
      <c r="EP137" s="284"/>
      <c r="EQ137" s="284"/>
      <c r="ER137" s="284"/>
      <c r="ES137" s="284"/>
      <c r="ET137" s="284"/>
      <c r="EU137" s="284"/>
      <c r="EV137" s="284"/>
      <c r="EW137" s="284"/>
      <c r="EX137" s="284"/>
      <c r="EY137" s="284"/>
      <c r="EZ137" s="284"/>
      <c r="FA137" s="284"/>
      <c r="FB137" s="284"/>
      <c r="FC137" s="284"/>
      <c r="FD137" s="284"/>
      <c r="FE137" s="284"/>
      <c r="FF137" s="284"/>
      <c r="FG137" s="284"/>
      <c r="FH137" s="284"/>
      <c r="FI137" s="284"/>
      <c r="FJ137" s="284"/>
      <c r="FK137" s="284"/>
      <c r="FL137" s="284"/>
      <c r="FM137" s="284"/>
      <c r="FN137" s="284"/>
      <c r="FO137" s="284"/>
      <c r="FP137" s="284"/>
      <c r="FQ137" s="284"/>
      <c r="FR137" s="284"/>
      <c r="FS137" s="284"/>
      <c r="FT137" s="284"/>
      <c r="FU137" s="284"/>
      <c r="FV137" s="284"/>
      <c r="FW137" s="284"/>
      <c r="FX137" s="284"/>
      <c r="FY137" s="284"/>
      <c r="FZ137" s="284"/>
      <c r="GA137" s="284"/>
      <c r="GB137" s="284"/>
      <c r="GC137" s="284"/>
      <c r="GD137" s="284"/>
      <c r="GE137" s="284"/>
      <c r="GF137" s="284"/>
      <c r="GG137" s="284"/>
      <c r="GH137" s="284"/>
      <c r="GI137" s="284"/>
      <c r="GJ137" s="284"/>
      <c r="GK137" s="284"/>
      <c r="GL137" s="284"/>
      <c r="GM137" s="284"/>
      <c r="GN137" s="284"/>
      <c r="GO137" s="284"/>
      <c r="GP137" s="284"/>
      <c r="GQ137" s="284"/>
      <c r="GR137" s="284"/>
      <c r="GS137" s="284"/>
      <c r="GT137" s="284"/>
      <c r="GU137" s="284"/>
      <c r="GV137" s="284"/>
      <c r="GW137" s="284"/>
      <c r="GX137" s="284"/>
      <c r="GY137" s="284"/>
      <c r="GZ137" s="284"/>
      <c r="HA137" s="284"/>
      <c r="HB137" s="284"/>
      <c r="HC137" s="284"/>
      <c r="HD137" s="284"/>
      <c r="HE137" s="284"/>
      <c r="HF137" s="284"/>
      <c r="HG137" s="284"/>
      <c r="HH137" s="284"/>
      <c r="HI137" s="284"/>
      <c r="HJ137" s="284"/>
      <c r="HK137" s="284"/>
      <c r="HL137" s="284"/>
      <c r="HM137" s="284"/>
      <c r="HN137" s="284"/>
      <c r="HO137" s="284"/>
      <c r="HP137" s="284"/>
      <c r="HQ137" s="284"/>
      <c r="HR137" s="284"/>
      <c r="HS137" s="284"/>
      <c r="HT137" s="284"/>
      <c r="HU137" s="284"/>
      <c r="HV137" s="284"/>
      <c r="HW137" s="284"/>
      <c r="HX137" s="284"/>
      <c r="HY137" s="284"/>
      <c r="HZ137" s="284"/>
      <c r="IA137" s="284"/>
      <c r="IB137" s="284"/>
      <c r="IC137" s="284"/>
      <c r="ID137" s="284"/>
      <c r="IE137" s="284"/>
      <c r="IF137" s="284"/>
      <c r="IG137" s="284"/>
      <c r="IH137" s="284"/>
      <c r="II137" s="284"/>
      <c r="IJ137" s="284"/>
    </row>
    <row r="138" spans="1:244" s="353" customFormat="1" ht="14.1" customHeight="1">
      <c r="A138" s="436"/>
      <c r="B138" s="442"/>
      <c r="C138" s="507"/>
      <c r="D138" s="417"/>
      <c r="E138" s="509"/>
      <c r="F138" s="366"/>
      <c r="G138" s="284"/>
      <c r="H138" s="284"/>
      <c r="I138" s="284"/>
      <c r="J138" s="284"/>
      <c r="K138" s="284"/>
      <c r="L138" s="284"/>
      <c r="M138" s="284"/>
      <c r="N138" s="284"/>
      <c r="O138" s="284"/>
      <c r="P138" s="284"/>
      <c r="Q138" s="284"/>
      <c r="R138" s="284"/>
      <c r="S138" s="284"/>
      <c r="T138" s="284"/>
      <c r="U138" s="284"/>
      <c r="V138" s="284"/>
      <c r="W138" s="284"/>
      <c r="X138" s="284"/>
      <c r="Y138" s="284"/>
      <c r="Z138" s="284"/>
      <c r="AA138" s="284"/>
      <c r="AB138" s="284"/>
      <c r="AC138" s="284"/>
      <c r="AD138" s="284"/>
      <c r="AE138" s="284"/>
      <c r="AF138" s="284"/>
      <c r="AG138" s="284"/>
      <c r="AH138" s="284"/>
      <c r="AI138" s="284"/>
      <c r="AJ138" s="284"/>
      <c r="AK138" s="284"/>
      <c r="AL138" s="284"/>
      <c r="AM138" s="284"/>
      <c r="AN138" s="284"/>
      <c r="AO138" s="284"/>
      <c r="AP138" s="284"/>
      <c r="AQ138" s="284"/>
      <c r="AR138" s="284"/>
      <c r="AS138" s="284"/>
      <c r="AT138" s="284"/>
      <c r="AU138" s="284"/>
      <c r="AV138" s="284"/>
      <c r="AW138" s="284"/>
      <c r="AX138" s="284"/>
      <c r="AY138" s="284"/>
      <c r="AZ138" s="284"/>
      <c r="BA138" s="284"/>
      <c r="BB138" s="284"/>
      <c r="BC138" s="284"/>
      <c r="BD138" s="284"/>
      <c r="BE138" s="284"/>
      <c r="BF138" s="284"/>
      <c r="BG138" s="284"/>
      <c r="BH138" s="284"/>
      <c r="BI138" s="284"/>
      <c r="BJ138" s="284"/>
      <c r="BK138" s="284"/>
      <c r="BL138" s="284"/>
      <c r="BM138" s="284"/>
      <c r="BN138" s="284"/>
      <c r="BO138" s="284"/>
      <c r="BP138" s="284"/>
      <c r="BQ138" s="284"/>
      <c r="BR138" s="284"/>
      <c r="BS138" s="284"/>
      <c r="BT138" s="284"/>
      <c r="BU138" s="284"/>
      <c r="BV138" s="284"/>
      <c r="BW138" s="284"/>
      <c r="BX138" s="284"/>
      <c r="BY138" s="284"/>
      <c r="BZ138" s="284"/>
      <c r="CA138" s="284"/>
      <c r="CB138" s="284"/>
      <c r="CC138" s="284"/>
      <c r="CD138" s="284"/>
      <c r="CE138" s="284"/>
      <c r="CF138" s="284"/>
      <c r="CG138" s="284"/>
      <c r="CH138" s="284"/>
      <c r="CI138" s="284"/>
      <c r="CJ138" s="284"/>
      <c r="CK138" s="284"/>
      <c r="CL138" s="284"/>
      <c r="CM138" s="284"/>
      <c r="CN138" s="284"/>
      <c r="CO138" s="284"/>
      <c r="CP138" s="284"/>
      <c r="CQ138" s="284"/>
      <c r="CR138" s="284"/>
      <c r="CS138" s="284"/>
      <c r="CT138" s="284"/>
      <c r="CU138" s="284"/>
      <c r="CV138" s="284"/>
      <c r="CW138" s="284"/>
      <c r="CX138" s="284"/>
      <c r="CY138" s="284"/>
      <c r="CZ138" s="284"/>
      <c r="DA138" s="284"/>
      <c r="DB138" s="284"/>
      <c r="DC138" s="284"/>
      <c r="DD138" s="284"/>
      <c r="DE138" s="284"/>
      <c r="DF138" s="284"/>
      <c r="DG138" s="284"/>
      <c r="DH138" s="284"/>
      <c r="DI138" s="284"/>
      <c r="DJ138" s="284"/>
      <c r="DK138" s="284"/>
      <c r="DL138" s="284"/>
      <c r="DM138" s="284"/>
      <c r="DN138" s="284"/>
      <c r="DO138" s="284"/>
      <c r="DP138" s="284"/>
      <c r="DQ138" s="284"/>
      <c r="DR138" s="284"/>
      <c r="DS138" s="284"/>
      <c r="DT138" s="284"/>
      <c r="DU138" s="284"/>
      <c r="DV138" s="284"/>
      <c r="DW138" s="284"/>
      <c r="DX138" s="284"/>
      <c r="DY138" s="284"/>
      <c r="DZ138" s="284"/>
      <c r="EA138" s="284"/>
      <c r="EB138" s="284"/>
      <c r="EC138" s="284"/>
      <c r="ED138" s="284"/>
      <c r="EE138" s="284"/>
      <c r="EF138" s="284"/>
      <c r="EG138" s="284"/>
      <c r="EH138" s="284"/>
      <c r="EI138" s="284"/>
      <c r="EJ138" s="284"/>
      <c r="EK138" s="284"/>
      <c r="EL138" s="284"/>
      <c r="EM138" s="284"/>
      <c r="EN138" s="284"/>
      <c r="EO138" s="284"/>
      <c r="EP138" s="284"/>
      <c r="EQ138" s="284"/>
      <c r="ER138" s="284"/>
      <c r="ES138" s="284"/>
      <c r="ET138" s="284"/>
      <c r="EU138" s="284"/>
      <c r="EV138" s="284"/>
      <c r="EW138" s="284"/>
      <c r="EX138" s="284"/>
      <c r="EY138" s="284"/>
      <c r="EZ138" s="284"/>
      <c r="FA138" s="284"/>
      <c r="FB138" s="284"/>
      <c r="FC138" s="284"/>
      <c r="FD138" s="284"/>
      <c r="FE138" s="284"/>
      <c r="FF138" s="284"/>
      <c r="FG138" s="284"/>
      <c r="FH138" s="284"/>
      <c r="FI138" s="284"/>
      <c r="FJ138" s="284"/>
      <c r="FK138" s="284"/>
      <c r="FL138" s="284"/>
      <c r="FM138" s="284"/>
      <c r="FN138" s="284"/>
      <c r="FO138" s="284"/>
      <c r="FP138" s="284"/>
      <c r="FQ138" s="284"/>
      <c r="FR138" s="284"/>
      <c r="FS138" s="284"/>
      <c r="FT138" s="284"/>
      <c r="FU138" s="284"/>
      <c r="FV138" s="284"/>
      <c r="FW138" s="284"/>
      <c r="FX138" s="284"/>
      <c r="FY138" s="284"/>
      <c r="FZ138" s="284"/>
      <c r="GA138" s="284"/>
      <c r="GB138" s="284"/>
      <c r="GC138" s="284"/>
      <c r="GD138" s="284"/>
      <c r="GE138" s="284"/>
      <c r="GF138" s="284"/>
      <c r="GG138" s="284"/>
      <c r="GH138" s="284"/>
      <c r="GI138" s="284"/>
      <c r="GJ138" s="284"/>
      <c r="GK138" s="284"/>
      <c r="GL138" s="284"/>
      <c r="GM138" s="284"/>
      <c r="GN138" s="284"/>
      <c r="GO138" s="284"/>
      <c r="GP138" s="284"/>
      <c r="GQ138" s="284"/>
      <c r="GR138" s="284"/>
      <c r="GS138" s="284"/>
      <c r="GT138" s="284"/>
      <c r="GU138" s="284"/>
      <c r="GV138" s="284"/>
      <c r="GW138" s="284"/>
      <c r="GX138" s="284"/>
      <c r="GY138" s="284"/>
      <c r="GZ138" s="284"/>
      <c r="HA138" s="284"/>
      <c r="HB138" s="284"/>
      <c r="HC138" s="284"/>
      <c r="HD138" s="284"/>
      <c r="HE138" s="284"/>
      <c r="HF138" s="284"/>
      <c r="HG138" s="284"/>
      <c r="HH138" s="284"/>
      <c r="HI138" s="284"/>
      <c r="HJ138" s="284"/>
      <c r="HK138" s="284"/>
      <c r="HL138" s="284"/>
      <c r="HM138" s="284"/>
      <c r="HN138" s="284"/>
      <c r="HO138" s="284"/>
      <c r="HP138" s="284"/>
      <c r="HQ138" s="284"/>
      <c r="HR138" s="284"/>
      <c r="HS138" s="284"/>
      <c r="HT138" s="284"/>
      <c r="HU138" s="284"/>
      <c r="HV138" s="284"/>
      <c r="HW138" s="284"/>
      <c r="HX138" s="284"/>
      <c r="HY138" s="284"/>
      <c r="HZ138" s="284"/>
      <c r="IA138" s="284"/>
      <c r="IB138" s="284"/>
      <c r="IC138" s="284"/>
      <c r="ID138" s="284"/>
      <c r="IE138" s="284"/>
      <c r="IF138" s="284"/>
      <c r="IG138" s="284"/>
      <c r="IH138" s="284"/>
      <c r="II138" s="284"/>
      <c r="IJ138" s="284"/>
    </row>
    <row r="139" spans="1:244" s="353" customFormat="1" ht="15" customHeight="1">
      <c r="A139" s="344" t="s">
        <v>1006</v>
      </c>
      <c r="B139" s="442" t="s">
        <v>212</v>
      </c>
      <c r="C139" s="507" t="s">
        <v>440</v>
      </c>
      <c r="D139" s="417">
        <v>1030</v>
      </c>
      <c r="E139" s="288"/>
      <c r="F139" s="219">
        <f t="shared" ref="F139" si="4">D139*E139</f>
        <v>0</v>
      </c>
      <c r="G139" s="284"/>
      <c r="H139" s="284"/>
      <c r="I139" s="284"/>
      <c r="J139" s="284"/>
      <c r="K139" s="284"/>
      <c r="L139" s="284"/>
      <c r="M139" s="284"/>
      <c r="N139" s="284"/>
      <c r="O139" s="284"/>
      <c r="P139" s="284"/>
      <c r="Q139" s="284"/>
      <c r="R139" s="284"/>
      <c r="S139" s="284"/>
      <c r="T139" s="284"/>
      <c r="U139" s="284"/>
      <c r="V139" s="284"/>
      <c r="W139" s="284"/>
      <c r="X139" s="284"/>
      <c r="Y139" s="284"/>
      <c r="Z139" s="284"/>
      <c r="AA139" s="284"/>
      <c r="AB139" s="284"/>
      <c r="AC139" s="284"/>
      <c r="AD139" s="284"/>
      <c r="AE139" s="284"/>
      <c r="AF139" s="284"/>
      <c r="AG139" s="284"/>
      <c r="AH139" s="284"/>
      <c r="AI139" s="284"/>
      <c r="AJ139" s="284"/>
      <c r="AK139" s="284"/>
      <c r="AL139" s="284"/>
      <c r="AM139" s="284"/>
      <c r="AN139" s="284"/>
      <c r="AO139" s="284"/>
      <c r="AP139" s="284"/>
      <c r="AQ139" s="284"/>
      <c r="AR139" s="284"/>
      <c r="AS139" s="284"/>
      <c r="AT139" s="284"/>
      <c r="AU139" s="284"/>
      <c r="AV139" s="284"/>
      <c r="AW139" s="284"/>
      <c r="AX139" s="284"/>
      <c r="AY139" s="284"/>
      <c r="AZ139" s="284"/>
      <c r="BA139" s="284"/>
      <c r="BB139" s="284"/>
      <c r="BC139" s="284"/>
      <c r="BD139" s="284"/>
      <c r="BE139" s="284"/>
      <c r="BF139" s="284"/>
      <c r="BG139" s="284"/>
      <c r="BH139" s="284"/>
      <c r="BI139" s="284"/>
      <c r="BJ139" s="284"/>
      <c r="BK139" s="284"/>
      <c r="BL139" s="284"/>
      <c r="BM139" s="284"/>
      <c r="BN139" s="284"/>
      <c r="BO139" s="284"/>
      <c r="BP139" s="284"/>
      <c r="BQ139" s="284"/>
      <c r="BR139" s="284"/>
      <c r="BS139" s="284"/>
      <c r="BT139" s="284"/>
      <c r="BU139" s="284"/>
      <c r="BV139" s="284"/>
      <c r="BW139" s="284"/>
      <c r="BX139" s="284"/>
      <c r="BY139" s="284"/>
      <c r="BZ139" s="284"/>
      <c r="CA139" s="284"/>
      <c r="CB139" s="284"/>
      <c r="CC139" s="284"/>
      <c r="CD139" s="284"/>
      <c r="CE139" s="284"/>
      <c r="CF139" s="284"/>
      <c r="CG139" s="284"/>
      <c r="CH139" s="284"/>
      <c r="CI139" s="284"/>
      <c r="CJ139" s="284"/>
      <c r="CK139" s="284"/>
      <c r="CL139" s="284"/>
      <c r="CM139" s="284"/>
      <c r="CN139" s="284"/>
      <c r="CO139" s="284"/>
      <c r="CP139" s="284"/>
      <c r="CQ139" s="284"/>
      <c r="CR139" s="284"/>
      <c r="CS139" s="284"/>
      <c r="CT139" s="284"/>
      <c r="CU139" s="284"/>
      <c r="CV139" s="284"/>
      <c r="CW139" s="284"/>
      <c r="CX139" s="284"/>
      <c r="CY139" s="284"/>
      <c r="CZ139" s="284"/>
      <c r="DA139" s="284"/>
      <c r="DB139" s="284"/>
      <c r="DC139" s="284"/>
      <c r="DD139" s="284"/>
      <c r="DE139" s="284"/>
      <c r="DF139" s="284"/>
      <c r="DG139" s="284"/>
      <c r="DH139" s="284"/>
      <c r="DI139" s="284"/>
      <c r="DJ139" s="284"/>
      <c r="DK139" s="284"/>
      <c r="DL139" s="284"/>
      <c r="DM139" s="284"/>
      <c r="DN139" s="284"/>
      <c r="DO139" s="284"/>
      <c r="DP139" s="284"/>
      <c r="DQ139" s="284"/>
      <c r="DR139" s="284"/>
      <c r="DS139" s="284"/>
      <c r="DT139" s="284"/>
      <c r="DU139" s="284"/>
      <c r="DV139" s="284"/>
      <c r="DW139" s="284"/>
      <c r="DX139" s="284"/>
      <c r="DY139" s="284"/>
      <c r="DZ139" s="284"/>
      <c r="EA139" s="284"/>
      <c r="EB139" s="284"/>
      <c r="EC139" s="284"/>
      <c r="ED139" s="284"/>
      <c r="EE139" s="284"/>
      <c r="EF139" s="284"/>
      <c r="EG139" s="284"/>
      <c r="EH139" s="284"/>
      <c r="EI139" s="284"/>
      <c r="EJ139" s="284"/>
      <c r="EK139" s="284"/>
      <c r="EL139" s="284"/>
      <c r="EM139" s="284"/>
      <c r="EN139" s="284"/>
      <c r="EO139" s="284"/>
      <c r="EP139" s="284"/>
      <c r="EQ139" s="284"/>
      <c r="ER139" s="284"/>
      <c r="ES139" s="284"/>
      <c r="ET139" s="284"/>
      <c r="EU139" s="284"/>
      <c r="EV139" s="284"/>
      <c r="EW139" s="284"/>
      <c r="EX139" s="284"/>
      <c r="EY139" s="284"/>
      <c r="EZ139" s="284"/>
      <c r="FA139" s="284"/>
      <c r="FB139" s="284"/>
      <c r="FC139" s="284"/>
      <c r="FD139" s="284"/>
      <c r="FE139" s="284"/>
      <c r="FF139" s="284"/>
      <c r="FG139" s="284"/>
      <c r="FH139" s="284"/>
      <c r="FI139" s="284"/>
      <c r="FJ139" s="284"/>
      <c r="FK139" s="284"/>
      <c r="FL139" s="284"/>
      <c r="FM139" s="284"/>
      <c r="FN139" s="284"/>
      <c r="FO139" s="284"/>
      <c r="FP139" s="284"/>
      <c r="FQ139" s="284"/>
      <c r="FR139" s="284"/>
      <c r="FS139" s="284"/>
      <c r="FT139" s="284"/>
      <c r="FU139" s="284"/>
      <c r="FV139" s="284"/>
      <c r="FW139" s="284"/>
      <c r="FX139" s="284"/>
      <c r="FY139" s="284"/>
      <c r="FZ139" s="284"/>
      <c r="GA139" s="284"/>
      <c r="GB139" s="284"/>
      <c r="GC139" s="284"/>
      <c r="GD139" s="284"/>
      <c r="GE139" s="284"/>
      <c r="GF139" s="284"/>
      <c r="GG139" s="284"/>
      <c r="GH139" s="284"/>
      <c r="GI139" s="284"/>
      <c r="GJ139" s="284"/>
      <c r="GK139" s="284"/>
      <c r="GL139" s="284"/>
      <c r="GM139" s="284"/>
      <c r="GN139" s="284"/>
      <c r="GO139" s="284"/>
      <c r="GP139" s="284"/>
      <c r="GQ139" s="284"/>
      <c r="GR139" s="284"/>
      <c r="GS139" s="284"/>
      <c r="GT139" s="284"/>
      <c r="GU139" s="284"/>
      <c r="GV139" s="284"/>
      <c r="GW139" s="284"/>
      <c r="GX139" s="284"/>
      <c r="GY139" s="284"/>
      <c r="GZ139" s="284"/>
      <c r="HA139" s="284"/>
      <c r="HB139" s="284"/>
      <c r="HC139" s="284"/>
      <c r="HD139" s="284"/>
      <c r="HE139" s="284"/>
      <c r="HF139" s="284"/>
      <c r="HG139" s="284"/>
      <c r="HH139" s="284"/>
      <c r="HI139" s="284"/>
      <c r="HJ139" s="284"/>
      <c r="HK139" s="284"/>
      <c r="HL139" s="284"/>
      <c r="HM139" s="284"/>
      <c r="HN139" s="284"/>
      <c r="HO139" s="284"/>
      <c r="HP139" s="284"/>
      <c r="HQ139" s="284"/>
      <c r="HR139" s="284"/>
      <c r="HS139" s="284"/>
      <c r="HT139" s="284"/>
      <c r="HU139" s="284"/>
      <c r="HV139" s="284"/>
      <c r="HW139" s="284"/>
      <c r="HX139" s="284"/>
      <c r="HY139" s="284"/>
      <c r="HZ139" s="284"/>
      <c r="IA139" s="284"/>
      <c r="IB139" s="284"/>
      <c r="IC139" s="284"/>
      <c r="ID139" s="284"/>
      <c r="IE139" s="284"/>
      <c r="IF139" s="284"/>
      <c r="IG139" s="284"/>
      <c r="IH139" s="284"/>
      <c r="II139" s="284"/>
      <c r="IJ139" s="284"/>
    </row>
    <row r="140" spans="1:244" s="353" customFormat="1" ht="14.1" customHeight="1">
      <c r="A140" s="505"/>
      <c r="B140" s="442"/>
      <c r="C140" s="507"/>
      <c r="D140" s="417"/>
      <c r="E140" s="511"/>
      <c r="F140" s="512"/>
      <c r="G140" s="284"/>
      <c r="H140" s="284"/>
      <c r="I140" s="284"/>
      <c r="J140" s="284"/>
      <c r="K140" s="284"/>
      <c r="L140" s="284"/>
      <c r="M140" s="284"/>
      <c r="N140" s="284"/>
      <c r="O140" s="284"/>
      <c r="P140" s="284"/>
      <c r="Q140" s="284"/>
      <c r="R140" s="284"/>
      <c r="S140" s="284"/>
      <c r="T140" s="284"/>
      <c r="U140" s="284"/>
      <c r="V140" s="284"/>
      <c r="W140" s="284"/>
      <c r="X140" s="284"/>
      <c r="Y140" s="284"/>
      <c r="Z140" s="284"/>
      <c r="AA140" s="284"/>
      <c r="AB140" s="284"/>
      <c r="AC140" s="284"/>
      <c r="AD140" s="284"/>
      <c r="AE140" s="284"/>
      <c r="AF140" s="284"/>
      <c r="AG140" s="284"/>
      <c r="AH140" s="284"/>
      <c r="AI140" s="284"/>
      <c r="AJ140" s="284"/>
      <c r="AK140" s="284"/>
      <c r="AL140" s="284"/>
      <c r="AM140" s="284"/>
      <c r="AN140" s="284"/>
      <c r="AO140" s="284"/>
      <c r="AP140" s="284"/>
      <c r="AQ140" s="284"/>
      <c r="AR140" s="284"/>
      <c r="AS140" s="284"/>
      <c r="AT140" s="284"/>
      <c r="AU140" s="284"/>
      <c r="AV140" s="284"/>
      <c r="AW140" s="284"/>
      <c r="AX140" s="284"/>
      <c r="AY140" s="284"/>
      <c r="AZ140" s="284"/>
      <c r="BA140" s="284"/>
      <c r="BB140" s="284"/>
      <c r="BC140" s="284"/>
      <c r="BD140" s="284"/>
      <c r="BE140" s="284"/>
      <c r="BF140" s="284"/>
      <c r="BG140" s="284"/>
      <c r="BH140" s="284"/>
      <c r="BI140" s="284"/>
      <c r="BJ140" s="284"/>
      <c r="BK140" s="284"/>
      <c r="BL140" s="284"/>
      <c r="BM140" s="284"/>
      <c r="BN140" s="284"/>
      <c r="BO140" s="284"/>
      <c r="BP140" s="284"/>
      <c r="BQ140" s="284"/>
      <c r="BR140" s="284"/>
      <c r="BS140" s="284"/>
      <c r="BT140" s="284"/>
      <c r="BU140" s="284"/>
      <c r="BV140" s="284"/>
      <c r="BW140" s="284"/>
      <c r="BX140" s="284"/>
      <c r="BY140" s="284"/>
      <c r="BZ140" s="284"/>
      <c r="CA140" s="284"/>
      <c r="CB140" s="284"/>
      <c r="CC140" s="284"/>
      <c r="CD140" s="284"/>
      <c r="CE140" s="284"/>
      <c r="CF140" s="284"/>
      <c r="CG140" s="284"/>
      <c r="CH140" s="284"/>
      <c r="CI140" s="284"/>
      <c r="CJ140" s="284"/>
      <c r="CK140" s="284"/>
      <c r="CL140" s="284"/>
      <c r="CM140" s="284"/>
      <c r="CN140" s="284"/>
      <c r="CO140" s="284"/>
      <c r="CP140" s="284"/>
      <c r="CQ140" s="284"/>
      <c r="CR140" s="284"/>
      <c r="CS140" s="284"/>
      <c r="CT140" s="284"/>
      <c r="CU140" s="284"/>
      <c r="CV140" s="284"/>
      <c r="CW140" s="284"/>
      <c r="CX140" s="284"/>
      <c r="CY140" s="284"/>
      <c r="CZ140" s="284"/>
      <c r="DA140" s="284"/>
      <c r="DB140" s="284"/>
      <c r="DC140" s="284"/>
      <c r="DD140" s="284"/>
      <c r="DE140" s="284"/>
      <c r="DF140" s="284"/>
      <c r="DG140" s="284"/>
      <c r="DH140" s="284"/>
      <c r="DI140" s="284"/>
      <c r="DJ140" s="284"/>
      <c r="DK140" s="284"/>
      <c r="DL140" s="284"/>
      <c r="DM140" s="284"/>
      <c r="DN140" s="284"/>
      <c r="DO140" s="284"/>
      <c r="DP140" s="284"/>
      <c r="DQ140" s="284"/>
      <c r="DR140" s="284"/>
      <c r="DS140" s="284"/>
      <c r="DT140" s="284"/>
      <c r="DU140" s="284"/>
      <c r="DV140" s="284"/>
      <c r="DW140" s="284"/>
      <c r="DX140" s="284"/>
      <c r="DY140" s="284"/>
      <c r="DZ140" s="284"/>
      <c r="EA140" s="284"/>
      <c r="EB140" s="284"/>
      <c r="EC140" s="284"/>
      <c r="ED140" s="284"/>
      <c r="EE140" s="284"/>
      <c r="EF140" s="284"/>
      <c r="EG140" s="284"/>
      <c r="EH140" s="284"/>
      <c r="EI140" s="284"/>
      <c r="EJ140" s="284"/>
      <c r="EK140" s="284"/>
      <c r="EL140" s="284"/>
      <c r="EM140" s="284"/>
      <c r="EN140" s="284"/>
      <c r="EO140" s="284"/>
      <c r="EP140" s="284"/>
      <c r="EQ140" s="284"/>
      <c r="ER140" s="284"/>
      <c r="ES140" s="284"/>
      <c r="ET140" s="284"/>
      <c r="EU140" s="284"/>
      <c r="EV140" s="284"/>
      <c r="EW140" s="284"/>
      <c r="EX140" s="284"/>
      <c r="EY140" s="284"/>
      <c r="EZ140" s="284"/>
      <c r="FA140" s="284"/>
      <c r="FB140" s="284"/>
      <c r="FC140" s="284"/>
      <c r="FD140" s="284"/>
      <c r="FE140" s="284"/>
      <c r="FF140" s="284"/>
      <c r="FG140" s="284"/>
      <c r="FH140" s="284"/>
      <c r="FI140" s="284"/>
      <c r="FJ140" s="284"/>
      <c r="FK140" s="284"/>
      <c r="FL140" s="284"/>
      <c r="FM140" s="284"/>
      <c r="FN140" s="284"/>
      <c r="FO140" s="284"/>
      <c r="FP140" s="284"/>
      <c r="FQ140" s="284"/>
      <c r="FR140" s="284"/>
      <c r="FS140" s="284"/>
      <c r="FT140" s="284"/>
      <c r="FU140" s="284"/>
      <c r="FV140" s="284"/>
      <c r="FW140" s="284"/>
      <c r="FX140" s="284"/>
      <c r="FY140" s="284"/>
      <c r="FZ140" s="284"/>
      <c r="GA140" s="284"/>
      <c r="GB140" s="284"/>
      <c r="GC140" s="284"/>
      <c r="GD140" s="284"/>
      <c r="GE140" s="284"/>
      <c r="GF140" s="284"/>
      <c r="GG140" s="284"/>
      <c r="GH140" s="284"/>
      <c r="GI140" s="284"/>
      <c r="GJ140" s="284"/>
      <c r="GK140" s="284"/>
      <c r="GL140" s="284"/>
      <c r="GM140" s="284"/>
      <c r="GN140" s="284"/>
      <c r="GO140" s="284"/>
      <c r="GP140" s="284"/>
      <c r="GQ140" s="284"/>
      <c r="GR140" s="284"/>
      <c r="GS140" s="284"/>
      <c r="GT140" s="284"/>
      <c r="GU140" s="284"/>
      <c r="GV140" s="284"/>
      <c r="GW140" s="284"/>
      <c r="GX140" s="284"/>
      <c r="GY140" s="284"/>
      <c r="GZ140" s="284"/>
      <c r="HA140" s="284"/>
      <c r="HB140" s="284"/>
      <c r="HC140" s="284"/>
      <c r="HD140" s="284"/>
      <c r="HE140" s="284"/>
      <c r="HF140" s="284"/>
      <c r="HG140" s="284"/>
      <c r="HH140" s="284"/>
      <c r="HI140" s="284"/>
      <c r="HJ140" s="284"/>
      <c r="HK140" s="284"/>
      <c r="HL140" s="284"/>
      <c r="HM140" s="284"/>
      <c r="HN140" s="284"/>
      <c r="HO140" s="284"/>
      <c r="HP140" s="284"/>
      <c r="HQ140" s="284"/>
      <c r="HR140" s="284"/>
      <c r="HS140" s="284"/>
      <c r="HT140" s="284"/>
      <c r="HU140" s="284"/>
      <c r="HV140" s="284"/>
      <c r="HW140" s="284"/>
      <c r="HX140" s="284"/>
      <c r="HY140" s="284"/>
      <c r="HZ140" s="284"/>
      <c r="IA140" s="284"/>
      <c r="IB140" s="284"/>
      <c r="IC140" s="284"/>
      <c r="ID140" s="284"/>
      <c r="IE140" s="284"/>
      <c r="IF140" s="284"/>
      <c r="IG140" s="284"/>
      <c r="IH140" s="284"/>
      <c r="II140" s="284"/>
      <c r="IJ140" s="284"/>
    </row>
    <row r="141" spans="1:244" s="353" customFormat="1" ht="15" customHeight="1">
      <c r="A141" s="344" t="s">
        <v>1007</v>
      </c>
      <c r="B141" s="442" t="s">
        <v>213</v>
      </c>
      <c r="C141" s="507" t="s">
        <v>440</v>
      </c>
      <c r="D141" s="417">
        <v>620</v>
      </c>
      <c r="E141" s="288"/>
      <c r="F141" s="219">
        <f t="shared" ref="F141" si="5">D141*E141</f>
        <v>0</v>
      </c>
      <c r="G141" s="284"/>
      <c r="H141" s="284"/>
      <c r="I141" s="284"/>
      <c r="J141" s="284"/>
      <c r="K141" s="284"/>
      <c r="L141" s="284"/>
      <c r="M141" s="284"/>
      <c r="N141" s="284"/>
      <c r="O141" s="284"/>
      <c r="P141" s="284"/>
      <c r="Q141" s="284"/>
      <c r="R141" s="284"/>
      <c r="S141" s="284"/>
      <c r="T141" s="284"/>
      <c r="U141" s="284"/>
      <c r="V141" s="284"/>
      <c r="W141" s="284"/>
      <c r="X141" s="284"/>
      <c r="Y141" s="284"/>
      <c r="Z141" s="284"/>
      <c r="AA141" s="284"/>
      <c r="AB141" s="284"/>
      <c r="AC141" s="284"/>
      <c r="AD141" s="284"/>
      <c r="AE141" s="284"/>
      <c r="AF141" s="284"/>
      <c r="AG141" s="284"/>
      <c r="AH141" s="284"/>
      <c r="AI141" s="284"/>
      <c r="AJ141" s="284"/>
      <c r="AK141" s="284"/>
      <c r="AL141" s="284"/>
      <c r="AM141" s="284"/>
      <c r="AN141" s="284"/>
      <c r="AO141" s="284"/>
      <c r="AP141" s="284"/>
      <c r="AQ141" s="284"/>
      <c r="AR141" s="284"/>
      <c r="AS141" s="284"/>
      <c r="AT141" s="284"/>
      <c r="AU141" s="284"/>
      <c r="AV141" s="284"/>
      <c r="AW141" s="284"/>
      <c r="AX141" s="284"/>
      <c r="AY141" s="284"/>
      <c r="AZ141" s="284"/>
      <c r="BA141" s="284"/>
      <c r="BB141" s="284"/>
      <c r="BC141" s="284"/>
      <c r="BD141" s="284"/>
      <c r="BE141" s="284"/>
      <c r="BF141" s="284"/>
      <c r="BG141" s="284"/>
      <c r="BH141" s="284"/>
      <c r="BI141" s="284"/>
      <c r="BJ141" s="284"/>
      <c r="BK141" s="284"/>
      <c r="BL141" s="284"/>
      <c r="BM141" s="284"/>
      <c r="BN141" s="284"/>
      <c r="BO141" s="284"/>
      <c r="BP141" s="284"/>
      <c r="BQ141" s="284"/>
      <c r="BR141" s="284"/>
      <c r="BS141" s="284"/>
      <c r="BT141" s="284"/>
      <c r="BU141" s="284"/>
      <c r="BV141" s="284"/>
      <c r="BW141" s="284"/>
      <c r="BX141" s="284"/>
      <c r="BY141" s="284"/>
      <c r="BZ141" s="284"/>
      <c r="CA141" s="284"/>
      <c r="CB141" s="284"/>
      <c r="CC141" s="284"/>
      <c r="CD141" s="284"/>
      <c r="CE141" s="284"/>
      <c r="CF141" s="284"/>
      <c r="CG141" s="284"/>
      <c r="CH141" s="284"/>
      <c r="CI141" s="284"/>
      <c r="CJ141" s="284"/>
      <c r="CK141" s="284"/>
      <c r="CL141" s="284"/>
      <c r="CM141" s="284"/>
      <c r="CN141" s="284"/>
      <c r="CO141" s="284"/>
      <c r="CP141" s="284"/>
      <c r="CQ141" s="284"/>
      <c r="CR141" s="284"/>
      <c r="CS141" s="284"/>
      <c r="CT141" s="284"/>
      <c r="CU141" s="284"/>
      <c r="CV141" s="284"/>
      <c r="CW141" s="284"/>
      <c r="CX141" s="284"/>
      <c r="CY141" s="284"/>
      <c r="CZ141" s="284"/>
      <c r="DA141" s="284"/>
      <c r="DB141" s="284"/>
      <c r="DC141" s="284"/>
      <c r="DD141" s="284"/>
      <c r="DE141" s="284"/>
      <c r="DF141" s="284"/>
      <c r="DG141" s="284"/>
      <c r="DH141" s="284"/>
      <c r="DI141" s="284"/>
      <c r="DJ141" s="284"/>
      <c r="DK141" s="284"/>
      <c r="DL141" s="284"/>
      <c r="DM141" s="284"/>
      <c r="DN141" s="284"/>
      <c r="DO141" s="284"/>
      <c r="DP141" s="284"/>
      <c r="DQ141" s="284"/>
      <c r="DR141" s="284"/>
      <c r="DS141" s="284"/>
      <c r="DT141" s="284"/>
      <c r="DU141" s="284"/>
      <c r="DV141" s="284"/>
      <c r="DW141" s="284"/>
      <c r="DX141" s="284"/>
      <c r="DY141" s="284"/>
      <c r="DZ141" s="284"/>
      <c r="EA141" s="284"/>
      <c r="EB141" s="284"/>
      <c r="EC141" s="284"/>
      <c r="ED141" s="284"/>
      <c r="EE141" s="284"/>
      <c r="EF141" s="284"/>
      <c r="EG141" s="284"/>
      <c r="EH141" s="284"/>
      <c r="EI141" s="284"/>
      <c r="EJ141" s="284"/>
      <c r="EK141" s="284"/>
      <c r="EL141" s="284"/>
      <c r="EM141" s="284"/>
      <c r="EN141" s="284"/>
      <c r="EO141" s="284"/>
      <c r="EP141" s="284"/>
      <c r="EQ141" s="284"/>
      <c r="ER141" s="284"/>
      <c r="ES141" s="284"/>
      <c r="ET141" s="284"/>
      <c r="EU141" s="284"/>
      <c r="EV141" s="284"/>
      <c r="EW141" s="284"/>
      <c r="EX141" s="284"/>
      <c r="EY141" s="284"/>
      <c r="EZ141" s="284"/>
      <c r="FA141" s="284"/>
      <c r="FB141" s="284"/>
      <c r="FC141" s="284"/>
      <c r="FD141" s="284"/>
      <c r="FE141" s="284"/>
      <c r="FF141" s="284"/>
      <c r="FG141" s="284"/>
      <c r="FH141" s="284"/>
      <c r="FI141" s="284"/>
      <c r="FJ141" s="284"/>
      <c r="FK141" s="284"/>
      <c r="FL141" s="284"/>
      <c r="FM141" s="284"/>
      <c r="FN141" s="284"/>
      <c r="FO141" s="284"/>
      <c r="FP141" s="284"/>
      <c r="FQ141" s="284"/>
      <c r="FR141" s="284"/>
      <c r="FS141" s="284"/>
      <c r="FT141" s="284"/>
      <c r="FU141" s="284"/>
      <c r="FV141" s="284"/>
      <c r="FW141" s="284"/>
      <c r="FX141" s="284"/>
      <c r="FY141" s="284"/>
      <c r="FZ141" s="284"/>
      <c r="GA141" s="284"/>
      <c r="GB141" s="284"/>
      <c r="GC141" s="284"/>
      <c r="GD141" s="284"/>
      <c r="GE141" s="284"/>
      <c r="GF141" s="284"/>
      <c r="GG141" s="284"/>
      <c r="GH141" s="284"/>
      <c r="GI141" s="284"/>
      <c r="GJ141" s="284"/>
      <c r="GK141" s="284"/>
      <c r="GL141" s="284"/>
      <c r="GM141" s="284"/>
      <c r="GN141" s="284"/>
      <c r="GO141" s="284"/>
      <c r="GP141" s="284"/>
      <c r="GQ141" s="284"/>
      <c r="GR141" s="284"/>
      <c r="GS141" s="284"/>
      <c r="GT141" s="284"/>
      <c r="GU141" s="284"/>
      <c r="GV141" s="284"/>
      <c r="GW141" s="284"/>
      <c r="GX141" s="284"/>
      <c r="GY141" s="284"/>
      <c r="GZ141" s="284"/>
      <c r="HA141" s="284"/>
      <c r="HB141" s="284"/>
      <c r="HC141" s="284"/>
      <c r="HD141" s="284"/>
      <c r="HE141" s="284"/>
      <c r="HF141" s="284"/>
      <c r="HG141" s="284"/>
      <c r="HH141" s="284"/>
      <c r="HI141" s="284"/>
      <c r="HJ141" s="284"/>
      <c r="HK141" s="284"/>
      <c r="HL141" s="284"/>
      <c r="HM141" s="284"/>
      <c r="HN141" s="284"/>
      <c r="HO141" s="284"/>
      <c r="HP141" s="284"/>
      <c r="HQ141" s="284"/>
      <c r="HR141" s="284"/>
      <c r="HS141" s="284"/>
      <c r="HT141" s="284"/>
      <c r="HU141" s="284"/>
      <c r="HV141" s="284"/>
      <c r="HW141" s="284"/>
      <c r="HX141" s="284"/>
      <c r="HY141" s="284"/>
      <c r="HZ141" s="284"/>
      <c r="IA141" s="284"/>
      <c r="IB141" s="284"/>
      <c r="IC141" s="284"/>
      <c r="ID141" s="284"/>
      <c r="IE141" s="284"/>
      <c r="IF141" s="284"/>
      <c r="IG141" s="284"/>
      <c r="IH141" s="284"/>
      <c r="II141" s="284"/>
      <c r="IJ141" s="284"/>
    </row>
    <row r="142" spans="1:244" s="353" customFormat="1" ht="14.1" customHeight="1">
      <c r="A142" s="436"/>
      <c r="B142" s="442"/>
      <c r="C142" s="507"/>
      <c r="D142" s="417"/>
      <c r="E142" s="509"/>
      <c r="F142" s="366"/>
      <c r="G142" s="284"/>
      <c r="H142" s="284"/>
      <c r="I142" s="284"/>
      <c r="J142" s="284"/>
      <c r="K142" s="284"/>
      <c r="L142" s="284"/>
      <c r="M142" s="284"/>
      <c r="N142" s="284"/>
      <c r="O142" s="284"/>
      <c r="P142" s="284"/>
      <c r="Q142" s="284"/>
      <c r="R142" s="284"/>
      <c r="S142" s="284"/>
      <c r="T142" s="284"/>
      <c r="U142" s="284"/>
      <c r="V142" s="284"/>
      <c r="W142" s="284"/>
      <c r="X142" s="284"/>
      <c r="Y142" s="284"/>
      <c r="Z142" s="284"/>
      <c r="AA142" s="284"/>
      <c r="AB142" s="284"/>
      <c r="AC142" s="284"/>
      <c r="AD142" s="284"/>
      <c r="AE142" s="284"/>
      <c r="AF142" s="284"/>
      <c r="AG142" s="284"/>
      <c r="AH142" s="284"/>
      <c r="AI142" s="284"/>
      <c r="AJ142" s="284"/>
      <c r="AK142" s="284"/>
      <c r="AL142" s="284"/>
      <c r="AM142" s="284"/>
      <c r="AN142" s="284"/>
      <c r="AO142" s="284"/>
      <c r="AP142" s="284"/>
      <c r="AQ142" s="284"/>
      <c r="AR142" s="284"/>
      <c r="AS142" s="284"/>
      <c r="AT142" s="284"/>
      <c r="AU142" s="284"/>
      <c r="AV142" s="284"/>
      <c r="AW142" s="284"/>
      <c r="AX142" s="284"/>
      <c r="AY142" s="284"/>
      <c r="AZ142" s="284"/>
      <c r="BA142" s="284"/>
      <c r="BB142" s="284"/>
      <c r="BC142" s="284"/>
      <c r="BD142" s="284"/>
      <c r="BE142" s="284"/>
      <c r="BF142" s="284"/>
      <c r="BG142" s="284"/>
      <c r="BH142" s="284"/>
      <c r="BI142" s="284"/>
      <c r="BJ142" s="284"/>
      <c r="BK142" s="284"/>
      <c r="BL142" s="284"/>
      <c r="BM142" s="284"/>
      <c r="BN142" s="284"/>
      <c r="BO142" s="284"/>
      <c r="BP142" s="284"/>
      <c r="BQ142" s="284"/>
      <c r="BR142" s="284"/>
      <c r="BS142" s="284"/>
      <c r="BT142" s="284"/>
      <c r="BU142" s="284"/>
      <c r="BV142" s="284"/>
      <c r="BW142" s="284"/>
      <c r="BX142" s="284"/>
      <c r="BY142" s="284"/>
      <c r="BZ142" s="284"/>
      <c r="CA142" s="284"/>
      <c r="CB142" s="284"/>
      <c r="CC142" s="284"/>
      <c r="CD142" s="284"/>
      <c r="CE142" s="284"/>
      <c r="CF142" s="284"/>
      <c r="CG142" s="284"/>
      <c r="CH142" s="284"/>
      <c r="CI142" s="284"/>
      <c r="CJ142" s="284"/>
      <c r="CK142" s="284"/>
      <c r="CL142" s="284"/>
      <c r="CM142" s="284"/>
      <c r="CN142" s="284"/>
      <c r="CO142" s="284"/>
      <c r="CP142" s="284"/>
      <c r="CQ142" s="284"/>
      <c r="CR142" s="284"/>
      <c r="CS142" s="284"/>
      <c r="CT142" s="284"/>
      <c r="CU142" s="284"/>
      <c r="CV142" s="284"/>
      <c r="CW142" s="284"/>
      <c r="CX142" s="284"/>
      <c r="CY142" s="284"/>
      <c r="CZ142" s="284"/>
      <c r="DA142" s="284"/>
      <c r="DB142" s="284"/>
      <c r="DC142" s="284"/>
      <c r="DD142" s="284"/>
      <c r="DE142" s="284"/>
      <c r="DF142" s="28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284"/>
      <c r="EC142" s="284"/>
      <c r="ED142" s="284"/>
      <c r="EE142" s="284"/>
      <c r="EF142" s="284"/>
      <c r="EG142" s="284"/>
      <c r="EH142" s="284"/>
      <c r="EI142" s="284"/>
      <c r="EJ142" s="284"/>
      <c r="EK142" s="284"/>
      <c r="EL142" s="284"/>
      <c r="EM142" s="284"/>
      <c r="EN142" s="284"/>
      <c r="EO142" s="284"/>
      <c r="EP142" s="284"/>
      <c r="EQ142" s="284"/>
      <c r="ER142" s="284"/>
      <c r="ES142" s="284"/>
      <c r="ET142" s="284"/>
      <c r="EU142" s="284"/>
      <c r="EV142" s="284"/>
      <c r="EW142" s="284"/>
      <c r="EX142" s="284"/>
      <c r="EY142" s="284"/>
      <c r="EZ142" s="284"/>
      <c r="FA142" s="284"/>
      <c r="FB142" s="284"/>
      <c r="FC142" s="284"/>
      <c r="FD142" s="284"/>
      <c r="FE142" s="284"/>
      <c r="FF142" s="284"/>
      <c r="FG142" s="284"/>
      <c r="FH142" s="284"/>
      <c r="FI142" s="284"/>
      <c r="FJ142" s="284"/>
      <c r="FK142" s="284"/>
      <c r="FL142" s="284"/>
      <c r="FM142" s="284"/>
      <c r="FN142" s="284"/>
      <c r="FO142" s="284"/>
      <c r="FP142" s="284"/>
      <c r="FQ142" s="284"/>
      <c r="FR142" s="284"/>
      <c r="FS142" s="284"/>
      <c r="FT142" s="284"/>
      <c r="FU142" s="284"/>
      <c r="FV142" s="284"/>
      <c r="FW142" s="284"/>
      <c r="FX142" s="284"/>
      <c r="FY142" s="284"/>
      <c r="FZ142" s="284"/>
      <c r="GA142" s="284"/>
      <c r="GB142" s="284"/>
      <c r="GC142" s="284"/>
      <c r="GD142" s="284"/>
      <c r="GE142" s="284"/>
      <c r="GF142" s="284"/>
      <c r="GG142" s="284"/>
      <c r="GH142" s="284"/>
      <c r="GI142" s="284"/>
      <c r="GJ142" s="284"/>
      <c r="GK142" s="284"/>
      <c r="GL142" s="284"/>
      <c r="GM142" s="284"/>
      <c r="GN142" s="284"/>
      <c r="GO142" s="284"/>
      <c r="GP142" s="284"/>
      <c r="GQ142" s="284"/>
      <c r="GR142" s="284"/>
      <c r="GS142" s="284"/>
      <c r="GT142" s="284"/>
      <c r="GU142" s="284"/>
      <c r="GV142" s="284"/>
      <c r="GW142" s="284"/>
      <c r="GX142" s="284"/>
      <c r="GY142" s="284"/>
      <c r="GZ142" s="284"/>
      <c r="HA142" s="284"/>
      <c r="HB142" s="284"/>
      <c r="HC142" s="284"/>
      <c r="HD142" s="284"/>
      <c r="HE142" s="284"/>
      <c r="HF142" s="284"/>
      <c r="HG142" s="284"/>
      <c r="HH142" s="284"/>
      <c r="HI142" s="284"/>
      <c r="HJ142" s="284"/>
      <c r="HK142" s="284"/>
      <c r="HL142" s="284"/>
      <c r="HM142" s="284"/>
      <c r="HN142" s="284"/>
      <c r="HO142" s="284"/>
      <c r="HP142" s="284"/>
      <c r="HQ142" s="284"/>
      <c r="HR142" s="284"/>
      <c r="HS142" s="284"/>
      <c r="HT142" s="284"/>
      <c r="HU142" s="284"/>
      <c r="HV142" s="284"/>
      <c r="HW142" s="284"/>
      <c r="HX142" s="284"/>
      <c r="HY142" s="284"/>
      <c r="HZ142" s="284"/>
      <c r="IA142" s="284"/>
      <c r="IB142" s="284"/>
      <c r="IC142" s="284"/>
      <c r="ID142" s="284"/>
      <c r="IE142" s="284"/>
      <c r="IF142" s="284"/>
      <c r="IG142" s="284"/>
      <c r="IH142" s="284"/>
      <c r="II142" s="284"/>
      <c r="IJ142" s="284"/>
    </row>
    <row r="143" spans="1:244" s="353" customFormat="1" ht="15" customHeight="1">
      <c r="A143" s="344" t="s">
        <v>1008</v>
      </c>
      <c r="B143" s="442" t="s">
        <v>214</v>
      </c>
      <c r="C143" s="507" t="s">
        <v>440</v>
      </c>
      <c r="D143" s="417">
        <v>416</v>
      </c>
      <c r="E143" s="288"/>
      <c r="F143" s="219">
        <f t="shared" ref="F143" si="6">D143*E143</f>
        <v>0</v>
      </c>
      <c r="G143" s="284"/>
      <c r="H143" s="284"/>
      <c r="I143" s="284"/>
      <c r="J143" s="284"/>
      <c r="K143" s="284"/>
      <c r="L143" s="284"/>
      <c r="M143" s="284"/>
      <c r="N143" s="284"/>
      <c r="O143" s="284"/>
      <c r="P143" s="284"/>
      <c r="Q143" s="284"/>
      <c r="R143" s="284"/>
      <c r="S143" s="284"/>
      <c r="T143" s="284"/>
      <c r="U143" s="284"/>
      <c r="V143" s="284"/>
      <c r="W143" s="284"/>
      <c r="X143" s="284"/>
      <c r="Y143" s="284"/>
      <c r="Z143" s="284"/>
      <c r="AA143" s="284"/>
      <c r="AB143" s="284"/>
      <c r="AC143" s="284"/>
      <c r="AD143" s="284"/>
      <c r="AE143" s="284"/>
      <c r="AF143" s="284"/>
      <c r="AG143" s="284"/>
      <c r="AH143" s="284"/>
      <c r="AI143" s="284"/>
      <c r="AJ143" s="284"/>
      <c r="AK143" s="284"/>
      <c r="AL143" s="284"/>
      <c r="AM143" s="284"/>
      <c r="AN143" s="284"/>
      <c r="AO143" s="284"/>
      <c r="AP143" s="284"/>
      <c r="AQ143" s="284"/>
      <c r="AR143" s="284"/>
      <c r="AS143" s="284"/>
      <c r="AT143" s="284"/>
      <c r="AU143" s="284"/>
      <c r="AV143" s="284"/>
      <c r="AW143" s="284"/>
      <c r="AX143" s="284"/>
      <c r="AY143" s="284"/>
      <c r="AZ143" s="284"/>
      <c r="BA143" s="284"/>
      <c r="BB143" s="284"/>
      <c r="BC143" s="284"/>
      <c r="BD143" s="284"/>
      <c r="BE143" s="284"/>
      <c r="BF143" s="284"/>
      <c r="BG143" s="284"/>
      <c r="BH143" s="284"/>
      <c r="BI143" s="284"/>
      <c r="BJ143" s="284"/>
      <c r="BK143" s="284"/>
      <c r="BL143" s="284"/>
      <c r="BM143" s="284"/>
      <c r="BN143" s="284"/>
      <c r="BO143" s="284"/>
      <c r="BP143" s="284"/>
      <c r="BQ143" s="284"/>
      <c r="BR143" s="284"/>
      <c r="BS143" s="284"/>
      <c r="BT143" s="284"/>
      <c r="BU143" s="284"/>
      <c r="BV143" s="284"/>
      <c r="BW143" s="284"/>
      <c r="BX143" s="284"/>
      <c r="BY143" s="284"/>
      <c r="BZ143" s="284"/>
      <c r="CA143" s="284"/>
      <c r="CB143" s="284"/>
      <c r="CC143" s="284"/>
      <c r="CD143" s="284"/>
      <c r="CE143" s="284"/>
      <c r="CF143" s="284"/>
      <c r="CG143" s="284"/>
      <c r="CH143" s="284"/>
      <c r="CI143" s="284"/>
      <c r="CJ143" s="284"/>
      <c r="CK143" s="284"/>
      <c r="CL143" s="284"/>
      <c r="CM143" s="284"/>
      <c r="CN143" s="284"/>
      <c r="CO143" s="284"/>
      <c r="CP143" s="284"/>
      <c r="CQ143" s="284"/>
      <c r="CR143" s="284"/>
      <c r="CS143" s="284"/>
      <c r="CT143" s="284"/>
      <c r="CU143" s="284"/>
      <c r="CV143" s="284"/>
      <c r="CW143" s="284"/>
      <c r="CX143" s="284"/>
      <c r="CY143" s="284"/>
      <c r="CZ143" s="284"/>
      <c r="DA143" s="284"/>
      <c r="DB143" s="284"/>
      <c r="DC143" s="284"/>
      <c r="DD143" s="284"/>
      <c r="DE143" s="284"/>
      <c r="DF143" s="284"/>
      <c r="DG143" s="284"/>
      <c r="DH143" s="284"/>
      <c r="DI143" s="284"/>
      <c r="DJ143" s="284"/>
      <c r="DK143" s="284"/>
      <c r="DL143" s="284"/>
      <c r="DM143" s="284"/>
      <c r="DN143" s="284"/>
      <c r="DO143" s="284"/>
      <c r="DP143" s="284"/>
      <c r="DQ143" s="284"/>
      <c r="DR143" s="284"/>
      <c r="DS143" s="284"/>
      <c r="DT143" s="284"/>
      <c r="DU143" s="284"/>
      <c r="DV143" s="284"/>
      <c r="DW143" s="284"/>
      <c r="DX143" s="284"/>
      <c r="DY143" s="284"/>
      <c r="DZ143" s="284"/>
      <c r="EA143" s="284"/>
      <c r="EB143" s="284"/>
      <c r="EC143" s="284"/>
      <c r="ED143" s="284"/>
      <c r="EE143" s="284"/>
      <c r="EF143" s="284"/>
      <c r="EG143" s="284"/>
      <c r="EH143" s="284"/>
      <c r="EI143" s="284"/>
      <c r="EJ143" s="284"/>
      <c r="EK143" s="284"/>
      <c r="EL143" s="284"/>
      <c r="EM143" s="284"/>
      <c r="EN143" s="284"/>
      <c r="EO143" s="284"/>
      <c r="EP143" s="284"/>
      <c r="EQ143" s="284"/>
      <c r="ER143" s="284"/>
      <c r="ES143" s="284"/>
      <c r="ET143" s="284"/>
      <c r="EU143" s="284"/>
      <c r="EV143" s="284"/>
      <c r="EW143" s="284"/>
      <c r="EX143" s="284"/>
      <c r="EY143" s="284"/>
      <c r="EZ143" s="284"/>
      <c r="FA143" s="284"/>
      <c r="FB143" s="284"/>
      <c r="FC143" s="284"/>
      <c r="FD143" s="284"/>
      <c r="FE143" s="284"/>
      <c r="FF143" s="284"/>
      <c r="FG143" s="284"/>
      <c r="FH143" s="284"/>
      <c r="FI143" s="284"/>
      <c r="FJ143" s="284"/>
      <c r="FK143" s="284"/>
      <c r="FL143" s="284"/>
      <c r="FM143" s="284"/>
      <c r="FN143" s="284"/>
      <c r="FO143" s="284"/>
      <c r="FP143" s="284"/>
      <c r="FQ143" s="284"/>
      <c r="FR143" s="284"/>
      <c r="FS143" s="284"/>
      <c r="FT143" s="284"/>
      <c r="FU143" s="284"/>
      <c r="FV143" s="284"/>
      <c r="FW143" s="284"/>
      <c r="FX143" s="284"/>
      <c r="FY143" s="284"/>
      <c r="FZ143" s="284"/>
      <c r="GA143" s="284"/>
      <c r="GB143" s="284"/>
      <c r="GC143" s="284"/>
      <c r="GD143" s="284"/>
      <c r="GE143" s="284"/>
      <c r="GF143" s="284"/>
      <c r="GG143" s="284"/>
      <c r="GH143" s="284"/>
      <c r="GI143" s="284"/>
      <c r="GJ143" s="284"/>
      <c r="GK143" s="284"/>
      <c r="GL143" s="284"/>
      <c r="GM143" s="284"/>
      <c r="GN143" s="284"/>
      <c r="GO143" s="284"/>
      <c r="GP143" s="284"/>
      <c r="GQ143" s="284"/>
      <c r="GR143" s="284"/>
      <c r="GS143" s="284"/>
      <c r="GT143" s="284"/>
      <c r="GU143" s="284"/>
      <c r="GV143" s="284"/>
      <c r="GW143" s="284"/>
      <c r="GX143" s="284"/>
      <c r="GY143" s="284"/>
      <c r="GZ143" s="284"/>
      <c r="HA143" s="284"/>
      <c r="HB143" s="284"/>
      <c r="HC143" s="284"/>
      <c r="HD143" s="284"/>
      <c r="HE143" s="284"/>
      <c r="HF143" s="284"/>
      <c r="HG143" s="284"/>
      <c r="HH143" s="284"/>
      <c r="HI143" s="284"/>
      <c r="HJ143" s="284"/>
      <c r="HK143" s="284"/>
      <c r="HL143" s="284"/>
      <c r="HM143" s="284"/>
      <c r="HN143" s="284"/>
      <c r="HO143" s="284"/>
      <c r="HP143" s="284"/>
      <c r="HQ143" s="284"/>
      <c r="HR143" s="284"/>
      <c r="HS143" s="284"/>
      <c r="HT143" s="284"/>
      <c r="HU143" s="284"/>
      <c r="HV143" s="284"/>
      <c r="HW143" s="284"/>
      <c r="HX143" s="284"/>
      <c r="HY143" s="284"/>
      <c r="HZ143" s="284"/>
      <c r="IA143" s="284"/>
      <c r="IB143" s="284"/>
      <c r="IC143" s="284"/>
      <c r="ID143" s="284"/>
      <c r="IE143" s="284"/>
      <c r="IF143" s="284"/>
      <c r="IG143" s="284"/>
      <c r="IH143" s="284"/>
      <c r="II143" s="284"/>
      <c r="IJ143" s="284"/>
    </row>
    <row r="144" spans="1:244" s="353" customFormat="1" ht="14.1" customHeight="1">
      <c r="A144" s="505"/>
      <c r="B144" s="442"/>
      <c r="C144" s="507"/>
      <c r="D144" s="417"/>
      <c r="E144" s="509"/>
      <c r="F144" s="508"/>
      <c r="G144" s="284"/>
      <c r="H144" s="284"/>
      <c r="I144" s="284"/>
      <c r="J144" s="284"/>
      <c r="K144" s="284"/>
      <c r="L144" s="284"/>
      <c r="M144" s="284"/>
      <c r="N144" s="284"/>
      <c r="O144" s="284"/>
      <c r="P144" s="284"/>
      <c r="Q144" s="284"/>
      <c r="R144" s="284"/>
      <c r="S144" s="284"/>
      <c r="T144" s="284"/>
      <c r="U144" s="284"/>
      <c r="V144" s="284"/>
      <c r="W144" s="284"/>
      <c r="X144" s="284"/>
      <c r="Y144" s="284"/>
      <c r="Z144" s="284"/>
      <c r="AA144" s="284"/>
      <c r="AB144" s="284"/>
      <c r="AC144" s="284"/>
      <c r="AD144" s="284"/>
      <c r="AE144" s="284"/>
      <c r="AF144" s="284"/>
      <c r="AG144" s="284"/>
      <c r="AH144" s="284"/>
      <c r="AI144" s="284"/>
      <c r="AJ144" s="284"/>
      <c r="AK144" s="284"/>
      <c r="AL144" s="284"/>
      <c r="AM144" s="284"/>
      <c r="AN144" s="284"/>
      <c r="AO144" s="284"/>
      <c r="AP144" s="284"/>
      <c r="AQ144" s="284"/>
      <c r="AR144" s="284"/>
      <c r="AS144" s="284"/>
      <c r="AT144" s="284"/>
      <c r="AU144" s="284"/>
      <c r="AV144" s="284"/>
      <c r="AW144" s="284"/>
      <c r="AX144" s="284"/>
      <c r="AY144" s="284"/>
      <c r="AZ144" s="284"/>
      <c r="BA144" s="284"/>
      <c r="BB144" s="284"/>
      <c r="BC144" s="284"/>
      <c r="BD144" s="284"/>
      <c r="BE144" s="284"/>
      <c r="BF144" s="284"/>
      <c r="BG144" s="284"/>
      <c r="BH144" s="284"/>
      <c r="BI144" s="284"/>
      <c r="BJ144" s="284"/>
      <c r="BK144" s="284"/>
      <c r="BL144" s="284"/>
      <c r="BM144" s="284"/>
      <c r="BN144" s="284"/>
      <c r="BO144" s="284"/>
      <c r="BP144" s="284"/>
      <c r="BQ144" s="284"/>
      <c r="BR144" s="284"/>
      <c r="BS144" s="284"/>
      <c r="BT144" s="284"/>
      <c r="BU144" s="284"/>
      <c r="BV144" s="284"/>
      <c r="BW144" s="284"/>
      <c r="BX144" s="284"/>
      <c r="BY144" s="284"/>
      <c r="BZ144" s="284"/>
      <c r="CA144" s="284"/>
      <c r="CB144" s="284"/>
      <c r="CC144" s="284"/>
      <c r="CD144" s="284"/>
      <c r="CE144" s="284"/>
      <c r="CF144" s="284"/>
      <c r="CG144" s="284"/>
      <c r="CH144" s="284"/>
      <c r="CI144" s="284"/>
      <c r="CJ144" s="284"/>
      <c r="CK144" s="284"/>
      <c r="CL144" s="284"/>
      <c r="CM144" s="284"/>
      <c r="CN144" s="284"/>
      <c r="CO144" s="284"/>
      <c r="CP144" s="284"/>
      <c r="CQ144" s="284"/>
      <c r="CR144" s="284"/>
      <c r="CS144" s="284"/>
      <c r="CT144" s="284"/>
      <c r="CU144" s="284"/>
      <c r="CV144" s="284"/>
      <c r="CW144" s="284"/>
      <c r="CX144" s="284"/>
      <c r="CY144" s="284"/>
      <c r="CZ144" s="284"/>
      <c r="DA144" s="284"/>
      <c r="DB144" s="284"/>
      <c r="DC144" s="284"/>
      <c r="DD144" s="284"/>
      <c r="DE144" s="284"/>
      <c r="DF144" s="28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284"/>
      <c r="EC144" s="284"/>
      <c r="ED144" s="284"/>
      <c r="EE144" s="284"/>
      <c r="EF144" s="284"/>
      <c r="EG144" s="284"/>
      <c r="EH144" s="284"/>
      <c r="EI144" s="284"/>
      <c r="EJ144" s="284"/>
      <c r="EK144" s="284"/>
      <c r="EL144" s="284"/>
      <c r="EM144" s="284"/>
      <c r="EN144" s="284"/>
      <c r="EO144" s="284"/>
      <c r="EP144" s="284"/>
      <c r="EQ144" s="284"/>
      <c r="ER144" s="284"/>
      <c r="ES144" s="284"/>
      <c r="ET144" s="284"/>
      <c r="EU144" s="284"/>
      <c r="EV144" s="284"/>
      <c r="EW144" s="284"/>
      <c r="EX144" s="284"/>
      <c r="EY144" s="284"/>
      <c r="EZ144" s="284"/>
      <c r="FA144" s="284"/>
      <c r="FB144" s="284"/>
      <c r="FC144" s="284"/>
      <c r="FD144" s="284"/>
      <c r="FE144" s="284"/>
      <c r="FF144" s="284"/>
      <c r="FG144" s="284"/>
      <c r="FH144" s="284"/>
      <c r="FI144" s="284"/>
      <c r="FJ144" s="284"/>
      <c r="FK144" s="284"/>
      <c r="FL144" s="284"/>
      <c r="FM144" s="284"/>
      <c r="FN144" s="284"/>
      <c r="FO144" s="284"/>
      <c r="FP144" s="284"/>
      <c r="FQ144" s="284"/>
      <c r="FR144" s="284"/>
      <c r="FS144" s="284"/>
      <c r="FT144" s="284"/>
      <c r="FU144" s="284"/>
      <c r="FV144" s="284"/>
      <c r="FW144" s="284"/>
      <c r="FX144" s="284"/>
      <c r="FY144" s="284"/>
      <c r="FZ144" s="284"/>
      <c r="GA144" s="284"/>
      <c r="GB144" s="284"/>
      <c r="GC144" s="284"/>
      <c r="GD144" s="284"/>
      <c r="GE144" s="284"/>
      <c r="GF144" s="284"/>
      <c r="GG144" s="284"/>
      <c r="GH144" s="284"/>
      <c r="GI144" s="284"/>
      <c r="GJ144" s="284"/>
      <c r="GK144" s="284"/>
      <c r="GL144" s="284"/>
      <c r="GM144" s="284"/>
      <c r="GN144" s="284"/>
      <c r="GO144" s="284"/>
      <c r="GP144" s="284"/>
      <c r="GQ144" s="284"/>
      <c r="GR144" s="284"/>
      <c r="GS144" s="284"/>
      <c r="GT144" s="284"/>
      <c r="GU144" s="284"/>
      <c r="GV144" s="284"/>
      <c r="GW144" s="284"/>
      <c r="GX144" s="284"/>
      <c r="GY144" s="284"/>
      <c r="GZ144" s="284"/>
      <c r="HA144" s="284"/>
      <c r="HB144" s="284"/>
      <c r="HC144" s="284"/>
      <c r="HD144" s="284"/>
      <c r="HE144" s="284"/>
      <c r="HF144" s="284"/>
      <c r="HG144" s="284"/>
      <c r="HH144" s="284"/>
      <c r="HI144" s="284"/>
      <c r="HJ144" s="284"/>
      <c r="HK144" s="284"/>
      <c r="HL144" s="284"/>
      <c r="HM144" s="284"/>
      <c r="HN144" s="284"/>
      <c r="HO144" s="284"/>
      <c r="HP144" s="284"/>
      <c r="HQ144" s="284"/>
      <c r="HR144" s="284"/>
      <c r="HS144" s="284"/>
      <c r="HT144" s="284"/>
      <c r="HU144" s="284"/>
      <c r="HV144" s="284"/>
      <c r="HW144" s="284"/>
      <c r="HX144" s="284"/>
      <c r="HY144" s="284"/>
      <c r="HZ144" s="284"/>
      <c r="IA144" s="284"/>
      <c r="IB144" s="284"/>
      <c r="IC144" s="284"/>
      <c r="ID144" s="284"/>
      <c r="IE144" s="284"/>
      <c r="IF144" s="284"/>
      <c r="IG144" s="284"/>
      <c r="IH144" s="284"/>
      <c r="II144" s="284"/>
      <c r="IJ144" s="284"/>
    </row>
    <row r="145" spans="1:244" s="353" customFormat="1" ht="15" customHeight="1">
      <c r="A145" s="344" t="s">
        <v>1009</v>
      </c>
      <c r="B145" s="442" t="s">
        <v>215</v>
      </c>
      <c r="C145" s="507" t="s">
        <v>440</v>
      </c>
      <c r="D145" s="417">
        <v>416</v>
      </c>
      <c r="E145" s="288"/>
      <c r="F145" s="219">
        <f t="shared" ref="F145" si="7">D145*E145</f>
        <v>0</v>
      </c>
      <c r="G145" s="284"/>
      <c r="H145" s="284"/>
      <c r="I145" s="284"/>
      <c r="J145" s="284"/>
      <c r="K145" s="284"/>
      <c r="L145" s="284"/>
      <c r="M145" s="284"/>
      <c r="N145" s="284"/>
      <c r="O145" s="284"/>
      <c r="P145" s="284"/>
      <c r="Q145" s="284"/>
      <c r="R145" s="284"/>
      <c r="S145" s="284"/>
      <c r="T145" s="284"/>
      <c r="U145" s="284"/>
      <c r="V145" s="284"/>
      <c r="W145" s="284"/>
      <c r="X145" s="284"/>
      <c r="Y145" s="284"/>
      <c r="Z145" s="284"/>
      <c r="AA145" s="284"/>
      <c r="AB145" s="284"/>
      <c r="AC145" s="284"/>
      <c r="AD145" s="284"/>
      <c r="AE145" s="284"/>
      <c r="AF145" s="284"/>
      <c r="AG145" s="284"/>
      <c r="AH145" s="284"/>
      <c r="AI145" s="284"/>
      <c r="AJ145" s="284"/>
      <c r="AK145" s="284"/>
      <c r="AL145" s="284"/>
      <c r="AM145" s="284"/>
      <c r="AN145" s="284"/>
      <c r="AO145" s="284"/>
      <c r="AP145" s="284"/>
      <c r="AQ145" s="284"/>
      <c r="AR145" s="284"/>
      <c r="AS145" s="284"/>
      <c r="AT145" s="284"/>
      <c r="AU145" s="284"/>
      <c r="AV145" s="284"/>
      <c r="AW145" s="284"/>
      <c r="AX145" s="284"/>
      <c r="AY145" s="284"/>
      <c r="AZ145" s="284"/>
      <c r="BA145" s="284"/>
      <c r="BB145" s="284"/>
      <c r="BC145" s="284"/>
      <c r="BD145" s="284"/>
      <c r="BE145" s="284"/>
      <c r="BF145" s="284"/>
      <c r="BG145" s="284"/>
      <c r="BH145" s="284"/>
      <c r="BI145" s="284"/>
      <c r="BJ145" s="284"/>
      <c r="BK145" s="284"/>
      <c r="BL145" s="284"/>
      <c r="BM145" s="284"/>
      <c r="BN145" s="284"/>
      <c r="BO145" s="284"/>
      <c r="BP145" s="284"/>
      <c r="BQ145" s="284"/>
      <c r="BR145" s="284"/>
      <c r="BS145" s="284"/>
      <c r="BT145" s="284"/>
      <c r="BU145" s="284"/>
      <c r="BV145" s="284"/>
      <c r="BW145" s="284"/>
      <c r="BX145" s="284"/>
      <c r="BY145" s="284"/>
      <c r="BZ145" s="284"/>
      <c r="CA145" s="284"/>
      <c r="CB145" s="284"/>
      <c r="CC145" s="284"/>
      <c r="CD145" s="284"/>
      <c r="CE145" s="284"/>
      <c r="CF145" s="284"/>
      <c r="CG145" s="284"/>
      <c r="CH145" s="284"/>
      <c r="CI145" s="284"/>
      <c r="CJ145" s="284"/>
      <c r="CK145" s="284"/>
      <c r="CL145" s="284"/>
      <c r="CM145" s="284"/>
      <c r="CN145" s="284"/>
      <c r="CO145" s="284"/>
      <c r="CP145" s="284"/>
      <c r="CQ145" s="284"/>
      <c r="CR145" s="284"/>
      <c r="CS145" s="284"/>
      <c r="CT145" s="284"/>
      <c r="CU145" s="284"/>
      <c r="CV145" s="284"/>
      <c r="CW145" s="284"/>
      <c r="CX145" s="284"/>
      <c r="CY145" s="284"/>
      <c r="CZ145" s="284"/>
      <c r="DA145" s="284"/>
      <c r="DB145" s="284"/>
      <c r="DC145" s="284"/>
      <c r="DD145" s="284"/>
      <c r="DE145" s="284"/>
      <c r="DF145" s="284"/>
      <c r="DG145" s="284"/>
      <c r="DH145" s="284"/>
      <c r="DI145" s="284"/>
      <c r="DJ145" s="284"/>
      <c r="DK145" s="284"/>
      <c r="DL145" s="284"/>
      <c r="DM145" s="284"/>
      <c r="DN145" s="284"/>
      <c r="DO145" s="284"/>
      <c r="DP145" s="284"/>
      <c r="DQ145" s="284"/>
      <c r="DR145" s="284"/>
      <c r="DS145" s="284"/>
      <c r="DT145" s="284"/>
      <c r="DU145" s="284"/>
      <c r="DV145" s="284"/>
      <c r="DW145" s="284"/>
      <c r="DX145" s="284"/>
      <c r="DY145" s="284"/>
      <c r="DZ145" s="284"/>
      <c r="EA145" s="284"/>
      <c r="EB145" s="284"/>
      <c r="EC145" s="284"/>
      <c r="ED145" s="284"/>
      <c r="EE145" s="284"/>
      <c r="EF145" s="284"/>
      <c r="EG145" s="284"/>
      <c r="EH145" s="284"/>
      <c r="EI145" s="284"/>
      <c r="EJ145" s="284"/>
      <c r="EK145" s="284"/>
      <c r="EL145" s="284"/>
      <c r="EM145" s="284"/>
      <c r="EN145" s="284"/>
      <c r="EO145" s="284"/>
      <c r="EP145" s="284"/>
      <c r="EQ145" s="284"/>
      <c r="ER145" s="284"/>
      <c r="ES145" s="284"/>
      <c r="ET145" s="284"/>
      <c r="EU145" s="284"/>
      <c r="EV145" s="284"/>
      <c r="EW145" s="284"/>
      <c r="EX145" s="284"/>
      <c r="EY145" s="284"/>
      <c r="EZ145" s="284"/>
      <c r="FA145" s="284"/>
      <c r="FB145" s="284"/>
      <c r="FC145" s="284"/>
      <c r="FD145" s="284"/>
      <c r="FE145" s="284"/>
      <c r="FF145" s="284"/>
      <c r="FG145" s="284"/>
      <c r="FH145" s="284"/>
      <c r="FI145" s="284"/>
      <c r="FJ145" s="284"/>
      <c r="FK145" s="284"/>
      <c r="FL145" s="284"/>
      <c r="FM145" s="284"/>
      <c r="FN145" s="284"/>
      <c r="FO145" s="284"/>
      <c r="FP145" s="284"/>
      <c r="FQ145" s="284"/>
      <c r="FR145" s="284"/>
      <c r="FS145" s="284"/>
      <c r="FT145" s="284"/>
      <c r="FU145" s="284"/>
      <c r="FV145" s="284"/>
      <c r="FW145" s="284"/>
      <c r="FX145" s="284"/>
      <c r="FY145" s="284"/>
      <c r="FZ145" s="284"/>
      <c r="GA145" s="284"/>
      <c r="GB145" s="284"/>
      <c r="GC145" s="284"/>
      <c r="GD145" s="284"/>
      <c r="GE145" s="284"/>
      <c r="GF145" s="284"/>
      <c r="GG145" s="284"/>
      <c r="GH145" s="284"/>
      <c r="GI145" s="284"/>
      <c r="GJ145" s="284"/>
      <c r="GK145" s="284"/>
      <c r="GL145" s="284"/>
      <c r="GM145" s="284"/>
      <c r="GN145" s="284"/>
      <c r="GO145" s="284"/>
      <c r="GP145" s="284"/>
      <c r="GQ145" s="284"/>
      <c r="GR145" s="284"/>
      <c r="GS145" s="284"/>
      <c r="GT145" s="284"/>
      <c r="GU145" s="284"/>
      <c r="GV145" s="284"/>
      <c r="GW145" s="284"/>
      <c r="GX145" s="284"/>
      <c r="GY145" s="284"/>
      <c r="GZ145" s="284"/>
      <c r="HA145" s="284"/>
      <c r="HB145" s="284"/>
      <c r="HC145" s="284"/>
      <c r="HD145" s="284"/>
      <c r="HE145" s="284"/>
      <c r="HF145" s="284"/>
      <c r="HG145" s="284"/>
      <c r="HH145" s="284"/>
      <c r="HI145" s="284"/>
      <c r="HJ145" s="284"/>
      <c r="HK145" s="284"/>
      <c r="HL145" s="284"/>
      <c r="HM145" s="284"/>
      <c r="HN145" s="284"/>
      <c r="HO145" s="284"/>
      <c r="HP145" s="284"/>
      <c r="HQ145" s="284"/>
      <c r="HR145" s="284"/>
      <c r="HS145" s="284"/>
      <c r="HT145" s="284"/>
      <c r="HU145" s="284"/>
      <c r="HV145" s="284"/>
      <c r="HW145" s="284"/>
      <c r="HX145" s="284"/>
      <c r="HY145" s="284"/>
      <c r="HZ145" s="284"/>
      <c r="IA145" s="284"/>
      <c r="IB145" s="284"/>
      <c r="IC145" s="284"/>
      <c r="ID145" s="284"/>
      <c r="IE145" s="284"/>
      <c r="IF145" s="284"/>
      <c r="IG145" s="284"/>
      <c r="IH145" s="284"/>
      <c r="II145" s="284"/>
      <c r="IJ145" s="284"/>
    </row>
    <row r="146" spans="1:244" s="353" customFormat="1" ht="14.1" customHeight="1">
      <c r="A146" s="436"/>
      <c r="B146" s="442"/>
      <c r="C146" s="507"/>
      <c r="D146" s="417"/>
      <c r="E146" s="509"/>
      <c r="F146" s="366"/>
      <c r="G146" s="284"/>
      <c r="H146" s="284"/>
      <c r="I146" s="284"/>
      <c r="J146" s="284"/>
      <c r="K146" s="284"/>
      <c r="L146" s="284"/>
      <c r="M146" s="284"/>
      <c r="N146" s="284"/>
      <c r="O146" s="284"/>
      <c r="P146" s="284"/>
      <c r="Q146" s="284"/>
      <c r="R146" s="284"/>
      <c r="S146" s="284"/>
      <c r="T146" s="284"/>
      <c r="U146" s="284"/>
      <c r="V146" s="284"/>
      <c r="W146" s="284"/>
      <c r="X146" s="284"/>
      <c r="Y146" s="284"/>
      <c r="Z146" s="284"/>
      <c r="AA146" s="284"/>
      <c r="AB146" s="284"/>
      <c r="AC146" s="284"/>
      <c r="AD146" s="284"/>
      <c r="AE146" s="284"/>
      <c r="AF146" s="284"/>
      <c r="AG146" s="284"/>
      <c r="AH146" s="284"/>
      <c r="AI146" s="284"/>
      <c r="AJ146" s="284"/>
      <c r="AK146" s="284"/>
      <c r="AL146" s="284"/>
      <c r="AM146" s="284"/>
      <c r="AN146" s="284"/>
      <c r="AO146" s="284"/>
      <c r="AP146" s="284"/>
      <c r="AQ146" s="284"/>
      <c r="AR146" s="284"/>
      <c r="AS146" s="284"/>
      <c r="AT146" s="284"/>
      <c r="AU146" s="284"/>
      <c r="AV146" s="284"/>
      <c r="AW146" s="284"/>
      <c r="AX146" s="284"/>
      <c r="AY146" s="284"/>
      <c r="AZ146" s="284"/>
      <c r="BA146" s="284"/>
      <c r="BB146" s="284"/>
      <c r="BC146" s="284"/>
      <c r="BD146" s="284"/>
      <c r="BE146" s="284"/>
      <c r="BF146" s="284"/>
      <c r="BG146" s="284"/>
      <c r="BH146" s="284"/>
      <c r="BI146" s="284"/>
      <c r="BJ146" s="284"/>
      <c r="BK146" s="284"/>
      <c r="BL146" s="284"/>
      <c r="BM146" s="284"/>
      <c r="BN146" s="284"/>
      <c r="BO146" s="284"/>
      <c r="BP146" s="284"/>
      <c r="BQ146" s="284"/>
      <c r="BR146" s="284"/>
      <c r="BS146" s="284"/>
      <c r="BT146" s="284"/>
      <c r="BU146" s="284"/>
      <c r="BV146" s="284"/>
      <c r="BW146" s="284"/>
      <c r="BX146" s="284"/>
      <c r="BY146" s="284"/>
      <c r="BZ146" s="284"/>
      <c r="CA146" s="284"/>
      <c r="CB146" s="284"/>
      <c r="CC146" s="284"/>
      <c r="CD146" s="284"/>
      <c r="CE146" s="284"/>
      <c r="CF146" s="284"/>
      <c r="CG146" s="284"/>
      <c r="CH146" s="284"/>
      <c r="CI146" s="284"/>
      <c r="CJ146" s="284"/>
      <c r="CK146" s="284"/>
      <c r="CL146" s="284"/>
      <c r="CM146" s="284"/>
      <c r="CN146" s="284"/>
      <c r="CO146" s="284"/>
      <c r="CP146" s="284"/>
      <c r="CQ146" s="284"/>
      <c r="CR146" s="284"/>
      <c r="CS146" s="284"/>
      <c r="CT146" s="284"/>
      <c r="CU146" s="284"/>
      <c r="CV146" s="284"/>
      <c r="CW146" s="284"/>
      <c r="CX146" s="284"/>
      <c r="CY146" s="284"/>
      <c r="CZ146" s="284"/>
      <c r="DA146" s="284"/>
      <c r="DB146" s="284"/>
      <c r="DC146" s="284"/>
      <c r="DD146" s="284"/>
      <c r="DE146" s="284"/>
      <c r="DF146" s="28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284"/>
      <c r="EC146" s="284"/>
      <c r="ED146" s="284"/>
      <c r="EE146" s="284"/>
      <c r="EF146" s="284"/>
      <c r="EG146" s="284"/>
      <c r="EH146" s="284"/>
      <c r="EI146" s="284"/>
      <c r="EJ146" s="284"/>
      <c r="EK146" s="284"/>
      <c r="EL146" s="284"/>
      <c r="EM146" s="284"/>
      <c r="EN146" s="284"/>
      <c r="EO146" s="284"/>
      <c r="EP146" s="284"/>
      <c r="EQ146" s="284"/>
      <c r="ER146" s="284"/>
      <c r="ES146" s="284"/>
      <c r="ET146" s="284"/>
      <c r="EU146" s="284"/>
      <c r="EV146" s="284"/>
      <c r="EW146" s="284"/>
      <c r="EX146" s="284"/>
      <c r="EY146" s="284"/>
      <c r="EZ146" s="284"/>
      <c r="FA146" s="284"/>
      <c r="FB146" s="284"/>
      <c r="FC146" s="284"/>
      <c r="FD146" s="284"/>
      <c r="FE146" s="284"/>
      <c r="FF146" s="284"/>
      <c r="FG146" s="284"/>
      <c r="FH146" s="284"/>
      <c r="FI146" s="284"/>
      <c r="FJ146" s="284"/>
      <c r="FK146" s="284"/>
      <c r="FL146" s="284"/>
      <c r="FM146" s="284"/>
      <c r="FN146" s="284"/>
      <c r="FO146" s="284"/>
      <c r="FP146" s="284"/>
      <c r="FQ146" s="284"/>
      <c r="FR146" s="284"/>
      <c r="FS146" s="284"/>
      <c r="FT146" s="284"/>
      <c r="FU146" s="284"/>
      <c r="FV146" s="284"/>
      <c r="FW146" s="284"/>
      <c r="FX146" s="284"/>
      <c r="FY146" s="284"/>
      <c r="FZ146" s="284"/>
      <c r="GA146" s="284"/>
      <c r="GB146" s="284"/>
      <c r="GC146" s="284"/>
      <c r="GD146" s="284"/>
      <c r="GE146" s="284"/>
      <c r="GF146" s="284"/>
      <c r="GG146" s="284"/>
      <c r="GH146" s="284"/>
      <c r="GI146" s="284"/>
      <c r="GJ146" s="284"/>
      <c r="GK146" s="284"/>
      <c r="GL146" s="284"/>
      <c r="GM146" s="284"/>
      <c r="GN146" s="284"/>
      <c r="GO146" s="284"/>
      <c r="GP146" s="284"/>
      <c r="GQ146" s="284"/>
      <c r="GR146" s="284"/>
      <c r="GS146" s="284"/>
      <c r="GT146" s="284"/>
      <c r="GU146" s="284"/>
      <c r="GV146" s="284"/>
      <c r="GW146" s="284"/>
      <c r="GX146" s="284"/>
      <c r="GY146" s="284"/>
      <c r="GZ146" s="284"/>
      <c r="HA146" s="284"/>
      <c r="HB146" s="284"/>
      <c r="HC146" s="284"/>
      <c r="HD146" s="284"/>
      <c r="HE146" s="284"/>
      <c r="HF146" s="284"/>
      <c r="HG146" s="284"/>
      <c r="HH146" s="284"/>
      <c r="HI146" s="284"/>
      <c r="HJ146" s="284"/>
      <c r="HK146" s="284"/>
      <c r="HL146" s="284"/>
      <c r="HM146" s="284"/>
      <c r="HN146" s="284"/>
      <c r="HO146" s="284"/>
      <c r="HP146" s="284"/>
      <c r="HQ146" s="284"/>
      <c r="HR146" s="284"/>
      <c r="HS146" s="284"/>
      <c r="HT146" s="284"/>
      <c r="HU146" s="284"/>
      <c r="HV146" s="284"/>
      <c r="HW146" s="284"/>
      <c r="HX146" s="284"/>
      <c r="HY146" s="284"/>
      <c r="HZ146" s="284"/>
      <c r="IA146" s="284"/>
      <c r="IB146" s="284"/>
      <c r="IC146" s="284"/>
      <c r="ID146" s="284"/>
      <c r="IE146" s="284"/>
      <c r="IF146" s="284"/>
      <c r="IG146" s="284"/>
      <c r="IH146" s="284"/>
      <c r="II146" s="284"/>
      <c r="IJ146" s="284"/>
    </row>
    <row r="147" spans="1:244" s="353" customFormat="1" ht="15" customHeight="1">
      <c r="A147" s="344" t="s">
        <v>1010</v>
      </c>
      <c r="B147" s="442" t="s">
        <v>1258</v>
      </c>
      <c r="C147" s="507" t="s">
        <v>440</v>
      </c>
      <c r="D147" s="417">
        <v>48</v>
      </c>
      <c r="E147" s="288"/>
      <c r="F147" s="219">
        <f t="shared" ref="F147" si="8">D147*E147</f>
        <v>0</v>
      </c>
      <c r="G147" s="284"/>
      <c r="H147" s="284"/>
      <c r="I147" s="284"/>
      <c r="J147" s="284"/>
      <c r="K147" s="284"/>
      <c r="L147" s="284"/>
      <c r="M147" s="284"/>
      <c r="N147" s="284"/>
      <c r="O147" s="284"/>
      <c r="P147" s="284"/>
      <c r="Q147" s="284"/>
      <c r="R147" s="284"/>
      <c r="S147" s="284"/>
      <c r="T147" s="284"/>
      <c r="U147" s="284"/>
      <c r="V147" s="284"/>
      <c r="W147" s="284"/>
      <c r="X147" s="284"/>
      <c r="Y147" s="284"/>
      <c r="Z147" s="284"/>
      <c r="AA147" s="284"/>
      <c r="AB147" s="284"/>
      <c r="AC147" s="284"/>
      <c r="AD147" s="284"/>
      <c r="AE147" s="284"/>
      <c r="AF147" s="284"/>
      <c r="AG147" s="284"/>
      <c r="AH147" s="284"/>
      <c r="AI147" s="284"/>
      <c r="AJ147" s="284"/>
      <c r="AK147" s="284"/>
      <c r="AL147" s="284"/>
      <c r="AM147" s="284"/>
      <c r="AN147" s="284"/>
      <c r="AO147" s="284"/>
      <c r="AP147" s="284"/>
      <c r="AQ147" s="284"/>
      <c r="AR147" s="284"/>
      <c r="AS147" s="284"/>
      <c r="AT147" s="284"/>
      <c r="AU147" s="284"/>
      <c r="AV147" s="284"/>
      <c r="AW147" s="284"/>
      <c r="AX147" s="284"/>
      <c r="AY147" s="284"/>
      <c r="AZ147" s="284"/>
      <c r="BA147" s="284"/>
      <c r="BB147" s="284"/>
      <c r="BC147" s="284"/>
      <c r="BD147" s="284"/>
      <c r="BE147" s="284"/>
      <c r="BF147" s="284"/>
      <c r="BG147" s="284"/>
      <c r="BH147" s="284"/>
      <c r="BI147" s="284"/>
      <c r="BJ147" s="284"/>
      <c r="BK147" s="284"/>
      <c r="BL147" s="284"/>
      <c r="BM147" s="284"/>
      <c r="BN147" s="284"/>
      <c r="BO147" s="284"/>
      <c r="BP147" s="284"/>
      <c r="BQ147" s="284"/>
      <c r="BR147" s="284"/>
      <c r="BS147" s="284"/>
      <c r="BT147" s="284"/>
      <c r="BU147" s="284"/>
      <c r="BV147" s="284"/>
      <c r="BW147" s="284"/>
      <c r="BX147" s="284"/>
      <c r="BY147" s="284"/>
      <c r="BZ147" s="284"/>
      <c r="CA147" s="284"/>
      <c r="CB147" s="284"/>
      <c r="CC147" s="284"/>
      <c r="CD147" s="284"/>
      <c r="CE147" s="284"/>
      <c r="CF147" s="284"/>
      <c r="CG147" s="284"/>
      <c r="CH147" s="284"/>
      <c r="CI147" s="284"/>
      <c r="CJ147" s="284"/>
      <c r="CK147" s="284"/>
      <c r="CL147" s="284"/>
      <c r="CM147" s="284"/>
      <c r="CN147" s="284"/>
      <c r="CO147" s="284"/>
      <c r="CP147" s="284"/>
      <c r="CQ147" s="284"/>
      <c r="CR147" s="284"/>
      <c r="CS147" s="284"/>
      <c r="CT147" s="284"/>
      <c r="CU147" s="284"/>
      <c r="CV147" s="284"/>
      <c r="CW147" s="284"/>
      <c r="CX147" s="284"/>
      <c r="CY147" s="284"/>
      <c r="CZ147" s="284"/>
      <c r="DA147" s="284"/>
      <c r="DB147" s="284"/>
      <c r="DC147" s="284"/>
      <c r="DD147" s="284"/>
      <c r="DE147" s="284"/>
      <c r="DF147" s="284"/>
      <c r="DG147" s="284"/>
      <c r="DH147" s="284"/>
      <c r="DI147" s="284"/>
      <c r="DJ147" s="284"/>
      <c r="DK147" s="284"/>
      <c r="DL147" s="284"/>
      <c r="DM147" s="284"/>
      <c r="DN147" s="284"/>
      <c r="DO147" s="284"/>
      <c r="DP147" s="284"/>
      <c r="DQ147" s="284"/>
      <c r="DR147" s="284"/>
      <c r="DS147" s="284"/>
      <c r="DT147" s="284"/>
      <c r="DU147" s="284"/>
      <c r="DV147" s="284"/>
      <c r="DW147" s="284"/>
      <c r="DX147" s="284"/>
      <c r="DY147" s="284"/>
      <c r="DZ147" s="284"/>
      <c r="EA147" s="284"/>
      <c r="EB147" s="284"/>
      <c r="EC147" s="284"/>
      <c r="ED147" s="284"/>
      <c r="EE147" s="284"/>
      <c r="EF147" s="284"/>
      <c r="EG147" s="284"/>
      <c r="EH147" s="284"/>
      <c r="EI147" s="284"/>
      <c r="EJ147" s="284"/>
      <c r="EK147" s="284"/>
      <c r="EL147" s="284"/>
      <c r="EM147" s="284"/>
      <c r="EN147" s="284"/>
      <c r="EO147" s="284"/>
      <c r="EP147" s="284"/>
      <c r="EQ147" s="284"/>
      <c r="ER147" s="284"/>
      <c r="ES147" s="284"/>
      <c r="ET147" s="284"/>
      <c r="EU147" s="284"/>
      <c r="EV147" s="284"/>
      <c r="EW147" s="284"/>
      <c r="EX147" s="284"/>
      <c r="EY147" s="284"/>
      <c r="EZ147" s="284"/>
      <c r="FA147" s="284"/>
      <c r="FB147" s="284"/>
      <c r="FC147" s="284"/>
      <c r="FD147" s="284"/>
      <c r="FE147" s="284"/>
      <c r="FF147" s="284"/>
      <c r="FG147" s="284"/>
      <c r="FH147" s="284"/>
      <c r="FI147" s="284"/>
      <c r="FJ147" s="284"/>
      <c r="FK147" s="284"/>
      <c r="FL147" s="284"/>
      <c r="FM147" s="284"/>
      <c r="FN147" s="284"/>
      <c r="FO147" s="284"/>
      <c r="FP147" s="284"/>
      <c r="FQ147" s="284"/>
      <c r="FR147" s="284"/>
      <c r="FS147" s="284"/>
      <c r="FT147" s="284"/>
      <c r="FU147" s="284"/>
      <c r="FV147" s="284"/>
      <c r="FW147" s="284"/>
      <c r="FX147" s="284"/>
      <c r="FY147" s="284"/>
      <c r="FZ147" s="284"/>
      <c r="GA147" s="284"/>
      <c r="GB147" s="284"/>
      <c r="GC147" s="284"/>
      <c r="GD147" s="284"/>
      <c r="GE147" s="284"/>
      <c r="GF147" s="284"/>
      <c r="GG147" s="284"/>
      <c r="GH147" s="284"/>
      <c r="GI147" s="284"/>
      <c r="GJ147" s="284"/>
      <c r="GK147" s="284"/>
      <c r="GL147" s="284"/>
      <c r="GM147" s="284"/>
      <c r="GN147" s="284"/>
      <c r="GO147" s="284"/>
      <c r="GP147" s="284"/>
      <c r="GQ147" s="284"/>
      <c r="GR147" s="284"/>
      <c r="GS147" s="284"/>
      <c r="GT147" s="284"/>
      <c r="GU147" s="284"/>
      <c r="GV147" s="284"/>
      <c r="GW147" s="284"/>
      <c r="GX147" s="284"/>
      <c r="GY147" s="284"/>
      <c r="GZ147" s="284"/>
      <c r="HA147" s="284"/>
      <c r="HB147" s="284"/>
      <c r="HC147" s="284"/>
      <c r="HD147" s="284"/>
      <c r="HE147" s="284"/>
      <c r="HF147" s="284"/>
      <c r="HG147" s="284"/>
      <c r="HH147" s="284"/>
      <c r="HI147" s="284"/>
      <c r="HJ147" s="284"/>
      <c r="HK147" s="284"/>
      <c r="HL147" s="284"/>
      <c r="HM147" s="284"/>
      <c r="HN147" s="284"/>
      <c r="HO147" s="284"/>
      <c r="HP147" s="284"/>
      <c r="HQ147" s="284"/>
      <c r="HR147" s="284"/>
      <c r="HS147" s="284"/>
      <c r="HT147" s="284"/>
      <c r="HU147" s="284"/>
      <c r="HV147" s="284"/>
      <c r="HW147" s="284"/>
      <c r="HX147" s="284"/>
      <c r="HY147" s="284"/>
      <c r="HZ147" s="284"/>
      <c r="IA147" s="284"/>
      <c r="IB147" s="284"/>
      <c r="IC147" s="284"/>
      <c r="ID147" s="284"/>
      <c r="IE147" s="284"/>
      <c r="IF147" s="284"/>
      <c r="IG147" s="284"/>
      <c r="IH147" s="284"/>
      <c r="II147" s="284"/>
      <c r="IJ147" s="284"/>
    </row>
    <row r="148" spans="1:244" s="353" customFormat="1" ht="14.1" customHeight="1">
      <c r="A148" s="505"/>
      <c r="B148" s="442"/>
      <c r="C148" s="507"/>
      <c r="D148" s="417"/>
      <c r="E148" s="509"/>
      <c r="F148" s="508"/>
      <c r="G148" s="284"/>
      <c r="H148" s="284"/>
      <c r="I148" s="284"/>
      <c r="J148" s="284"/>
      <c r="K148" s="284"/>
      <c r="L148" s="284"/>
      <c r="M148" s="284"/>
      <c r="N148" s="284"/>
      <c r="O148" s="284"/>
      <c r="P148" s="284"/>
      <c r="Q148" s="284"/>
      <c r="R148" s="284"/>
      <c r="S148" s="284"/>
      <c r="T148" s="284"/>
      <c r="U148" s="284"/>
      <c r="V148" s="284"/>
      <c r="W148" s="284"/>
      <c r="X148" s="284"/>
      <c r="Y148" s="284"/>
      <c r="Z148" s="284"/>
      <c r="AA148" s="284"/>
      <c r="AB148" s="284"/>
      <c r="AC148" s="284"/>
      <c r="AD148" s="284"/>
      <c r="AE148" s="284"/>
      <c r="AF148" s="284"/>
      <c r="AG148" s="284"/>
      <c r="AH148" s="284"/>
      <c r="AI148" s="284"/>
      <c r="AJ148" s="284"/>
      <c r="AK148" s="284"/>
      <c r="AL148" s="284"/>
      <c r="AM148" s="284"/>
      <c r="AN148" s="284"/>
      <c r="AO148" s="284"/>
      <c r="AP148" s="284"/>
      <c r="AQ148" s="284"/>
      <c r="AR148" s="284"/>
      <c r="AS148" s="284"/>
      <c r="AT148" s="284"/>
      <c r="AU148" s="284"/>
      <c r="AV148" s="284"/>
      <c r="AW148" s="284"/>
      <c r="AX148" s="284"/>
      <c r="AY148" s="284"/>
      <c r="AZ148" s="284"/>
      <c r="BA148" s="284"/>
      <c r="BB148" s="284"/>
      <c r="BC148" s="284"/>
      <c r="BD148" s="284"/>
      <c r="BE148" s="284"/>
      <c r="BF148" s="284"/>
      <c r="BG148" s="284"/>
      <c r="BH148" s="284"/>
      <c r="BI148" s="284"/>
      <c r="BJ148" s="284"/>
      <c r="BK148" s="284"/>
      <c r="BL148" s="284"/>
      <c r="BM148" s="284"/>
      <c r="BN148" s="284"/>
      <c r="BO148" s="284"/>
      <c r="BP148" s="284"/>
      <c r="BQ148" s="284"/>
      <c r="BR148" s="284"/>
      <c r="BS148" s="284"/>
      <c r="BT148" s="284"/>
      <c r="BU148" s="284"/>
      <c r="BV148" s="284"/>
      <c r="BW148" s="284"/>
      <c r="BX148" s="284"/>
      <c r="BY148" s="284"/>
      <c r="BZ148" s="284"/>
      <c r="CA148" s="284"/>
      <c r="CB148" s="284"/>
      <c r="CC148" s="284"/>
      <c r="CD148" s="284"/>
      <c r="CE148" s="284"/>
      <c r="CF148" s="284"/>
      <c r="CG148" s="284"/>
      <c r="CH148" s="284"/>
      <c r="CI148" s="284"/>
      <c r="CJ148" s="284"/>
      <c r="CK148" s="284"/>
      <c r="CL148" s="284"/>
      <c r="CM148" s="284"/>
      <c r="CN148" s="284"/>
      <c r="CO148" s="284"/>
      <c r="CP148" s="284"/>
      <c r="CQ148" s="284"/>
      <c r="CR148" s="284"/>
      <c r="CS148" s="284"/>
      <c r="CT148" s="284"/>
      <c r="CU148" s="284"/>
      <c r="CV148" s="284"/>
      <c r="CW148" s="284"/>
      <c r="CX148" s="284"/>
      <c r="CY148" s="284"/>
      <c r="CZ148" s="284"/>
      <c r="DA148" s="284"/>
      <c r="DB148" s="284"/>
      <c r="DC148" s="284"/>
      <c r="DD148" s="284"/>
      <c r="DE148" s="284"/>
      <c r="DF148" s="284"/>
      <c r="DG148" s="284"/>
      <c r="DH148" s="284"/>
      <c r="DI148" s="284"/>
      <c r="DJ148" s="284"/>
      <c r="DK148" s="284"/>
      <c r="DL148" s="284"/>
      <c r="DM148" s="284"/>
      <c r="DN148" s="284"/>
      <c r="DO148" s="284"/>
      <c r="DP148" s="284"/>
      <c r="DQ148" s="284"/>
      <c r="DR148" s="284"/>
      <c r="DS148" s="284"/>
      <c r="DT148" s="284"/>
      <c r="DU148" s="284"/>
      <c r="DV148" s="284"/>
      <c r="DW148" s="284"/>
      <c r="DX148" s="284"/>
      <c r="DY148" s="284"/>
      <c r="DZ148" s="284"/>
      <c r="EA148" s="284"/>
      <c r="EB148" s="284"/>
      <c r="EC148" s="284"/>
      <c r="ED148" s="284"/>
      <c r="EE148" s="284"/>
      <c r="EF148" s="284"/>
      <c r="EG148" s="284"/>
      <c r="EH148" s="284"/>
      <c r="EI148" s="284"/>
      <c r="EJ148" s="284"/>
      <c r="EK148" s="284"/>
      <c r="EL148" s="284"/>
      <c r="EM148" s="284"/>
      <c r="EN148" s="284"/>
      <c r="EO148" s="284"/>
      <c r="EP148" s="284"/>
      <c r="EQ148" s="284"/>
      <c r="ER148" s="284"/>
      <c r="ES148" s="284"/>
      <c r="ET148" s="284"/>
      <c r="EU148" s="284"/>
      <c r="EV148" s="284"/>
      <c r="EW148" s="284"/>
      <c r="EX148" s="284"/>
      <c r="EY148" s="284"/>
      <c r="EZ148" s="284"/>
      <c r="FA148" s="284"/>
      <c r="FB148" s="284"/>
      <c r="FC148" s="284"/>
      <c r="FD148" s="284"/>
      <c r="FE148" s="284"/>
      <c r="FF148" s="284"/>
      <c r="FG148" s="284"/>
      <c r="FH148" s="284"/>
      <c r="FI148" s="284"/>
      <c r="FJ148" s="284"/>
      <c r="FK148" s="284"/>
      <c r="FL148" s="284"/>
      <c r="FM148" s="284"/>
      <c r="FN148" s="284"/>
      <c r="FO148" s="284"/>
      <c r="FP148" s="284"/>
      <c r="FQ148" s="284"/>
      <c r="FR148" s="284"/>
      <c r="FS148" s="284"/>
      <c r="FT148" s="284"/>
      <c r="FU148" s="284"/>
      <c r="FV148" s="284"/>
      <c r="FW148" s="284"/>
      <c r="FX148" s="284"/>
      <c r="FY148" s="284"/>
      <c r="FZ148" s="284"/>
      <c r="GA148" s="284"/>
      <c r="GB148" s="284"/>
      <c r="GC148" s="284"/>
      <c r="GD148" s="284"/>
      <c r="GE148" s="284"/>
      <c r="GF148" s="284"/>
      <c r="GG148" s="284"/>
      <c r="GH148" s="284"/>
      <c r="GI148" s="284"/>
      <c r="GJ148" s="284"/>
      <c r="GK148" s="284"/>
      <c r="GL148" s="284"/>
      <c r="GM148" s="284"/>
      <c r="GN148" s="284"/>
      <c r="GO148" s="284"/>
      <c r="GP148" s="284"/>
      <c r="GQ148" s="284"/>
      <c r="GR148" s="284"/>
      <c r="GS148" s="284"/>
      <c r="GT148" s="284"/>
      <c r="GU148" s="284"/>
      <c r="GV148" s="284"/>
      <c r="GW148" s="284"/>
      <c r="GX148" s="284"/>
      <c r="GY148" s="284"/>
      <c r="GZ148" s="284"/>
      <c r="HA148" s="284"/>
      <c r="HB148" s="284"/>
      <c r="HC148" s="284"/>
      <c r="HD148" s="284"/>
      <c r="HE148" s="284"/>
      <c r="HF148" s="284"/>
      <c r="HG148" s="284"/>
      <c r="HH148" s="284"/>
      <c r="HI148" s="284"/>
      <c r="HJ148" s="284"/>
      <c r="HK148" s="284"/>
      <c r="HL148" s="284"/>
      <c r="HM148" s="284"/>
      <c r="HN148" s="284"/>
      <c r="HO148" s="284"/>
      <c r="HP148" s="284"/>
      <c r="HQ148" s="284"/>
      <c r="HR148" s="284"/>
      <c r="HS148" s="284"/>
      <c r="HT148" s="284"/>
      <c r="HU148" s="284"/>
      <c r="HV148" s="284"/>
      <c r="HW148" s="284"/>
      <c r="HX148" s="284"/>
      <c r="HY148" s="284"/>
      <c r="HZ148" s="284"/>
      <c r="IA148" s="284"/>
      <c r="IB148" s="284"/>
      <c r="IC148" s="284"/>
      <c r="ID148" s="284"/>
      <c r="IE148" s="284"/>
      <c r="IF148" s="284"/>
      <c r="IG148" s="284"/>
      <c r="IH148" s="284"/>
      <c r="II148" s="284"/>
      <c r="IJ148" s="284"/>
    </row>
    <row r="149" spans="1:244" s="353" customFormat="1" ht="14.1" customHeight="1">
      <c r="A149" s="344" t="s">
        <v>1263</v>
      </c>
      <c r="B149" s="442" t="s">
        <v>1259</v>
      </c>
      <c r="C149" s="507" t="s">
        <v>440</v>
      </c>
      <c r="D149" s="417">
        <v>1004</v>
      </c>
      <c r="E149" s="288"/>
      <c r="F149" s="219">
        <f t="shared" ref="F149" si="9">D149*E149</f>
        <v>0</v>
      </c>
      <c r="G149" s="284"/>
      <c r="H149" s="284"/>
      <c r="I149" s="284"/>
      <c r="J149" s="284"/>
      <c r="K149" s="284"/>
      <c r="L149" s="284"/>
      <c r="M149" s="284"/>
      <c r="N149" s="284"/>
      <c r="O149" s="284"/>
      <c r="P149" s="284"/>
      <c r="Q149" s="284"/>
      <c r="R149" s="284"/>
      <c r="S149" s="284"/>
      <c r="T149" s="284"/>
      <c r="U149" s="284"/>
      <c r="V149" s="284"/>
      <c r="W149" s="284"/>
      <c r="X149" s="284"/>
      <c r="Y149" s="284"/>
      <c r="Z149" s="284"/>
      <c r="AA149" s="284"/>
      <c r="AB149" s="284"/>
      <c r="AC149" s="284"/>
      <c r="AD149" s="284"/>
      <c r="AE149" s="284"/>
      <c r="AF149" s="284"/>
      <c r="AG149" s="284"/>
      <c r="AH149" s="284"/>
      <c r="AI149" s="284"/>
      <c r="AJ149" s="284"/>
      <c r="AK149" s="284"/>
      <c r="AL149" s="284"/>
      <c r="AM149" s="284"/>
      <c r="AN149" s="284"/>
      <c r="AO149" s="284"/>
      <c r="AP149" s="284"/>
      <c r="AQ149" s="284"/>
      <c r="AR149" s="284"/>
      <c r="AS149" s="284"/>
      <c r="AT149" s="284"/>
      <c r="AU149" s="284"/>
      <c r="AV149" s="284"/>
      <c r="AW149" s="284"/>
      <c r="AX149" s="284"/>
      <c r="AY149" s="284"/>
      <c r="AZ149" s="284"/>
      <c r="BA149" s="284"/>
      <c r="BB149" s="284"/>
      <c r="BC149" s="284"/>
      <c r="BD149" s="284"/>
      <c r="BE149" s="284"/>
      <c r="BF149" s="284"/>
      <c r="BG149" s="284"/>
      <c r="BH149" s="284"/>
      <c r="BI149" s="284"/>
      <c r="BJ149" s="284"/>
      <c r="BK149" s="284"/>
      <c r="BL149" s="284"/>
      <c r="BM149" s="284"/>
      <c r="BN149" s="284"/>
      <c r="BO149" s="284"/>
      <c r="BP149" s="284"/>
      <c r="BQ149" s="284"/>
      <c r="BR149" s="284"/>
      <c r="BS149" s="284"/>
      <c r="BT149" s="284"/>
      <c r="BU149" s="284"/>
      <c r="BV149" s="284"/>
      <c r="BW149" s="284"/>
      <c r="BX149" s="284"/>
      <c r="BY149" s="284"/>
      <c r="BZ149" s="284"/>
      <c r="CA149" s="284"/>
      <c r="CB149" s="284"/>
      <c r="CC149" s="284"/>
      <c r="CD149" s="284"/>
      <c r="CE149" s="284"/>
      <c r="CF149" s="284"/>
      <c r="CG149" s="284"/>
      <c r="CH149" s="284"/>
      <c r="CI149" s="284"/>
      <c r="CJ149" s="284"/>
      <c r="CK149" s="284"/>
      <c r="CL149" s="284"/>
      <c r="CM149" s="284"/>
      <c r="CN149" s="284"/>
      <c r="CO149" s="284"/>
      <c r="CP149" s="284"/>
      <c r="CQ149" s="284"/>
      <c r="CR149" s="284"/>
      <c r="CS149" s="284"/>
      <c r="CT149" s="284"/>
      <c r="CU149" s="284"/>
      <c r="CV149" s="284"/>
      <c r="CW149" s="284"/>
      <c r="CX149" s="284"/>
      <c r="CY149" s="284"/>
      <c r="CZ149" s="284"/>
      <c r="DA149" s="284"/>
      <c r="DB149" s="284"/>
      <c r="DC149" s="284"/>
      <c r="DD149" s="284"/>
      <c r="DE149" s="284"/>
      <c r="DF149" s="284"/>
      <c r="DG149" s="284"/>
      <c r="DH149" s="284"/>
      <c r="DI149" s="284"/>
      <c r="DJ149" s="284"/>
      <c r="DK149" s="284"/>
      <c r="DL149" s="284"/>
      <c r="DM149" s="284"/>
      <c r="DN149" s="284"/>
      <c r="DO149" s="284"/>
      <c r="DP149" s="284"/>
      <c r="DQ149" s="284"/>
      <c r="DR149" s="284"/>
      <c r="DS149" s="284"/>
      <c r="DT149" s="284"/>
      <c r="DU149" s="284"/>
      <c r="DV149" s="284"/>
      <c r="DW149" s="284"/>
      <c r="DX149" s="284"/>
      <c r="DY149" s="284"/>
      <c r="DZ149" s="284"/>
      <c r="EA149" s="284"/>
      <c r="EB149" s="284"/>
      <c r="EC149" s="284"/>
      <c r="ED149" s="284"/>
      <c r="EE149" s="284"/>
      <c r="EF149" s="284"/>
      <c r="EG149" s="284"/>
      <c r="EH149" s="284"/>
      <c r="EI149" s="284"/>
      <c r="EJ149" s="284"/>
      <c r="EK149" s="284"/>
      <c r="EL149" s="284"/>
      <c r="EM149" s="284"/>
      <c r="EN149" s="284"/>
      <c r="EO149" s="284"/>
      <c r="EP149" s="284"/>
      <c r="EQ149" s="284"/>
      <c r="ER149" s="284"/>
      <c r="ES149" s="284"/>
      <c r="ET149" s="284"/>
      <c r="EU149" s="284"/>
      <c r="EV149" s="284"/>
      <c r="EW149" s="284"/>
      <c r="EX149" s="284"/>
      <c r="EY149" s="284"/>
      <c r="EZ149" s="284"/>
      <c r="FA149" s="284"/>
      <c r="FB149" s="284"/>
      <c r="FC149" s="284"/>
      <c r="FD149" s="284"/>
      <c r="FE149" s="284"/>
      <c r="FF149" s="284"/>
      <c r="FG149" s="284"/>
      <c r="FH149" s="284"/>
      <c r="FI149" s="284"/>
      <c r="FJ149" s="284"/>
      <c r="FK149" s="284"/>
      <c r="FL149" s="284"/>
      <c r="FM149" s="284"/>
      <c r="FN149" s="284"/>
      <c r="FO149" s="284"/>
      <c r="FP149" s="284"/>
      <c r="FQ149" s="284"/>
      <c r="FR149" s="284"/>
      <c r="FS149" s="284"/>
      <c r="FT149" s="284"/>
      <c r="FU149" s="284"/>
      <c r="FV149" s="284"/>
      <c r="FW149" s="284"/>
      <c r="FX149" s="284"/>
      <c r="FY149" s="284"/>
      <c r="FZ149" s="284"/>
      <c r="GA149" s="284"/>
      <c r="GB149" s="284"/>
      <c r="GC149" s="284"/>
      <c r="GD149" s="284"/>
      <c r="GE149" s="284"/>
      <c r="GF149" s="284"/>
      <c r="GG149" s="284"/>
      <c r="GH149" s="284"/>
      <c r="GI149" s="284"/>
      <c r="GJ149" s="284"/>
      <c r="GK149" s="284"/>
      <c r="GL149" s="284"/>
      <c r="GM149" s="284"/>
      <c r="GN149" s="284"/>
      <c r="GO149" s="284"/>
      <c r="GP149" s="284"/>
      <c r="GQ149" s="284"/>
      <c r="GR149" s="284"/>
      <c r="GS149" s="284"/>
      <c r="GT149" s="284"/>
      <c r="GU149" s="284"/>
      <c r="GV149" s="284"/>
      <c r="GW149" s="284"/>
      <c r="GX149" s="284"/>
      <c r="GY149" s="284"/>
      <c r="GZ149" s="284"/>
      <c r="HA149" s="284"/>
      <c r="HB149" s="284"/>
      <c r="HC149" s="284"/>
      <c r="HD149" s="284"/>
      <c r="HE149" s="284"/>
      <c r="HF149" s="284"/>
      <c r="HG149" s="284"/>
      <c r="HH149" s="284"/>
      <c r="HI149" s="284"/>
      <c r="HJ149" s="284"/>
      <c r="HK149" s="284"/>
      <c r="HL149" s="284"/>
      <c r="HM149" s="284"/>
      <c r="HN149" s="284"/>
      <c r="HO149" s="284"/>
      <c r="HP149" s="284"/>
      <c r="HQ149" s="284"/>
      <c r="HR149" s="284"/>
      <c r="HS149" s="284"/>
      <c r="HT149" s="284"/>
      <c r="HU149" s="284"/>
      <c r="HV149" s="284"/>
      <c r="HW149" s="284"/>
      <c r="HX149" s="284"/>
      <c r="HY149" s="284"/>
      <c r="HZ149" s="284"/>
      <c r="IA149" s="284"/>
      <c r="IB149" s="284"/>
      <c r="IC149" s="284"/>
      <c r="ID149" s="284"/>
      <c r="IE149" s="284"/>
      <c r="IF149" s="284"/>
      <c r="IG149" s="284"/>
      <c r="IH149" s="284"/>
      <c r="II149" s="284"/>
      <c r="IJ149" s="284"/>
    </row>
    <row r="150" spans="1:244" s="353" customFormat="1" ht="14.1" customHeight="1">
      <c r="A150" s="436"/>
      <c r="B150" s="442"/>
      <c r="C150" s="507"/>
      <c r="D150" s="417"/>
      <c r="E150" s="509"/>
      <c r="F150" s="366"/>
      <c r="G150" s="284"/>
      <c r="H150" s="284"/>
      <c r="I150" s="284"/>
      <c r="J150" s="284"/>
      <c r="K150" s="284"/>
      <c r="L150" s="284"/>
      <c r="M150" s="284"/>
      <c r="N150" s="284"/>
      <c r="O150" s="284"/>
      <c r="P150" s="284"/>
      <c r="Q150" s="284"/>
      <c r="R150" s="284"/>
      <c r="S150" s="284"/>
      <c r="T150" s="284"/>
      <c r="U150" s="284"/>
      <c r="V150" s="284"/>
      <c r="W150" s="284"/>
      <c r="X150" s="284"/>
      <c r="Y150" s="284"/>
      <c r="Z150" s="284"/>
      <c r="AA150" s="284"/>
      <c r="AB150" s="284"/>
      <c r="AC150" s="284"/>
      <c r="AD150" s="284"/>
      <c r="AE150" s="284"/>
      <c r="AF150" s="284"/>
      <c r="AG150" s="284"/>
      <c r="AH150" s="284"/>
      <c r="AI150" s="284"/>
      <c r="AJ150" s="284"/>
      <c r="AK150" s="284"/>
      <c r="AL150" s="284"/>
      <c r="AM150" s="284"/>
      <c r="AN150" s="284"/>
      <c r="AO150" s="284"/>
      <c r="AP150" s="284"/>
      <c r="AQ150" s="284"/>
      <c r="AR150" s="284"/>
      <c r="AS150" s="284"/>
      <c r="AT150" s="284"/>
      <c r="AU150" s="284"/>
      <c r="AV150" s="284"/>
      <c r="AW150" s="284"/>
      <c r="AX150" s="284"/>
      <c r="AY150" s="284"/>
      <c r="AZ150" s="284"/>
      <c r="BA150" s="284"/>
      <c r="BB150" s="284"/>
      <c r="BC150" s="284"/>
      <c r="BD150" s="284"/>
      <c r="BE150" s="284"/>
      <c r="BF150" s="284"/>
      <c r="BG150" s="284"/>
      <c r="BH150" s="284"/>
      <c r="BI150" s="284"/>
      <c r="BJ150" s="284"/>
      <c r="BK150" s="284"/>
      <c r="BL150" s="284"/>
      <c r="BM150" s="284"/>
      <c r="BN150" s="284"/>
      <c r="BO150" s="284"/>
      <c r="BP150" s="284"/>
      <c r="BQ150" s="284"/>
      <c r="BR150" s="284"/>
      <c r="BS150" s="284"/>
      <c r="BT150" s="284"/>
      <c r="BU150" s="284"/>
      <c r="BV150" s="284"/>
      <c r="BW150" s="284"/>
      <c r="BX150" s="284"/>
      <c r="BY150" s="284"/>
      <c r="BZ150" s="284"/>
      <c r="CA150" s="284"/>
      <c r="CB150" s="284"/>
      <c r="CC150" s="284"/>
      <c r="CD150" s="284"/>
      <c r="CE150" s="284"/>
      <c r="CF150" s="284"/>
      <c r="CG150" s="284"/>
      <c r="CH150" s="284"/>
      <c r="CI150" s="284"/>
      <c r="CJ150" s="284"/>
      <c r="CK150" s="284"/>
      <c r="CL150" s="284"/>
      <c r="CM150" s="284"/>
      <c r="CN150" s="284"/>
      <c r="CO150" s="284"/>
      <c r="CP150" s="284"/>
      <c r="CQ150" s="284"/>
      <c r="CR150" s="284"/>
      <c r="CS150" s="284"/>
      <c r="CT150" s="284"/>
      <c r="CU150" s="284"/>
      <c r="CV150" s="284"/>
      <c r="CW150" s="284"/>
      <c r="CX150" s="284"/>
      <c r="CY150" s="284"/>
      <c r="CZ150" s="284"/>
      <c r="DA150" s="284"/>
      <c r="DB150" s="284"/>
      <c r="DC150" s="284"/>
      <c r="DD150" s="284"/>
      <c r="DE150" s="284"/>
      <c r="DF150" s="284"/>
      <c r="DG150" s="284"/>
      <c r="DH150" s="284"/>
      <c r="DI150" s="284"/>
      <c r="DJ150" s="284"/>
      <c r="DK150" s="284"/>
      <c r="DL150" s="284"/>
      <c r="DM150" s="284"/>
      <c r="DN150" s="284"/>
      <c r="DO150" s="284"/>
      <c r="DP150" s="284"/>
      <c r="DQ150" s="284"/>
      <c r="DR150" s="284"/>
      <c r="DS150" s="284"/>
      <c r="DT150" s="284"/>
      <c r="DU150" s="284"/>
      <c r="DV150" s="284"/>
      <c r="DW150" s="284"/>
      <c r="DX150" s="284"/>
      <c r="DY150" s="284"/>
      <c r="DZ150" s="284"/>
      <c r="EA150" s="284"/>
      <c r="EB150" s="284"/>
      <c r="EC150" s="284"/>
      <c r="ED150" s="284"/>
      <c r="EE150" s="284"/>
      <c r="EF150" s="284"/>
      <c r="EG150" s="284"/>
      <c r="EH150" s="284"/>
      <c r="EI150" s="284"/>
      <c r="EJ150" s="284"/>
      <c r="EK150" s="284"/>
      <c r="EL150" s="284"/>
      <c r="EM150" s="284"/>
      <c r="EN150" s="284"/>
      <c r="EO150" s="284"/>
      <c r="EP150" s="284"/>
      <c r="EQ150" s="284"/>
      <c r="ER150" s="284"/>
      <c r="ES150" s="284"/>
      <c r="ET150" s="284"/>
      <c r="EU150" s="284"/>
      <c r="EV150" s="284"/>
      <c r="EW150" s="284"/>
      <c r="EX150" s="284"/>
      <c r="EY150" s="284"/>
      <c r="EZ150" s="284"/>
      <c r="FA150" s="284"/>
      <c r="FB150" s="284"/>
      <c r="FC150" s="284"/>
      <c r="FD150" s="284"/>
      <c r="FE150" s="284"/>
      <c r="FF150" s="284"/>
      <c r="FG150" s="284"/>
      <c r="FH150" s="284"/>
      <c r="FI150" s="284"/>
      <c r="FJ150" s="284"/>
      <c r="FK150" s="284"/>
      <c r="FL150" s="284"/>
      <c r="FM150" s="284"/>
      <c r="FN150" s="284"/>
      <c r="FO150" s="284"/>
      <c r="FP150" s="284"/>
      <c r="FQ150" s="284"/>
      <c r="FR150" s="284"/>
      <c r="FS150" s="284"/>
      <c r="FT150" s="284"/>
      <c r="FU150" s="284"/>
      <c r="FV150" s="284"/>
      <c r="FW150" s="284"/>
      <c r="FX150" s="284"/>
      <c r="FY150" s="284"/>
      <c r="FZ150" s="284"/>
      <c r="GA150" s="284"/>
      <c r="GB150" s="284"/>
      <c r="GC150" s="284"/>
      <c r="GD150" s="284"/>
      <c r="GE150" s="284"/>
      <c r="GF150" s="284"/>
      <c r="GG150" s="284"/>
      <c r="GH150" s="284"/>
      <c r="GI150" s="284"/>
      <c r="GJ150" s="284"/>
      <c r="GK150" s="284"/>
      <c r="GL150" s="284"/>
      <c r="GM150" s="284"/>
      <c r="GN150" s="284"/>
      <c r="GO150" s="284"/>
      <c r="GP150" s="284"/>
      <c r="GQ150" s="284"/>
      <c r="GR150" s="284"/>
      <c r="GS150" s="284"/>
      <c r="GT150" s="284"/>
      <c r="GU150" s="284"/>
      <c r="GV150" s="284"/>
      <c r="GW150" s="284"/>
      <c r="GX150" s="284"/>
      <c r="GY150" s="284"/>
      <c r="GZ150" s="284"/>
      <c r="HA150" s="284"/>
      <c r="HB150" s="284"/>
      <c r="HC150" s="284"/>
      <c r="HD150" s="284"/>
      <c r="HE150" s="284"/>
      <c r="HF150" s="284"/>
      <c r="HG150" s="284"/>
      <c r="HH150" s="284"/>
      <c r="HI150" s="284"/>
      <c r="HJ150" s="284"/>
      <c r="HK150" s="284"/>
      <c r="HL150" s="284"/>
      <c r="HM150" s="284"/>
      <c r="HN150" s="284"/>
      <c r="HO150" s="284"/>
      <c r="HP150" s="284"/>
      <c r="HQ150" s="284"/>
      <c r="HR150" s="284"/>
      <c r="HS150" s="284"/>
      <c r="HT150" s="284"/>
      <c r="HU150" s="284"/>
      <c r="HV150" s="284"/>
      <c r="HW150" s="284"/>
      <c r="HX150" s="284"/>
      <c r="HY150" s="284"/>
      <c r="HZ150" s="284"/>
      <c r="IA150" s="284"/>
      <c r="IB150" s="284"/>
      <c r="IC150" s="284"/>
      <c r="ID150" s="284"/>
      <c r="IE150" s="284"/>
      <c r="IF150" s="284"/>
      <c r="IG150" s="284"/>
      <c r="IH150" s="284"/>
      <c r="II150" s="284"/>
      <c r="IJ150" s="284"/>
    </row>
    <row r="151" spans="1:244" s="353" customFormat="1" ht="15" customHeight="1">
      <c r="A151" s="344" t="s">
        <v>1264</v>
      </c>
      <c r="B151" s="442" t="s">
        <v>216</v>
      </c>
      <c r="C151" s="507" t="s">
        <v>440</v>
      </c>
      <c r="D151" s="417">
        <v>2678</v>
      </c>
      <c r="E151" s="288"/>
      <c r="F151" s="219">
        <f t="shared" ref="F151" si="10">D151*E151</f>
        <v>0</v>
      </c>
      <c r="G151" s="284"/>
      <c r="H151" s="284"/>
      <c r="I151" s="284"/>
      <c r="J151" s="284"/>
      <c r="K151" s="284"/>
      <c r="L151" s="284"/>
      <c r="M151" s="284"/>
      <c r="N151" s="284"/>
      <c r="O151" s="284"/>
      <c r="P151" s="284"/>
      <c r="Q151" s="284"/>
      <c r="R151" s="284"/>
      <c r="S151" s="284"/>
      <c r="T151" s="284"/>
      <c r="U151" s="284"/>
      <c r="V151" s="284"/>
      <c r="W151" s="284"/>
      <c r="X151" s="284"/>
      <c r="Y151" s="284"/>
      <c r="Z151" s="284"/>
      <c r="AA151" s="284"/>
      <c r="AB151" s="284"/>
      <c r="AC151" s="284"/>
      <c r="AD151" s="284"/>
      <c r="AE151" s="284"/>
      <c r="AF151" s="284"/>
      <c r="AG151" s="284"/>
      <c r="AH151" s="284"/>
      <c r="AI151" s="284"/>
      <c r="AJ151" s="284"/>
      <c r="AK151" s="284"/>
      <c r="AL151" s="284"/>
      <c r="AM151" s="284"/>
      <c r="AN151" s="284"/>
      <c r="AO151" s="284"/>
      <c r="AP151" s="284"/>
      <c r="AQ151" s="284"/>
      <c r="AR151" s="284"/>
      <c r="AS151" s="284"/>
      <c r="AT151" s="284"/>
      <c r="AU151" s="284"/>
      <c r="AV151" s="284"/>
      <c r="AW151" s="284"/>
      <c r="AX151" s="284"/>
      <c r="AY151" s="284"/>
      <c r="AZ151" s="284"/>
      <c r="BA151" s="284"/>
      <c r="BB151" s="284"/>
      <c r="BC151" s="284"/>
      <c r="BD151" s="284"/>
      <c r="BE151" s="284"/>
      <c r="BF151" s="284"/>
      <c r="BG151" s="284"/>
      <c r="BH151" s="284"/>
      <c r="BI151" s="284"/>
      <c r="BJ151" s="284"/>
      <c r="BK151" s="284"/>
      <c r="BL151" s="284"/>
      <c r="BM151" s="284"/>
      <c r="BN151" s="284"/>
      <c r="BO151" s="284"/>
      <c r="BP151" s="284"/>
      <c r="BQ151" s="284"/>
      <c r="BR151" s="284"/>
      <c r="BS151" s="284"/>
      <c r="BT151" s="284"/>
      <c r="BU151" s="284"/>
      <c r="BV151" s="284"/>
      <c r="BW151" s="284"/>
      <c r="BX151" s="284"/>
      <c r="BY151" s="284"/>
      <c r="BZ151" s="284"/>
      <c r="CA151" s="284"/>
      <c r="CB151" s="284"/>
      <c r="CC151" s="284"/>
      <c r="CD151" s="284"/>
      <c r="CE151" s="284"/>
      <c r="CF151" s="284"/>
      <c r="CG151" s="284"/>
      <c r="CH151" s="284"/>
      <c r="CI151" s="284"/>
      <c r="CJ151" s="284"/>
      <c r="CK151" s="284"/>
      <c r="CL151" s="284"/>
      <c r="CM151" s="284"/>
      <c r="CN151" s="284"/>
      <c r="CO151" s="284"/>
      <c r="CP151" s="284"/>
      <c r="CQ151" s="284"/>
      <c r="CR151" s="284"/>
      <c r="CS151" s="284"/>
      <c r="CT151" s="284"/>
      <c r="CU151" s="284"/>
      <c r="CV151" s="284"/>
      <c r="CW151" s="284"/>
      <c r="CX151" s="284"/>
      <c r="CY151" s="284"/>
      <c r="CZ151" s="284"/>
      <c r="DA151" s="284"/>
      <c r="DB151" s="284"/>
      <c r="DC151" s="284"/>
      <c r="DD151" s="284"/>
      <c r="DE151" s="284"/>
      <c r="DF151" s="284"/>
      <c r="DG151" s="284"/>
      <c r="DH151" s="284"/>
      <c r="DI151" s="284"/>
      <c r="DJ151" s="284"/>
      <c r="DK151" s="284"/>
      <c r="DL151" s="284"/>
      <c r="DM151" s="284"/>
      <c r="DN151" s="284"/>
      <c r="DO151" s="284"/>
      <c r="DP151" s="284"/>
      <c r="DQ151" s="284"/>
      <c r="DR151" s="284"/>
      <c r="DS151" s="284"/>
      <c r="DT151" s="284"/>
      <c r="DU151" s="284"/>
      <c r="DV151" s="284"/>
      <c r="DW151" s="284"/>
      <c r="DX151" s="284"/>
      <c r="DY151" s="284"/>
      <c r="DZ151" s="284"/>
      <c r="EA151" s="284"/>
      <c r="EB151" s="284"/>
      <c r="EC151" s="284"/>
      <c r="ED151" s="284"/>
      <c r="EE151" s="284"/>
      <c r="EF151" s="284"/>
      <c r="EG151" s="284"/>
      <c r="EH151" s="284"/>
      <c r="EI151" s="284"/>
      <c r="EJ151" s="284"/>
      <c r="EK151" s="284"/>
      <c r="EL151" s="284"/>
      <c r="EM151" s="284"/>
      <c r="EN151" s="284"/>
      <c r="EO151" s="284"/>
      <c r="EP151" s="284"/>
      <c r="EQ151" s="284"/>
      <c r="ER151" s="284"/>
      <c r="ES151" s="284"/>
      <c r="ET151" s="284"/>
      <c r="EU151" s="284"/>
      <c r="EV151" s="284"/>
      <c r="EW151" s="284"/>
      <c r="EX151" s="284"/>
      <c r="EY151" s="284"/>
      <c r="EZ151" s="284"/>
      <c r="FA151" s="284"/>
      <c r="FB151" s="284"/>
      <c r="FC151" s="284"/>
      <c r="FD151" s="284"/>
      <c r="FE151" s="284"/>
      <c r="FF151" s="284"/>
      <c r="FG151" s="284"/>
      <c r="FH151" s="284"/>
      <c r="FI151" s="284"/>
      <c r="FJ151" s="284"/>
      <c r="FK151" s="284"/>
      <c r="FL151" s="284"/>
      <c r="FM151" s="284"/>
      <c r="FN151" s="284"/>
      <c r="FO151" s="284"/>
      <c r="FP151" s="284"/>
      <c r="FQ151" s="284"/>
      <c r="FR151" s="284"/>
      <c r="FS151" s="284"/>
      <c r="FT151" s="284"/>
      <c r="FU151" s="284"/>
      <c r="FV151" s="284"/>
      <c r="FW151" s="284"/>
      <c r="FX151" s="284"/>
      <c r="FY151" s="284"/>
      <c r="FZ151" s="284"/>
      <c r="GA151" s="284"/>
      <c r="GB151" s="284"/>
      <c r="GC151" s="284"/>
      <c r="GD151" s="284"/>
      <c r="GE151" s="284"/>
      <c r="GF151" s="284"/>
      <c r="GG151" s="284"/>
      <c r="GH151" s="284"/>
      <c r="GI151" s="284"/>
      <c r="GJ151" s="284"/>
      <c r="GK151" s="284"/>
      <c r="GL151" s="284"/>
      <c r="GM151" s="284"/>
      <c r="GN151" s="284"/>
      <c r="GO151" s="284"/>
      <c r="GP151" s="284"/>
      <c r="GQ151" s="284"/>
      <c r="GR151" s="284"/>
      <c r="GS151" s="284"/>
      <c r="GT151" s="284"/>
      <c r="GU151" s="284"/>
      <c r="GV151" s="284"/>
      <c r="GW151" s="284"/>
      <c r="GX151" s="284"/>
      <c r="GY151" s="284"/>
      <c r="GZ151" s="284"/>
      <c r="HA151" s="284"/>
      <c r="HB151" s="284"/>
      <c r="HC151" s="284"/>
      <c r="HD151" s="284"/>
      <c r="HE151" s="284"/>
      <c r="HF151" s="284"/>
      <c r="HG151" s="284"/>
      <c r="HH151" s="284"/>
      <c r="HI151" s="284"/>
      <c r="HJ151" s="284"/>
      <c r="HK151" s="284"/>
      <c r="HL151" s="284"/>
      <c r="HM151" s="284"/>
      <c r="HN151" s="284"/>
      <c r="HO151" s="284"/>
      <c r="HP151" s="284"/>
      <c r="HQ151" s="284"/>
      <c r="HR151" s="284"/>
      <c r="HS151" s="284"/>
      <c r="HT151" s="284"/>
      <c r="HU151" s="284"/>
      <c r="HV151" s="284"/>
      <c r="HW151" s="284"/>
      <c r="HX151" s="284"/>
      <c r="HY151" s="284"/>
      <c r="HZ151" s="284"/>
      <c r="IA151" s="284"/>
      <c r="IB151" s="284"/>
      <c r="IC151" s="284"/>
      <c r="ID151" s="284"/>
      <c r="IE151" s="284"/>
      <c r="IF151" s="284"/>
      <c r="IG151" s="284"/>
      <c r="IH151" s="284"/>
      <c r="II151" s="284"/>
      <c r="IJ151" s="284"/>
    </row>
    <row r="152" spans="1:244" s="353" customFormat="1" ht="14.1" customHeight="1">
      <c r="A152" s="505"/>
      <c r="B152" s="442"/>
      <c r="C152" s="507"/>
      <c r="D152" s="417"/>
      <c r="E152" s="509"/>
      <c r="F152" s="508"/>
      <c r="G152" s="284"/>
      <c r="H152" s="284"/>
      <c r="I152" s="284"/>
      <c r="J152" s="284"/>
      <c r="K152" s="284"/>
      <c r="L152" s="284"/>
      <c r="M152" s="284"/>
      <c r="N152" s="284"/>
      <c r="O152" s="284"/>
      <c r="P152" s="284"/>
      <c r="Q152" s="284"/>
      <c r="R152" s="284"/>
      <c r="S152" s="284"/>
      <c r="T152" s="284"/>
      <c r="U152" s="284"/>
      <c r="V152" s="284"/>
      <c r="W152" s="284"/>
      <c r="X152" s="284"/>
      <c r="Y152" s="284"/>
      <c r="Z152" s="284"/>
      <c r="AA152" s="284"/>
      <c r="AB152" s="284"/>
      <c r="AC152" s="284"/>
      <c r="AD152" s="284"/>
      <c r="AE152" s="284"/>
      <c r="AF152" s="284"/>
      <c r="AG152" s="284"/>
      <c r="AH152" s="284"/>
      <c r="AI152" s="284"/>
      <c r="AJ152" s="284"/>
      <c r="AK152" s="284"/>
      <c r="AL152" s="284"/>
      <c r="AM152" s="284"/>
      <c r="AN152" s="284"/>
      <c r="AO152" s="284"/>
      <c r="AP152" s="284"/>
      <c r="AQ152" s="284"/>
      <c r="AR152" s="284"/>
      <c r="AS152" s="284"/>
      <c r="AT152" s="284"/>
      <c r="AU152" s="284"/>
      <c r="AV152" s="284"/>
      <c r="AW152" s="284"/>
      <c r="AX152" s="284"/>
      <c r="AY152" s="284"/>
      <c r="AZ152" s="284"/>
      <c r="BA152" s="284"/>
      <c r="BB152" s="284"/>
      <c r="BC152" s="284"/>
      <c r="BD152" s="284"/>
      <c r="BE152" s="284"/>
      <c r="BF152" s="284"/>
      <c r="BG152" s="284"/>
      <c r="BH152" s="284"/>
      <c r="BI152" s="284"/>
      <c r="BJ152" s="284"/>
      <c r="BK152" s="284"/>
      <c r="BL152" s="284"/>
      <c r="BM152" s="284"/>
      <c r="BN152" s="284"/>
      <c r="BO152" s="284"/>
      <c r="BP152" s="284"/>
      <c r="BQ152" s="284"/>
      <c r="BR152" s="284"/>
      <c r="BS152" s="284"/>
      <c r="BT152" s="284"/>
      <c r="BU152" s="284"/>
      <c r="BV152" s="284"/>
      <c r="BW152" s="284"/>
      <c r="BX152" s="284"/>
      <c r="BY152" s="284"/>
      <c r="BZ152" s="284"/>
      <c r="CA152" s="284"/>
      <c r="CB152" s="284"/>
      <c r="CC152" s="284"/>
      <c r="CD152" s="284"/>
      <c r="CE152" s="284"/>
      <c r="CF152" s="284"/>
      <c r="CG152" s="284"/>
      <c r="CH152" s="284"/>
      <c r="CI152" s="284"/>
      <c r="CJ152" s="284"/>
      <c r="CK152" s="284"/>
      <c r="CL152" s="284"/>
      <c r="CM152" s="284"/>
      <c r="CN152" s="284"/>
      <c r="CO152" s="284"/>
      <c r="CP152" s="284"/>
      <c r="CQ152" s="284"/>
      <c r="CR152" s="284"/>
      <c r="CS152" s="284"/>
      <c r="CT152" s="284"/>
      <c r="CU152" s="284"/>
      <c r="CV152" s="284"/>
      <c r="CW152" s="284"/>
      <c r="CX152" s="284"/>
      <c r="CY152" s="284"/>
      <c r="CZ152" s="284"/>
      <c r="DA152" s="284"/>
      <c r="DB152" s="284"/>
      <c r="DC152" s="284"/>
      <c r="DD152" s="284"/>
      <c r="DE152" s="284"/>
      <c r="DF152" s="28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284"/>
      <c r="EC152" s="284"/>
      <c r="ED152" s="284"/>
      <c r="EE152" s="284"/>
      <c r="EF152" s="284"/>
      <c r="EG152" s="284"/>
      <c r="EH152" s="284"/>
      <c r="EI152" s="284"/>
      <c r="EJ152" s="284"/>
      <c r="EK152" s="284"/>
      <c r="EL152" s="284"/>
      <c r="EM152" s="284"/>
      <c r="EN152" s="284"/>
      <c r="EO152" s="284"/>
      <c r="EP152" s="284"/>
      <c r="EQ152" s="284"/>
      <c r="ER152" s="284"/>
      <c r="ES152" s="284"/>
      <c r="ET152" s="284"/>
      <c r="EU152" s="284"/>
      <c r="EV152" s="284"/>
      <c r="EW152" s="284"/>
      <c r="EX152" s="284"/>
      <c r="EY152" s="284"/>
      <c r="EZ152" s="284"/>
      <c r="FA152" s="284"/>
      <c r="FB152" s="284"/>
      <c r="FC152" s="284"/>
      <c r="FD152" s="284"/>
      <c r="FE152" s="284"/>
      <c r="FF152" s="284"/>
      <c r="FG152" s="284"/>
      <c r="FH152" s="284"/>
      <c r="FI152" s="284"/>
      <c r="FJ152" s="284"/>
      <c r="FK152" s="284"/>
      <c r="FL152" s="284"/>
      <c r="FM152" s="284"/>
      <c r="FN152" s="284"/>
      <c r="FO152" s="284"/>
      <c r="FP152" s="284"/>
      <c r="FQ152" s="284"/>
      <c r="FR152" s="284"/>
      <c r="FS152" s="284"/>
      <c r="FT152" s="284"/>
      <c r="FU152" s="284"/>
      <c r="FV152" s="284"/>
      <c r="FW152" s="284"/>
      <c r="FX152" s="284"/>
      <c r="FY152" s="284"/>
      <c r="FZ152" s="284"/>
      <c r="GA152" s="284"/>
      <c r="GB152" s="284"/>
      <c r="GC152" s="284"/>
      <c r="GD152" s="284"/>
      <c r="GE152" s="284"/>
      <c r="GF152" s="284"/>
      <c r="GG152" s="284"/>
      <c r="GH152" s="284"/>
      <c r="GI152" s="284"/>
      <c r="GJ152" s="284"/>
      <c r="GK152" s="284"/>
      <c r="GL152" s="284"/>
      <c r="GM152" s="284"/>
      <c r="GN152" s="284"/>
      <c r="GO152" s="284"/>
      <c r="GP152" s="284"/>
      <c r="GQ152" s="284"/>
      <c r="GR152" s="284"/>
      <c r="GS152" s="284"/>
      <c r="GT152" s="284"/>
      <c r="GU152" s="284"/>
      <c r="GV152" s="284"/>
      <c r="GW152" s="284"/>
      <c r="GX152" s="284"/>
      <c r="GY152" s="284"/>
      <c r="GZ152" s="284"/>
      <c r="HA152" s="284"/>
      <c r="HB152" s="284"/>
      <c r="HC152" s="284"/>
      <c r="HD152" s="284"/>
      <c r="HE152" s="284"/>
      <c r="HF152" s="284"/>
      <c r="HG152" s="284"/>
      <c r="HH152" s="284"/>
      <c r="HI152" s="284"/>
      <c r="HJ152" s="284"/>
      <c r="HK152" s="284"/>
      <c r="HL152" s="284"/>
      <c r="HM152" s="284"/>
      <c r="HN152" s="284"/>
      <c r="HO152" s="284"/>
      <c r="HP152" s="284"/>
      <c r="HQ152" s="284"/>
      <c r="HR152" s="284"/>
      <c r="HS152" s="284"/>
      <c r="HT152" s="284"/>
      <c r="HU152" s="284"/>
      <c r="HV152" s="284"/>
      <c r="HW152" s="284"/>
      <c r="HX152" s="284"/>
      <c r="HY152" s="284"/>
      <c r="HZ152" s="284"/>
      <c r="IA152" s="284"/>
      <c r="IB152" s="284"/>
      <c r="IC152" s="284"/>
      <c r="ID152" s="284"/>
      <c r="IE152" s="284"/>
      <c r="IF152" s="284"/>
      <c r="IG152" s="284"/>
      <c r="IH152" s="284"/>
      <c r="II152" s="284"/>
      <c r="IJ152" s="284"/>
    </row>
    <row r="153" spans="1:244" s="353" customFormat="1" ht="14.1" customHeight="1">
      <c r="A153" s="344" t="s">
        <v>1265</v>
      </c>
      <c r="B153" s="442" t="s">
        <v>1260</v>
      </c>
      <c r="C153" s="507" t="s">
        <v>440</v>
      </c>
      <c r="D153" s="417">
        <v>223</v>
      </c>
      <c r="E153" s="288"/>
      <c r="F153" s="219">
        <f t="shared" ref="F153" si="11">D153*E153</f>
        <v>0</v>
      </c>
      <c r="G153" s="284"/>
      <c r="H153" s="284"/>
      <c r="I153" s="284"/>
      <c r="J153" s="284"/>
      <c r="K153" s="284"/>
      <c r="L153" s="284"/>
      <c r="M153" s="284"/>
      <c r="N153" s="284"/>
      <c r="O153" s="284"/>
      <c r="P153" s="284"/>
      <c r="Q153" s="284"/>
      <c r="R153" s="284"/>
      <c r="S153" s="284"/>
      <c r="T153" s="284"/>
      <c r="U153" s="284"/>
      <c r="V153" s="284"/>
      <c r="W153" s="284"/>
      <c r="X153" s="284"/>
      <c r="Y153" s="284"/>
      <c r="Z153" s="284"/>
      <c r="AA153" s="284"/>
      <c r="AB153" s="284"/>
      <c r="AC153" s="284"/>
      <c r="AD153" s="284"/>
      <c r="AE153" s="284"/>
      <c r="AF153" s="284"/>
      <c r="AG153" s="284"/>
      <c r="AH153" s="284"/>
      <c r="AI153" s="284"/>
      <c r="AJ153" s="284"/>
      <c r="AK153" s="284"/>
      <c r="AL153" s="284"/>
      <c r="AM153" s="284"/>
      <c r="AN153" s="284"/>
      <c r="AO153" s="284"/>
      <c r="AP153" s="284"/>
      <c r="AQ153" s="284"/>
      <c r="AR153" s="284"/>
      <c r="AS153" s="284"/>
      <c r="AT153" s="284"/>
      <c r="AU153" s="284"/>
      <c r="AV153" s="284"/>
      <c r="AW153" s="284"/>
      <c r="AX153" s="284"/>
      <c r="AY153" s="284"/>
      <c r="AZ153" s="284"/>
      <c r="BA153" s="284"/>
      <c r="BB153" s="284"/>
      <c r="BC153" s="284"/>
      <c r="BD153" s="284"/>
      <c r="BE153" s="284"/>
      <c r="BF153" s="284"/>
      <c r="BG153" s="284"/>
      <c r="BH153" s="284"/>
      <c r="BI153" s="284"/>
      <c r="BJ153" s="284"/>
      <c r="BK153" s="284"/>
      <c r="BL153" s="284"/>
      <c r="BM153" s="284"/>
      <c r="BN153" s="284"/>
      <c r="BO153" s="284"/>
      <c r="BP153" s="284"/>
      <c r="BQ153" s="284"/>
      <c r="BR153" s="284"/>
      <c r="BS153" s="284"/>
      <c r="BT153" s="284"/>
      <c r="BU153" s="284"/>
      <c r="BV153" s="284"/>
      <c r="BW153" s="284"/>
      <c r="BX153" s="284"/>
      <c r="BY153" s="284"/>
      <c r="BZ153" s="284"/>
      <c r="CA153" s="284"/>
      <c r="CB153" s="284"/>
      <c r="CC153" s="284"/>
      <c r="CD153" s="284"/>
      <c r="CE153" s="284"/>
      <c r="CF153" s="284"/>
      <c r="CG153" s="284"/>
      <c r="CH153" s="284"/>
      <c r="CI153" s="284"/>
      <c r="CJ153" s="284"/>
      <c r="CK153" s="284"/>
      <c r="CL153" s="284"/>
      <c r="CM153" s="284"/>
      <c r="CN153" s="284"/>
      <c r="CO153" s="284"/>
      <c r="CP153" s="284"/>
      <c r="CQ153" s="284"/>
      <c r="CR153" s="284"/>
      <c r="CS153" s="284"/>
      <c r="CT153" s="284"/>
      <c r="CU153" s="284"/>
      <c r="CV153" s="284"/>
      <c r="CW153" s="284"/>
      <c r="CX153" s="284"/>
      <c r="CY153" s="284"/>
      <c r="CZ153" s="284"/>
      <c r="DA153" s="284"/>
      <c r="DB153" s="284"/>
      <c r="DC153" s="284"/>
      <c r="DD153" s="284"/>
      <c r="DE153" s="284"/>
      <c r="DF153" s="284"/>
      <c r="DG153" s="284"/>
      <c r="DH153" s="284"/>
      <c r="DI153" s="284"/>
      <c r="DJ153" s="284"/>
      <c r="DK153" s="284"/>
      <c r="DL153" s="284"/>
      <c r="DM153" s="284"/>
      <c r="DN153" s="284"/>
      <c r="DO153" s="284"/>
      <c r="DP153" s="284"/>
      <c r="DQ153" s="284"/>
      <c r="DR153" s="284"/>
      <c r="DS153" s="284"/>
      <c r="DT153" s="284"/>
      <c r="DU153" s="284"/>
      <c r="DV153" s="284"/>
      <c r="DW153" s="284"/>
      <c r="DX153" s="284"/>
      <c r="DY153" s="284"/>
      <c r="DZ153" s="284"/>
      <c r="EA153" s="284"/>
      <c r="EB153" s="284"/>
      <c r="EC153" s="284"/>
      <c r="ED153" s="284"/>
      <c r="EE153" s="284"/>
      <c r="EF153" s="284"/>
      <c r="EG153" s="284"/>
      <c r="EH153" s="284"/>
      <c r="EI153" s="284"/>
      <c r="EJ153" s="284"/>
      <c r="EK153" s="284"/>
      <c r="EL153" s="284"/>
      <c r="EM153" s="284"/>
      <c r="EN153" s="284"/>
      <c r="EO153" s="284"/>
      <c r="EP153" s="284"/>
      <c r="EQ153" s="284"/>
      <c r="ER153" s="284"/>
      <c r="ES153" s="284"/>
      <c r="ET153" s="284"/>
      <c r="EU153" s="284"/>
      <c r="EV153" s="284"/>
      <c r="EW153" s="284"/>
      <c r="EX153" s="284"/>
      <c r="EY153" s="284"/>
      <c r="EZ153" s="284"/>
      <c r="FA153" s="284"/>
      <c r="FB153" s="284"/>
      <c r="FC153" s="284"/>
      <c r="FD153" s="284"/>
      <c r="FE153" s="284"/>
      <c r="FF153" s="284"/>
      <c r="FG153" s="284"/>
      <c r="FH153" s="284"/>
      <c r="FI153" s="284"/>
      <c r="FJ153" s="284"/>
      <c r="FK153" s="284"/>
      <c r="FL153" s="284"/>
      <c r="FM153" s="284"/>
      <c r="FN153" s="284"/>
      <c r="FO153" s="284"/>
      <c r="FP153" s="284"/>
      <c r="FQ153" s="284"/>
      <c r="FR153" s="284"/>
      <c r="FS153" s="284"/>
      <c r="FT153" s="284"/>
      <c r="FU153" s="284"/>
      <c r="FV153" s="284"/>
      <c r="FW153" s="284"/>
      <c r="FX153" s="284"/>
      <c r="FY153" s="284"/>
      <c r="FZ153" s="284"/>
      <c r="GA153" s="284"/>
      <c r="GB153" s="284"/>
      <c r="GC153" s="284"/>
      <c r="GD153" s="284"/>
      <c r="GE153" s="284"/>
      <c r="GF153" s="284"/>
      <c r="GG153" s="284"/>
      <c r="GH153" s="284"/>
      <c r="GI153" s="284"/>
      <c r="GJ153" s="284"/>
      <c r="GK153" s="284"/>
      <c r="GL153" s="284"/>
      <c r="GM153" s="284"/>
      <c r="GN153" s="284"/>
      <c r="GO153" s="284"/>
      <c r="GP153" s="284"/>
      <c r="GQ153" s="284"/>
      <c r="GR153" s="284"/>
      <c r="GS153" s="284"/>
      <c r="GT153" s="284"/>
      <c r="GU153" s="284"/>
      <c r="GV153" s="284"/>
      <c r="GW153" s="284"/>
      <c r="GX153" s="284"/>
      <c r="GY153" s="284"/>
      <c r="GZ153" s="284"/>
      <c r="HA153" s="284"/>
      <c r="HB153" s="284"/>
      <c r="HC153" s="284"/>
      <c r="HD153" s="284"/>
      <c r="HE153" s="284"/>
      <c r="HF153" s="284"/>
      <c r="HG153" s="284"/>
      <c r="HH153" s="284"/>
      <c r="HI153" s="284"/>
      <c r="HJ153" s="284"/>
      <c r="HK153" s="284"/>
      <c r="HL153" s="284"/>
      <c r="HM153" s="284"/>
      <c r="HN153" s="284"/>
      <c r="HO153" s="284"/>
      <c r="HP153" s="284"/>
      <c r="HQ153" s="284"/>
      <c r="HR153" s="284"/>
      <c r="HS153" s="284"/>
      <c r="HT153" s="284"/>
      <c r="HU153" s="284"/>
      <c r="HV153" s="284"/>
      <c r="HW153" s="284"/>
      <c r="HX153" s="284"/>
      <c r="HY153" s="284"/>
      <c r="HZ153" s="284"/>
      <c r="IA153" s="284"/>
      <c r="IB153" s="284"/>
      <c r="IC153" s="284"/>
      <c r="ID153" s="284"/>
      <c r="IE153" s="284"/>
      <c r="IF153" s="284"/>
      <c r="IG153" s="284"/>
      <c r="IH153" s="284"/>
      <c r="II153" s="284"/>
      <c r="IJ153" s="284"/>
    </row>
    <row r="154" spans="1:244" s="353" customFormat="1" ht="14.1" customHeight="1">
      <c r="A154" s="436"/>
      <c r="B154" s="442"/>
      <c r="C154" s="507"/>
      <c r="D154" s="417"/>
      <c r="E154" s="509"/>
      <c r="F154" s="366"/>
      <c r="G154" s="284"/>
      <c r="H154" s="284"/>
      <c r="I154" s="284"/>
      <c r="J154" s="284"/>
      <c r="K154" s="284"/>
      <c r="L154" s="284"/>
      <c r="M154" s="284"/>
      <c r="N154" s="284"/>
      <c r="O154" s="284"/>
      <c r="P154" s="284"/>
      <c r="Q154" s="284"/>
      <c r="R154" s="284"/>
      <c r="S154" s="284"/>
      <c r="T154" s="284"/>
      <c r="U154" s="284"/>
      <c r="V154" s="284"/>
      <c r="W154" s="284"/>
      <c r="X154" s="284"/>
      <c r="Y154" s="284"/>
      <c r="Z154" s="284"/>
      <c r="AA154" s="284"/>
      <c r="AB154" s="284"/>
      <c r="AC154" s="284"/>
      <c r="AD154" s="284"/>
      <c r="AE154" s="284"/>
      <c r="AF154" s="284"/>
      <c r="AG154" s="284"/>
      <c r="AH154" s="284"/>
      <c r="AI154" s="284"/>
      <c r="AJ154" s="284"/>
      <c r="AK154" s="284"/>
      <c r="AL154" s="284"/>
      <c r="AM154" s="284"/>
      <c r="AN154" s="284"/>
      <c r="AO154" s="284"/>
      <c r="AP154" s="284"/>
      <c r="AQ154" s="284"/>
      <c r="AR154" s="284"/>
      <c r="AS154" s="284"/>
      <c r="AT154" s="284"/>
      <c r="AU154" s="284"/>
      <c r="AV154" s="284"/>
      <c r="AW154" s="284"/>
      <c r="AX154" s="284"/>
      <c r="AY154" s="284"/>
      <c r="AZ154" s="284"/>
      <c r="BA154" s="284"/>
      <c r="BB154" s="284"/>
      <c r="BC154" s="284"/>
      <c r="BD154" s="284"/>
      <c r="BE154" s="284"/>
      <c r="BF154" s="284"/>
      <c r="BG154" s="284"/>
      <c r="BH154" s="284"/>
      <c r="BI154" s="284"/>
      <c r="BJ154" s="284"/>
      <c r="BK154" s="284"/>
      <c r="BL154" s="284"/>
      <c r="BM154" s="284"/>
      <c r="BN154" s="284"/>
      <c r="BO154" s="284"/>
      <c r="BP154" s="284"/>
      <c r="BQ154" s="284"/>
      <c r="BR154" s="284"/>
      <c r="BS154" s="284"/>
      <c r="BT154" s="284"/>
      <c r="BU154" s="284"/>
      <c r="BV154" s="284"/>
      <c r="BW154" s="284"/>
      <c r="BX154" s="284"/>
      <c r="BY154" s="284"/>
      <c r="BZ154" s="284"/>
      <c r="CA154" s="284"/>
      <c r="CB154" s="284"/>
      <c r="CC154" s="284"/>
      <c r="CD154" s="284"/>
      <c r="CE154" s="284"/>
      <c r="CF154" s="284"/>
      <c r="CG154" s="284"/>
      <c r="CH154" s="284"/>
      <c r="CI154" s="284"/>
      <c r="CJ154" s="284"/>
      <c r="CK154" s="284"/>
      <c r="CL154" s="284"/>
      <c r="CM154" s="284"/>
      <c r="CN154" s="284"/>
      <c r="CO154" s="284"/>
      <c r="CP154" s="284"/>
      <c r="CQ154" s="284"/>
      <c r="CR154" s="284"/>
      <c r="CS154" s="284"/>
      <c r="CT154" s="284"/>
      <c r="CU154" s="284"/>
      <c r="CV154" s="284"/>
      <c r="CW154" s="284"/>
      <c r="CX154" s="284"/>
      <c r="CY154" s="284"/>
      <c r="CZ154" s="284"/>
      <c r="DA154" s="284"/>
      <c r="DB154" s="284"/>
      <c r="DC154" s="284"/>
      <c r="DD154" s="284"/>
      <c r="DE154" s="284"/>
      <c r="DF154" s="284"/>
      <c r="DG154" s="284"/>
      <c r="DH154" s="284"/>
      <c r="DI154" s="284"/>
      <c r="DJ154" s="284"/>
      <c r="DK154" s="284"/>
      <c r="DL154" s="284"/>
      <c r="DM154" s="284"/>
      <c r="DN154" s="284"/>
      <c r="DO154" s="284"/>
      <c r="DP154" s="284"/>
      <c r="DQ154" s="284"/>
      <c r="DR154" s="284"/>
      <c r="DS154" s="284"/>
      <c r="DT154" s="284"/>
      <c r="DU154" s="284"/>
      <c r="DV154" s="284"/>
      <c r="DW154" s="284"/>
      <c r="DX154" s="284"/>
      <c r="DY154" s="284"/>
      <c r="DZ154" s="284"/>
      <c r="EA154" s="284"/>
      <c r="EB154" s="284"/>
      <c r="EC154" s="284"/>
      <c r="ED154" s="284"/>
      <c r="EE154" s="284"/>
      <c r="EF154" s="284"/>
      <c r="EG154" s="284"/>
      <c r="EH154" s="284"/>
      <c r="EI154" s="284"/>
      <c r="EJ154" s="284"/>
      <c r="EK154" s="284"/>
      <c r="EL154" s="284"/>
      <c r="EM154" s="284"/>
      <c r="EN154" s="284"/>
      <c r="EO154" s="284"/>
      <c r="EP154" s="284"/>
      <c r="EQ154" s="284"/>
      <c r="ER154" s="284"/>
      <c r="ES154" s="284"/>
      <c r="ET154" s="284"/>
      <c r="EU154" s="284"/>
      <c r="EV154" s="284"/>
      <c r="EW154" s="284"/>
      <c r="EX154" s="284"/>
      <c r="EY154" s="284"/>
      <c r="EZ154" s="284"/>
      <c r="FA154" s="284"/>
      <c r="FB154" s="284"/>
      <c r="FC154" s="284"/>
      <c r="FD154" s="284"/>
      <c r="FE154" s="284"/>
      <c r="FF154" s="284"/>
      <c r="FG154" s="284"/>
      <c r="FH154" s="284"/>
      <c r="FI154" s="284"/>
      <c r="FJ154" s="284"/>
      <c r="FK154" s="284"/>
      <c r="FL154" s="284"/>
      <c r="FM154" s="284"/>
      <c r="FN154" s="284"/>
      <c r="FO154" s="284"/>
      <c r="FP154" s="284"/>
      <c r="FQ154" s="284"/>
      <c r="FR154" s="284"/>
      <c r="FS154" s="284"/>
      <c r="FT154" s="284"/>
      <c r="FU154" s="284"/>
      <c r="FV154" s="284"/>
      <c r="FW154" s="284"/>
      <c r="FX154" s="284"/>
      <c r="FY154" s="284"/>
      <c r="FZ154" s="284"/>
      <c r="GA154" s="284"/>
      <c r="GB154" s="284"/>
      <c r="GC154" s="284"/>
      <c r="GD154" s="284"/>
      <c r="GE154" s="284"/>
      <c r="GF154" s="284"/>
      <c r="GG154" s="284"/>
      <c r="GH154" s="284"/>
      <c r="GI154" s="284"/>
      <c r="GJ154" s="284"/>
      <c r="GK154" s="284"/>
      <c r="GL154" s="284"/>
      <c r="GM154" s="284"/>
      <c r="GN154" s="284"/>
      <c r="GO154" s="284"/>
      <c r="GP154" s="284"/>
      <c r="GQ154" s="284"/>
      <c r="GR154" s="284"/>
      <c r="GS154" s="284"/>
      <c r="GT154" s="284"/>
      <c r="GU154" s="284"/>
      <c r="GV154" s="284"/>
      <c r="GW154" s="284"/>
      <c r="GX154" s="284"/>
      <c r="GY154" s="284"/>
      <c r="GZ154" s="284"/>
      <c r="HA154" s="284"/>
      <c r="HB154" s="284"/>
      <c r="HC154" s="284"/>
      <c r="HD154" s="284"/>
      <c r="HE154" s="284"/>
      <c r="HF154" s="284"/>
      <c r="HG154" s="284"/>
      <c r="HH154" s="284"/>
      <c r="HI154" s="284"/>
      <c r="HJ154" s="284"/>
      <c r="HK154" s="284"/>
      <c r="HL154" s="284"/>
      <c r="HM154" s="284"/>
      <c r="HN154" s="284"/>
      <c r="HO154" s="284"/>
      <c r="HP154" s="284"/>
      <c r="HQ154" s="284"/>
      <c r="HR154" s="284"/>
      <c r="HS154" s="284"/>
      <c r="HT154" s="284"/>
      <c r="HU154" s="284"/>
      <c r="HV154" s="284"/>
      <c r="HW154" s="284"/>
      <c r="HX154" s="284"/>
      <c r="HY154" s="284"/>
      <c r="HZ154" s="284"/>
      <c r="IA154" s="284"/>
      <c r="IB154" s="284"/>
      <c r="IC154" s="284"/>
      <c r="ID154" s="284"/>
      <c r="IE154" s="284"/>
      <c r="IF154" s="284"/>
      <c r="IG154" s="284"/>
      <c r="IH154" s="284"/>
      <c r="II154" s="284"/>
      <c r="IJ154" s="284"/>
    </row>
    <row r="155" spans="1:244" s="353" customFormat="1" ht="14.1" customHeight="1">
      <c r="A155" s="344" t="s">
        <v>1266</v>
      </c>
      <c r="B155" s="442" t="s">
        <v>1261</v>
      </c>
      <c r="C155" s="507" t="s">
        <v>440</v>
      </c>
      <c r="D155" s="417">
        <v>77</v>
      </c>
      <c r="E155" s="288"/>
      <c r="F155" s="219">
        <f t="shared" ref="F155" si="12">D155*E155</f>
        <v>0</v>
      </c>
      <c r="G155" s="284"/>
      <c r="H155" s="284"/>
      <c r="I155" s="284"/>
      <c r="J155" s="284"/>
      <c r="K155" s="284"/>
      <c r="L155" s="284"/>
      <c r="M155" s="284"/>
      <c r="N155" s="284"/>
      <c r="O155" s="284"/>
      <c r="P155" s="284"/>
      <c r="Q155" s="284"/>
      <c r="R155" s="284"/>
      <c r="S155" s="284"/>
      <c r="T155" s="284"/>
      <c r="U155" s="284"/>
      <c r="V155" s="284"/>
      <c r="W155" s="284"/>
      <c r="X155" s="284"/>
      <c r="Y155" s="284"/>
      <c r="Z155" s="284"/>
      <c r="AA155" s="284"/>
      <c r="AB155" s="284"/>
      <c r="AC155" s="284"/>
      <c r="AD155" s="284"/>
      <c r="AE155" s="284"/>
      <c r="AF155" s="284"/>
      <c r="AG155" s="284"/>
      <c r="AH155" s="284"/>
      <c r="AI155" s="284"/>
      <c r="AJ155" s="284"/>
      <c r="AK155" s="284"/>
      <c r="AL155" s="284"/>
      <c r="AM155" s="284"/>
      <c r="AN155" s="284"/>
      <c r="AO155" s="284"/>
      <c r="AP155" s="284"/>
      <c r="AQ155" s="284"/>
      <c r="AR155" s="284"/>
      <c r="AS155" s="284"/>
      <c r="AT155" s="284"/>
      <c r="AU155" s="284"/>
      <c r="AV155" s="284"/>
      <c r="AW155" s="284"/>
      <c r="AX155" s="284"/>
      <c r="AY155" s="284"/>
      <c r="AZ155" s="284"/>
      <c r="BA155" s="284"/>
      <c r="BB155" s="284"/>
      <c r="BC155" s="284"/>
      <c r="BD155" s="284"/>
      <c r="BE155" s="284"/>
      <c r="BF155" s="284"/>
      <c r="BG155" s="284"/>
      <c r="BH155" s="284"/>
      <c r="BI155" s="284"/>
      <c r="BJ155" s="284"/>
      <c r="BK155" s="284"/>
      <c r="BL155" s="284"/>
      <c r="BM155" s="284"/>
      <c r="BN155" s="284"/>
      <c r="BO155" s="284"/>
      <c r="BP155" s="284"/>
      <c r="BQ155" s="284"/>
      <c r="BR155" s="284"/>
      <c r="BS155" s="284"/>
      <c r="BT155" s="284"/>
      <c r="BU155" s="284"/>
      <c r="BV155" s="284"/>
      <c r="BW155" s="284"/>
      <c r="BX155" s="284"/>
      <c r="BY155" s="284"/>
      <c r="BZ155" s="284"/>
      <c r="CA155" s="284"/>
      <c r="CB155" s="284"/>
      <c r="CC155" s="284"/>
      <c r="CD155" s="284"/>
      <c r="CE155" s="284"/>
      <c r="CF155" s="284"/>
      <c r="CG155" s="284"/>
      <c r="CH155" s="284"/>
      <c r="CI155" s="284"/>
      <c r="CJ155" s="284"/>
      <c r="CK155" s="284"/>
      <c r="CL155" s="284"/>
      <c r="CM155" s="284"/>
      <c r="CN155" s="284"/>
      <c r="CO155" s="284"/>
      <c r="CP155" s="284"/>
      <c r="CQ155" s="284"/>
      <c r="CR155" s="284"/>
      <c r="CS155" s="284"/>
      <c r="CT155" s="284"/>
      <c r="CU155" s="284"/>
      <c r="CV155" s="284"/>
      <c r="CW155" s="284"/>
      <c r="CX155" s="284"/>
      <c r="CY155" s="284"/>
      <c r="CZ155" s="284"/>
      <c r="DA155" s="284"/>
      <c r="DB155" s="284"/>
      <c r="DC155" s="284"/>
      <c r="DD155" s="284"/>
      <c r="DE155" s="284"/>
      <c r="DF155" s="284"/>
      <c r="DG155" s="284"/>
      <c r="DH155" s="284"/>
      <c r="DI155" s="284"/>
      <c r="DJ155" s="284"/>
      <c r="DK155" s="284"/>
      <c r="DL155" s="284"/>
      <c r="DM155" s="284"/>
      <c r="DN155" s="284"/>
      <c r="DO155" s="284"/>
      <c r="DP155" s="284"/>
      <c r="DQ155" s="284"/>
      <c r="DR155" s="284"/>
      <c r="DS155" s="284"/>
      <c r="DT155" s="284"/>
      <c r="DU155" s="284"/>
      <c r="DV155" s="284"/>
      <c r="DW155" s="284"/>
      <c r="DX155" s="284"/>
      <c r="DY155" s="284"/>
      <c r="DZ155" s="284"/>
      <c r="EA155" s="284"/>
      <c r="EB155" s="284"/>
      <c r="EC155" s="284"/>
      <c r="ED155" s="284"/>
      <c r="EE155" s="284"/>
      <c r="EF155" s="284"/>
      <c r="EG155" s="284"/>
      <c r="EH155" s="284"/>
      <c r="EI155" s="284"/>
      <c r="EJ155" s="284"/>
      <c r="EK155" s="284"/>
      <c r="EL155" s="284"/>
      <c r="EM155" s="284"/>
      <c r="EN155" s="284"/>
      <c r="EO155" s="284"/>
      <c r="EP155" s="284"/>
      <c r="EQ155" s="284"/>
      <c r="ER155" s="284"/>
      <c r="ES155" s="284"/>
      <c r="ET155" s="284"/>
      <c r="EU155" s="284"/>
      <c r="EV155" s="284"/>
      <c r="EW155" s="284"/>
      <c r="EX155" s="284"/>
      <c r="EY155" s="284"/>
      <c r="EZ155" s="284"/>
      <c r="FA155" s="284"/>
      <c r="FB155" s="284"/>
      <c r="FC155" s="284"/>
      <c r="FD155" s="284"/>
      <c r="FE155" s="284"/>
      <c r="FF155" s="284"/>
      <c r="FG155" s="284"/>
      <c r="FH155" s="284"/>
      <c r="FI155" s="284"/>
      <c r="FJ155" s="284"/>
      <c r="FK155" s="284"/>
      <c r="FL155" s="284"/>
      <c r="FM155" s="284"/>
      <c r="FN155" s="284"/>
      <c r="FO155" s="284"/>
      <c r="FP155" s="284"/>
      <c r="FQ155" s="284"/>
      <c r="FR155" s="284"/>
      <c r="FS155" s="284"/>
      <c r="FT155" s="284"/>
      <c r="FU155" s="284"/>
      <c r="FV155" s="284"/>
      <c r="FW155" s="284"/>
      <c r="FX155" s="284"/>
      <c r="FY155" s="284"/>
      <c r="FZ155" s="284"/>
      <c r="GA155" s="284"/>
      <c r="GB155" s="284"/>
      <c r="GC155" s="284"/>
      <c r="GD155" s="284"/>
      <c r="GE155" s="284"/>
      <c r="GF155" s="284"/>
      <c r="GG155" s="284"/>
      <c r="GH155" s="284"/>
      <c r="GI155" s="284"/>
      <c r="GJ155" s="284"/>
      <c r="GK155" s="284"/>
      <c r="GL155" s="284"/>
      <c r="GM155" s="284"/>
      <c r="GN155" s="284"/>
      <c r="GO155" s="284"/>
      <c r="GP155" s="284"/>
      <c r="GQ155" s="284"/>
      <c r="GR155" s="284"/>
      <c r="GS155" s="284"/>
      <c r="GT155" s="284"/>
      <c r="GU155" s="284"/>
      <c r="GV155" s="284"/>
      <c r="GW155" s="284"/>
      <c r="GX155" s="284"/>
      <c r="GY155" s="284"/>
      <c r="GZ155" s="284"/>
      <c r="HA155" s="284"/>
      <c r="HB155" s="284"/>
      <c r="HC155" s="284"/>
      <c r="HD155" s="284"/>
      <c r="HE155" s="284"/>
      <c r="HF155" s="284"/>
      <c r="HG155" s="284"/>
      <c r="HH155" s="284"/>
      <c r="HI155" s="284"/>
      <c r="HJ155" s="284"/>
      <c r="HK155" s="284"/>
      <c r="HL155" s="284"/>
      <c r="HM155" s="284"/>
      <c r="HN155" s="284"/>
      <c r="HO155" s="284"/>
      <c r="HP155" s="284"/>
      <c r="HQ155" s="284"/>
      <c r="HR155" s="284"/>
      <c r="HS155" s="284"/>
      <c r="HT155" s="284"/>
      <c r="HU155" s="284"/>
      <c r="HV155" s="284"/>
      <c r="HW155" s="284"/>
      <c r="HX155" s="284"/>
      <c r="HY155" s="284"/>
      <c r="HZ155" s="284"/>
      <c r="IA155" s="284"/>
      <c r="IB155" s="284"/>
      <c r="IC155" s="284"/>
      <c r="ID155" s="284"/>
      <c r="IE155" s="284"/>
      <c r="IF155" s="284"/>
      <c r="IG155" s="284"/>
      <c r="IH155" s="284"/>
      <c r="II155" s="284"/>
      <c r="IJ155" s="284"/>
    </row>
    <row r="156" spans="1:244" s="353" customFormat="1" ht="14.1" customHeight="1">
      <c r="A156" s="505"/>
      <c r="B156" s="442"/>
      <c r="C156" s="507"/>
      <c r="D156" s="417"/>
      <c r="E156" s="509"/>
      <c r="F156" s="508"/>
      <c r="G156" s="284"/>
      <c r="H156" s="284"/>
      <c r="I156" s="284"/>
      <c r="J156" s="284"/>
      <c r="K156" s="284"/>
      <c r="L156" s="284"/>
      <c r="M156" s="284"/>
      <c r="N156" s="284"/>
      <c r="O156" s="284"/>
      <c r="P156" s="284"/>
      <c r="Q156" s="284"/>
      <c r="R156" s="284"/>
      <c r="S156" s="284"/>
      <c r="T156" s="284"/>
      <c r="U156" s="284"/>
      <c r="V156" s="284"/>
      <c r="W156" s="284"/>
      <c r="X156" s="284"/>
      <c r="Y156" s="284"/>
      <c r="Z156" s="284"/>
      <c r="AA156" s="284"/>
      <c r="AB156" s="284"/>
      <c r="AC156" s="284"/>
      <c r="AD156" s="284"/>
      <c r="AE156" s="284"/>
      <c r="AF156" s="284"/>
      <c r="AG156" s="284"/>
      <c r="AH156" s="284"/>
      <c r="AI156" s="284"/>
      <c r="AJ156" s="284"/>
      <c r="AK156" s="284"/>
      <c r="AL156" s="284"/>
      <c r="AM156" s="284"/>
      <c r="AN156" s="284"/>
      <c r="AO156" s="284"/>
      <c r="AP156" s="284"/>
      <c r="AQ156" s="284"/>
      <c r="AR156" s="284"/>
      <c r="AS156" s="284"/>
      <c r="AT156" s="284"/>
      <c r="AU156" s="284"/>
      <c r="AV156" s="284"/>
      <c r="AW156" s="284"/>
      <c r="AX156" s="284"/>
      <c r="AY156" s="284"/>
      <c r="AZ156" s="284"/>
      <c r="BA156" s="284"/>
      <c r="BB156" s="284"/>
      <c r="BC156" s="284"/>
      <c r="BD156" s="284"/>
      <c r="BE156" s="284"/>
      <c r="BF156" s="284"/>
      <c r="BG156" s="284"/>
      <c r="BH156" s="284"/>
      <c r="BI156" s="284"/>
      <c r="BJ156" s="284"/>
      <c r="BK156" s="284"/>
      <c r="BL156" s="284"/>
      <c r="BM156" s="284"/>
      <c r="BN156" s="284"/>
      <c r="BO156" s="284"/>
      <c r="BP156" s="284"/>
      <c r="BQ156" s="284"/>
      <c r="BR156" s="284"/>
      <c r="BS156" s="284"/>
      <c r="BT156" s="284"/>
      <c r="BU156" s="284"/>
      <c r="BV156" s="284"/>
      <c r="BW156" s="284"/>
      <c r="BX156" s="284"/>
      <c r="BY156" s="284"/>
      <c r="BZ156" s="284"/>
      <c r="CA156" s="284"/>
      <c r="CB156" s="284"/>
      <c r="CC156" s="284"/>
      <c r="CD156" s="284"/>
      <c r="CE156" s="284"/>
      <c r="CF156" s="284"/>
      <c r="CG156" s="284"/>
      <c r="CH156" s="284"/>
      <c r="CI156" s="284"/>
      <c r="CJ156" s="284"/>
      <c r="CK156" s="284"/>
      <c r="CL156" s="284"/>
      <c r="CM156" s="284"/>
      <c r="CN156" s="284"/>
      <c r="CO156" s="284"/>
      <c r="CP156" s="284"/>
      <c r="CQ156" s="284"/>
      <c r="CR156" s="284"/>
      <c r="CS156" s="284"/>
      <c r="CT156" s="284"/>
      <c r="CU156" s="284"/>
      <c r="CV156" s="284"/>
      <c r="CW156" s="284"/>
      <c r="CX156" s="284"/>
      <c r="CY156" s="284"/>
      <c r="CZ156" s="284"/>
      <c r="DA156" s="284"/>
      <c r="DB156" s="284"/>
      <c r="DC156" s="284"/>
      <c r="DD156" s="284"/>
      <c r="DE156" s="284"/>
      <c r="DF156" s="28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284"/>
      <c r="EC156" s="284"/>
      <c r="ED156" s="284"/>
      <c r="EE156" s="284"/>
      <c r="EF156" s="284"/>
      <c r="EG156" s="284"/>
      <c r="EH156" s="284"/>
      <c r="EI156" s="284"/>
      <c r="EJ156" s="284"/>
      <c r="EK156" s="284"/>
      <c r="EL156" s="284"/>
      <c r="EM156" s="284"/>
      <c r="EN156" s="284"/>
      <c r="EO156" s="284"/>
      <c r="EP156" s="284"/>
      <c r="EQ156" s="284"/>
      <c r="ER156" s="284"/>
      <c r="ES156" s="284"/>
      <c r="ET156" s="284"/>
      <c r="EU156" s="284"/>
      <c r="EV156" s="284"/>
      <c r="EW156" s="284"/>
      <c r="EX156" s="284"/>
      <c r="EY156" s="284"/>
      <c r="EZ156" s="284"/>
      <c r="FA156" s="284"/>
      <c r="FB156" s="284"/>
      <c r="FC156" s="284"/>
      <c r="FD156" s="284"/>
      <c r="FE156" s="284"/>
      <c r="FF156" s="284"/>
      <c r="FG156" s="284"/>
      <c r="FH156" s="284"/>
      <c r="FI156" s="284"/>
      <c r="FJ156" s="284"/>
      <c r="FK156" s="284"/>
      <c r="FL156" s="284"/>
      <c r="FM156" s="284"/>
      <c r="FN156" s="284"/>
      <c r="FO156" s="284"/>
      <c r="FP156" s="284"/>
      <c r="FQ156" s="284"/>
      <c r="FR156" s="284"/>
      <c r="FS156" s="284"/>
      <c r="FT156" s="284"/>
      <c r="FU156" s="284"/>
      <c r="FV156" s="284"/>
      <c r="FW156" s="284"/>
      <c r="FX156" s="284"/>
      <c r="FY156" s="284"/>
      <c r="FZ156" s="284"/>
      <c r="GA156" s="284"/>
      <c r="GB156" s="284"/>
      <c r="GC156" s="284"/>
      <c r="GD156" s="284"/>
      <c r="GE156" s="284"/>
      <c r="GF156" s="284"/>
      <c r="GG156" s="284"/>
      <c r="GH156" s="284"/>
      <c r="GI156" s="284"/>
      <c r="GJ156" s="284"/>
      <c r="GK156" s="284"/>
      <c r="GL156" s="284"/>
      <c r="GM156" s="284"/>
      <c r="GN156" s="284"/>
      <c r="GO156" s="284"/>
      <c r="GP156" s="284"/>
      <c r="GQ156" s="284"/>
      <c r="GR156" s="284"/>
      <c r="GS156" s="284"/>
      <c r="GT156" s="284"/>
      <c r="GU156" s="284"/>
      <c r="GV156" s="284"/>
      <c r="GW156" s="284"/>
      <c r="GX156" s="284"/>
      <c r="GY156" s="284"/>
      <c r="GZ156" s="284"/>
      <c r="HA156" s="284"/>
      <c r="HB156" s="284"/>
      <c r="HC156" s="284"/>
      <c r="HD156" s="284"/>
      <c r="HE156" s="284"/>
      <c r="HF156" s="284"/>
      <c r="HG156" s="284"/>
      <c r="HH156" s="284"/>
      <c r="HI156" s="284"/>
      <c r="HJ156" s="284"/>
      <c r="HK156" s="284"/>
      <c r="HL156" s="284"/>
      <c r="HM156" s="284"/>
      <c r="HN156" s="284"/>
      <c r="HO156" s="284"/>
      <c r="HP156" s="284"/>
      <c r="HQ156" s="284"/>
      <c r="HR156" s="284"/>
      <c r="HS156" s="284"/>
      <c r="HT156" s="284"/>
      <c r="HU156" s="284"/>
      <c r="HV156" s="284"/>
      <c r="HW156" s="284"/>
      <c r="HX156" s="284"/>
      <c r="HY156" s="284"/>
      <c r="HZ156" s="284"/>
      <c r="IA156" s="284"/>
      <c r="IB156" s="284"/>
      <c r="IC156" s="284"/>
      <c r="ID156" s="284"/>
      <c r="IE156" s="284"/>
      <c r="IF156" s="284"/>
      <c r="IG156" s="284"/>
      <c r="IH156" s="284"/>
      <c r="II156" s="284"/>
      <c r="IJ156" s="284"/>
    </row>
    <row r="157" spans="1:244" s="353" customFormat="1" ht="14.1" customHeight="1">
      <c r="A157" s="344" t="s">
        <v>1267</v>
      </c>
      <c r="B157" s="442" t="s">
        <v>1262</v>
      </c>
      <c r="C157" s="507" t="s">
        <v>440</v>
      </c>
      <c r="D157" s="417">
        <v>32</v>
      </c>
      <c r="E157" s="288"/>
      <c r="F157" s="219">
        <f t="shared" ref="F157" si="13">D157*E157</f>
        <v>0</v>
      </c>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84"/>
      <c r="AS157" s="284"/>
      <c r="AT157" s="284"/>
      <c r="AU157" s="284"/>
      <c r="AV157" s="284"/>
      <c r="AW157" s="284"/>
      <c r="AX157" s="284"/>
      <c r="AY157" s="284"/>
      <c r="AZ157" s="284"/>
      <c r="BA157" s="284"/>
      <c r="BB157" s="284"/>
      <c r="BC157" s="284"/>
      <c r="BD157" s="284"/>
      <c r="BE157" s="284"/>
      <c r="BF157" s="284"/>
      <c r="BG157" s="284"/>
      <c r="BH157" s="284"/>
      <c r="BI157" s="284"/>
      <c r="BJ157" s="284"/>
      <c r="BK157" s="284"/>
      <c r="BL157" s="284"/>
      <c r="BM157" s="284"/>
      <c r="BN157" s="284"/>
      <c r="BO157" s="284"/>
      <c r="BP157" s="284"/>
      <c r="BQ157" s="284"/>
      <c r="BR157" s="284"/>
      <c r="BS157" s="284"/>
      <c r="BT157" s="284"/>
      <c r="BU157" s="284"/>
      <c r="BV157" s="284"/>
      <c r="BW157" s="284"/>
      <c r="BX157" s="284"/>
      <c r="BY157" s="284"/>
      <c r="BZ157" s="284"/>
      <c r="CA157" s="284"/>
      <c r="CB157" s="284"/>
      <c r="CC157" s="284"/>
      <c r="CD157" s="284"/>
      <c r="CE157" s="284"/>
      <c r="CF157" s="284"/>
      <c r="CG157" s="284"/>
      <c r="CH157" s="284"/>
      <c r="CI157" s="284"/>
      <c r="CJ157" s="284"/>
      <c r="CK157" s="284"/>
      <c r="CL157" s="284"/>
      <c r="CM157" s="284"/>
      <c r="CN157" s="284"/>
      <c r="CO157" s="284"/>
      <c r="CP157" s="284"/>
      <c r="CQ157" s="284"/>
      <c r="CR157" s="284"/>
      <c r="CS157" s="284"/>
      <c r="CT157" s="284"/>
      <c r="CU157" s="284"/>
      <c r="CV157" s="284"/>
      <c r="CW157" s="284"/>
      <c r="CX157" s="284"/>
      <c r="CY157" s="284"/>
      <c r="CZ157" s="284"/>
      <c r="DA157" s="284"/>
      <c r="DB157" s="284"/>
      <c r="DC157" s="284"/>
      <c r="DD157" s="284"/>
      <c r="DE157" s="284"/>
      <c r="DF157" s="284"/>
      <c r="DG157" s="284"/>
      <c r="DH157" s="284"/>
      <c r="DI157" s="284"/>
      <c r="DJ157" s="284"/>
      <c r="DK157" s="284"/>
      <c r="DL157" s="284"/>
      <c r="DM157" s="284"/>
      <c r="DN157" s="284"/>
      <c r="DO157" s="284"/>
      <c r="DP157" s="284"/>
      <c r="DQ157" s="284"/>
      <c r="DR157" s="284"/>
      <c r="DS157" s="284"/>
      <c r="DT157" s="284"/>
      <c r="DU157" s="284"/>
      <c r="DV157" s="284"/>
      <c r="DW157" s="284"/>
      <c r="DX157" s="284"/>
      <c r="DY157" s="284"/>
      <c r="DZ157" s="284"/>
      <c r="EA157" s="284"/>
      <c r="EB157" s="284"/>
      <c r="EC157" s="284"/>
      <c r="ED157" s="284"/>
      <c r="EE157" s="284"/>
      <c r="EF157" s="284"/>
      <c r="EG157" s="284"/>
      <c r="EH157" s="284"/>
      <c r="EI157" s="284"/>
      <c r="EJ157" s="284"/>
      <c r="EK157" s="284"/>
      <c r="EL157" s="284"/>
      <c r="EM157" s="284"/>
      <c r="EN157" s="284"/>
      <c r="EO157" s="284"/>
      <c r="EP157" s="284"/>
      <c r="EQ157" s="284"/>
      <c r="ER157" s="284"/>
      <c r="ES157" s="284"/>
      <c r="ET157" s="284"/>
      <c r="EU157" s="284"/>
      <c r="EV157" s="284"/>
      <c r="EW157" s="284"/>
      <c r="EX157" s="284"/>
      <c r="EY157" s="284"/>
      <c r="EZ157" s="284"/>
      <c r="FA157" s="284"/>
      <c r="FB157" s="284"/>
      <c r="FC157" s="284"/>
      <c r="FD157" s="284"/>
      <c r="FE157" s="284"/>
      <c r="FF157" s="284"/>
      <c r="FG157" s="284"/>
      <c r="FH157" s="284"/>
      <c r="FI157" s="284"/>
      <c r="FJ157" s="284"/>
      <c r="FK157" s="284"/>
      <c r="FL157" s="284"/>
      <c r="FM157" s="284"/>
      <c r="FN157" s="284"/>
      <c r="FO157" s="284"/>
      <c r="FP157" s="284"/>
      <c r="FQ157" s="284"/>
      <c r="FR157" s="284"/>
      <c r="FS157" s="284"/>
      <c r="FT157" s="284"/>
      <c r="FU157" s="284"/>
      <c r="FV157" s="284"/>
      <c r="FW157" s="284"/>
      <c r="FX157" s="284"/>
      <c r="FY157" s="284"/>
      <c r="FZ157" s="284"/>
      <c r="GA157" s="284"/>
      <c r="GB157" s="284"/>
      <c r="GC157" s="284"/>
      <c r="GD157" s="284"/>
      <c r="GE157" s="284"/>
      <c r="GF157" s="284"/>
      <c r="GG157" s="284"/>
      <c r="GH157" s="284"/>
      <c r="GI157" s="284"/>
      <c r="GJ157" s="284"/>
      <c r="GK157" s="284"/>
      <c r="GL157" s="284"/>
      <c r="GM157" s="284"/>
      <c r="GN157" s="284"/>
      <c r="GO157" s="284"/>
      <c r="GP157" s="284"/>
      <c r="GQ157" s="284"/>
      <c r="GR157" s="284"/>
      <c r="GS157" s="284"/>
      <c r="GT157" s="284"/>
      <c r="GU157" s="284"/>
      <c r="GV157" s="284"/>
      <c r="GW157" s="284"/>
      <c r="GX157" s="284"/>
      <c r="GY157" s="284"/>
      <c r="GZ157" s="284"/>
      <c r="HA157" s="284"/>
      <c r="HB157" s="284"/>
      <c r="HC157" s="284"/>
      <c r="HD157" s="284"/>
      <c r="HE157" s="284"/>
      <c r="HF157" s="284"/>
      <c r="HG157" s="284"/>
      <c r="HH157" s="284"/>
      <c r="HI157" s="284"/>
      <c r="HJ157" s="284"/>
      <c r="HK157" s="284"/>
      <c r="HL157" s="284"/>
      <c r="HM157" s="284"/>
      <c r="HN157" s="284"/>
      <c r="HO157" s="284"/>
      <c r="HP157" s="284"/>
      <c r="HQ157" s="284"/>
      <c r="HR157" s="284"/>
      <c r="HS157" s="284"/>
      <c r="HT157" s="284"/>
      <c r="HU157" s="284"/>
      <c r="HV157" s="284"/>
      <c r="HW157" s="284"/>
      <c r="HX157" s="284"/>
      <c r="HY157" s="284"/>
      <c r="HZ157" s="284"/>
      <c r="IA157" s="284"/>
      <c r="IB157" s="284"/>
      <c r="IC157" s="284"/>
      <c r="ID157" s="284"/>
      <c r="IE157" s="284"/>
      <c r="IF157" s="284"/>
      <c r="IG157" s="284"/>
      <c r="IH157" s="284"/>
      <c r="II157" s="284"/>
      <c r="IJ157" s="284"/>
    </row>
    <row r="158" spans="1:244" s="353" customFormat="1" ht="14.1" customHeight="1">
      <c r="A158" s="436"/>
      <c r="B158" s="442"/>
      <c r="C158" s="507"/>
      <c r="D158" s="417"/>
      <c r="E158" s="511"/>
      <c r="F158" s="512"/>
      <c r="G158" s="284"/>
      <c r="H158" s="284"/>
      <c r="I158" s="284"/>
      <c r="J158" s="284"/>
      <c r="K158" s="284"/>
      <c r="L158" s="284"/>
      <c r="M158" s="284"/>
      <c r="N158" s="284"/>
      <c r="O158" s="284"/>
      <c r="P158" s="284"/>
      <c r="Q158" s="284"/>
      <c r="R158" s="284"/>
      <c r="S158" s="284"/>
      <c r="T158" s="284"/>
      <c r="U158" s="284"/>
      <c r="V158" s="284"/>
      <c r="W158" s="284"/>
      <c r="X158" s="284"/>
      <c r="Y158" s="284"/>
      <c r="Z158" s="284"/>
      <c r="AA158" s="284"/>
      <c r="AB158" s="284"/>
      <c r="AC158" s="284"/>
      <c r="AD158" s="284"/>
      <c r="AE158" s="284"/>
      <c r="AF158" s="284"/>
      <c r="AG158" s="284"/>
      <c r="AH158" s="284"/>
      <c r="AI158" s="284"/>
      <c r="AJ158" s="284"/>
      <c r="AK158" s="284"/>
      <c r="AL158" s="284"/>
      <c r="AM158" s="284"/>
      <c r="AN158" s="284"/>
      <c r="AO158" s="284"/>
      <c r="AP158" s="284"/>
      <c r="AQ158" s="284"/>
      <c r="AR158" s="284"/>
      <c r="AS158" s="284"/>
      <c r="AT158" s="284"/>
      <c r="AU158" s="284"/>
      <c r="AV158" s="284"/>
      <c r="AW158" s="284"/>
      <c r="AX158" s="284"/>
      <c r="AY158" s="284"/>
      <c r="AZ158" s="284"/>
      <c r="BA158" s="284"/>
      <c r="BB158" s="284"/>
      <c r="BC158" s="284"/>
      <c r="BD158" s="284"/>
      <c r="BE158" s="284"/>
      <c r="BF158" s="284"/>
      <c r="BG158" s="284"/>
      <c r="BH158" s="284"/>
      <c r="BI158" s="284"/>
      <c r="BJ158" s="284"/>
      <c r="BK158" s="284"/>
      <c r="BL158" s="284"/>
      <c r="BM158" s="284"/>
      <c r="BN158" s="284"/>
      <c r="BO158" s="284"/>
      <c r="BP158" s="284"/>
      <c r="BQ158" s="284"/>
      <c r="BR158" s="284"/>
      <c r="BS158" s="284"/>
      <c r="BT158" s="284"/>
      <c r="BU158" s="284"/>
      <c r="BV158" s="284"/>
      <c r="BW158" s="284"/>
      <c r="BX158" s="284"/>
      <c r="BY158" s="284"/>
      <c r="BZ158" s="284"/>
      <c r="CA158" s="284"/>
      <c r="CB158" s="284"/>
      <c r="CC158" s="284"/>
      <c r="CD158" s="284"/>
      <c r="CE158" s="284"/>
      <c r="CF158" s="284"/>
      <c r="CG158" s="284"/>
      <c r="CH158" s="284"/>
      <c r="CI158" s="284"/>
      <c r="CJ158" s="284"/>
      <c r="CK158" s="284"/>
      <c r="CL158" s="284"/>
      <c r="CM158" s="284"/>
      <c r="CN158" s="284"/>
      <c r="CO158" s="284"/>
      <c r="CP158" s="284"/>
      <c r="CQ158" s="284"/>
      <c r="CR158" s="284"/>
      <c r="CS158" s="284"/>
      <c r="CT158" s="284"/>
      <c r="CU158" s="284"/>
      <c r="CV158" s="284"/>
      <c r="CW158" s="284"/>
      <c r="CX158" s="284"/>
      <c r="CY158" s="284"/>
      <c r="CZ158" s="284"/>
      <c r="DA158" s="284"/>
      <c r="DB158" s="284"/>
      <c r="DC158" s="284"/>
      <c r="DD158" s="284"/>
      <c r="DE158" s="284"/>
      <c r="DF158" s="28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284"/>
      <c r="EC158" s="284"/>
      <c r="ED158" s="284"/>
      <c r="EE158" s="284"/>
      <c r="EF158" s="284"/>
      <c r="EG158" s="284"/>
      <c r="EH158" s="284"/>
      <c r="EI158" s="284"/>
      <c r="EJ158" s="284"/>
      <c r="EK158" s="284"/>
      <c r="EL158" s="284"/>
      <c r="EM158" s="284"/>
      <c r="EN158" s="284"/>
      <c r="EO158" s="284"/>
      <c r="EP158" s="284"/>
      <c r="EQ158" s="284"/>
      <c r="ER158" s="284"/>
      <c r="ES158" s="284"/>
      <c r="ET158" s="284"/>
      <c r="EU158" s="284"/>
      <c r="EV158" s="284"/>
      <c r="EW158" s="284"/>
      <c r="EX158" s="284"/>
      <c r="EY158" s="284"/>
      <c r="EZ158" s="284"/>
      <c r="FA158" s="284"/>
      <c r="FB158" s="284"/>
      <c r="FC158" s="284"/>
      <c r="FD158" s="284"/>
      <c r="FE158" s="284"/>
      <c r="FF158" s="284"/>
      <c r="FG158" s="284"/>
      <c r="FH158" s="284"/>
      <c r="FI158" s="284"/>
      <c r="FJ158" s="284"/>
      <c r="FK158" s="284"/>
      <c r="FL158" s="284"/>
      <c r="FM158" s="284"/>
      <c r="FN158" s="284"/>
      <c r="FO158" s="284"/>
      <c r="FP158" s="284"/>
      <c r="FQ158" s="284"/>
      <c r="FR158" s="284"/>
      <c r="FS158" s="284"/>
      <c r="FT158" s="284"/>
      <c r="FU158" s="284"/>
      <c r="FV158" s="284"/>
      <c r="FW158" s="284"/>
      <c r="FX158" s="284"/>
      <c r="FY158" s="284"/>
      <c r="FZ158" s="284"/>
      <c r="GA158" s="284"/>
      <c r="GB158" s="284"/>
      <c r="GC158" s="284"/>
      <c r="GD158" s="284"/>
      <c r="GE158" s="284"/>
      <c r="GF158" s="284"/>
      <c r="GG158" s="284"/>
      <c r="GH158" s="284"/>
      <c r="GI158" s="284"/>
      <c r="GJ158" s="284"/>
      <c r="GK158" s="284"/>
      <c r="GL158" s="284"/>
      <c r="GM158" s="284"/>
      <c r="GN158" s="284"/>
      <c r="GO158" s="284"/>
      <c r="GP158" s="284"/>
      <c r="GQ158" s="284"/>
      <c r="GR158" s="284"/>
      <c r="GS158" s="284"/>
      <c r="GT158" s="284"/>
      <c r="GU158" s="284"/>
      <c r="GV158" s="284"/>
      <c r="GW158" s="284"/>
      <c r="GX158" s="284"/>
      <c r="GY158" s="284"/>
      <c r="GZ158" s="284"/>
      <c r="HA158" s="284"/>
      <c r="HB158" s="284"/>
      <c r="HC158" s="284"/>
      <c r="HD158" s="284"/>
      <c r="HE158" s="284"/>
      <c r="HF158" s="284"/>
      <c r="HG158" s="284"/>
      <c r="HH158" s="284"/>
      <c r="HI158" s="284"/>
      <c r="HJ158" s="284"/>
      <c r="HK158" s="284"/>
      <c r="HL158" s="284"/>
      <c r="HM158" s="284"/>
      <c r="HN158" s="284"/>
      <c r="HO158" s="284"/>
      <c r="HP158" s="284"/>
      <c r="HQ158" s="284"/>
      <c r="HR158" s="284"/>
      <c r="HS158" s="284"/>
      <c r="HT158" s="284"/>
      <c r="HU158" s="284"/>
      <c r="HV158" s="284"/>
      <c r="HW158" s="284"/>
      <c r="HX158" s="284"/>
      <c r="HY158" s="284"/>
      <c r="HZ158" s="284"/>
      <c r="IA158" s="284"/>
      <c r="IB158" s="284"/>
      <c r="IC158" s="284"/>
      <c r="ID158" s="284"/>
      <c r="IE158" s="284"/>
      <c r="IF158" s="284"/>
      <c r="IG158" s="284"/>
      <c r="IH158" s="284"/>
      <c r="II158" s="284"/>
      <c r="IJ158" s="284"/>
    </row>
    <row r="159" spans="1:244" s="353" customFormat="1" ht="15" customHeight="1">
      <c r="A159" s="344" t="s">
        <v>1268</v>
      </c>
      <c r="B159" s="442" t="s">
        <v>206</v>
      </c>
      <c r="C159" s="507" t="s">
        <v>440</v>
      </c>
      <c r="D159" s="434">
        <v>45935</v>
      </c>
      <c r="E159" s="288"/>
      <c r="F159" s="219">
        <f t="shared" ref="F159" si="14">D159*E159</f>
        <v>0</v>
      </c>
      <c r="G159" s="284"/>
      <c r="H159" s="284"/>
      <c r="I159" s="284"/>
      <c r="J159" s="284"/>
      <c r="K159" s="284"/>
      <c r="L159" s="284"/>
      <c r="M159" s="284"/>
      <c r="N159" s="284"/>
      <c r="O159" s="284"/>
      <c r="P159" s="284"/>
      <c r="Q159" s="284"/>
      <c r="R159" s="284"/>
      <c r="S159" s="284"/>
      <c r="T159" s="284"/>
      <c r="U159" s="284"/>
      <c r="V159" s="284"/>
      <c r="W159" s="284"/>
      <c r="X159" s="284"/>
      <c r="Y159" s="284"/>
      <c r="Z159" s="284"/>
      <c r="AA159" s="284"/>
      <c r="AB159" s="284"/>
      <c r="AC159" s="284"/>
      <c r="AD159" s="284"/>
      <c r="AE159" s="284"/>
      <c r="AF159" s="284"/>
      <c r="AG159" s="284"/>
      <c r="AH159" s="284"/>
      <c r="AI159" s="284"/>
      <c r="AJ159" s="284"/>
      <c r="AK159" s="284"/>
      <c r="AL159" s="284"/>
      <c r="AM159" s="284"/>
      <c r="AN159" s="284"/>
      <c r="AO159" s="284"/>
      <c r="AP159" s="284"/>
      <c r="AQ159" s="284"/>
      <c r="AR159" s="284"/>
      <c r="AS159" s="284"/>
      <c r="AT159" s="284"/>
      <c r="AU159" s="284"/>
      <c r="AV159" s="284"/>
      <c r="AW159" s="284"/>
      <c r="AX159" s="284"/>
      <c r="AY159" s="284"/>
      <c r="AZ159" s="284"/>
      <c r="BA159" s="284"/>
      <c r="BB159" s="284"/>
      <c r="BC159" s="284"/>
      <c r="BD159" s="284"/>
      <c r="BE159" s="284"/>
      <c r="BF159" s="284"/>
      <c r="BG159" s="284"/>
      <c r="BH159" s="284"/>
      <c r="BI159" s="284"/>
      <c r="BJ159" s="284"/>
      <c r="BK159" s="284"/>
      <c r="BL159" s="284"/>
      <c r="BM159" s="284"/>
      <c r="BN159" s="284"/>
      <c r="BO159" s="284"/>
      <c r="BP159" s="284"/>
      <c r="BQ159" s="284"/>
      <c r="BR159" s="284"/>
      <c r="BS159" s="284"/>
      <c r="BT159" s="284"/>
      <c r="BU159" s="284"/>
      <c r="BV159" s="284"/>
      <c r="BW159" s="284"/>
      <c r="BX159" s="284"/>
      <c r="BY159" s="284"/>
      <c r="BZ159" s="284"/>
      <c r="CA159" s="284"/>
      <c r="CB159" s="284"/>
      <c r="CC159" s="284"/>
      <c r="CD159" s="284"/>
      <c r="CE159" s="284"/>
      <c r="CF159" s="284"/>
      <c r="CG159" s="284"/>
      <c r="CH159" s="284"/>
      <c r="CI159" s="284"/>
      <c r="CJ159" s="284"/>
      <c r="CK159" s="284"/>
      <c r="CL159" s="284"/>
      <c r="CM159" s="284"/>
      <c r="CN159" s="284"/>
      <c r="CO159" s="284"/>
      <c r="CP159" s="284"/>
      <c r="CQ159" s="284"/>
      <c r="CR159" s="284"/>
      <c r="CS159" s="284"/>
      <c r="CT159" s="284"/>
      <c r="CU159" s="284"/>
      <c r="CV159" s="284"/>
      <c r="CW159" s="284"/>
      <c r="CX159" s="284"/>
      <c r="CY159" s="284"/>
      <c r="CZ159" s="284"/>
      <c r="DA159" s="284"/>
      <c r="DB159" s="284"/>
      <c r="DC159" s="284"/>
      <c r="DD159" s="284"/>
      <c r="DE159" s="284"/>
      <c r="DF159" s="284"/>
      <c r="DG159" s="284"/>
      <c r="DH159" s="284"/>
      <c r="DI159" s="284"/>
      <c r="DJ159" s="284"/>
      <c r="DK159" s="284"/>
      <c r="DL159" s="284"/>
      <c r="DM159" s="284"/>
      <c r="DN159" s="284"/>
      <c r="DO159" s="284"/>
      <c r="DP159" s="284"/>
      <c r="DQ159" s="284"/>
      <c r="DR159" s="284"/>
      <c r="DS159" s="284"/>
      <c r="DT159" s="284"/>
      <c r="DU159" s="284"/>
      <c r="DV159" s="284"/>
      <c r="DW159" s="284"/>
      <c r="DX159" s="284"/>
      <c r="DY159" s="284"/>
      <c r="DZ159" s="284"/>
      <c r="EA159" s="284"/>
      <c r="EB159" s="284"/>
      <c r="EC159" s="284"/>
      <c r="ED159" s="284"/>
      <c r="EE159" s="284"/>
      <c r="EF159" s="284"/>
      <c r="EG159" s="284"/>
      <c r="EH159" s="284"/>
      <c r="EI159" s="284"/>
      <c r="EJ159" s="284"/>
      <c r="EK159" s="284"/>
      <c r="EL159" s="284"/>
      <c r="EM159" s="284"/>
      <c r="EN159" s="284"/>
      <c r="EO159" s="284"/>
      <c r="EP159" s="284"/>
      <c r="EQ159" s="284"/>
      <c r="ER159" s="284"/>
      <c r="ES159" s="284"/>
      <c r="ET159" s="284"/>
      <c r="EU159" s="284"/>
      <c r="EV159" s="284"/>
      <c r="EW159" s="284"/>
      <c r="EX159" s="284"/>
      <c r="EY159" s="284"/>
      <c r="EZ159" s="284"/>
      <c r="FA159" s="284"/>
      <c r="FB159" s="284"/>
      <c r="FC159" s="284"/>
      <c r="FD159" s="284"/>
      <c r="FE159" s="284"/>
      <c r="FF159" s="284"/>
      <c r="FG159" s="284"/>
      <c r="FH159" s="284"/>
      <c r="FI159" s="284"/>
      <c r="FJ159" s="284"/>
      <c r="FK159" s="284"/>
      <c r="FL159" s="284"/>
      <c r="FM159" s="284"/>
      <c r="FN159" s="284"/>
      <c r="FO159" s="284"/>
      <c r="FP159" s="284"/>
      <c r="FQ159" s="284"/>
      <c r="FR159" s="284"/>
      <c r="FS159" s="284"/>
      <c r="FT159" s="284"/>
      <c r="FU159" s="284"/>
      <c r="FV159" s="284"/>
      <c r="FW159" s="284"/>
      <c r="FX159" s="284"/>
      <c r="FY159" s="284"/>
      <c r="FZ159" s="284"/>
      <c r="GA159" s="284"/>
      <c r="GB159" s="284"/>
      <c r="GC159" s="284"/>
      <c r="GD159" s="284"/>
      <c r="GE159" s="284"/>
      <c r="GF159" s="284"/>
      <c r="GG159" s="284"/>
      <c r="GH159" s="284"/>
      <c r="GI159" s="284"/>
      <c r="GJ159" s="284"/>
      <c r="GK159" s="284"/>
      <c r="GL159" s="284"/>
      <c r="GM159" s="284"/>
      <c r="GN159" s="284"/>
      <c r="GO159" s="284"/>
      <c r="GP159" s="284"/>
      <c r="GQ159" s="284"/>
      <c r="GR159" s="284"/>
      <c r="GS159" s="284"/>
      <c r="GT159" s="284"/>
      <c r="GU159" s="284"/>
      <c r="GV159" s="284"/>
      <c r="GW159" s="284"/>
      <c r="GX159" s="284"/>
      <c r="GY159" s="284"/>
      <c r="GZ159" s="284"/>
      <c r="HA159" s="284"/>
      <c r="HB159" s="284"/>
      <c r="HC159" s="284"/>
      <c r="HD159" s="284"/>
      <c r="HE159" s="284"/>
      <c r="HF159" s="284"/>
      <c r="HG159" s="284"/>
      <c r="HH159" s="284"/>
      <c r="HI159" s="284"/>
      <c r="HJ159" s="284"/>
      <c r="HK159" s="284"/>
      <c r="HL159" s="284"/>
      <c r="HM159" s="284"/>
      <c r="HN159" s="284"/>
      <c r="HO159" s="284"/>
      <c r="HP159" s="284"/>
      <c r="HQ159" s="284"/>
      <c r="HR159" s="284"/>
      <c r="HS159" s="284"/>
      <c r="HT159" s="284"/>
      <c r="HU159" s="284"/>
      <c r="HV159" s="284"/>
      <c r="HW159" s="284"/>
      <c r="HX159" s="284"/>
      <c r="HY159" s="284"/>
      <c r="HZ159" s="284"/>
      <c r="IA159" s="284"/>
      <c r="IB159" s="284"/>
      <c r="IC159" s="284"/>
      <c r="ID159" s="284"/>
      <c r="IE159" s="284"/>
      <c r="IF159" s="284"/>
      <c r="IG159" s="284"/>
      <c r="IH159" s="284"/>
      <c r="II159" s="284"/>
      <c r="IJ159" s="284"/>
    </row>
    <row r="160" spans="1:244" s="353" customFormat="1" ht="15" customHeight="1">
      <c r="A160" s="344"/>
      <c r="B160" s="442"/>
      <c r="C160" s="507"/>
      <c r="D160" s="417"/>
      <c r="E160" s="511"/>
      <c r="F160" s="512"/>
      <c r="G160" s="284"/>
      <c r="H160" s="284"/>
      <c r="I160" s="284"/>
      <c r="J160" s="284"/>
      <c r="K160" s="284"/>
      <c r="L160" s="284"/>
      <c r="M160" s="284"/>
      <c r="N160" s="284"/>
      <c r="O160" s="284"/>
      <c r="P160" s="284"/>
      <c r="Q160" s="284"/>
      <c r="R160" s="284"/>
      <c r="S160" s="284"/>
      <c r="T160" s="284"/>
      <c r="U160" s="284"/>
      <c r="V160" s="284"/>
      <c r="W160" s="284"/>
      <c r="X160" s="284"/>
      <c r="Y160" s="284"/>
      <c r="Z160" s="284"/>
      <c r="AA160" s="284"/>
      <c r="AB160" s="284"/>
      <c r="AC160" s="284"/>
      <c r="AD160" s="284"/>
      <c r="AE160" s="284"/>
      <c r="AF160" s="284"/>
      <c r="AG160" s="284"/>
      <c r="AH160" s="284"/>
      <c r="AI160" s="284"/>
      <c r="AJ160" s="284"/>
      <c r="AK160" s="284"/>
      <c r="AL160" s="284"/>
      <c r="AM160" s="284"/>
      <c r="AN160" s="284"/>
      <c r="AO160" s="284"/>
      <c r="AP160" s="284"/>
      <c r="AQ160" s="284"/>
      <c r="AR160" s="284"/>
      <c r="AS160" s="284"/>
      <c r="AT160" s="284"/>
      <c r="AU160" s="284"/>
      <c r="AV160" s="284"/>
      <c r="AW160" s="284"/>
      <c r="AX160" s="284"/>
      <c r="AY160" s="284"/>
      <c r="AZ160" s="284"/>
      <c r="BA160" s="284"/>
      <c r="BB160" s="284"/>
      <c r="BC160" s="284"/>
      <c r="BD160" s="284"/>
      <c r="BE160" s="284"/>
      <c r="BF160" s="284"/>
      <c r="BG160" s="284"/>
      <c r="BH160" s="284"/>
      <c r="BI160" s="284"/>
      <c r="BJ160" s="284"/>
      <c r="BK160" s="284"/>
      <c r="BL160" s="284"/>
      <c r="BM160" s="284"/>
      <c r="BN160" s="284"/>
      <c r="BO160" s="284"/>
      <c r="BP160" s="284"/>
      <c r="BQ160" s="284"/>
      <c r="BR160" s="284"/>
      <c r="BS160" s="284"/>
      <c r="BT160" s="284"/>
      <c r="BU160" s="284"/>
      <c r="BV160" s="284"/>
      <c r="BW160" s="284"/>
      <c r="BX160" s="284"/>
      <c r="BY160" s="284"/>
      <c r="BZ160" s="284"/>
      <c r="CA160" s="284"/>
      <c r="CB160" s="284"/>
      <c r="CC160" s="284"/>
      <c r="CD160" s="284"/>
      <c r="CE160" s="284"/>
      <c r="CF160" s="284"/>
      <c r="CG160" s="284"/>
      <c r="CH160" s="284"/>
      <c r="CI160" s="284"/>
      <c r="CJ160" s="284"/>
      <c r="CK160" s="284"/>
      <c r="CL160" s="284"/>
      <c r="CM160" s="284"/>
      <c r="CN160" s="284"/>
      <c r="CO160" s="284"/>
      <c r="CP160" s="284"/>
      <c r="CQ160" s="284"/>
      <c r="CR160" s="284"/>
      <c r="CS160" s="284"/>
      <c r="CT160" s="284"/>
      <c r="CU160" s="284"/>
      <c r="CV160" s="284"/>
      <c r="CW160" s="284"/>
      <c r="CX160" s="284"/>
      <c r="CY160" s="284"/>
      <c r="CZ160" s="284"/>
      <c r="DA160" s="284"/>
      <c r="DB160" s="284"/>
      <c r="DC160" s="284"/>
      <c r="DD160" s="284"/>
      <c r="DE160" s="284"/>
      <c r="DF160" s="284"/>
      <c r="DG160" s="284"/>
      <c r="DH160" s="284"/>
      <c r="DI160" s="284"/>
      <c r="DJ160" s="284"/>
      <c r="DK160" s="284"/>
      <c r="DL160" s="284"/>
      <c r="DM160" s="284"/>
      <c r="DN160" s="284"/>
      <c r="DO160" s="284"/>
      <c r="DP160" s="284"/>
      <c r="DQ160" s="284"/>
      <c r="DR160" s="284"/>
      <c r="DS160" s="284"/>
      <c r="DT160" s="284"/>
      <c r="DU160" s="284"/>
      <c r="DV160" s="284"/>
      <c r="DW160" s="284"/>
      <c r="DX160" s="284"/>
      <c r="DY160" s="284"/>
      <c r="DZ160" s="284"/>
      <c r="EA160" s="284"/>
      <c r="EB160" s="284"/>
      <c r="EC160" s="284"/>
      <c r="ED160" s="284"/>
      <c r="EE160" s="284"/>
      <c r="EF160" s="284"/>
      <c r="EG160" s="284"/>
      <c r="EH160" s="284"/>
      <c r="EI160" s="284"/>
      <c r="EJ160" s="284"/>
      <c r="EK160" s="284"/>
      <c r="EL160" s="284"/>
      <c r="EM160" s="284"/>
      <c r="EN160" s="284"/>
      <c r="EO160" s="284"/>
      <c r="EP160" s="284"/>
      <c r="EQ160" s="284"/>
      <c r="ER160" s="284"/>
      <c r="ES160" s="284"/>
      <c r="ET160" s="284"/>
      <c r="EU160" s="284"/>
      <c r="EV160" s="284"/>
      <c r="EW160" s="284"/>
      <c r="EX160" s="284"/>
      <c r="EY160" s="284"/>
      <c r="EZ160" s="284"/>
      <c r="FA160" s="284"/>
      <c r="FB160" s="284"/>
      <c r="FC160" s="284"/>
      <c r="FD160" s="284"/>
      <c r="FE160" s="284"/>
      <c r="FF160" s="284"/>
      <c r="FG160" s="284"/>
      <c r="FH160" s="284"/>
      <c r="FI160" s="284"/>
      <c r="FJ160" s="284"/>
      <c r="FK160" s="284"/>
      <c r="FL160" s="284"/>
      <c r="FM160" s="284"/>
      <c r="FN160" s="284"/>
      <c r="FO160" s="284"/>
      <c r="FP160" s="284"/>
      <c r="FQ160" s="284"/>
      <c r="FR160" s="284"/>
      <c r="FS160" s="284"/>
      <c r="FT160" s="284"/>
      <c r="FU160" s="284"/>
      <c r="FV160" s="284"/>
      <c r="FW160" s="284"/>
      <c r="FX160" s="284"/>
      <c r="FY160" s="284"/>
      <c r="FZ160" s="284"/>
      <c r="GA160" s="284"/>
      <c r="GB160" s="284"/>
      <c r="GC160" s="284"/>
      <c r="GD160" s="284"/>
      <c r="GE160" s="284"/>
      <c r="GF160" s="284"/>
      <c r="GG160" s="284"/>
      <c r="GH160" s="284"/>
      <c r="GI160" s="284"/>
      <c r="GJ160" s="284"/>
      <c r="GK160" s="284"/>
      <c r="GL160" s="284"/>
      <c r="GM160" s="284"/>
      <c r="GN160" s="284"/>
      <c r="GO160" s="284"/>
      <c r="GP160" s="284"/>
      <c r="GQ160" s="284"/>
      <c r="GR160" s="284"/>
      <c r="GS160" s="284"/>
      <c r="GT160" s="284"/>
      <c r="GU160" s="284"/>
      <c r="GV160" s="284"/>
      <c r="GW160" s="284"/>
      <c r="GX160" s="284"/>
      <c r="GY160" s="284"/>
      <c r="GZ160" s="284"/>
      <c r="HA160" s="284"/>
      <c r="HB160" s="284"/>
      <c r="HC160" s="284"/>
      <c r="HD160" s="284"/>
      <c r="HE160" s="284"/>
      <c r="HF160" s="284"/>
      <c r="HG160" s="284"/>
      <c r="HH160" s="284"/>
      <c r="HI160" s="284"/>
      <c r="HJ160" s="284"/>
      <c r="HK160" s="284"/>
      <c r="HL160" s="284"/>
      <c r="HM160" s="284"/>
      <c r="HN160" s="284"/>
      <c r="HO160" s="284"/>
      <c r="HP160" s="284"/>
      <c r="HQ160" s="284"/>
      <c r="HR160" s="284"/>
      <c r="HS160" s="284"/>
      <c r="HT160" s="284"/>
      <c r="HU160" s="284"/>
      <c r="HV160" s="284"/>
      <c r="HW160" s="284"/>
      <c r="HX160" s="284"/>
      <c r="HY160" s="284"/>
      <c r="HZ160" s="284"/>
      <c r="IA160" s="284"/>
      <c r="IB160" s="284"/>
      <c r="IC160" s="284"/>
      <c r="ID160" s="284"/>
      <c r="IE160" s="284"/>
      <c r="IF160" s="284"/>
      <c r="IG160" s="284"/>
      <c r="IH160" s="284"/>
      <c r="II160" s="284"/>
      <c r="IJ160" s="284"/>
    </row>
    <row r="161" spans="1:244" s="353" customFormat="1" ht="15" customHeight="1">
      <c r="A161" s="344"/>
      <c r="B161" s="442"/>
      <c r="C161" s="507"/>
      <c r="D161" s="417"/>
      <c r="E161" s="511"/>
      <c r="F161" s="512"/>
      <c r="G161" s="284"/>
      <c r="H161" s="284"/>
      <c r="I161" s="284"/>
      <c r="J161" s="284"/>
      <c r="K161" s="284"/>
      <c r="L161" s="284"/>
      <c r="M161" s="284"/>
      <c r="N161" s="284"/>
      <c r="O161" s="284"/>
      <c r="P161" s="284"/>
      <c r="Q161" s="284"/>
      <c r="R161" s="284"/>
      <c r="S161" s="284"/>
      <c r="T161" s="284"/>
      <c r="U161" s="284"/>
      <c r="V161" s="284"/>
      <c r="W161" s="284"/>
      <c r="X161" s="284"/>
      <c r="Y161" s="284"/>
      <c r="Z161" s="284"/>
      <c r="AA161" s="284"/>
      <c r="AB161" s="284"/>
      <c r="AC161" s="284"/>
      <c r="AD161" s="284"/>
      <c r="AE161" s="284"/>
      <c r="AF161" s="284"/>
      <c r="AG161" s="284"/>
      <c r="AH161" s="284"/>
      <c r="AI161" s="284"/>
      <c r="AJ161" s="284"/>
      <c r="AK161" s="284"/>
      <c r="AL161" s="284"/>
      <c r="AM161" s="284"/>
      <c r="AN161" s="284"/>
      <c r="AO161" s="284"/>
      <c r="AP161" s="284"/>
      <c r="AQ161" s="284"/>
      <c r="AR161" s="284"/>
      <c r="AS161" s="284"/>
      <c r="AT161" s="284"/>
      <c r="AU161" s="284"/>
      <c r="AV161" s="284"/>
      <c r="AW161" s="284"/>
      <c r="AX161" s="284"/>
      <c r="AY161" s="284"/>
      <c r="AZ161" s="284"/>
      <c r="BA161" s="284"/>
      <c r="BB161" s="284"/>
      <c r="BC161" s="284"/>
      <c r="BD161" s="284"/>
      <c r="BE161" s="284"/>
      <c r="BF161" s="284"/>
      <c r="BG161" s="284"/>
      <c r="BH161" s="284"/>
      <c r="BI161" s="284"/>
      <c r="BJ161" s="284"/>
      <c r="BK161" s="284"/>
      <c r="BL161" s="284"/>
      <c r="BM161" s="284"/>
      <c r="BN161" s="284"/>
      <c r="BO161" s="284"/>
      <c r="BP161" s="284"/>
      <c r="BQ161" s="284"/>
      <c r="BR161" s="284"/>
      <c r="BS161" s="284"/>
      <c r="BT161" s="284"/>
      <c r="BU161" s="284"/>
      <c r="BV161" s="284"/>
      <c r="BW161" s="284"/>
      <c r="BX161" s="284"/>
      <c r="BY161" s="284"/>
      <c r="BZ161" s="284"/>
      <c r="CA161" s="284"/>
      <c r="CB161" s="284"/>
      <c r="CC161" s="284"/>
      <c r="CD161" s="284"/>
      <c r="CE161" s="284"/>
      <c r="CF161" s="284"/>
      <c r="CG161" s="284"/>
      <c r="CH161" s="284"/>
      <c r="CI161" s="284"/>
      <c r="CJ161" s="284"/>
      <c r="CK161" s="284"/>
      <c r="CL161" s="284"/>
      <c r="CM161" s="284"/>
      <c r="CN161" s="284"/>
      <c r="CO161" s="284"/>
      <c r="CP161" s="284"/>
      <c r="CQ161" s="284"/>
      <c r="CR161" s="284"/>
      <c r="CS161" s="284"/>
      <c r="CT161" s="284"/>
      <c r="CU161" s="284"/>
      <c r="CV161" s="284"/>
      <c r="CW161" s="284"/>
      <c r="CX161" s="284"/>
      <c r="CY161" s="284"/>
      <c r="CZ161" s="284"/>
      <c r="DA161" s="284"/>
      <c r="DB161" s="284"/>
      <c r="DC161" s="284"/>
      <c r="DD161" s="284"/>
      <c r="DE161" s="284"/>
      <c r="DF161" s="284"/>
      <c r="DG161" s="284"/>
      <c r="DH161" s="284"/>
      <c r="DI161" s="284"/>
      <c r="DJ161" s="284"/>
      <c r="DK161" s="284"/>
      <c r="DL161" s="284"/>
      <c r="DM161" s="284"/>
      <c r="DN161" s="284"/>
      <c r="DO161" s="284"/>
      <c r="DP161" s="284"/>
      <c r="DQ161" s="284"/>
      <c r="DR161" s="284"/>
      <c r="DS161" s="284"/>
      <c r="DT161" s="284"/>
      <c r="DU161" s="284"/>
      <c r="DV161" s="284"/>
      <c r="DW161" s="284"/>
      <c r="DX161" s="284"/>
      <c r="DY161" s="284"/>
      <c r="DZ161" s="284"/>
      <c r="EA161" s="284"/>
      <c r="EB161" s="284"/>
      <c r="EC161" s="284"/>
      <c r="ED161" s="284"/>
      <c r="EE161" s="284"/>
      <c r="EF161" s="284"/>
      <c r="EG161" s="284"/>
      <c r="EH161" s="284"/>
      <c r="EI161" s="284"/>
      <c r="EJ161" s="284"/>
      <c r="EK161" s="284"/>
      <c r="EL161" s="284"/>
      <c r="EM161" s="284"/>
      <c r="EN161" s="284"/>
      <c r="EO161" s="284"/>
      <c r="EP161" s="284"/>
      <c r="EQ161" s="284"/>
      <c r="ER161" s="284"/>
      <c r="ES161" s="284"/>
      <c r="ET161" s="284"/>
      <c r="EU161" s="284"/>
      <c r="EV161" s="284"/>
      <c r="EW161" s="284"/>
      <c r="EX161" s="284"/>
      <c r="EY161" s="284"/>
      <c r="EZ161" s="284"/>
      <c r="FA161" s="284"/>
      <c r="FB161" s="284"/>
      <c r="FC161" s="284"/>
      <c r="FD161" s="284"/>
      <c r="FE161" s="284"/>
      <c r="FF161" s="284"/>
      <c r="FG161" s="284"/>
      <c r="FH161" s="284"/>
      <c r="FI161" s="284"/>
      <c r="FJ161" s="284"/>
      <c r="FK161" s="284"/>
      <c r="FL161" s="284"/>
      <c r="FM161" s="284"/>
      <c r="FN161" s="284"/>
      <c r="FO161" s="284"/>
      <c r="FP161" s="284"/>
      <c r="FQ161" s="284"/>
      <c r="FR161" s="284"/>
      <c r="FS161" s="284"/>
      <c r="FT161" s="284"/>
      <c r="FU161" s="284"/>
      <c r="FV161" s="284"/>
      <c r="FW161" s="284"/>
      <c r="FX161" s="284"/>
      <c r="FY161" s="284"/>
      <c r="FZ161" s="284"/>
      <c r="GA161" s="284"/>
      <c r="GB161" s="284"/>
      <c r="GC161" s="284"/>
      <c r="GD161" s="284"/>
      <c r="GE161" s="284"/>
      <c r="GF161" s="284"/>
      <c r="GG161" s="284"/>
      <c r="GH161" s="284"/>
      <c r="GI161" s="284"/>
      <c r="GJ161" s="284"/>
      <c r="GK161" s="284"/>
      <c r="GL161" s="284"/>
      <c r="GM161" s="284"/>
      <c r="GN161" s="284"/>
      <c r="GO161" s="284"/>
      <c r="GP161" s="284"/>
      <c r="GQ161" s="284"/>
      <c r="GR161" s="284"/>
      <c r="GS161" s="284"/>
      <c r="GT161" s="284"/>
      <c r="GU161" s="284"/>
      <c r="GV161" s="284"/>
      <c r="GW161" s="284"/>
      <c r="GX161" s="284"/>
      <c r="GY161" s="284"/>
      <c r="GZ161" s="284"/>
      <c r="HA161" s="284"/>
      <c r="HB161" s="284"/>
      <c r="HC161" s="284"/>
      <c r="HD161" s="284"/>
      <c r="HE161" s="284"/>
      <c r="HF161" s="284"/>
      <c r="HG161" s="284"/>
      <c r="HH161" s="284"/>
      <c r="HI161" s="284"/>
      <c r="HJ161" s="284"/>
      <c r="HK161" s="284"/>
      <c r="HL161" s="284"/>
      <c r="HM161" s="284"/>
      <c r="HN161" s="284"/>
      <c r="HO161" s="284"/>
      <c r="HP161" s="284"/>
      <c r="HQ161" s="284"/>
      <c r="HR161" s="284"/>
      <c r="HS161" s="284"/>
      <c r="HT161" s="284"/>
      <c r="HU161" s="284"/>
      <c r="HV161" s="284"/>
      <c r="HW161" s="284"/>
      <c r="HX161" s="284"/>
      <c r="HY161" s="284"/>
      <c r="HZ161" s="284"/>
      <c r="IA161" s="284"/>
      <c r="IB161" s="284"/>
      <c r="IC161" s="284"/>
      <c r="ID161" s="284"/>
      <c r="IE161" s="284"/>
      <c r="IF161" s="284"/>
      <c r="IG161" s="284"/>
      <c r="IH161" s="284"/>
      <c r="II161" s="284"/>
      <c r="IJ161" s="284"/>
    </row>
    <row r="162" spans="1:244" s="353" customFormat="1" ht="15" customHeight="1">
      <c r="A162" s="344"/>
      <c r="B162" s="442"/>
      <c r="C162" s="507"/>
      <c r="D162" s="417"/>
      <c r="E162" s="511"/>
      <c r="F162" s="512"/>
      <c r="G162" s="284"/>
      <c r="H162" s="284"/>
      <c r="I162" s="284"/>
      <c r="J162" s="284"/>
      <c r="K162" s="284"/>
      <c r="L162" s="284"/>
      <c r="M162" s="284"/>
      <c r="N162" s="284"/>
      <c r="O162" s="284"/>
      <c r="P162" s="284"/>
      <c r="Q162" s="284"/>
      <c r="R162" s="284"/>
      <c r="S162" s="284"/>
      <c r="T162" s="284"/>
      <c r="U162" s="284"/>
      <c r="V162" s="284"/>
      <c r="W162" s="284"/>
      <c r="X162" s="284"/>
      <c r="Y162" s="284"/>
      <c r="Z162" s="284"/>
      <c r="AA162" s="284"/>
      <c r="AB162" s="284"/>
      <c r="AC162" s="284"/>
      <c r="AD162" s="284"/>
      <c r="AE162" s="284"/>
      <c r="AF162" s="284"/>
      <c r="AG162" s="284"/>
      <c r="AH162" s="284"/>
      <c r="AI162" s="284"/>
      <c r="AJ162" s="284"/>
      <c r="AK162" s="284"/>
      <c r="AL162" s="284"/>
      <c r="AM162" s="284"/>
      <c r="AN162" s="284"/>
      <c r="AO162" s="284"/>
      <c r="AP162" s="284"/>
      <c r="AQ162" s="284"/>
      <c r="AR162" s="284"/>
      <c r="AS162" s="284"/>
      <c r="AT162" s="284"/>
      <c r="AU162" s="284"/>
      <c r="AV162" s="284"/>
      <c r="AW162" s="284"/>
      <c r="AX162" s="284"/>
      <c r="AY162" s="284"/>
      <c r="AZ162" s="284"/>
      <c r="BA162" s="284"/>
      <c r="BB162" s="284"/>
      <c r="BC162" s="284"/>
      <c r="BD162" s="284"/>
      <c r="BE162" s="284"/>
      <c r="BF162" s="284"/>
      <c r="BG162" s="284"/>
      <c r="BH162" s="284"/>
      <c r="BI162" s="284"/>
      <c r="BJ162" s="284"/>
      <c r="BK162" s="284"/>
      <c r="BL162" s="284"/>
      <c r="BM162" s="284"/>
      <c r="BN162" s="284"/>
      <c r="BO162" s="284"/>
      <c r="BP162" s="284"/>
      <c r="BQ162" s="284"/>
      <c r="BR162" s="284"/>
      <c r="BS162" s="284"/>
      <c r="BT162" s="284"/>
      <c r="BU162" s="284"/>
      <c r="BV162" s="284"/>
      <c r="BW162" s="284"/>
      <c r="BX162" s="284"/>
      <c r="BY162" s="284"/>
      <c r="BZ162" s="284"/>
      <c r="CA162" s="284"/>
      <c r="CB162" s="284"/>
      <c r="CC162" s="284"/>
      <c r="CD162" s="284"/>
      <c r="CE162" s="284"/>
      <c r="CF162" s="284"/>
      <c r="CG162" s="284"/>
      <c r="CH162" s="284"/>
      <c r="CI162" s="284"/>
      <c r="CJ162" s="284"/>
      <c r="CK162" s="284"/>
      <c r="CL162" s="284"/>
      <c r="CM162" s="284"/>
      <c r="CN162" s="284"/>
      <c r="CO162" s="284"/>
      <c r="CP162" s="284"/>
      <c r="CQ162" s="284"/>
      <c r="CR162" s="284"/>
      <c r="CS162" s="284"/>
      <c r="CT162" s="284"/>
      <c r="CU162" s="284"/>
      <c r="CV162" s="284"/>
      <c r="CW162" s="284"/>
      <c r="CX162" s="284"/>
      <c r="CY162" s="284"/>
      <c r="CZ162" s="284"/>
      <c r="DA162" s="284"/>
      <c r="DB162" s="284"/>
      <c r="DC162" s="284"/>
      <c r="DD162" s="284"/>
      <c r="DE162" s="284"/>
      <c r="DF162" s="284"/>
      <c r="DG162" s="284"/>
      <c r="DH162" s="284"/>
      <c r="DI162" s="284"/>
      <c r="DJ162" s="284"/>
      <c r="DK162" s="284"/>
      <c r="DL162" s="284"/>
      <c r="DM162" s="284"/>
      <c r="DN162" s="284"/>
      <c r="DO162" s="284"/>
      <c r="DP162" s="284"/>
      <c r="DQ162" s="284"/>
      <c r="DR162" s="284"/>
      <c r="DS162" s="284"/>
      <c r="DT162" s="284"/>
      <c r="DU162" s="284"/>
      <c r="DV162" s="284"/>
      <c r="DW162" s="284"/>
      <c r="DX162" s="284"/>
      <c r="DY162" s="284"/>
      <c r="DZ162" s="284"/>
      <c r="EA162" s="284"/>
      <c r="EB162" s="284"/>
      <c r="EC162" s="284"/>
      <c r="ED162" s="284"/>
      <c r="EE162" s="284"/>
      <c r="EF162" s="284"/>
      <c r="EG162" s="284"/>
      <c r="EH162" s="284"/>
      <c r="EI162" s="284"/>
      <c r="EJ162" s="284"/>
      <c r="EK162" s="284"/>
      <c r="EL162" s="284"/>
      <c r="EM162" s="284"/>
      <c r="EN162" s="284"/>
      <c r="EO162" s="284"/>
      <c r="EP162" s="284"/>
      <c r="EQ162" s="284"/>
      <c r="ER162" s="284"/>
      <c r="ES162" s="284"/>
      <c r="ET162" s="284"/>
      <c r="EU162" s="284"/>
      <c r="EV162" s="284"/>
      <c r="EW162" s="284"/>
      <c r="EX162" s="284"/>
      <c r="EY162" s="284"/>
      <c r="EZ162" s="284"/>
      <c r="FA162" s="284"/>
      <c r="FB162" s="284"/>
      <c r="FC162" s="284"/>
      <c r="FD162" s="284"/>
      <c r="FE162" s="284"/>
      <c r="FF162" s="284"/>
      <c r="FG162" s="284"/>
      <c r="FH162" s="284"/>
      <c r="FI162" s="284"/>
      <c r="FJ162" s="284"/>
      <c r="FK162" s="284"/>
      <c r="FL162" s="284"/>
      <c r="FM162" s="284"/>
      <c r="FN162" s="284"/>
      <c r="FO162" s="284"/>
      <c r="FP162" s="284"/>
      <c r="FQ162" s="284"/>
      <c r="FR162" s="284"/>
      <c r="FS162" s="284"/>
      <c r="FT162" s="284"/>
      <c r="FU162" s="284"/>
      <c r="FV162" s="284"/>
      <c r="FW162" s="284"/>
      <c r="FX162" s="284"/>
      <c r="FY162" s="284"/>
      <c r="FZ162" s="284"/>
      <c r="GA162" s="284"/>
      <c r="GB162" s="284"/>
      <c r="GC162" s="284"/>
      <c r="GD162" s="284"/>
      <c r="GE162" s="284"/>
      <c r="GF162" s="284"/>
      <c r="GG162" s="284"/>
      <c r="GH162" s="284"/>
      <c r="GI162" s="284"/>
      <c r="GJ162" s="284"/>
      <c r="GK162" s="284"/>
      <c r="GL162" s="284"/>
      <c r="GM162" s="284"/>
      <c r="GN162" s="284"/>
      <c r="GO162" s="284"/>
      <c r="GP162" s="284"/>
      <c r="GQ162" s="284"/>
      <c r="GR162" s="284"/>
      <c r="GS162" s="284"/>
      <c r="GT162" s="284"/>
      <c r="GU162" s="284"/>
      <c r="GV162" s="284"/>
      <c r="GW162" s="284"/>
      <c r="GX162" s="284"/>
      <c r="GY162" s="284"/>
      <c r="GZ162" s="284"/>
      <c r="HA162" s="284"/>
      <c r="HB162" s="284"/>
      <c r="HC162" s="284"/>
      <c r="HD162" s="284"/>
      <c r="HE162" s="284"/>
      <c r="HF162" s="284"/>
      <c r="HG162" s="284"/>
      <c r="HH162" s="284"/>
      <c r="HI162" s="284"/>
      <c r="HJ162" s="284"/>
      <c r="HK162" s="284"/>
      <c r="HL162" s="284"/>
      <c r="HM162" s="284"/>
      <c r="HN162" s="284"/>
      <c r="HO162" s="284"/>
      <c r="HP162" s="284"/>
      <c r="HQ162" s="284"/>
      <c r="HR162" s="284"/>
      <c r="HS162" s="284"/>
      <c r="HT162" s="284"/>
      <c r="HU162" s="284"/>
      <c r="HV162" s="284"/>
      <c r="HW162" s="284"/>
      <c r="HX162" s="284"/>
      <c r="HY162" s="284"/>
      <c r="HZ162" s="284"/>
      <c r="IA162" s="284"/>
      <c r="IB162" s="284"/>
      <c r="IC162" s="284"/>
      <c r="ID162" s="284"/>
      <c r="IE162" s="284"/>
      <c r="IF162" s="284"/>
      <c r="IG162" s="284"/>
      <c r="IH162" s="284"/>
      <c r="II162" s="284"/>
      <c r="IJ162" s="284"/>
    </row>
    <row r="163" spans="1:244" s="353" customFormat="1" ht="15" customHeight="1">
      <c r="A163" s="344"/>
      <c r="B163" s="442"/>
      <c r="C163" s="507"/>
      <c r="D163" s="417"/>
      <c r="E163" s="511"/>
      <c r="F163" s="512"/>
      <c r="G163" s="284"/>
      <c r="H163" s="284"/>
      <c r="I163" s="284"/>
      <c r="J163" s="284"/>
      <c r="K163" s="284"/>
      <c r="L163" s="284"/>
      <c r="M163" s="284"/>
      <c r="N163" s="284"/>
      <c r="O163" s="284"/>
      <c r="P163" s="284"/>
      <c r="Q163" s="284"/>
      <c r="R163" s="284"/>
      <c r="S163" s="284"/>
      <c r="T163" s="284"/>
      <c r="U163" s="284"/>
      <c r="V163" s="284"/>
      <c r="W163" s="284"/>
      <c r="X163" s="284"/>
      <c r="Y163" s="284"/>
      <c r="Z163" s="284"/>
      <c r="AA163" s="284"/>
      <c r="AB163" s="284"/>
      <c r="AC163" s="284"/>
      <c r="AD163" s="284"/>
      <c r="AE163" s="284"/>
      <c r="AF163" s="284"/>
      <c r="AG163" s="284"/>
      <c r="AH163" s="284"/>
      <c r="AI163" s="284"/>
      <c r="AJ163" s="284"/>
      <c r="AK163" s="284"/>
      <c r="AL163" s="284"/>
      <c r="AM163" s="284"/>
      <c r="AN163" s="284"/>
      <c r="AO163" s="284"/>
      <c r="AP163" s="284"/>
      <c r="AQ163" s="284"/>
      <c r="AR163" s="284"/>
      <c r="AS163" s="284"/>
      <c r="AT163" s="284"/>
      <c r="AU163" s="284"/>
      <c r="AV163" s="284"/>
      <c r="AW163" s="284"/>
      <c r="AX163" s="284"/>
      <c r="AY163" s="284"/>
      <c r="AZ163" s="284"/>
      <c r="BA163" s="284"/>
      <c r="BB163" s="284"/>
      <c r="BC163" s="284"/>
      <c r="BD163" s="284"/>
      <c r="BE163" s="284"/>
      <c r="BF163" s="284"/>
      <c r="BG163" s="284"/>
      <c r="BH163" s="284"/>
      <c r="BI163" s="284"/>
      <c r="BJ163" s="284"/>
      <c r="BK163" s="284"/>
      <c r="BL163" s="284"/>
      <c r="BM163" s="284"/>
      <c r="BN163" s="284"/>
      <c r="BO163" s="284"/>
      <c r="BP163" s="284"/>
      <c r="BQ163" s="284"/>
      <c r="BR163" s="284"/>
      <c r="BS163" s="284"/>
      <c r="BT163" s="284"/>
      <c r="BU163" s="284"/>
      <c r="BV163" s="284"/>
      <c r="BW163" s="284"/>
      <c r="BX163" s="284"/>
      <c r="BY163" s="284"/>
      <c r="BZ163" s="284"/>
      <c r="CA163" s="284"/>
      <c r="CB163" s="284"/>
      <c r="CC163" s="284"/>
      <c r="CD163" s="284"/>
      <c r="CE163" s="284"/>
      <c r="CF163" s="284"/>
      <c r="CG163" s="284"/>
      <c r="CH163" s="284"/>
      <c r="CI163" s="284"/>
      <c r="CJ163" s="284"/>
      <c r="CK163" s="284"/>
      <c r="CL163" s="284"/>
      <c r="CM163" s="284"/>
      <c r="CN163" s="284"/>
      <c r="CO163" s="284"/>
      <c r="CP163" s="284"/>
      <c r="CQ163" s="284"/>
      <c r="CR163" s="284"/>
      <c r="CS163" s="284"/>
      <c r="CT163" s="284"/>
      <c r="CU163" s="284"/>
      <c r="CV163" s="284"/>
      <c r="CW163" s="284"/>
      <c r="CX163" s="284"/>
      <c r="CY163" s="284"/>
      <c r="CZ163" s="284"/>
      <c r="DA163" s="284"/>
      <c r="DB163" s="284"/>
      <c r="DC163" s="284"/>
      <c r="DD163" s="284"/>
      <c r="DE163" s="284"/>
      <c r="DF163" s="284"/>
      <c r="DG163" s="284"/>
      <c r="DH163" s="284"/>
      <c r="DI163" s="284"/>
      <c r="DJ163" s="284"/>
      <c r="DK163" s="284"/>
      <c r="DL163" s="284"/>
      <c r="DM163" s="284"/>
      <c r="DN163" s="284"/>
      <c r="DO163" s="284"/>
      <c r="DP163" s="284"/>
      <c r="DQ163" s="284"/>
      <c r="DR163" s="284"/>
      <c r="DS163" s="284"/>
      <c r="DT163" s="284"/>
      <c r="DU163" s="284"/>
      <c r="DV163" s="284"/>
      <c r="DW163" s="284"/>
      <c r="DX163" s="284"/>
      <c r="DY163" s="284"/>
      <c r="DZ163" s="284"/>
      <c r="EA163" s="284"/>
      <c r="EB163" s="284"/>
      <c r="EC163" s="284"/>
      <c r="ED163" s="284"/>
      <c r="EE163" s="284"/>
      <c r="EF163" s="284"/>
      <c r="EG163" s="284"/>
      <c r="EH163" s="284"/>
      <c r="EI163" s="284"/>
      <c r="EJ163" s="284"/>
      <c r="EK163" s="284"/>
      <c r="EL163" s="284"/>
      <c r="EM163" s="284"/>
      <c r="EN163" s="284"/>
      <c r="EO163" s="284"/>
      <c r="EP163" s="284"/>
      <c r="EQ163" s="284"/>
      <c r="ER163" s="284"/>
      <c r="ES163" s="284"/>
      <c r="ET163" s="284"/>
      <c r="EU163" s="284"/>
      <c r="EV163" s="284"/>
      <c r="EW163" s="284"/>
      <c r="EX163" s="284"/>
      <c r="EY163" s="284"/>
      <c r="EZ163" s="284"/>
      <c r="FA163" s="284"/>
      <c r="FB163" s="284"/>
      <c r="FC163" s="284"/>
      <c r="FD163" s="284"/>
      <c r="FE163" s="284"/>
      <c r="FF163" s="284"/>
      <c r="FG163" s="284"/>
      <c r="FH163" s="284"/>
      <c r="FI163" s="284"/>
      <c r="FJ163" s="284"/>
      <c r="FK163" s="284"/>
      <c r="FL163" s="284"/>
      <c r="FM163" s="284"/>
      <c r="FN163" s="284"/>
      <c r="FO163" s="284"/>
      <c r="FP163" s="284"/>
      <c r="FQ163" s="284"/>
      <c r="FR163" s="284"/>
      <c r="FS163" s="284"/>
      <c r="FT163" s="284"/>
      <c r="FU163" s="284"/>
      <c r="FV163" s="284"/>
      <c r="FW163" s="284"/>
      <c r="FX163" s="284"/>
      <c r="FY163" s="284"/>
      <c r="FZ163" s="284"/>
      <c r="GA163" s="284"/>
      <c r="GB163" s="284"/>
      <c r="GC163" s="284"/>
      <c r="GD163" s="284"/>
      <c r="GE163" s="284"/>
      <c r="GF163" s="284"/>
      <c r="GG163" s="284"/>
      <c r="GH163" s="284"/>
      <c r="GI163" s="284"/>
      <c r="GJ163" s="284"/>
      <c r="GK163" s="284"/>
      <c r="GL163" s="284"/>
      <c r="GM163" s="284"/>
      <c r="GN163" s="284"/>
      <c r="GO163" s="284"/>
      <c r="GP163" s="284"/>
      <c r="GQ163" s="284"/>
      <c r="GR163" s="284"/>
      <c r="GS163" s="284"/>
      <c r="GT163" s="284"/>
      <c r="GU163" s="284"/>
      <c r="GV163" s="284"/>
      <c r="GW163" s="284"/>
      <c r="GX163" s="284"/>
      <c r="GY163" s="284"/>
      <c r="GZ163" s="284"/>
      <c r="HA163" s="284"/>
      <c r="HB163" s="284"/>
      <c r="HC163" s="284"/>
      <c r="HD163" s="284"/>
      <c r="HE163" s="284"/>
      <c r="HF163" s="284"/>
      <c r="HG163" s="284"/>
      <c r="HH163" s="284"/>
      <c r="HI163" s="284"/>
      <c r="HJ163" s="284"/>
      <c r="HK163" s="284"/>
      <c r="HL163" s="284"/>
      <c r="HM163" s="284"/>
      <c r="HN163" s="284"/>
      <c r="HO163" s="284"/>
      <c r="HP163" s="284"/>
      <c r="HQ163" s="284"/>
      <c r="HR163" s="284"/>
      <c r="HS163" s="284"/>
      <c r="HT163" s="284"/>
      <c r="HU163" s="284"/>
      <c r="HV163" s="284"/>
      <c r="HW163" s="284"/>
      <c r="HX163" s="284"/>
      <c r="HY163" s="284"/>
      <c r="HZ163" s="284"/>
      <c r="IA163" s="284"/>
      <c r="IB163" s="284"/>
      <c r="IC163" s="284"/>
      <c r="ID163" s="284"/>
      <c r="IE163" s="284"/>
      <c r="IF163" s="284"/>
      <c r="IG163" s="284"/>
      <c r="IH163" s="284"/>
      <c r="II163" s="284"/>
      <c r="IJ163" s="284"/>
    </row>
    <row r="164" spans="1:244" s="353" customFormat="1" ht="15" customHeight="1">
      <c r="A164" s="344"/>
      <c r="B164" s="442"/>
      <c r="C164" s="507"/>
      <c r="D164" s="417"/>
      <c r="E164" s="511"/>
      <c r="F164" s="512"/>
      <c r="G164" s="284"/>
      <c r="H164" s="284"/>
      <c r="I164" s="284"/>
      <c r="J164" s="284"/>
      <c r="K164" s="284"/>
      <c r="L164" s="284"/>
      <c r="M164" s="284"/>
      <c r="N164" s="284"/>
      <c r="O164" s="284"/>
      <c r="P164" s="284"/>
      <c r="Q164" s="284"/>
      <c r="R164" s="284"/>
      <c r="S164" s="284"/>
      <c r="T164" s="284"/>
      <c r="U164" s="284"/>
      <c r="V164" s="284"/>
      <c r="W164" s="284"/>
      <c r="X164" s="284"/>
      <c r="Y164" s="284"/>
      <c r="Z164" s="284"/>
      <c r="AA164" s="284"/>
      <c r="AB164" s="284"/>
      <c r="AC164" s="284"/>
      <c r="AD164" s="284"/>
      <c r="AE164" s="284"/>
      <c r="AF164" s="284"/>
      <c r="AG164" s="284"/>
      <c r="AH164" s="284"/>
      <c r="AI164" s="284"/>
      <c r="AJ164" s="284"/>
      <c r="AK164" s="284"/>
      <c r="AL164" s="284"/>
      <c r="AM164" s="284"/>
      <c r="AN164" s="284"/>
      <c r="AO164" s="284"/>
      <c r="AP164" s="284"/>
      <c r="AQ164" s="284"/>
      <c r="AR164" s="284"/>
      <c r="AS164" s="284"/>
      <c r="AT164" s="284"/>
      <c r="AU164" s="284"/>
      <c r="AV164" s="284"/>
      <c r="AW164" s="284"/>
      <c r="AX164" s="284"/>
      <c r="AY164" s="284"/>
      <c r="AZ164" s="284"/>
      <c r="BA164" s="284"/>
      <c r="BB164" s="284"/>
      <c r="BC164" s="284"/>
      <c r="BD164" s="284"/>
      <c r="BE164" s="284"/>
      <c r="BF164" s="284"/>
      <c r="BG164" s="284"/>
      <c r="BH164" s="284"/>
      <c r="BI164" s="284"/>
      <c r="BJ164" s="284"/>
      <c r="BK164" s="284"/>
      <c r="BL164" s="284"/>
      <c r="BM164" s="284"/>
      <c r="BN164" s="284"/>
      <c r="BO164" s="284"/>
      <c r="BP164" s="284"/>
      <c r="BQ164" s="284"/>
      <c r="BR164" s="284"/>
      <c r="BS164" s="284"/>
      <c r="BT164" s="284"/>
      <c r="BU164" s="284"/>
      <c r="BV164" s="284"/>
      <c r="BW164" s="284"/>
      <c r="BX164" s="284"/>
      <c r="BY164" s="284"/>
      <c r="BZ164" s="284"/>
      <c r="CA164" s="284"/>
      <c r="CB164" s="284"/>
      <c r="CC164" s="284"/>
      <c r="CD164" s="284"/>
      <c r="CE164" s="284"/>
      <c r="CF164" s="284"/>
      <c r="CG164" s="284"/>
      <c r="CH164" s="284"/>
      <c r="CI164" s="284"/>
      <c r="CJ164" s="284"/>
      <c r="CK164" s="284"/>
      <c r="CL164" s="284"/>
      <c r="CM164" s="284"/>
      <c r="CN164" s="284"/>
      <c r="CO164" s="284"/>
      <c r="CP164" s="284"/>
      <c r="CQ164" s="284"/>
      <c r="CR164" s="284"/>
      <c r="CS164" s="284"/>
      <c r="CT164" s="284"/>
      <c r="CU164" s="284"/>
      <c r="CV164" s="284"/>
      <c r="CW164" s="284"/>
      <c r="CX164" s="284"/>
      <c r="CY164" s="284"/>
      <c r="CZ164" s="284"/>
      <c r="DA164" s="284"/>
      <c r="DB164" s="284"/>
      <c r="DC164" s="284"/>
      <c r="DD164" s="284"/>
      <c r="DE164" s="284"/>
      <c r="DF164" s="28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284"/>
      <c r="EC164" s="284"/>
      <c r="ED164" s="284"/>
      <c r="EE164" s="284"/>
      <c r="EF164" s="284"/>
      <c r="EG164" s="284"/>
      <c r="EH164" s="284"/>
      <c r="EI164" s="284"/>
      <c r="EJ164" s="284"/>
      <c r="EK164" s="284"/>
      <c r="EL164" s="284"/>
      <c r="EM164" s="284"/>
      <c r="EN164" s="284"/>
      <c r="EO164" s="284"/>
      <c r="EP164" s="284"/>
      <c r="EQ164" s="284"/>
      <c r="ER164" s="284"/>
      <c r="ES164" s="284"/>
      <c r="ET164" s="284"/>
      <c r="EU164" s="284"/>
      <c r="EV164" s="284"/>
      <c r="EW164" s="284"/>
      <c r="EX164" s="284"/>
      <c r="EY164" s="284"/>
      <c r="EZ164" s="284"/>
      <c r="FA164" s="284"/>
      <c r="FB164" s="284"/>
      <c r="FC164" s="284"/>
      <c r="FD164" s="284"/>
      <c r="FE164" s="284"/>
      <c r="FF164" s="284"/>
      <c r="FG164" s="284"/>
      <c r="FH164" s="284"/>
      <c r="FI164" s="284"/>
      <c r="FJ164" s="284"/>
      <c r="FK164" s="284"/>
      <c r="FL164" s="284"/>
      <c r="FM164" s="284"/>
      <c r="FN164" s="284"/>
      <c r="FO164" s="284"/>
      <c r="FP164" s="284"/>
      <c r="FQ164" s="284"/>
      <c r="FR164" s="284"/>
      <c r="FS164" s="284"/>
      <c r="FT164" s="284"/>
      <c r="FU164" s="284"/>
      <c r="FV164" s="284"/>
      <c r="FW164" s="284"/>
      <c r="FX164" s="284"/>
      <c r="FY164" s="284"/>
      <c r="FZ164" s="284"/>
      <c r="GA164" s="284"/>
      <c r="GB164" s="284"/>
      <c r="GC164" s="284"/>
      <c r="GD164" s="284"/>
      <c r="GE164" s="284"/>
      <c r="GF164" s="284"/>
      <c r="GG164" s="284"/>
      <c r="GH164" s="284"/>
      <c r="GI164" s="284"/>
      <c r="GJ164" s="284"/>
      <c r="GK164" s="284"/>
      <c r="GL164" s="284"/>
      <c r="GM164" s="284"/>
      <c r="GN164" s="284"/>
      <c r="GO164" s="284"/>
      <c r="GP164" s="284"/>
      <c r="GQ164" s="284"/>
      <c r="GR164" s="284"/>
      <c r="GS164" s="284"/>
      <c r="GT164" s="284"/>
      <c r="GU164" s="284"/>
      <c r="GV164" s="284"/>
      <c r="GW164" s="284"/>
      <c r="GX164" s="284"/>
      <c r="GY164" s="284"/>
      <c r="GZ164" s="284"/>
      <c r="HA164" s="284"/>
      <c r="HB164" s="284"/>
      <c r="HC164" s="284"/>
      <c r="HD164" s="284"/>
      <c r="HE164" s="284"/>
      <c r="HF164" s="284"/>
      <c r="HG164" s="284"/>
      <c r="HH164" s="284"/>
      <c r="HI164" s="284"/>
      <c r="HJ164" s="284"/>
      <c r="HK164" s="284"/>
      <c r="HL164" s="284"/>
      <c r="HM164" s="284"/>
      <c r="HN164" s="284"/>
      <c r="HO164" s="284"/>
      <c r="HP164" s="284"/>
      <c r="HQ164" s="284"/>
      <c r="HR164" s="284"/>
      <c r="HS164" s="284"/>
      <c r="HT164" s="284"/>
      <c r="HU164" s="284"/>
      <c r="HV164" s="284"/>
      <c r="HW164" s="284"/>
      <c r="HX164" s="284"/>
      <c r="HY164" s="284"/>
      <c r="HZ164" s="284"/>
      <c r="IA164" s="284"/>
      <c r="IB164" s="284"/>
      <c r="IC164" s="284"/>
      <c r="ID164" s="284"/>
      <c r="IE164" s="284"/>
      <c r="IF164" s="284"/>
      <c r="IG164" s="284"/>
      <c r="IH164" s="284"/>
      <c r="II164" s="284"/>
      <c r="IJ164" s="284"/>
    </row>
    <row r="165" spans="1:244" s="353" customFormat="1" ht="15" customHeight="1">
      <c r="A165" s="344"/>
      <c r="B165" s="442"/>
      <c r="C165" s="507"/>
      <c r="D165" s="417"/>
      <c r="E165" s="511"/>
      <c r="F165" s="512"/>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84"/>
      <c r="AS165" s="284"/>
      <c r="AT165" s="284"/>
      <c r="AU165" s="284"/>
      <c r="AV165" s="284"/>
      <c r="AW165" s="284"/>
      <c r="AX165" s="284"/>
      <c r="AY165" s="284"/>
      <c r="AZ165" s="284"/>
      <c r="BA165" s="284"/>
      <c r="BB165" s="284"/>
      <c r="BC165" s="284"/>
      <c r="BD165" s="284"/>
      <c r="BE165" s="284"/>
      <c r="BF165" s="284"/>
      <c r="BG165" s="284"/>
      <c r="BH165" s="284"/>
      <c r="BI165" s="284"/>
      <c r="BJ165" s="284"/>
      <c r="BK165" s="284"/>
      <c r="BL165" s="284"/>
      <c r="BM165" s="284"/>
      <c r="BN165" s="284"/>
      <c r="BO165" s="284"/>
      <c r="BP165" s="284"/>
      <c r="BQ165" s="284"/>
      <c r="BR165" s="284"/>
      <c r="BS165" s="284"/>
      <c r="BT165" s="284"/>
      <c r="BU165" s="284"/>
      <c r="BV165" s="284"/>
      <c r="BW165" s="284"/>
      <c r="BX165" s="284"/>
      <c r="BY165" s="284"/>
      <c r="BZ165" s="284"/>
      <c r="CA165" s="284"/>
      <c r="CB165" s="284"/>
      <c r="CC165" s="284"/>
      <c r="CD165" s="284"/>
      <c r="CE165" s="284"/>
      <c r="CF165" s="284"/>
      <c r="CG165" s="284"/>
      <c r="CH165" s="284"/>
      <c r="CI165" s="284"/>
      <c r="CJ165" s="284"/>
      <c r="CK165" s="284"/>
      <c r="CL165" s="284"/>
      <c r="CM165" s="284"/>
      <c r="CN165" s="284"/>
      <c r="CO165" s="284"/>
      <c r="CP165" s="284"/>
      <c r="CQ165" s="284"/>
      <c r="CR165" s="284"/>
      <c r="CS165" s="284"/>
      <c r="CT165" s="284"/>
      <c r="CU165" s="284"/>
      <c r="CV165" s="284"/>
      <c r="CW165" s="284"/>
      <c r="CX165" s="284"/>
      <c r="CY165" s="284"/>
      <c r="CZ165" s="284"/>
      <c r="DA165" s="284"/>
      <c r="DB165" s="284"/>
      <c r="DC165" s="284"/>
      <c r="DD165" s="284"/>
      <c r="DE165" s="284"/>
      <c r="DF165" s="284"/>
      <c r="DG165" s="284"/>
      <c r="DH165" s="284"/>
      <c r="DI165" s="284"/>
      <c r="DJ165" s="284"/>
      <c r="DK165" s="284"/>
      <c r="DL165" s="284"/>
      <c r="DM165" s="284"/>
      <c r="DN165" s="284"/>
      <c r="DO165" s="284"/>
      <c r="DP165" s="284"/>
      <c r="DQ165" s="284"/>
      <c r="DR165" s="284"/>
      <c r="DS165" s="284"/>
      <c r="DT165" s="284"/>
      <c r="DU165" s="284"/>
      <c r="DV165" s="284"/>
      <c r="DW165" s="284"/>
      <c r="DX165" s="284"/>
      <c r="DY165" s="284"/>
      <c r="DZ165" s="284"/>
      <c r="EA165" s="284"/>
      <c r="EB165" s="284"/>
      <c r="EC165" s="284"/>
      <c r="ED165" s="284"/>
      <c r="EE165" s="284"/>
      <c r="EF165" s="284"/>
      <c r="EG165" s="284"/>
      <c r="EH165" s="284"/>
      <c r="EI165" s="284"/>
      <c r="EJ165" s="284"/>
      <c r="EK165" s="284"/>
      <c r="EL165" s="284"/>
      <c r="EM165" s="284"/>
      <c r="EN165" s="284"/>
      <c r="EO165" s="284"/>
      <c r="EP165" s="284"/>
      <c r="EQ165" s="284"/>
      <c r="ER165" s="284"/>
      <c r="ES165" s="284"/>
      <c r="ET165" s="284"/>
      <c r="EU165" s="284"/>
      <c r="EV165" s="284"/>
      <c r="EW165" s="284"/>
      <c r="EX165" s="284"/>
      <c r="EY165" s="284"/>
      <c r="EZ165" s="284"/>
      <c r="FA165" s="284"/>
      <c r="FB165" s="284"/>
      <c r="FC165" s="284"/>
      <c r="FD165" s="284"/>
      <c r="FE165" s="284"/>
      <c r="FF165" s="284"/>
      <c r="FG165" s="284"/>
      <c r="FH165" s="284"/>
      <c r="FI165" s="284"/>
      <c r="FJ165" s="284"/>
      <c r="FK165" s="284"/>
      <c r="FL165" s="284"/>
      <c r="FM165" s="284"/>
      <c r="FN165" s="284"/>
      <c r="FO165" s="284"/>
      <c r="FP165" s="284"/>
      <c r="FQ165" s="284"/>
      <c r="FR165" s="284"/>
      <c r="FS165" s="284"/>
      <c r="FT165" s="284"/>
      <c r="FU165" s="284"/>
      <c r="FV165" s="284"/>
      <c r="FW165" s="284"/>
      <c r="FX165" s="284"/>
      <c r="FY165" s="284"/>
      <c r="FZ165" s="284"/>
      <c r="GA165" s="284"/>
      <c r="GB165" s="284"/>
      <c r="GC165" s="284"/>
      <c r="GD165" s="284"/>
      <c r="GE165" s="284"/>
      <c r="GF165" s="284"/>
      <c r="GG165" s="284"/>
      <c r="GH165" s="284"/>
      <c r="GI165" s="284"/>
      <c r="GJ165" s="284"/>
      <c r="GK165" s="284"/>
      <c r="GL165" s="284"/>
      <c r="GM165" s="284"/>
      <c r="GN165" s="284"/>
      <c r="GO165" s="284"/>
      <c r="GP165" s="284"/>
      <c r="GQ165" s="284"/>
      <c r="GR165" s="284"/>
      <c r="GS165" s="284"/>
      <c r="GT165" s="284"/>
      <c r="GU165" s="284"/>
      <c r="GV165" s="284"/>
      <c r="GW165" s="284"/>
      <c r="GX165" s="284"/>
      <c r="GY165" s="284"/>
      <c r="GZ165" s="284"/>
      <c r="HA165" s="284"/>
      <c r="HB165" s="284"/>
      <c r="HC165" s="284"/>
      <c r="HD165" s="284"/>
      <c r="HE165" s="284"/>
      <c r="HF165" s="284"/>
      <c r="HG165" s="284"/>
      <c r="HH165" s="284"/>
      <c r="HI165" s="284"/>
      <c r="HJ165" s="284"/>
      <c r="HK165" s="284"/>
      <c r="HL165" s="284"/>
      <c r="HM165" s="284"/>
      <c r="HN165" s="284"/>
      <c r="HO165" s="284"/>
      <c r="HP165" s="284"/>
      <c r="HQ165" s="284"/>
      <c r="HR165" s="284"/>
      <c r="HS165" s="284"/>
      <c r="HT165" s="284"/>
      <c r="HU165" s="284"/>
      <c r="HV165" s="284"/>
      <c r="HW165" s="284"/>
      <c r="HX165" s="284"/>
      <c r="HY165" s="284"/>
      <c r="HZ165" s="284"/>
      <c r="IA165" s="284"/>
      <c r="IB165" s="284"/>
      <c r="IC165" s="284"/>
      <c r="ID165" s="284"/>
      <c r="IE165" s="284"/>
      <c r="IF165" s="284"/>
      <c r="IG165" s="284"/>
      <c r="IH165" s="284"/>
      <c r="II165" s="284"/>
      <c r="IJ165" s="284"/>
    </row>
    <row r="166" spans="1:244" ht="14.1" customHeight="1">
      <c r="A166" s="436"/>
      <c r="B166" s="354"/>
      <c r="C166" s="345"/>
      <c r="E166" s="345"/>
      <c r="F166" s="347"/>
    </row>
    <row r="167" spans="1:244" ht="30" customHeight="1">
      <c r="A167" s="358"/>
      <c r="B167" s="359" t="s">
        <v>264</v>
      </c>
      <c r="C167" s="360"/>
      <c r="D167" s="443"/>
      <c r="E167" s="362" t="s">
        <v>248</v>
      </c>
      <c r="F167" s="400">
        <f>SUM(F124:F162)</f>
        <v>0</v>
      </c>
    </row>
    <row r="168" spans="1:244" ht="15" customHeight="1">
      <c r="A168" s="344"/>
      <c r="B168" s="377"/>
      <c r="C168" s="451"/>
      <c r="D168" s="452"/>
      <c r="E168" s="514"/>
      <c r="F168" s="347"/>
    </row>
    <row r="169" spans="1:244" ht="15" customHeight="1">
      <c r="A169" s="344"/>
      <c r="B169" s="371" t="s">
        <v>265</v>
      </c>
      <c r="C169" s="454"/>
      <c r="E169" s="514"/>
      <c r="F169" s="347"/>
    </row>
    <row r="170" spans="1:244" ht="15" customHeight="1">
      <c r="A170" s="436"/>
      <c r="B170" s="367"/>
      <c r="C170" s="454"/>
      <c r="E170" s="514"/>
      <c r="F170" s="347"/>
    </row>
    <row r="171" spans="1:244" ht="15" customHeight="1">
      <c r="A171" s="436"/>
      <c r="B171" s="376" t="s">
        <v>268</v>
      </c>
      <c r="C171" s="454"/>
      <c r="E171" s="514"/>
      <c r="F171" s="347"/>
    </row>
    <row r="172" spans="1:244" ht="15" customHeight="1">
      <c r="A172" s="436"/>
      <c r="B172" s="373"/>
      <c r="C172" s="454"/>
      <c r="E172" s="514"/>
      <c r="F172" s="347"/>
    </row>
    <row r="173" spans="1:244" ht="15" customHeight="1">
      <c r="A173" s="436"/>
      <c r="B173" s="377" t="s">
        <v>320</v>
      </c>
      <c r="C173" s="454"/>
      <c r="E173" s="514"/>
      <c r="F173" s="347">
        <f>F77</f>
        <v>0</v>
      </c>
    </row>
    <row r="174" spans="1:244" ht="15" customHeight="1">
      <c r="A174" s="436"/>
      <c r="B174" s="373"/>
      <c r="C174" s="454"/>
      <c r="E174" s="514"/>
      <c r="F174" s="347"/>
    </row>
    <row r="175" spans="1:244" ht="15" customHeight="1">
      <c r="A175" s="436"/>
      <c r="B175" s="377" t="s">
        <v>321</v>
      </c>
      <c r="C175" s="454"/>
      <c r="E175" s="514"/>
      <c r="F175" s="347">
        <f>F121</f>
        <v>0</v>
      </c>
    </row>
    <row r="176" spans="1:244" ht="15" customHeight="1">
      <c r="A176" s="436"/>
      <c r="B176" s="373"/>
      <c r="C176" s="454"/>
      <c r="E176" s="514"/>
      <c r="F176" s="347"/>
    </row>
    <row r="177" spans="1:6" ht="15" customHeight="1">
      <c r="A177" s="436"/>
      <c r="B177" s="377" t="s">
        <v>1310</v>
      </c>
      <c r="C177" s="454"/>
      <c r="E177" s="514"/>
      <c r="F177" s="347">
        <f>F167</f>
        <v>0</v>
      </c>
    </row>
    <row r="178" spans="1:6" ht="15" customHeight="1">
      <c r="A178" s="436"/>
      <c r="B178" s="373"/>
      <c r="C178" s="454"/>
      <c r="E178" s="514"/>
      <c r="F178" s="347"/>
    </row>
    <row r="179" spans="1:6" ht="15" customHeight="1">
      <c r="A179" s="436"/>
      <c r="B179" s="377"/>
      <c r="C179" s="454"/>
      <c r="E179" s="514"/>
      <c r="F179" s="347"/>
    </row>
    <row r="180" spans="1:6" ht="15" customHeight="1">
      <c r="A180" s="436"/>
      <c r="B180" s="373"/>
      <c r="C180" s="454"/>
      <c r="E180" s="514"/>
      <c r="F180" s="347"/>
    </row>
    <row r="181" spans="1:6" ht="15" customHeight="1">
      <c r="A181" s="436"/>
      <c r="B181" s="367"/>
      <c r="C181" s="454"/>
      <c r="E181" s="514"/>
      <c r="F181" s="347"/>
    </row>
    <row r="182" spans="1:6" ht="15" customHeight="1">
      <c r="A182" s="436"/>
      <c r="B182" s="367"/>
      <c r="C182" s="454"/>
      <c r="E182" s="514"/>
      <c r="F182" s="347"/>
    </row>
    <row r="183" spans="1:6" ht="15" customHeight="1">
      <c r="A183" s="436"/>
      <c r="B183" s="367"/>
      <c r="C183" s="454"/>
      <c r="E183" s="514"/>
      <c r="F183" s="347"/>
    </row>
    <row r="184" spans="1:6" ht="15" customHeight="1">
      <c r="A184" s="436"/>
      <c r="B184" s="367"/>
      <c r="C184" s="454"/>
      <c r="E184" s="514"/>
      <c r="F184" s="347"/>
    </row>
    <row r="185" spans="1:6" ht="15" customHeight="1">
      <c r="A185" s="436"/>
      <c r="B185" s="367"/>
      <c r="C185" s="454"/>
      <c r="E185" s="514"/>
      <c r="F185" s="347"/>
    </row>
    <row r="186" spans="1:6" ht="15" customHeight="1">
      <c r="A186" s="436"/>
      <c r="B186" s="367"/>
      <c r="C186" s="454"/>
      <c r="E186" s="514"/>
      <c r="F186" s="347"/>
    </row>
    <row r="187" spans="1:6" ht="15" customHeight="1">
      <c r="A187" s="436"/>
      <c r="B187" s="367"/>
      <c r="C187" s="454"/>
      <c r="E187" s="514"/>
      <c r="F187" s="347"/>
    </row>
    <row r="188" spans="1:6" ht="15" customHeight="1">
      <c r="A188" s="436"/>
      <c r="B188" s="367"/>
      <c r="C188" s="454"/>
      <c r="E188" s="514"/>
      <c r="F188" s="347"/>
    </row>
    <row r="189" spans="1:6" ht="15" customHeight="1">
      <c r="A189" s="436"/>
      <c r="B189" s="367"/>
      <c r="C189" s="454"/>
      <c r="E189" s="514"/>
      <c r="F189" s="347"/>
    </row>
    <row r="190" spans="1:6" ht="15" customHeight="1">
      <c r="A190" s="436"/>
      <c r="B190" s="367"/>
      <c r="C190" s="454"/>
      <c r="E190" s="514"/>
      <c r="F190" s="347"/>
    </row>
    <row r="191" spans="1:6" ht="15" customHeight="1">
      <c r="A191" s="436"/>
      <c r="B191" s="367"/>
      <c r="C191" s="454"/>
      <c r="E191" s="514"/>
      <c r="F191" s="347"/>
    </row>
    <row r="192" spans="1:6" ht="15" customHeight="1">
      <c r="A192" s="436"/>
      <c r="B192" s="367"/>
      <c r="C192" s="454"/>
      <c r="E192" s="514"/>
      <c r="F192" s="347"/>
    </row>
    <row r="193" spans="1:6" ht="15" customHeight="1">
      <c r="A193" s="436"/>
      <c r="B193" s="367"/>
      <c r="C193" s="454"/>
      <c r="E193" s="514"/>
      <c r="F193" s="347"/>
    </row>
    <row r="194" spans="1:6" ht="15" customHeight="1">
      <c r="A194" s="436"/>
      <c r="B194" s="367"/>
      <c r="C194" s="454"/>
      <c r="E194" s="514"/>
      <c r="F194" s="347"/>
    </row>
    <row r="195" spans="1:6" ht="15" customHeight="1">
      <c r="A195" s="436"/>
      <c r="B195" s="367"/>
      <c r="C195" s="454"/>
      <c r="E195" s="514"/>
      <c r="F195" s="347"/>
    </row>
    <row r="196" spans="1:6" ht="15" customHeight="1">
      <c r="A196" s="436"/>
      <c r="B196" s="367"/>
      <c r="C196" s="454"/>
      <c r="E196" s="514"/>
      <c r="F196" s="347"/>
    </row>
    <row r="197" spans="1:6" ht="15" customHeight="1">
      <c r="A197" s="436"/>
      <c r="B197" s="367"/>
      <c r="C197" s="454"/>
      <c r="E197" s="514"/>
      <c r="F197" s="347"/>
    </row>
    <row r="198" spans="1:6" ht="15" customHeight="1">
      <c r="A198" s="436"/>
      <c r="B198" s="367"/>
      <c r="C198" s="454"/>
      <c r="E198" s="514"/>
      <c r="F198" s="347"/>
    </row>
    <row r="199" spans="1:6" ht="15" customHeight="1">
      <c r="A199" s="436"/>
      <c r="B199" s="367"/>
      <c r="C199" s="454"/>
      <c r="E199" s="514"/>
      <c r="F199" s="347"/>
    </row>
    <row r="200" spans="1:6" ht="15" customHeight="1">
      <c r="A200" s="436"/>
      <c r="B200" s="367"/>
      <c r="C200" s="454"/>
      <c r="E200" s="514"/>
      <c r="F200" s="347"/>
    </row>
    <row r="201" spans="1:6" ht="15" customHeight="1">
      <c r="A201" s="436"/>
      <c r="B201" s="367"/>
      <c r="C201" s="454"/>
      <c r="E201" s="514"/>
      <c r="F201" s="347"/>
    </row>
    <row r="202" spans="1:6" ht="15" customHeight="1">
      <c r="A202" s="436"/>
      <c r="B202" s="367"/>
      <c r="C202" s="454"/>
      <c r="E202" s="514"/>
      <c r="F202" s="347"/>
    </row>
    <row r="203" spans="1:6" ht="15" customHeight="1">
      <c r="A203" s="436"/>
      <c r="B203" s="367"/>
      <c r="C203" s="454"/>
      <c r="E203" s="514"/>
      <c r="F203" s="347"/>
    </row>
    <row r="204" spans="1:6" ht="15" customHeight="1">
      <c r="A204" s="436"/>
      <c r="B204" s="367"/>
      <c r="C204" s="454"/>
      <c r="E204" s="514"/>
      <c r="F204" s="347"/>
    </row>
    <row r="205" spans="1:6" ht="15" customHeight="1">
      <c r="A205" s="436"/>
      <c r="B205" s="367"/>
      <c r="C205" s="454"/>
      <c r="E205" s="514"/>
      <c r="F205" s="347"/>
    </row>
    <row r="206" spans="1:6" ht="15" customHeight="1">
      <c r="A206" s="436"/>
      <c r="B206" s="367"/>
      <c r="C206" s="454"/>
      <c r="E206" s="514"/>
      <c r="F206" s="347"/>
    </row>
    <row r="207" spans="1:6" ht="15" customHeight="1">
      <c r="A207" s="436"/>
      <c r="B207" s="367"/>
      <c r="C207" s="454"/>
      <c r="E207" s="514"/>
      <c r="F207" s="347"/>
    </row>
    <row r="208" spans="1:6" ht="15" customHeight="1">
      <c r="A208" s="436"/>
      <c r="B208" s="367"/>
      <c r="C208" s="454"/>
      <c r="E208" s="514"/>
      <c r="F208" s="347"/>
    </row>
    <row r="209" spans="1:244" ht="15" customHeight="1">
      <c r="A209" s="436"/>
      <c r="B209" s="367"/>
      <c r="C209" s="454"/>
      <c r="E209" s="514"/>
      <c r="F209" s="347"/>
    </row>
    <row r="210" spans="1:244" ht="15" customHeight="1">
      <c r="A210" s="436"/>
      <c r="B210" s="367"/>
      <c r="C210" s="457"/>
      <c r="D210" s="420"/>
      <c r="E210" s="514"/>
      <c r="F210" s="347"/>
    </row>
    <row r="211" spans="1:244" ht="30" customHeight="1">
      <c r="A211" s="358"/>
      <c r="B211" s="359" t="s">
        <v>319</v>
      </c>
      <c r="C211" s="360"/>
      <c r="D211" s="443"/>
      <c r="E211" s="362" t="s">
        <v>248</v>
      </c>
      <c r="F211" s="400">
        <f>SUM(F171:F185)</f>
        <v>0</v>
      </c>
    </row>
    <row r="212" spans="1:244" ht="15" customHeight="1">
      <c r="A212" s="436"/>
      <c r="B212" s="354"/>
      <c r="C212" s="345"/>
      <c r="E212" s="345"/>
      <c r="F212" s="347"/>
    </row>
    <row r="213" spans="1:244" ht="15" customHeight="1">
      <c r="A213" s="436"/>
      <c r="B213" s="343" t="s">
        <v>132</v>
      </c>
      <c r="C213" s="345"/>
      <c r="E213" s="345"/>
      <c r="F213" s="347"/>
    </row>
    <row r="214" spans="1:244" ht="15" customHeight="1">
      <c r="A214" s="436"/>
      <c r="B214" s="354"/>
      <c r="C214" s="345"/>
      <c r="E214" s="345"/>
      <c r="F214" s="347"/>
    </row>
    <row r="215" spans="1:244" ht="30">
      <c r="A215" s="348" t="s">
        <v>1446</v>
      </c>
      <c r="B215" s="349" t="s">
        <v>217</v>
      </c>
      <c r="C215" s="345"/>
      <c r="E215" s="345"/>
      <c r="F215" s="347"/>
    </row>
    <row r="216" spans="1:244" ht="15" customHeight="1">
      <c r="A216" s="436"/>
      <c r="B216" s="162"/>
      <c r="C216" s="345"/>
      <c r="E216" s="345"/>
      <c r="F216" s="347"/>
    </row>
    <row r="217" spans="1:244" s="353" customFormat="1" ht="73.5" customHeight="1">
      <c r="A217" s="344" t="s">
        <v>1447</v>
      </c>
      <c r="B217" s="351" t="s">
        <v>218</v>
      </c>
      <c r="C217" s="507"/>
      <c r="D217" s="417"/>
      <c r="E217" s="511"/>
      <c r="F217" s="512"/>
      <c r="G217" s="284"/>
      <c r="H217" s="284"/>
      <c r="I217" s="284"/>
      <c r="J217" s="284"/>
      <c r="K217" s="284"/>
      <c r="L217" s="284"/>
      <c r="M217" s="284"/>
      <c r="N217" s="284"/>
      <c r="O217" s="284"/>
      <c r="P217" s="284"/>
      <c r="Q217" s="284"/>
      <c r="R217" s="284"/>
      <c r="S217" s="284"/>
      <c r="T217" s="284"/>
      <c r="U217" s="284"/>
      <c r="V217" s="284"/>
      <c r="W217" s="284"/>
      <c r="X217" s="284"/>
      <c r="Y217" s="284"/>
      <c r="Z217" s="284"/>
      <c r="AA217" s="284"/>
      <c r="AB217" s="284"/>
      <c r="AC217" s="284"/>
      <c r="AD217" s="284"/>
      <c r="AE217" s="284"/>
      <c r="AF217" s="284"/>
      <c r="AG217" s="284"/>
      <c r="AH217" s="284"/>
      <c r="AI217" s="284"/>
      <c r="AJ217" s="284"/>
      <c r="AK217" s="284"/>
      <c r="AL217" s="284"/>
      <c r="AM217" s="284"/>
      <c r="AN217" s="284"/>
      <c r="AO217" s="284"/>
      <c r="AP217" s="284"/>
      <c r="AQ217" s="284"/>
      <c r="AR217" s="284"/>
      <c r="AS217" s="284"/>
      <c r="AT217" s="284"/>
      <c r="AU217" s="284"/>
      <c r="AV217" s="284"/>
      <c r="AW217" s="284"/>
      <c r="AX217" s="284"/>
      <c r="AY217" s="284"/>
      <c r="AZ217" s="284"/>
      <c r="BA217" s="284"/>
      <c r="BB217" s="284"/>
      <c r="BC217" s="284"/>
      <c r="BD217" s="284"/>
      <c r="BE217" s="284"/>
      <c r="BF217" s="284"/>
      <c r="BG217" s="284"/>
      <c r="BH217" s="284"/>
      <c r="BI217" s="284"/>
      <c r="BJ217" s="284"/>
      <c r="BK217" s="284"/>
      <c r="BL217" s="284"/>
      <c r="BM217" s="284"/>
      <c r="BN217" s="284"/>
      <c r="BO217" s="284"/>
      <c r="BP217" s="284"/>
      <c r="BQ217" s="284"/>
      <c r="BR217" s="284"/>
      <c r="BS217" s="284"/>
      <c r="BT217" s="284"/>
      <c r="BU217" s="284"/>
      <c r="BV217" s="284"/>
      <c r="BW217" s="284"/>
      <c r="BX217" s="284"/>
      <c r="BY217" s="284"/>
      <c r="BZ217" s="284"/>
      <c r="CA217" s="284"/>
      <c r="CB217" s="284"/>
      <c r="CC217" s="284"/>
      <c r="CD217" s="284"/>
      <c r="CE217" s="284"/>
      <c r="CF217" s="284"/>
      <c r="CG217" s="284"/>
      <c r="CH217" s="284"/>
      <c r="CI217" s="284"/>
      <c r="CJ217" s="284"/>
      <c r="CK217" s="284"/>
      <c r="CL217" s="284"/>
      <c r="CM217" s="284"/>
      <c r="CN217" s="284"/>
      <c r="CO217" s="284"/>
      <c r="CP217" s="284"/>
      <c r="CQ217" s="284"/>
      <c r="CR217" s="284"/>
      <c r="CS217" s="284"/>
      <c r="CT217" s="284"/>
      <c r="CU217" s="284"/>
      <c r="CV217" s="284"/>
      <c r="CW217" s="284"/>
      <c r="CX217" s="284"/>
      <c r="CY217" s="284"/>
      <c r="CZ217" s="284"/>
      <c r="DA217" s="284"/>
      <c r="DB217" s="284"/>
      <c r="DC217" s="284"/>
      <c r="DD217" s="284"/>
      <c r="DE217" s="284"/>
      <c r="DF217" s="284"/>
      <c r="DG217" s="284"/>
      <c r="DH217" s="284"/>
      <c r="DI217" s="284"/>
      <c r="DJ217" s="284"/>
      <c r="DK217" s="284"/>
      <c r="DL217" s="284"/>
      <c r="DM217" s="284"/>
      <c r="DN217" s="284"/>
      <c r="DO217" s="284"/>
      <c r="DP217" s="284"/>
      <c r="DQ217" s="284"/>
      <c r="DR217" s="284"/>
      <c r="DS217" s="284"/>
      <c r="DT217" s="284"/>
      <c r="DU217" s="284"/>
      <c r="DV217" s="284"/>
      <c r="DW217" s="284"/>
      <c r="DX217" s="284"/>
      <c r="DY217" s="284"/>
      <c r="DZ217" s="284"/>
      <c r="EA217" s="284"/>
      <c r="EB217" s="284"/>
      <c r="EC217" s="284"/>
      <c r="ED217" s="284"/>
      <c r="EE217" s="284"/>
      <c r="EF217" s="284"/>
      <c r="EG217" s="284"/>
      <c r="EH217" s="284"/>
      <c r="EI217" s="284"/>
      <c r="EJ217" s="284"/>
      <c r="EK217" s="284"/>
      <c r="EL217" s="284"/>
      <c r="EM217" s="284"/>
      <c r="EN217" s="284"/>
      <c r="EO217" s="284"/>
      <c r="EP217" s="284"/>
      <c r="EQ217" s="284"/>
      <c r="ER217" s="284"/>
      <c r="ES217" s="284"/>
      <c r="ET217" s="284"/>
      <c r="EU217" s="284"/>
      <c r="EV217" s="284"/>
      <c r="EW217" s="284"/>
      <c r="EX217" s="284"/>
      <c r="EY217" s="284"/>
      <c r="EZ217" s="284"/>
      <c r="FA217" s="284"/>
      <c r="FB217" s="284"/>
      <c r="FC217" s="284"/>
      <c r="FD217" s="284"/>
      <c r="FE217" s="284"/>
      <c r="FF217" s="284"/>
      <c r="FG217" s="284"/>
      <c r="FH217" s="284"/>
      <c r="FI217" s="284"/>
      <c r="FJ217" s="284"/>
      <c r="FK217" s="284"/>
      <c r="FL217" s="284"/>
      <c r="FM217" s="284"/>
      <c r="FN217" s="284"/>
      <c r="FO217" s="284"/>
      <c r="FP217" s="284"/>
      <c r="FQ217" s="284"/>
      <c r="FR217" s="284"/>
      <c r="FS217" s="284"/>
      <c r="FT217" s="284"/>
      <c r="FU217" s="284"/>
      <c r="FV217" s="284"/>
      <c r="FW217" s="284"/>
      <c r="FX217" s="284"/>
      <c r="FY217" s="284"/>
      <c r="FZ217" s="284"/>
      <c r="GA217" s="284"/>
      <c r="GB217" s="284"/>
      <c r="GC217" s="284"/>
      <c r="GD217" s="284"/>
      <c r="GE217" s="284"/>
      <c r="GF217" s="284"/>
      <c r="GG217" s="284"/>
      <c r="GH217" s="284"/>
      <c r="GI217" s="284"/>
      <c r="GJ217" s="284"/>
      <c r="GK217" s="284"/>
      <c r="GL217" s="284"/>
      <c r="GM217" s="284"/>
      <c r="GN217" s="284"/>
      <c r="GO217" s="284"/>
      <c r="GP217" s="284"/>
      <c r="GQ217" s="284"/>
      <c r="GR217" s="284"/>
      <c r="GS217" s="284"/>
      <c r="GT217" s="284"/>
      <c r="GU217" s="284"/>
      <c r="GV217" s="284"/>
      <c r="GW217" s="284"/>
      <c r="GX217" s="284"/>
      <c r="GY217" s="284"/>
      <c r="GZ217" s="284"/>
      <c r="HA217" s="284"/>
      <c r="HB217" s="284"/>
      <c r="HC217" s="284"/>
      <c r="HD217" s="284"/>
      <c r="HE217" s="284"/>
      <c r="HF217" s="284"/>
      <c r="HG217" s="284"/>
      <c r="HH217" s="284"/>
      <c r="HI217" s="284"/>
      <c r="HJ217" s="284"/>
      <c r="HK217" s="284"/>
      <c r="HL217" s="284"/>
      <c r="HM217" s="284"/>
      <c r="HN217" s="284"/>
      <c r="HO217" s="284"/>
      <c r="HP217" s="284"/>
      <c r="HQ217" s="284"/>
      <c r="HR217" s="284"/>
      <c r="HS217" s="284"/>
      <c r="HT217" s="284"/>
      <c r="HU217" s="284"/>
      <c r="HV217" s="284"/>
      <c r="HW217" s="284"/>
      <c r="HX217" s="284"/>
      <c r="HY217" s="284"/>
      <c r="HZ217" s="284"/>
      <c r="IA217" s="284"/>
      <c r="IB217" s="284"/>
      <c r="IC217" s="284"/>
      <c r="ID217" s="284"/>
      <c r="IE217" s="284"/>
      <c r="IF217" s="284"/>
      <c r="IG217" s="284"/>
      <c r="IH217" s="284"/>
      <c r="II217" s="284"/>
      <c r="IJ217" s="284"/>
    </row>
    <row r="218" spans="1:244" s="353" customFormat="1" ht="15" customHeight="1">
      <c r="A218" s="505"/>
      <c r="B218" s="442"/>
      <c r="C218" s="507"/>
      <c r="D218" s="417"/>
      <c r="E218" s="511"/>
      <c r="F218" s="512"/>
      <c r="G218" s="284"/>
      <c r="H218" s="284"/>
      <c r="I218" s="284"/>
      <c r="J218" s="284"/>
      <c r="K218" s="284"/>
      <c r="L218" s="284"/>
      <c r="M218" s="284"/>
      <c r="N218" s="284"/>
      <c r="O218" s="284"/>
      <c r="P218" s="284"/>
      <c r="Q218" s="284"/>
      <c r="R218" s="284"/>
      <c r="S218" s="284"/>
      <c r="T218" s="284"/>
      <c r="U218" s="284"/>
      <c r="V218" s="284"/>
      <c r="W218" s="284"/>
      <c r="X218" s="284"/>
      <c r="Y218" s="284"/>
      <c r="Z218" s="284"/>
      <c r="AA218" s="284"/>
      <c r="AB218" s="284"/>
      <c r="AC218" s="284"/>
      <c r="AD218" s="284"/>
      <c r="AE218" s="284"/>
      <c r="AF218" s="284"/>
      <c r="AG218" s="284"/>
      <c r="AH218" s="284"/>
      <c r="AI218" s="284"/>
      <c r="AJ218" s="284"/>
      <c r="AK218" s="284"/>
      <c r="AL218" s="284"/>
      <c r="AM218" s="284"/>
      <c r="AN218" s="284"/>
      <c r="AO218" s="284"/>
      <c r="AP218" s="284"/>
      <c r="AQ218" s="284"/>
      <c r="AR218" s="284"/>
      <c r="AS218" s="284"/>
      <c r="AT218" s="284"/>
      <c r="AU218" s="284"/>
      <c r="AV218" s="284"/>
      <c r="AW218" s="284"/>
      <c r="AX218" s="284"/>
      <c r="AY218" s="284"/>
      <c r="AZ218" s="284"/>
      <c r="BA218" s="284"/>
      <c r="BB218" s="284"/>
      <c r="BC218" s="284"/>
      <c r="BD218" s="284"/>
      <c r="BE218" s="284"/>
      <c r="BF218" s="284"/>
      <c r="BG218" s="284"/>
      <c r="BH218" s="284"/>
      <c r="BI218" s="284"/>
      <c r="BJ218" s="284"/>
      <c r="BK218" s="284"/>
      <c r="BL218" s="284"/>
      <c r="BM218" s="284"/>
      <c r="BN218" s="284"/>
      <c r="BO218" s="284"/>
      <c r="BP218" s="284"/>
      <c r="BQ218" s="284"/>
      <c r="BR218" s="284"/>
      <c r="BS218" s="284"/>
      <c r="BT218" s="284"/>
      <c r="BU218" s="284"/>
      <c r="BV218" s="284"/>
      <c r="BW218" s="284"/>
      <c r="BX218" s="284"/>
      <c r="BY218" s="284"/>
      <c r="BZ218" s="284"/>
      <c r="CA218" s="284"/>
      <c r="CB218" s="284"/>
      <c r="CC218" s="284"/>
      <c r="CD218" s="284"/>
      <c r="CE218" s="284"/>
      <c r="CF218" s="284"/>
      <c r="CG218" s="284"/>
      <c r="CH218" s="284"/>
      <c r="CI218" s="284"/>
      <c r="CJ218" s="284"/>
      <c r="CK218" s="284"/>
      <c r="CL218" s="284"/>
      <c r="CM218" s="284"/>
      <c r="CN218" s="284"/>
      <c r="CO218" s="284"/>
      <c r="CP218" s="284"/>
      <c r="CQ218" s="284"/>
      <c r="CR218" s="284"/>
      <c r="CS218" s="284"/>
      <c r="CT218" s="284"/>
      <c r="CU218" s="284"/>
      <c r="CV218" s="284"/>
      <c r="CW218" s="284"/>
      <c r="CX218" s="284"/>
      <c r="CY218" s="284"/>
      <c r="CZ218" s="284"/>
      <c r="DA218" s="284"/>
      <c r="DB218" s="284"/>
      <c r="DC218" s="284"/>
      <c r="DD218" s="284"/>
      <c r="DE218" s="284"/>
      <c r="DF218" s="284"/>
      <c r="DG218" s="284"/>
      <c r="DH218" s="284"/>
      <c r="DI218" s="284"/>
      <c r="DJ218" s="284"/>
      <c r="DK218" s="284"/>
      <c r="DL218" s="284"/>
      <c r="DM218" s="284"/>
      <c r="DN218" s="284"/>
      <c r="DO218" s="284"/>
      <c r="DP218" s="284"/>
      <c r="DQ218" s="284"/>
      <c r="DR218" s="284"/>
      <c r="DS218" s="284"/>
      <c r="DT218" s="284"/>
      <c r="DU218" s="284"/>
      <c r="DV218" s="284"/>
      <c r="DW218" s="284"/>
      <c r="DX218" s="284"/>
      <c r="DY218" s="284"/>
      <c r="DZ218" s="284"/>
      <c r="EA218" s="284"/>
      <c r="EB218" s="284"/>
      <c r="EC218" s="284"/>
      <c r="ED218" s="284"/>
      <c r="EE218" s="284"/>
      <c r="EF218" s="284"/>
      <c r="EG218" s="284"/>
      <c r="EH218" s="284"/>
      <c r="EI218" s="284"/>
      <c r="EJ218" s="284"/>
      <c r="EK218" s="284"/>
      <c r="EL218" s="284"/>
      <c r="EM218" s="284"/>
      <c r="EN218" s="284"/>
      <c r="EO218" s="284"/>
      <c r="EP218" s="284"/>
      <c r="EQ218" s="284"/>
      <c r="ER218" s="284"/>
      <c r="ES218" s="284"/>
      <c r="ET218" s="284"/>
      <c r="EU218" s="284"/>
      <c r="EV218" s="284"/>
      <c r="EW218" s="284"/>
      <c r="EX218" s="284"/>
      <c r="EY218" s="284"/>
      <c r="EZ218" s="284"/>
      <c r="FA218" s="284"/>
      <c r="FB218" s="284"/>
      <c r="FC218" s="284"/>
      <c r="FD218" s="284"/>
      <c r="FE218" s="284"/>
      <c r="FF218" s="284"/>
      <c r="FG218" s="284"/>
      <c r="FH218" s="284"/>
      <c r="FI218" s="284"/>
      <c r="FJ218" s="284"/>
      <c r="FK218" s="284"/>
      <c r="FL218" s="284"/>
      <c r="FM218" s="284"/>
      <c r="FN218" s="284"/>
      <c r="FO218" s="284"/>
      <c r="FP218" s="284"/>
      <c r="FQ218" s="284"/>
      <c r="FR218" s="284"/>
      <c r="FS218" s="284"/>
      <c r="FT218" s="284"/>
      <c r="FU218" s="284"/>
      <c r="FV218" s="284"/>
      <c r="FW218" s="284"/>
      <c r="FX218" s="284"/>
      <c r="FY218" s="284"/>
      <c r="FZ218" s="284"/>
      <c r="GA218" s="284"/>
      <c r="GB218" s="284"/>
      <c r="GC218" s="284"/>
      <c r="GD218" s="284"/>
      <c r="GE218" s="284"/>
      <c r="GF218" s="284"/>
      <c r="GG218" s="284"/>
      <c r="GH218" s="284"/>
      <c r="GI218" s="284"/>
      <c r="GJ218" s="284"/>
      <c r="GK218" s="284"/>
      <c r="GL218" s="284"/>
      <c r="GM218" s="284"/>
      <c r="GN218" s="284"/>
      <c r="GO218" s="284"/>
      <c r="GP218" s="284"/>
      <c r="GQ218" s="284"/>
      <c r="GR218" s="284"/>
      <c r="GS218" s="284"/>
      <c r="GT218" s="284"/>
      <c r="GU218" s="284"/>
      <c r="GV218" s="284"/>
      <c r="GW218" s="284"/>
      <c r="GX218" s="284"/>
      <c r="GY218" s="284"/>
      <c r="GZ218" s="284"/>
      <c r="HA218" s="284"/>
      <c r="HB218" s="284"/>
      <c r="HC218" s="284"/>
      <c r="HD218" s="284"/>
      <c r="HE218" s="284"/>
      <c r="HF218" s="284"/>
      <c r="HG218" s="284"/>
      <c r="HH218" s="284"/>
      <c r="HI218" s="284"/>
      <c r="HJ218" s="284"/>
      <c r="HK218" s="284"/>
      <c r="HL218" s="284"/>
      <c r="HM218" s="284"/>
      <c r="HN218" s="284"/>
      <c r="HO218" s="284"/>
      <c r="HP218" s="284"/>
      <c r="HQ218" s="284"/>
      <c r="HR218" s="284"/>
      <c r="HS218" s="284"/>
      <c r="HT218" s="284"/>
      <c r="HU218" s="284"/>
      <c r="HV218" s="284"/>
      <c r="HW218" s="284"/>
      <c r="HX218" s="284"/>
      <c r="HY218" s="284"/>
      <c r="HZ218" s="284"/>
      <c r="IA218" s="284"/>
      <c r="IB218" s="284"/>
      <c r="IC218" s="284"/>
      <c r="ID218" s="284"/>
      <c r="IE218" s="284"/>
      <c r="IF218" s="284"/>
      <c r="IG218" s="284"/>
      <c r="IH218" s="284"/>
      <c r="II218" s="284"/>
      <c r="IJ218" s="284"/>
    </row>
    <row r="219" spans="1:244" s="353" customFormat="1" ht="28.5">
      <c r="A219" s="344" t="s">
        <v>1448</v>
      </c>
      <c r="B219" s="350" t="s">
        <v>1316</v>
      </c>
      <c r="C219" s="507" t="s">
        <v>440</v>
      </c>
      <c r="D219" s="434">
        <v>52943</v>
      </c>
      <c r="E219" s="289"/>
      <c r="F219" s="219">
        <f>D219*E219</f>
        <v>0</v>
      </c>
      <c r="G219" s="284"/>
      <c r="H219" s="284"/>
      <c r="I219" s="284"/>
      <c r="J219" s="284"/>
      <c r="K219" s="284"/>
      <c r="L219" s="284"/>
      <c r="M219" s="284"/>
      <c r="N219" s="284"/>
      <c r="O219" s="284"/>
      <c r="P219" s="284"/>
      <c r="Q219" s="284"/>
      <c r="R219" s="284"/>
      <c r="S219" s="284"/>
      <c r="T219" s="284"/>
      <c r="U219" s="284"/>
      <c r="V219" s="284"/>
      <c r="W219" s="284"/>
      <c r="X219" s="284"/>
      <c r="Y219" s="284"/>
      <c r="Z219" s="284"/>
      <c r="AA219" s="284"/>
      <c r="AB219" s="284"/>
      <c r="AC219" s="284"/>
      <c r="AD219" s="284"/>
      <c r="AE219" s="284"/>
      <c r="AF219" s="284"/>
      <c r="AG219" s="284"/>
      <c r="AH219" s="284"/>
      <c r="AI219" s="284"/>
      <c r="AJ219" s="284"/>
      <c r="AK219" s="284"/>
      <c r="AL219" s="284"/>
      <c r="AM219" s="284"/>
      <c r="AN219" s="284"/>
      <c r="AO219" s="284"/>
      <c r="AP219" s="284"/>
      <c r="AQ219" s="284"/>
      <c r="AR219" s="284"/>
      <c r="AS219" s="284"/>
      <c r="AT219" s="284"/>
      <c r="AU219" s="284"/>
      <c r="AV219" s="284"/>
      <c r="AW219" s="284"/>
      <c r="AX219" s="284"/>
      <c r="AY219" s="284"/>
      <c r="AZ219" s="284"/>
      <c r="BA219" s="284"/>
      <c r="BB219" s="284"/>
      <c r="BC219" s="284"/>
      <c r="BD219" s="284"/>
      <c r="BE219" s="284"/>
      <c r="BF219" s="284"/>
      <c r="BG219" s="284"/>
      <c r="BH219" s="284"/>
      <c r="BI219" s="284"/>
      <c r="BJ219" s="284"/>
      <c r="BK219" s="284"/>
      <c r="BL219" s="284"/>
      <c r="BM219" s="284"/>
      <c r="BN219" s="284"/>
      <c r="BO219" s="284"/>
      <c r="BP219" s="284"/>
      <c r="BQ219" s="284"/>
      <c r="BR219" s="284"/>
      <c r="BS219" s="284"/>
      <c r="BT219" s="284"/>
      <c r="BU219" s="284"/>
      <c r="BV219" s="284"/>
      <c r="BW219" s="284"/>
      <c r="BX219" s="284"/>
      <c r="BY219" s="284"/>
      <c r="BZ219" s="284"/>
      <c r="CA219" s="284"/>
      <c r="CB219" s="284"/>
      <c r="CC219" s="284"/>
      <c r="CD219" s="284"/>
      <c r="CE219" s="284"/>
      <c r="CF219" s="284"/>
      <c r="CG219" s="284"/>
      <c r="CH219" s="284"/>
      <c r="CI219" s="284"/>
      <c r="CJ219" s="284"/>
      <c r="CK219" s="284"/>
      <c r="CL219" s="284"/>
      <c r="CM219" s="284"/>
      <c r="CN219" s="284"/>
      <c r="CO219" s="284"/>
      <c r="CP219" s="284"/>
      <c r="CQ219" s="284"/>
      <c r="CR219" s="284"/>
      <c r="CS219" s="284"/>
      <c r="CT219" s="284"/>
      <c r="CU219" s="284"/>
      <c r="CV219" s="284"/>
      <c r="CW219" s="284"/>
      <c r="CX219" s="284"/>
      <c r="CY219" s="284"/>
      <c r="CZ219" s="284"/>
      <c r="DA219" s="284"/>
      <c r="DB219" s="284"/>
      <c r="DC219" s="284"/>
      <c r="DD219" s="284"/>
      <c r="DE219" s="284"/>
      <c r="DF219" s="284"/>
      <c r="DG219" s="284"/>
      <c r="DH219" s="284"/>
      <c r="DI219" s="284"/>
      <c r="DJ219" s="284"/>
      <c r="DK219" s="284"/>
      <c r="DL219" s="284"/>
      <c r="DM219" s="284"/>
      <c r="DN219" s="284"/>
      <c r="DO219" s="284"/>
      <c r="DP219" s="284"/>
      <c r="DQ219" s="284"/>
      <c r="DR219" s="284"/>
      <c r="DS219" s="284"/>
      <c r="DT219" s="284"/>
      <c r="DU219" s="284"/>
      <c r="DV219" s="284"/>
      <c r="DW219" s="284"/>
      <c r="DX219" s="284"/>
      <c r="DY219" s="284"/>
      <c r="DZ219" s="284"/>
      <c r="EA219" s="284"/>
      <c r="EB219" s="284"/>
      <c r="EC219" s="284"/>
      <c r="ED219" s="284"/>
      <c r="EE219" s="284"/>
      <c r="EF219" s="284"/>
      <c r="EG219" s="284"/>
      <c r="EH219" s="284"/>
      <c r="EI219" s="284"/>
      <c r="EJ219" s="284"/>
      <c r="EK219" s="284"/>
      <c r="EL219" s="284"/>
      <c r="EM219" s="284"/>
      <c r="EN219" s="284"/>
      <c r="EO219" s="284"/>
      <c r="EP219" s="284"/>
      <c r="EQ219" s="284"/>
      <c r="ER219" s="284"/>
      <c r="ES219" s="284"/>
      <c r="ET219" s="284"/>
      <c r="EU219" s="284"/>
      <c r="EV219" s="284"/>
      <c r="EW219" s="284"/>
      <c r="EX219" s="284"/>
      <c r="EY219" s="284"/>
      <c r="EZ219" s="284"/>
      <c r="FA219" s="284"/>
      <c r="FB219" s="284"/>
      <c r="FC219" s="284"/>
      <c r="FD219" s="284"/>
      <c r="FE219" s="284"/>
      <c r="FF219" s="284"/>
      <c r="FG219" s="284"/>
      <c r="FH219" s="284"/>
      <c r="FI219" s="284"/>
      <c r="FJ219" s="284"/>
      <c r="FK219" s="284"/>
      <c r="FL219" s="284"/>
      <c r="FM219" s="284"/>
      <c r="FN219" s="284"/>
      <c r="FO219" s="284"/>
      <c r="FP219" s="284"/>
      <c r="FQ219" s="284"/>
      <c r="FR219" s="284"/>
      <c r="FS219" s="284"/>
      <c r="FT219" s="284"/>
      <c r="FU219" s="284"/>
      <c r="FV219" s="284"/>
      <c r="FW219" s="284"/>
      <c r="FX219" s="284"/>
      <c r="FY219" s="284"/>
      <c r="FZ219" s="284"/>
      <c r="GA219" s="284"/>
      <c r="GB219" s="284"/>
      <c r="GC219" s="284"/>
      <c r="GD219" s="284"/>
      <c r="GE219" s="284"/>
      <c r="GF219" s="284"/>
      <c r="GG219" s="284"/>
      <c r="GH219" s="284"/>
      <c r="GI219" s="284"/>
      <c r="GJ219" s="284"/>
      <c r="GK219" s="284"/>
      <c r="GL219" s="284"/>
      <c r="GM219" s="284"/>
      <c r="GN219" s="284"/>
      <c r="GO219" s="284"/>
      <c r="GP219" s="284"/>
      <c r="GQ219" s="284"/>
      <c r="GR219" s="284"/>
      <c r="GS219" s="284"/>
      <c r="GT219" s="284"/>
      <c r="GU219" s="284"/>
      <c r="GV219" s="284"/>
      <c r="GW219" s="284"/>
      <c r="GX219" s="284"/>
      <c r="GY219" s="284"/>
      <c r="GZ219" s="284"/>
      <c r="HA219" s="284"/>
      <c r="HB219" s="284"/>
      <c r="HC219" s="284"/>
      <c r="HD219" s="284"/>
      <c r="HE219" s="284"/>
      <c r="HF219" s="284"/>
      <c r="HG219" s="284"/>
      <c r="HH219" s="284"/>
      <c r="HI219" s="284"/>
      <c r="HJ219" s="284"/>
      <c r="HK219" s="284"/>
      <c r="HL219" s="284"/>
      <c r="HM219" s="284"/>
      <c r="HN219" s="284"/>
      <c r="HO219" s="284"/>
      <c r="HP219" s="284"/>
      <c r="HQ219" s="284"/>
      <c r="HR219" s="284"/>
      <c r="HS219" s="284"/>
      <c r="HT219" s="284"/>
      <c r="HU219" s="284"/>
      <c r="HV219" s="284"/>
      <c r="HW219" s="284"/>
      <c r="HX219" s="284"/>
      <c r="HY219" s="284"/>
      <c r="HZ219" s="284"/>
      <c r="IA219" s="284"/>
      <c r="IB219" s="284"/>
      <c r="IC219" s="284"/>
      <c r="ID219" s="284"/>
      <c r="IE219" s="284"/>
      <c r="IF219" s="284"/>
      <c r="IG219" s="284"/>
      <c r="IH219" s="284"/>
      <c r="II219" s="284"/>
      <c r="IJ219" s="284"/>
    </row>
    <row r="220" spans="1:244" s="353" customFormat="1" ht="15" customHeight="1">
      <c r="A220" s="505"/>
      <c r="B220" s="442"/>
      <c r="C220" s="507"/>
      <c r="D220" s="417"/>
      <c r="E220" s="509"/>
      <c r="F220" s="508"/>
      <c r="G220" s="284"/>
      <c r="H220" s="284"/>
      <c r="I220" s="284"/>
      <c r="J220" s="284"/>
      <c r="K220" s="284"/>
      <c r="L220" s="284"/>
      <c r="M220" s="284"/>
      <c r="N220" s="284"/>
      <c r="O220" s="284"/>
      <c r="P220" s="284"/>
      <c r="Q220" s="284"/>
      <c r="R220" s="284"/>
      <c r="S220" s="284"/>
      <c r="T220" s="284"/>
      <c r="U220" s="284"/>
      <c r="V220" s="284"/>
      <c r="W220" s="284"/>
      <c r="X220" s="284"/>
      <c r="Y220" s="284"/>
      <c r="Z220" s="284"/>
      <c r="AA220" s="284"/>
      <c r="AB220" s="284"/>
      <c r="AC220" s="284"/>
      <c r="AD220" s="284"/>
      <c r="AE220" s="284"/>
      <c r="AF220" s="284"/>
      <c r="AG220" s="284"/>
      <c r="AH220" s="284"/>
      <c r="AI220" s="284"/>
      <c r="AJ220" s="284"/>
      <c r="AK220" s="284"/>
      <c r="AL220" s="284"/>
      <c r="AM220" s="284"/>
      <c r="AN220" s="284"/>
      <c r="AO220" s="284"/>
      <c r="AP220" s="284"/>
      <c r="AQ220" s="284"/>
      <c r="AR220" s="284"/>
      <c r="AS220" s="284"/>
      <c r="AT220" s="284"/>
      <c r="AU220" s="284"/>
      <c r="AV220" s="284"/>
      <c r="AW220" s="284"/>
      <c r="AX220" s="284"/>
      <c r="AY220" s="284"/>
      <c r="AZ220" s="284"/>
      <c r="BA220" s="284"/>
      <c r="BB220" s="284"/>
      <c r="BC220" s="284"/>
      <c r="BD220" s="284"/>
      <c r="BE220" s="284"/>
      <c r="BF220" s="284"/>
      <c r="BG220" s="284"/>
      <c r="BH220" s="284"/>
      <c r="BI220" s="284"/>
      <c r="BJ220" s="284"/>
      <c r="BK220" s="284"/>
      <c r="BL220" s="284"/>
      <c r="BM220" s="284"/>
      <c r="BN220" s="284"/>
      <c r="BO220" s="284"/>
      <c r="BP220" s="284"/>
      <c r="BQ220" s="284"/>
      <c r="BR220" s="284"/>
      <c r="BS220" s="284"/>
      <c r="BT220" s="284"/>
      <c r="BU220" s="284"/>
      <c r="BV220" s="284"/>
      <c r="BW220" s="284"/>
      <c r="BX220" s="284"/>
      <c r="BY220" s="284"/>
      <c r="BZ220" s="284"/>
      <c r="CA220" s="284"/>
      <c r="CB220" s="284"/>
      <c r="CC220" s="284"/>
      <c r="CD220" s="284"/>
      <c r="CE220" s="284"/>
      <c r="CF220" s="284"/>
      <c r="CG220" s="284"/>
      <c r="CH220" s="284"/>
      <c r="CI220" s="284"/>
      <c r="CJ220" s="284"/>
      <c r="CK220" s="284"/>
      <c r="CL220" s="284"/>
      <c r="CM220" s="284"/>
      <c r="CN220" s="284"/>
      <c r="CO220" s="284"/>
      <c r="CP220" s="284"/>
      <c r="CQ220" s="284"/>
      <c r="CR220" s="284"/>
      <c r="CS220" s="284"/>
      <c r="CT220" s="284"/>
      <c r="CU220" s="284"/>
      <c r="CV220" s="284"/>
      <c r="CW220" s="284"/>
      <c r="CX220" s="284"/>
      <c r="CY220" s="284"/>
      <c r="CZ220" s="284"/>
      <c r="DA220" s="284"/>
      <c r="DB220" s="284"/>
      <c r="DC220" s="284"/>
      <c r="DD220" s="284"/>
      <c r="DE220" s="284"/>
      <c r="DF220" s="284"/>
      <c r="DG220" s="284"/>
      <c r="DH220" s="284"/>
      <c r="DI220" s="284"/>
      <c r="DJ220" s="284"/>
      <c r="DK220" s="284"/>
      <c r="DL220" s="284"/>
      <c r="DM220" s="284"/>
      <c r="DN220" s="284"/>
      <c r="DO220" s="284"/>
      <c r="DP220" s="284"/>
      <c r="DQ220" s="284"/>
      <c r="DR220" s="284"/>
      <c r="DS220" s="284"/>
      <c r="DT220" s="284"/>
      <c r="DU220" s="284"/>
      <c r="DV220" s="284"/>
      <c r="DW220" s="284"/>
      <c r="DX220" s="284"/>
      <c r="DY220" s="284"/>
      <c r="DZ220" s="284"/>
      <c r="EA220" s="284"/>
      <c r="EB220" s="284"/>
      <c r="EC220" s="284"/>
      <c r="ED220" s="284"/>
      <c r="EE220" s="284"/>
      <c r="EF220" s="284"/>
      <c r="EG220" s="284"/>
      <c r="EH220" s="284"/>
      <c r="EI220" s="284"/>
      <c r="EJ220" s="284"/>
      <c r="EK220" s="284"/>
      <c r="EL220" s="284"/>
      <c r="EM220" s="284"/>
      <c r="EN220" s="284"/>
      <c r="EO220" s="284"/>
      <c r="EP220" s="284"/>
      <c r="EQ220" s="284"/>
      <c r="ER220" s="284"/>
      <c r="ES220" s="284"/>
      <c r="ET220" s="284"/>
      <c r="EU220" s="284"/>
      <c r="EV220" s="284"/>
      <c r="EW220" s="284"/>
      <c r="EX220" s="284"/>
      <c r="EY220" s="284"/>
      <c r="EZ220" s="284"/>
      <c r="FA220" s="284"/>
      <c r="FB220" s="284"/>
      <c r="FC220" s="284"/>
      <c r="FD220" s="284"/>
      <c r="FE220" s="284"/>
      <c r="FF220" s="284"/>
      <c r="FG220" s="284"/>
      <c r="FH220" s="284"/>
      <c r="FI220" s="284"/>
      <c r="FJ220" s="284"/>
      <c r="FK220" s="284"/>
      <c r="FL220" s="284"/>
      <c r="FM220" s="284"/>
      <c r="FN220" s="284"/>
      <c r="FO220" s="284"/>
      <c r="FP220" s="284"/>
      <c r="FQ220" s="284"/>
      <c r="FR220" s="284"/>
      <c r="FS220" s="284"/>
      <c r="FT220" s="284"/>
      <c r="FU220" s="284"/>
      <c r="FV220" s="284"/>
      <c r="FW220" s="284"/>
      <c r="FX220" s="284"/>
      <c r="FY220" s="284"/>
      <c r="FZ220" s="284"/>
      <c r="GA220" s="284"/>
      <c r="GB220" s="284"/>
      <c r="GC220" s="284"/>
      <c r="GD220" s="284"/>
      <c r="GE220" s="284"/>
      <c r="GF220" s="284"/>
      <c r="GG220" s="284"/>
      <c r="GH220" s="284"/>
      <c r="GI220" s="284"/>
      <c r="GJ220" s="284"/>
      <c r="GK220" s="284"/>
      <c r="GL220" s="284"/>
      <c r="GM220" s="284"/>
      <c r="GN220" s="284"/>
      <c r="GO220" s="284"/>
      <c r="GP220" s="284"/>
      <c r="GQ220" s="284"/>
      <c r="GR220" s="284"/>
      <c r="GS220" s="284"/>
      <c r="GT220" s="284"/>
      <c r="GU220" s="284"/>
      <c r="GV220" s="284"/>
      <c r="GW220" s="284"/>
      <c r="GX220" s="284"/>
      <c r="GY220" s="284"/>
      <c r="GZ220" s="284"/>
      <c r="HA220" s="284"/>
      <c r="HB220" s="284"/>
      <c r="HC220" s="284"/>
      <c r="HD220" s="284"/>
      <c r="HE220" s="284"/>
      <c r="HF220" s="284"/>
      <c r="HG220" s="284"/>
      <c r="HH220" s="284"/>
      <c r="HI220" s="284"/>
      <c r="HJ220" s="284"/>
      <c r="HK220" s="284"/>
      <c r="HL220" s="284"/>
      <c r="HM220" s="284"/>
      <c r="HN220" s="284"/>
      <c r="HO220" s="284"/>
      <c r="HP220" s="284"/>
      <c r="HQ220" s="284"/>
      <c r="HR220" s="284"/>
      <c r="HS220" s="284"/>
      <c r="HT220" s="284"/>
      <c r="HU220" s="284"/>
      <c r="HV220" s="284"/>
      <c r="HW220" s="284"/>
      <c r="HX220" s="284"/>
      <c r="HY220" s="284"/>
      <c r="HZ220" s="284"/>
      <c r="IA220" s="284"/>
      <c r="IB220" s="284"/>
      <c r="IC220" s="284"/>
      <c r="ID220" s="284"/>
      <c r="IE220" s="284"/>
      <c r="IF220" s="284"/>
      <c r="IG220" s="284"/>
      <c r="IH220" s="284"/>
      <c r="II220" s="284"/>
      <c r="IJ220" s="284"/>
    </row>
    <row r="221" spans="1:244" s="353" customFormat="1" ht="28.5">
      <c r="A221" s="344" t="s">
        <v>1449</v>
      </c>
      <c r="B221" s="350" t="s">
        <v>234</v>
      </c>
      <c r="C221" s="507" t="s">
        <v>440</v>
      </c>
      <c r="D221" s="417">
        <v>6969</v>
      </c>
      <c r="E221" s="288"/>
      <c r="F221" s="219">
        <f>D221*E221</f>
        <v>0</v>
      </c>
      <c r="G221" s="284"/>
      <c r="H221" s="284"/>
      <c r="I221" s="284"/>
      <c r="J221" s="284"/>
      <c r="K221" s="284"/>
      <c r="L221" s="284"/>
      <c r="M221" s="284"/>
      <c r="N221" s="284"/>
      <c r="O221" s="284"/>
      <c r="P221" s="284"/>
      <c r="Q221" s="284"/>
      <c r="R221" s="284"/>
      <c r="S221" s="284"/>
      <c r="T221" s="284"/>
      <c r="U221" s="284"/>
      <c r="V221" s="284"/>
      <c r="W221" s="284"/>
      <c r="X221" s="284"/>
      <c r="Y221" s="284"/>
      <c r="Z221" s="284"/>
      <c r="AA221" s="284"/>
      <c r="AB221" s="284"/>
      <c r="AC221" s="284"/>
      <c r="AD221" s="284"/>
      <c r="AE221" s="284"/>
      <c r="AF221" s="284"/>
      <c r="AG221" s="284"/>
      <c r="AH221" s="284"/>
      <c r="AI221" s="284"/>
      <c r="AJ221" s="284"/>
      <c r="AK221" s="284"/>
      <c r="AL221" s="284"/>
      <c r="AM221" s="284"/>
      <c r="AN221" s="284"/>
      <c r="AO221" s="284"/>
      <c r="AP221" s="284"/>
      <c r="AQ221" s="284"/>
      <c r="AR221" s="284"/>
      <c r="AS221" s="284"/>
      <c r="AT221" s="284"/>
      <c r="AU221" s="284"/>
      <c r="AV221" s="284"/>
      <c r="AW221" s="284"/>
      <c r="AX221" s="284"/>
      <c r="AY221" s="284"/>
      <c r="AZ221" s="284"/>
      <c r="BA221" s="284"/>
      <c r="BB221" s="284"/>
      <c r="BC221" s="284"/>
      <c r="BD221" s="284"/>
      <c r="BE221" s="284"/>
      <c r="BF221" s="284"/>
      <c r="BG221" s="284"/>
      <c r="BH221" s="284"/>
      <c r="BI221" s="284"/>
      <c r="BJ221" s="284"/>
      <c r="BK221" s="284"/>
      <c r="BL221" s="284"/>
      <c r="BM221" s="284"/>
      <c r="BN221" s="284"/>
      <c r="BO221" s="284"/>
      <c r="BP221" s="284"/>
      <c r="BQ221" s="284"/>
      <c r="BR221" s="284"/>
      <c r="BS221" s="284"/>
      <c r="BT221" s="284"/>
      <c r="BU221" s="284"/>
      <c r="BV221" s="284"/>
      <c r="BW221" s="284"/>
      <c r="BX221" s="284"/>
      <c r="BY221" s="284"/>
      <c r="BZ221" s="284"/>
      <c r="CA221" s="284"/>
      <c r="CB221" s="284"/>
      <c r="CC221" s="284"/>
      <c r="CD221" s="284"/>
      <c r="CE221" s="284"/>
      <c r="CF221" s="284"/>
      <c r="CG221" s="284"/>
      <c r="CH221" s="284"/>
      <c r="CI221" s="284"/>
      <c r="CJ221" s="284"/>
      <c r="CK221" s="284"/>
      <c r="CL221" s="284"/>
      <c r="CM221" s="284"/>
      <c r="CN221" s="284"/>
      <c r="CO221" s="284"/>
      <c r="CP221" s="284"/>
      <c r="CQ221" s="284"/>
      <c r="CR221" s="284"/>
      <c r="CS221" s="284"/>
      <c r="CT221" s="284"/>
      <c r="CU221" s="284"/>
      <c r="CV221" s="284"/>
      <c r="CW221" s="284"/>
      <c r="CX221" s="284"/>
      <c r="CY221" s="284"/>
      <c r="CZ221" s="284"/>
      <c r="DA221" s="284"/>
      <c r="DB221" s="284"/>
      <c r="DC221" s="284"/>
      <c r="DD221" s="284"/>
      <c r="DE221" s="284"/>
      <c r="DF221" s="284"/>
      <c r="DG221" s="284"/>
      <c r="DH221" s="284"/>
      <c r="DI221" s="284"/>
      <c r="DJ221" s="284"/>
      <c r="DK221" s="284"/>
      <c r="DL221" s="284"/>
      <c r="DM221" s="284"/>
      <c r="DN221" s="284"/>
      <c r="DO221" s="284"/>
      <c r="DP221" s="284"/>
      <c r="DQ221" s="284"/>
      <c r="DR221" s="284"/>
      <c r="DS221" s="284"/>
      <c r="DT221" s="284"/>
      <c r="DU221" s="284"/>
      <c r="DV221" s="284"/>
      <c r="DW221" s="284"/>
      <c r="DX221" s="284"/>
      <c r="DY221" s="284"/>
      <c r="DZ221" s="284"/>
      <c r="EA221" s="284"/>
      <c r="EB221" s="284"/>
      <c r="EC221" s="284"/>
      <c r="ED221" s="284"/>
      <c r="EE221" s="284"/>
      <c r="EF221" s="284"/>
      <c r="EG221" s="284"/>
      <c r="EH221" s="284"/>
      <c r="EI221" s="284"/>
      <c r="EJ221" s="284"/>
      <c r="EK221" s="284"/>
      <c r="EL221" s="284"/>
      <c r="EM221" s="284"/>
      <c r="EN221" s="284"/>
      <c r="EO221" s="284"/>
      <c r="EP221" s="284"/>
      <c r="EQ221" s="284"/>
      <c r="ER221" s="284"/>
      <c r="ES221" s="284"/>
      <c r="ET221" s="284"/>
      <c r="EU221" s="284"/>
      <c r="EV221" s="284"/>
      <c r="EW221" s="284"/>
      <c r="EX221" s="284"/>
      <c r="EY221" s="284"/>
      <c r="EZ221" s="284"/>
      <c r="FA221" s="284"/>
      <c r="FB221" s="284"/>
      <c r="FC221" s="284"/>
      <c r="FD221" s="284"/>
      <c r="FE221" s="284"/>
      <c r="FF221" s="284"/>
      <c r="FG221" s="284"/>
      <c r="FH221" s="284"/>
      <c r="FI221" s="284"/>
      <c r="FJ221" s="284"/>
      <c r="FK221" s="284"/>
      <c r="FL221" s="284"/>
      <c r="FM221" s="284"/>
      <c r="FN221" s="284"/>
      <c r="FO221" s="284"/>
      <c r="FP221" s="284"/>
      <c r="FQ221" s="284"/>
      <c r="FR221" s="284"/>
      <c r="FS221" s="284"/>
      <c r="FT221" s="284"/>
      <c r="FU221" s="284"/>
      <c r="FV221" s="284"/>
      <c r="FW221" s="284"/>
      <c r="FX221" s="284"/>
      <c r="FY221" s="284"/>
      <c r="FZ221" s="284"/>
      <c r="GA221" s="284"/>
      <c r="GB221" s="284"/>
      <c r="GC221" s="284"/>
      <c r="GD221" s="284"/>
      <c r="GE221" s="284"/>
      <c r="GF221" s="284"/>
      <c r="GG221" s="284"/>
      <c r="GH221" s="284"/>
      <c r="GI221" s="284"/>
      <c r="GJ221" s="284"/>
      <c r="GK221" s="284"/>
      <c r="GL221" s="284"/>
      <c r="GM221" s="284"/>
      <c r="GN221" s="284"/>
      <c r="GO221" s="284"/>
      <c r="GP221" s="284"/>
      <c r="GQ221" s="284"/>
      <c r="GR221" s="284"/>
      <c r="GS221" s="284"/>
      <c r="GT221" s="284"/>
      <c r="GU221" s="284"/>
      <c r="GV221" s="284"/>
      <c r="GW221" s="284"/>
      <c r="GX221" s="284"/>
      <c r="GY221" s="284"/>
      <c r="GZ221" s="284"/>
      <c r="HA221" s="284"/>
      <c r="HB221" s="284"/>
      <c r="HC221" s="284"/>
      <c r="HD221" s="284"/>
      <c r="HE221" s="284"/>
      <c r="HF221" s="284"/>
      <c r="HG221" s="284"/>
      <c r="HH221" s="284"/>
      <c r="HI221" s="284"/>
      <c r="HJ221" s="284"/>
      <c r="HK221" s="284"/>
      <c r="HL221" s="284"/>
      <c r="HM221" s="284"/>
      <c r="HN221" s="284"/>
      <c r="HO221" s="284"/>
      <c r="HP221" s="284"/>
      <c r="HQ221" s="284"/>
      <c r="HR221" s="284"/>
      <c r="HS221" s="284"/>
      <c r="HT221" s="284"/>
      <c r="HU221" s="284"/>
      <c r="HV221" s="284"/>
      <c r="HW221" s="284"/>
      <c r="HX221" s="284"/>
      <c r="HY221" s="284"/>
      <c r="HZ221" s="284"/>
      <c r="IA221" s="284"/>
      <c r="IB221" s="284"/>
      <c r="IC221" s="284"/>
      <c r="ID221" s="284"/>
      <c r="IE221" s="284"/>
      <c r="IF221" s="284"/>
      <c r="IG221" s="284"/>
      <c r="IH221" s="284"/>
      <c r="II221" s="284"/>
      <c r="IJ221" s="284"/>
    </row>
    <row r="222" spans="1:244" s="353" customFormat="1" ht="15" customHeight="1">
      <c r="A222" s="505"/>
      <c r="B222" s="350"/>
      <c r="C222" s="507"/>
      <c r="D222" s="417"/>
      <c r="E222" s="509"/>
      <c r="F222" s="508"/>
      <c r="G222" s="284"/>
      <c r="H222" s="284"/>
      <c r="I222" s="284"/>
      <c r="J222" s="284"/>
      <c r="K222" s="284"/>
      <c r="L222" s="284"/>
      <c r="M222" s="284"/>
      <c r="N222" s="284"/>
      <c r="O222" s="284"/>
      <c r="P222" s="284"/>
      <c r="Q222" s="284"/>
      <c r="R222" s="284"/>
      <c r="S222" s="284"/>
      <c r="T222" s="284"/>
      <c r="U222" s="284"/>
      <c r="V222" s="284"/>
      <c r="W222" s="284"/>
      <c r="X222" s="284"/>
      <c r="Y222" s="284"/>
      <c r="Z222" s="284"/>
      <c r="AA222" s="284"/>
      <c r="AB222" s="284"/>
      <c r="AC222" s="284"/>
      <c r="AD222" s="284"/>
      <c r="AE222" s="284"/>
      <c r="AF222" s="284"/>
      <c r="AG222" s="284"/>
      <c r="AH222" s="284"/>
      <c r="AI222" s="284"/>
      <c r="AJ222" s="284"/>
      <c r="AK222" s="284"/>
      <c r="AL222" s="284"/>
      <c r="AM222" s="284"/>
      <c r="AN222" s="284"/>
      <c r="AO222" s="284"/>
      <c r="AP222" s="284"/>
      <c r="AQ222" s="284"/>
      <c r="AR222" s="284"/>
      <c r="AS222" s="284"/>
      <c r="AT222" s="284"/>
      <c r="AU222" s="284"/>
      <c r="AV222" s="284"/>
      <c r="AW222" s="284"/>
      <c r="AX222" s="284"/>
      <c r="AY222" s="284"/>
      <c r="AZ222" s="284"/>
      <c r="BA222" s="284"/>
      <c r="BB222" s="284"/>
      <c r="BC222" s="284"/>
      <c r="BD222" s="284"/>
      <c r="BE222" s="284"/>
      <c r="BF222" s="284"/>
      <c r="BG222" s="284"/>
      <c r="BH222" s="284"/>
      <c r="BI222" s="284"/>
      <c r="BJ222" s="284"/>
      <c r="BK222" s="284"/>
      <c r="BL222" s="284"/>
      <c r="BM222" s="284"/>
      <c r="BN222" s="284"/>
      <c r="BO222" s="284"/>
      <c r="BP222" s="284"/>
      <c r="BQ222" s="284"/>
      <c r="BR222" s="284"/>
      <c r="BS222" s="284"/>
      <c r="BT222" s="284"/>
      <c r="BU222" s="284"/>
      <c r="BV222" s="284"/>
      <c r="BW222" s="284"/>
      <c r="BX222" s="284"/>
      <c r="BY222" s="284"/>
      <c r="BZ222" s="284"/>
      <c r="CA222" s="284"/>
      <c r="CB222" s="284"/>
      <c r="CC222" s="284"/>
      <c r="CD222" s="284"/>
      <c r="CE222" s="284"/>
      <c r="CF222" s="284"/>
      <c r="CG222" s="284"/>
      <c r="CH222" s="284"/>
      <c r="CI222" s="284"/>
      <c r="CJ222" s="284"/>
      <c r="CK222" s="284"/>
      <c r="CL222" s="284"/>
      <c r="CM222" s="284"/>
      <c r="CN222" s="284"/>
      <c r="CO222" s="284"/>
      <c r="CP222" s="284"/>
      <c r="CQ222" s="284"/>
      <c r="CR222" s="284"/>
      <c r="CS222" s="284"/>
      <c r="CT222" s="284"/>
      <c r="CU222" s="284"/>
      <c r="CV222" s="284"/>
      <c r="CW222" s="284"/>
      <c r="CX222" s="284"/>
      <c r="CY222" s="284"/>
      <c r="CZ222" s="284"/>
      <c r="DA222" s="284"/>
      <c r="DB222" s="284"/>
      <c r="DC222" s="284"/>
      <c r="DD222" s="284"/>
      <c r="DE222" s="284"/>
      <c r="DF222" s="284"/>
      <c r="DG222" s="284"/>
      <c r="DH222" s="284"/>
      <c r="DI222" s="284"/>
      <c r="DJ222" s="284"/>
      <c r="DK222" s="284"/>
      <c r="DL222" s="284"/>
      <c r="DM222" s="284"/>
      <c r="DN222" s="284"/>
      <c r="DO222" s="284"/>
      <c r="DP222" s="284"/>
      <c r="DQ222" s="284"/>
      <c r="DR222" s="284"/>
      <c r="DS222" s="284"/>
      <c r="DT222" s="284"/>
      <c r="DU222" s="284"/>
      <c r="DV222" s="284"/>
      <c r="DW222" s="284"/>
      <c r="DX222" s="284"/>
      <c r="DY222" s="284"/>
      <c r="DZ222" s="284"/>
      <c r="EA222" s="284"/>
      <c r="EB222" s="284"/>
      <c r="EC222" s="284"/>
      <c r="ED222" s="284"/>
      <c r="EE222" s="284"/>
      <c r="EF222" s="284"/>
      <c r="EG222" s="284"/>
      <c r="EH222" s="284"/>
      <c r="EI222" s="284"/>
      <c r="EJ222" s="284"/>
      <c r="EK222" s="284"/>
      <c r="EL222" s="284"/>
      <c r="EM222" s="284"/>
      <c r="EN222" s="284"/>
      <c r="EO222" s="284"/>
      <c r="EP222" s="284"/>
      <c r="EQ222" s="284"/>
      <c r="ER222" s="284"/>
      <c r="ES222" s="284"/>
      <c r="ET222" s="284"/>
      <c r="EU222" s="284"/>
      <c r="EV222" s="284"/>
      <c r="EW222" s="284"/>
      <c r="EX222" s="284"/>
      <c r="EY222" s="284"/>
      <c r="EZ222" s="284"/>
      <c r="FA222" s="284"/>
      <c r="FB222" s="284"/>
      <c r="FC222" s="284"/>
      <c r="FD222" s="284"/>
      <c r="FE222" s="284"/>
      <c r="FF222" s="284"/>
      <c r="FG222" s="284"/>
      <c r="FH222" s="284"/>
      <c r="FI222" s="284"/>
      <c r="FJ222" s="284"/>
      <c r="FK222" s="284"/>
      <c r="FL222" s="284"/>
      <c r="FM222" s="284"/>
      <c r="FN222" s="284"/>
      <c r="FO222" s="284"/>
      <c r="FP222" s="284"/>
      <c r="FQ222" s="284"/>
      <c r="FR222" s="284"/>
      <c r="FS222" s="284"/>
      <c r="FT222" s="284"/>
      <c r="FU222" s="284"/>
      <c r="FV222" s="284"/>
      <c r="FW222" s="284"/>
      <c r="FX222" s="284"/>
      <c r="FY222" s="284"/>
      <c r="FZ222" s="284"/>
      <c r="GA222" s="284"/>
      <c r="GB222" s="284"/>
      <c r="GC222" s="284"/>
      <c r="GD222" s="284"/>
      <c r="GE222" s="284"/>
      <c r="GF222" s="284"/>
      <c r="GG222" s="284"/>
      <c r="GH222" s="284"/>
      <c r="GI222" s="284"/>
      <c r="GJ222" s="284"/>
      <c r="GK222" s="284"/>
      <c r="GL222" s="284"/>
      <c r="GM222" s="284"/>
      <c r="GN222" s="284"/>
      <c r="GO222" s="284"/>
      <c r="GP222" s="284"/>
      <c r="GQ222" s="284"/>
      <c r="GR222" s="284"/>
      <c r="GS222" s="284"/>
      <c r="GT222" s="284"/>
      <c r="GU222" s="284"/>
      <c r="GV222" s="284"/>
      <c r="GW222" s="284"/>
      <c r="GX222" s="284"/>
      <c r="GY222" s="284"/>
      <c r="GZ222" s="284"/>
      <c r="HA222" s="284"/>
      <c r="HB222" s="284"/>
      <c r="HC222" s="284"/>
      <c r="HD222" s="284"/>
      <c r="HE222" s="284"/>
      <c r="HF222" s="284"/>
      <c r="HG222" s="284"/>
      <c r="HH222" s="284"/>
      <c r="HI222" s="284"/>
      <c r="HJ222" s="284"/>
      <c r="HK222" s="284"/>
      <c r="HL222" s="284"/>
      <c r="HM222" s="284"/>
      <c r="HN222" s="284"/>
      <c r="HO222" s="284"/>
      <c r="HP222" s="284"/>
      <c r="HQ222" s="284"/>
      <c r="HR222" s="284"/>
      <c r="HS222" s="284"/>
      <c r="HT222" s="284"/>
      <c r="HU222" s="284"/>
      <c r="HV222" s="284"/>
      <c r="HW222" s="284"/>
      <c r="HX222" s="284"/>
      <c r="HY222" s="284"/>
      <c r="HZ222" s="284"/>
      <c r="IA222" s="284"/>
      <c r="IB222" s="284"/>
      <c r="IC222" s="284"/>
      <c r="ID222" s="284"/>
      <c r="IE222" s="284"/>
      <c r="IF222" s="284"/>
      <c r="IG222" s="284"/>
      <c r="IH222" s="284"/>
      <c r="II222" s="284"/>
      <c r="IJ222" s="284"/>
    </row>
    <row r="223" spans="1:244" s="353" customFormat="1" ht="28.5">
      <c r="A223" s="344" t="s">
        <v>1450</v>
      </c>
      <c r="B223" s="350" t="s">
        <v>235</v>
      </c>
      <c r="C223" s="507" t="s">
        <v>440</v>
      </c>
      <c r="D223" s="417">
        <v>2013</v>
      </c>
      <c r="E223" s="288"/>
      <c r="F223" s="219">
        <f>D223*E223</f>
        <v>0</v>
      </c>
      <c r="G223" s="284"/>
      <c r="H223" s="284"/>
      <c r="I223" s="284"/>
      <c r="J223" s="284"/>
      <c r="K223" s="284"/>
      <c r="L223" s="284"/>
      <c r="M223" s="284"/>
      <c r="N223" s="284"/>
      <c r="O223" s="284"/>
      <c r="P223" s="284"/>
      <c r="Q223" s="284"/>
      <c r="R223" s="284"/>
      <c r="S223" s="284"/>
      <c r="T223" s="284"/>
      <c r="U223" s="284"/>
      <c r="V223" s="284"/>
      <c r="W223" s="284"/>
      <c r="X223" s="284"/>
      <c r="Y223" s="284"/>
      <c r="Z223" s="284"/>
      <c r="AA223" s="284"/>
      <c r="AB223" s="284"/>
      <c r="AC223" s="284"/>
      <c r="AD223" s="284"/>
      <c r="AE223" s="284"/>
      <c r="AF223" s="284"/>
      <c r="AG223" s="284"/>
      <c r="AH223" s="284"/>
      <c r="AI223" s="284"/>
      <c r="AJ223" s="284"/>
      <c r="AK223" s="284"/>
      <c r="AL223" s="284"/>
      <c r="AM223" s="284"/>
      <c r="AN223" s="284"/>
      <c r="AO223" s="284"/>
      <c r="AP223" s="284"/>
      <c r="AQ223" s="284"/>
      <c r="AR223" s="284"/>
      <c r="AS223" s="284"/>
      <c r="AT223" s="284"/>
      <c r="AU223" s="284"/>
      <c r="AV223" s="284"/>
      <c r="AW223" s="284"/>
      <c r="AX223" s="284"/>
      <c r="AY223" s="284"/>
      <c r="AZ223" s="284"/>
      <c r="BA223" s="284"/>
      <c r="BB223" s="284"/>
      <c r="BC223" s="284"/>
      <c r="BD223" s="284"/>
      <c r="BE223" s="284"/>
      <c r="BF223" s="284"/>
      <c r="BG223" s="284"/>
      <c r="BH223" s="284"/>
      <c r="BI223" s="284"/>
      <c r="BJ223" s="284"/>
      <c r="BK223" s="284"/>
      <c r="BL223" s="284"/>
      <c r="BM223" s="284"/>
      <c r="BN223" s="284"/>
      <c r="BO223" s="284"/>
      <c r="BP223" s="284"/>
      <c r="BQ223" s="284"/>
      <c r="BR223" s="284"/>
      <c r="BS223" s="284"/>
      <c r="BT223" s="284"/>
      <c r="BU223" s="284"/>
      <c r="BV223" s="284"/>
      <c r="BW223" s="284"/>
      <c r="BX223" s="284"/>
      <c r="BY223" s="284"/>
      <c r="BZ223" s="284"/>
      <c r="CA223" s="284"/>
      <c r="CB223" s="284"/>
      <c r="CC223" s="284"/>
      <c r="CD223" s="284"/>
      <c r="CE223" s="284"/>
      <c r="CF223" s="284"/>
      <c r="CG223" s="284"/>
      <c r="CH223" s="284"/>
      <c r="CI223" s="284"/>
      <c r="CJ223" s="284"/>
      <c r="CK223" s="284"/>
      <c r="CL223" s="284"/>
      <c r="CM223" s="284"/>
      <c r="CN223" s="284"/>
      <c r="CO223" s="284"/>
      <c r="CP223" s="284"/>
      <c r="CQ223" s="284"/>
      <c r="CR223" s="284"/>
      <c r="CS223" s="284"/>
      <c r="CT223" s="284"/>
      <c r="CU223" s="284"/>
      <c r="CV223" s="284"/>
      <c r="CW223" s="284"/>
      <c r="CX223" s="284"/>
      <c r="CY223" s="284"/>
      <c r="CZ223" s="284"/>
      <c r="DA223" s="284"/>
      <c r="DB223" s="284"/>
      <c r="DC223" s="284"/>
      <c r="DD223" s="284"/>
      <c r="DE223" s="284"/>
      <c r="DF223" s="284"/>
      <c r="DG223" s="284"/>
      <c r="DH223" s="284"/>
      <c r="DI223" s="284"/>
      <c r="DJ223" s="284"/>
      <c r="DK223" s="284"/>
      <c r="DL223" s="284"/>
      <c r="DM223" s="284"/>
      <c r="DN223" s="284"/>
      <c r="DO223" s="284"/>
      <c r="DP223" s="284"/>
      <c r="DQ223" s="284"/>
      <c r="DR223" s="284"/>
      <c r="DS223" s="284"/>
      <c r="DT223" s="284"/>
      <c r="DU223" s="284"/>
      <c r="DV223" s="284"/>
      <c r="DW223" s="284"/>
      <c r="DX223" s="284"/>
      <c r="DY223" s="284"/>
      <c r="DZ223" s="284"/>
      <c r="EA223" s="284"/>
      <c r="EB223" s="284"/>
      <c r="EC223" s="284"/>
      <c r="ED223" s="284"/>
      <c r="EE223" s="284"/>
      <c r="EF223" s="284"/>
      <c r="EG223" s="284"/>
      <c r="EH223" s="284"/>
      <c r="EI223" s="284"/>
      <c r="EJ223" s="284"/>
      <c r="EK223" s="284"/>
      <c r="EL223" s="284"/>
      <c r="EM223" s="284"/>
      <c r="EN223" s="284"/>
      <c r="EO223" s="284"/>
      <c r="EP223" s="284"/>
      <c r="EQ223" s="284"/>
      <c r="ER223" s="284"/>
      <c r="ES223" s="284"/>
      <c r="ET223" s="284"/>
      <c r="EU223" s="284"/>
      <c r="EV223" s="284"/>
      <c r="EW223" s="284"/>
      <c r="EX223" s="284"/>
      <c r="EY223" s="284"/>
      <c r="EZ223" s="284"/>
      <c r="FA223" s="284"/>
      <c r="FB223" s="284"/>
      <c r="FC223" s="284"/>
      <c r="FD223" s="284"/>
      <c r="FE223" s="284"/>
      <c r="FF223" s="284"/>
      <c r="FG223" s="284"/>
      <c r="FH223" s="284"/>
      <c r="FI223" s="284"/>
      <c r="FJ223" s="284"/>
      <c r="FK223" s="284"/>
      <c r="FL223" s="284"/>
      <c r="FM223" s="284"/>
      <c r="FN223" s="284"/>
      <c r="FO223" s="284"/>
      <c r="FP223" s="284"/>
      <c r="FQ223" s="284"/>
      <c r="FR223" s="284"/>
      <c r="FS223" s="284"/>
      <c r="FT223" s="284"/>
      <c r="FU223" s="284"/>
      <c r="FV223" s="284"/>
      <c r="FW223" s="284"/>
      <c r="FX223" s="284"/>
      <c r="FY223" s="284"/>
      <c r="FZ223" s="284"/>
      <c r="GA223" s="284"/>
      <c r="GB223" s="284"/>
      <c r="GC223" s="284"/>
      <c r="GD223" s="284"/>
      <c r="GE223" s="284"/>
      <c r="GF223" s="284"/>
      <c r="GG223" s="284"/>
      <c r="GH223" s="284"/>
      <c r="GI223" s="284"/>
      <c r="GJ223" s="284"/>
      <c r="GK223" s="284"/>
      <c r="GL223" s="284"/>
      <c r="GM223" s="284"/>
      <c r="GN223" s="284"/>
      <c r="GO223" s="284"/>
      <c r="GP223" s="284"/>
      <c r="GQ223" s="284"/>
      <c r="GR223" s="284"/>
      <c r="GS223" s="284"/>
      <c r="GT223" s="284"/>
      <c r="GU223" s="284"/>
      <c r="GV223" s="284"/>
      <c r="GW223" s="284"/>
      <c r="GX223" s="284"/>
      <c r="GY223" s="284"/>
      <c r="GZ223" s="284"/>
      <c r="HA223" s="284"/>
      <c r="HB223" s="284"/>
      <c r="HC223" s="284"/>
      <c r="HD223" s="284"/>
      <c r="HE223" s="284"/>
      <c r="HF223" s="284"/>
      <c r="HG223" s="284"/>
      <c r="HH223" s="284"/>
      <c r="HI223" s="284"/>
      <c r="HJ223" s="284"/>
      <c r="HK223" s="284"/>
      <c r="HL223" s="284"/>
      <c r="HM223" s="284"/>
      <c r="HN223" s="284"/>
      <c r="HO223" s="284"/>
      <c r="HP223" s="284"/>
      <c r="HQ223" s="284"/>
      <c r="HR223" s="284"/>
      <c r="HS223" s="284"/>
      <c r="HT223" s="284"/>
      <c r="HU223" s="284"/>
      <c r="HV223" s="284"/>
      <c r="HW223" s="284"/>
      <c r="HX223" s="284"/>
      <c r="HY223" s="284"/>
      <c r="HZ223" s="284"/>
      <c r="IA223" s="284"/>
      <c r="IB223" s="284"/>
      <c r="IC223" s="284"/>
      <c r="ID223" s="284"/>
      <c r="IE223" s="284"/>
      <c r="IF223" s="284"/>
      <c r="IG223" s="284"/>
      <c r="IH223" s="284"/>
      <c r="II223" s="284"/>
      <c r="IJ223" s="284"/>
    </row>
    <row r="224" spans="1:244" s="353" customFormat="1" ht="15" customHeight="1">
      <c r="A224" s="505"/>
      <c r="B224" s="350"/>
      <c r="C224" s="507"/>
      <c r="D224" s="417"/>
      <c r="E224" s="509"/>
      <c r="F224" s="508"/>
      <c r="G224" s="284"/>
      <c r="H224" s="284"/>
      <c r="I224" s="284"/>
      <c r="J224" s="284"/>
      <c r="K224" s="284"/>
      <c r="L224" s="284"/>
      <c r="M224" s="284"/>
      <c r="N224" s="284"/>
      <c r="O224" s="284"/>
      <c r="P224" s="284"/>
      <c r="Q224" s="284"/>
      <c r="R224" s="284"/>
      <c r="S224" s="284"/>
      <c r="T224" s="284"/>
      <c r="U224" s="284"/>
      <c r="V224" s="284"/>
      <c r="W224" s="284"/>
      <c r="X224" s="284"/>
      <c r="Y224" s="284"/>
      <c r="Z224" s="284"/>
      <c r="AA224" s="284"/>
      <c r="AB224" s="284"/>
      <c r="AC224" s="284"/>
      <c r="AD224" s="284"/>
      <c r="AE224" s="284"/>
      <c r="AF224" s="284"/>
      <c r="AG224" s="284"/>
      <c r="AH224" s="284"/>
      <c r="AI224" s="284"/>
      <c r="AJ224" s="284"/>
      <c r="AK224" s="284"/>
      <c r="AL224" s="284"/>
      <c r="AM224" s="284"/>
      <c r="AN224" s="284"/>
      <c r="AO224" s="284"/>
      <c r="AP224" s="284"/>
      <c r="AQ224" s="284"/>
      <c r="AR224" s="284"/>
      <c r="AS224" s="284"/>
      <c r="AT224" s="284"/>
      <c r="AU224" s="284"/>
      <c r="AV224" s="284"/>
      <c r="AW224" s="284"/>
      <c r="AX224" s="284"/>
      <c r="AY224" s="284"/>
      <c r="AZ224" s="284"/>
      <c r="BA224" s="284"/>
      <c r="BB224" s="284"/>
      <c r="BC224" s="284"/>
      <c r="BD224" s="284"/>
      <c r="BE224" s="284"/>
      <c r="BF224" s="284"/>
      <c r="BG224" s="284"/>
      <c r="BH224" s="284"/>
      <c r="BI224" s="284"/>
      <c r="BJ224" s="284"/>
      <c r="BK224" s="284"/>
      <c r="BL224" s="284"/>
      <c r="BM224" s="284"/>
      <c r="BN224" s="284"/>
      <c r="BO224" s="284"/>
      <c r="BP224" s="284"/>
      <c r="BQ224" s="284"/>
      <c r="BR224" s="284"/>
      <c r="BS224" s="284"/>
      <c r="BT224" s="284"/>
      <c r="BU224" s="284"/>
      <c r="BV224" s="284"/>
      <c r="BW224" s="284"/>
      <c r="BX224" s="284"/>
      <c r="BY224" s="284"/>
      <c r="BZ224" s="284"/>
      <c r="CA224" s="284"/>
      <c r="CB224" s="284"/>
      <c r="CC224" s="284"/>
      <c r="CD224" s="284"/>
      <c r="CE224" s="284"/>
      <c r="CF224" s="284"/>
      <c r="CG224" s="284"/>
      <c r="CH224" s="284"/>
      <c r="CI224" s="284"/>
      <c r="CJ224" s="284"/>
      <c r="CK224" s="284"/>
      <c r="CL224" s="284"/>
      <c r="CM224" s="284"/>
      <c r="CN224" s="284"/>
      <c r="CO224" s="284"/>
      <c r="CP224" s="284"/>
      <c r="CQ224" s="284"/>
      <c r="CR224" s="284"/>
      <c r="CS224" s="284"/>
      <c r="CT224" s="284"/>
      <c r="CU224" s="284"/>
      <c r="CV224" s="284"/>
      <c r="CW224" s="284"/>
      <c r="CX224" s="284"/>
      <c r="CY224" s="284"/>
      <c r="CZ224" s="284"/>
      <c r="DA224" s="284"/>
      <c r="DB224" s="284"/>
      <c r="DC224" s="284"/>
      <c r="DD224" s="284"/>
      <c r="DE224" s="284"/>
      <c r="DF224" s="284"/>
      <c r="DG224" s="284"/>
      <c r="DH224" s="284"/>
      <c r="DI224" s="284"/>
      <c r="DJ224" s="284"/>
      <c r="DK224" s="284"/>
      <c r="DL224" s="284"/>
      <c r="DM224" s="284"/>
      <c r="DN224" s="284"/>
      <c r="DO224" s="284"/>
      <c r="DP224" s="284"/>
      <c r="DQ224" s="284"/>
      <c r="DR224" s="284"/>
      <c r="DS224" s="284"/>
      <c r="DT224" s="284"/>
      <c r="DU224" s="284"/>
      <c r="DV224" s="284"/>
      <c r="DW224" s="284"/>
      <c r="DX224" s="284"/>
      <c r="DY224" s="284"/>
      <c r="DZ224" s="284"/>
      <c r="EA224" s="284"/>
      <c r="EB224" s="284"/>
      <c r="EC224" s="284"/>
      <c r="ED224" s="284"/>
      <c r="EE224" s="284"/>
      <c r="EF224" s="284"/>
      <c r="EG224" s="284"/>
      <c r="EH224" s="284"/>
      <c r="EI224" s="284"/>
      <c r="EJ224" s="284"/>
      <c r="EK224" s="284"/>
      <c r="EL224" s="284"/>
      <c r="EM224" s="284"/>
      <c r="EN224" s="284"/>
      <c r="EO224" s="284"/>
      <c r="EP224" s="284"/>
      <c r="EQ224" s="284"/>
      <c r="ER224" s="284"/>
      <c r="ES224" s="284"/>
      <c r="ET224" s="284"/>
      <c r="EU224" s="284"/>
      <c r="EV224" s="284"/>
      <c r="EW224" s="284"/>
      <c r="EX224" s="284"/>
      <c r="EY224" s="284"/>
      <c r="EZ224" s="284"/>
      <c r="FA224" s="284"/>
      <c r="FB224" s="284"/>
      <c r="FC224" s="284"/>
      <c r="FD224" s="284"/>
      <c r="FE224" s="284"/>
      <c r="FF224" s="284"/>
      <c r="FG224" s="284"/>
      <c r="FH224" s="284"/>
      <c r="FI224" s="284"/>
      <c r="FJ224" s="284"/>
      <c r="FK224" s="284"/>
      <c r="FL224" s="284"/>
      <c r="FM224" s="284"/>
      <c r="FN224" s="284"/>
      <c r="FO224" s="284"/>
      <c r="FP224" s="284"/>
      <c r="FQ224" s="284"/>
      <c r="FR224" s="284"/>
      <c r="FS224" s="284"/>
      <c r="FT224" s="284"/>
      <c r="FU224" s="284"/>
      <c r="FV224" s="284"/>
      <c r="FW224" s="284"/>
      <c r="FX224" s="284"/>
      <c r="FY224" s="284"/>
      <c r="FZ224" s="284"/>
      <c r="GA224" s="284"/>
      <c r="GB224" s="284"/>
      <c r="GC224" s="284"/>
      <c r="GD224" s="284"/>
      <c r="GE224" s="284"/>
      <c r="GF224" s="284"/>
      <c r="GG224" s="284"/>
      <c r="GH224" s="284"/>
      <c r="GI224" s="284"/>
      <c r="GJ224" s="284"/>
      <c r="GK224" s="284"/>
      <c r="GL224" s="284"/>
      <c r="GM224" s="284"/>
      <c r="GN224" s="284"/>
      <c r="GO224" s="284"/>
      <c r="GP224" s="284"/>
      <c r="GQ224" s="284"/>
      <c r="GR224" s="284"/>
      <c r="GS224" s="284"/>
      <c r="GT224" s="284"/>
      <c r="GU224" s="284"/>
      <c r="GV224" s="284"/>
      <c r="GW224" s="284"/>
      <c r="GX224" s="284"/>
      <c r="GY224" s="284"/>
      <c r="GZ224" s="284"/>
      <c r="HA224" s="284"/>
      <c r="HB224" s="284"/>
      <c r="HC224" s="284"/>
      <c r="HD224" s="284"/>
      <c r="HE224" s="284"/>
      <c r="HF224" s="284"/>
      <c r="HG224" s="284"/>
      <c r="HH224" s="284"/>
      <c r="HI224" s="284"/>
      <c r="HJ224" s="284"/>
      <c r="HK224" s="284"/>
      <c r="HL224" s="284"/>
      <c r="HM224" s="284"/>
      <c r="HN224" s="284"/>
      <c r="HO224" s="284"/>
      <c r="HP224" s="284"/>
      <c r="HQ224" s="284"/>
      <c r="HR224" s="284"/>
      <c r="HS224" s="284"/>
      <c r="HT224" s="284"/>
      <c r="HU224" s="284"/>
      <c r="HV224" s="284"/>
      <c r="HW224" s="284"/>
      <c r="HX224" s="284"/>
      <c r="HY224" s="284"/>
      <c r="HZ224" s="284"/>
      <c r="IA224" s="284"/>
      <c r="IB224" s="284"/>
      <c r="IC224" s="284"/>
      <c r="ID224" s="284"/>
      <c r="IE224" s="284"/>
      <c r="IF224" s="284"/>
      <c r="IG224" s="284"/>
      <c r="IH224" s="284"/>
      <c r="II224" s="284"/>
      <c r="IJ224" s="284"/>
    </row>
    <row r="225" spans="1:244" s="353" customFormat="1" ht="28.5">
      <c r="A225" s="344" t="s">
        <v>1451</v>
      </c>
      <c r="B225" s="350" t="s">
        <v>1269</v>
      </c>
      <c r="C225" s="507" t="s">
        <v>440</v>
      </c>
      <c r="D225" s="417">
        <v>60</v>
      </c>
      <c r="E225" s="288"/>
      <c r="F225" s="219">
        <f>D225*E225</f>
        <v>0</v>
      </c>
      <c r="G225" s="284"/>
      <c r="H225" s="284"/>
      <c r="I225" s="284"/>
      <c r="J225" s="284"/>
      <c r="K225" s="284"/>
      <c r="L225" s="284"/>
      <c r="M225" s="284"/>
      <c r="N225" s="284"/>
      <c r="O225" s="284"/>
      <c r="P225" s="284"/>
      <c r="Q225" s="284"/>
      <c r="R225" s="284"/>
      <c r="S225" s="284"/>
      <c r="T225" s="284"/>
      <c r="U225" s="284"/>
      <c r="V225" s="284"/>
      <c r="W225" s="284"/>
      <c r="X225" s="284"/>
      <c r="Y225" s="284"/>
      <c r="Z225" s="284"/>
      <c r="AA225" s="284"/>
      <c r="AB225" s="284"/>
      <c r="AC225" s="284"/>
      <c r="AD225" s="284"/>
      <c r="AE225" s="284"/>
      <c r="AF225" s="284"/>
      <c r="AG225" s="284"/>
      <c r="AH225" s="284"/>
      <c r="AI225" s="284"/>
      <c r="AJ225" s="284"/>
      <c r="AK225" s="284"/>
      <c r="AL225" s="284"/>
      <c r="AM225" s="284"/>
      <c r="AN225" s="284"/>
      <c r="AO225" s="284"/>
      <c r="AP225" s="284"/>
      <c r="AQ225" s="284"/>
      <c r="AR225" s="284"/>
      <c r="AS225" s="284"/>
      <c r="AT225" s="284"/>
      <c r="AU225" s="284"/>
      <c r="AV225" s="284"/>
      <c r="AW225" s="284"/>
      <c r="AX225" s="284"/>
      <c r="AY225" s="284"/>
      <c r="AZ225" s="284"/>
      <c r="BA225" s="284"/>
      <c r="BB225" s="284"/>
      <c r="BC225" s="284"/>
      <c r="BD225" s="284"/>
      <c r="BE225" s="284"/>
      <c r="BF225" s="284"/>
      <c r="BG225" s="284"/>
      <c r="BH225" s="284"/>
      <c r="BI225" s="284"/>
      <c r="BJ225" s="284"/>
      <c r="BK225" s="284"/>
      <c r="BL225" s="284"/>
      <c r="BM225" s="284"/>
      <c r="BN225" s="284"/>
      <c r="BO225" s="284"/>
      <c r="BP225" s="284"/>
      <c r="BQ225" s="284"/>
      <c r="BR225" s="284"/>
      <c r="BS225" s="284"/>
      <c r="BT225" s="284"/>
      <c r="BU225" s="284"/>
      <c r="BV225" s="284"/>
      <c r="BW225" s="284"/>
      <c r="BX225" s="284"/>
      <c r="BY225" s="284"/>
      <c r="BZ225" s="284"/>
      <c r="CA225" s="284"/>
      <c r="CB225" s="284"/>
      <c r="CC225" s="284"/>
      <c r="CD225" s="284"/>
      <c r="CE225" s="284"/>
      <c r="CF225" s="284"/>
      <c r="CG225" s="284"/>
      <c r="CH225" s="284"/>
      <c r="CI225" s="284"/>
      <c r="CJ225" s="284"/>
      <c r="CK225" s="284"/>
      <c r="CL225" s="284"/>
      <c r="CM225" s="284"/>
      <c r="CN225" s="284"/>
      <c r="CO225" s="284"/>
      <c r="CP225" s="284"/>
      <c r="CQ225" s="284"/>
      <c r="CR225" s="284"/>
      <c r="CS225" s="284"/>
      <c r="CT225" s="284"/>
      <c r="CU225" s="284"/>
      <c r="CV225" s="284"/>
      <c r="CW225" s="284"/>
      <c r="CX225" s="284"/>
      <c r="CY225" s="284"/>
      <c r="CZ225" s="284"/>
      <c r="DA225" s="284"/>
      <c r="DB225" s="284"/>
      <c r="DC225" s="284"/>
      <c r="DD225" s="284"/>
      <c r="DE225" s="284"/>
      <c r="DF225" s="284"/>
      <c r="DG225" s="284"/>
      <c r="DH225" s="284"/>
      <c r="DI225" s="284"/>
      <c r="DJ225" s="284"/>
      <c r="DK225" s="284"/>
      <c r="DL225" s="284"/>
      <c r="DM225" s="284"/>
      <c r="DN225" s="284"/>
      <c r="DO225" s="284"/>
      <c r="DP225" s="284"/>
      <c r="DQ225" s="284"/>
      <c r="DR225" s="284"/>
      <c r="DS225" s="284"/>
      <c r="DT225" s="284"/>
      <c r="DU225" s="284"/>
      <c r="DV225" s="284"/>
      <c r="DW225" s="284"/>
      <c r="DX225" s="284"/>
      <c r="DY225" s="284"/>
      <c r="DZ225" s="284"/>
      <c r="EA225" s="284"/>
      <c r="EB225" s="284"/>
      <c r="EC225" s="284"/>
      <c r="ED225" s="284"/>
      <c r="EE225" s="284"/>
      <c r="EF225" s="284"/>
      <c r="EG225" s="284"/>
      <c r="EH225" s="284"/>
      <c r="EI225" s="284"/>
      <c r="EJ225" s="284"/>
      <c r="EK225" s="284"/>
      <c r="EL225" s="284"/>
      <c r="EM225" s="284"/>
      <c r="EN225" s="284"/>
      <c r="EO225" s="284"/>
      <c r="EP225" s="284"/>
      <c r="EQ225" s="284"/>
      <c r="ER225" s="284"/>
      <c r="ES225" s="284"/>
      <c r="ET225" s="284"/>
      <c r="EU225" s="284"/>
      <c r="EV225" s="284"/>
      <c r="EW225" s="284"/>
      <c r="EX225" s="284"/>
      <c r="EY225" s="284"/>
      <c r="EZ225" s="284"/>
      <c r="FA225" s="284"/>
      <c r="FB225" s="284"/>
      <c r="FC225" s="284"/>
      <c r="FD225" s="284"/>
      <c r="FE225" s="284"/>
      <c r="FF225" s="284"/>
      <c r="FG225" s="284"/>
      <c r="FH225" s="284"/>
      <c r="FI225" s="284"/>
      <c r="FJ225" s="284"/>
      <c r="FK225" s="284"/>
      <c r="FL225" s="284"/>
      <c r="FM225" s="284"/>
      <c r="FN225" s="284"/>
      <c r="FO225" s="284"/>
      <c r="FP225" s="284"/>
      <c r="FQ225" s="284"/>
      <c r="FR225" s="284"/>
      <c r="FS225" s="284"/>
      <c r="FT225" s="284"/>
      <c r="FU225" s="284"/>
      <c r="FV225" s="284"/>
      <c r="FW225" s="284"/>
      <c r="FX225" s="284"/>
      <c r="FY225" s="284"/>
      <c r="FZ225" s="284"/>
      <c r="GA225" s="284"/>
      <c r="GB225" s="284"/>
      <c r="GC225" s="284"/>
      <c r="GD225" s="284"/>
      <c r="GE225" s="284"/>
      <c r="GF225" s="284"/>
      <c r="GG225" s="284"/>
      <c r="GH225" s="284"/>
      <c r="GI225" s="284"/>
      <c r="GJ225" s="284"/>
      <c r="GK225" s="284"/>
      <c r="GL225" s="284"/>
      <c r="GM225" s="284"/>
      <c r="GN225" s="284"/>
      <c r="GO225" s="284"/>
      <c r="GP225" s="284"/>
      <c r="GQ225" s="284"/>
      <c r="GR225" s="284"/>
      <c r="GS225" s="284"/>
      <c r="GT225" s="284"/>
      <c r="GU225" s="284"/>
      <c r="GV225" s="284"/>
      <c r="GW225" s="284"/>
      <c r="GX225" s="284"/>
      <c r="GY225" s="284"/>
      <c r="GZ225" s="284"/>
      <c r="HA225" s="284"/>
      <c r="HB225" s="284"/>
      <c r="HC225" s="284"/>
      <c r="HD225" s="284"/>
      <c r="HE225" s="284"/>
      <c r="HF225" s="284"/>
      <c r="HG225" s="284"/>
      <c r="HH225" s="284"/>
      <c r="HI225" s="284"/>
      <c r="HJ225" s="284"/>
      <c r="HK225" s="284"/>
      <c r="HL225" s="284"/>
      <c r="HM225" s="284"/>
      <c r="HN225" s="284"/>
      <c r="HO225" s="284"/>
      <c r="HP225" s="284"/>
      <c r="HQ225" s="284"/>
      <c r="HR225" s="284"/>
      <c r="HS225" s="284"/>
      <c r="HT225" s="284"/>
      <c r="HU225" s="284"/>
      <c r="HV225" s="284"/>
      <c r="HW225" s="284"/>
      <c r="HX225" s="284"/>
      <c r="HY225" s="284"/>
      <c r="HZ225" s="284"/>
      <c r="IA225" s="284"/>
      <c r="IB225" s="284"/>
      <c r="IC225" s="284"/>
      <c r="ID225" s="284"/>
      <c r="IE225" s="284"/>
      <c r="IF225" s="284"/>
      <c r="IG225" s="284"/>
      <c r="IH225" s="284"/>
      <c r="II225" s="284"/>
      <c r="IJ225" s="284"/>
    </row>
    <row r="226" spans="1:244" s="353" customFormat="1" ht="15" customHeight="1">
      <c r="A226" s="505"/>
      <c r="B226" s="350"/>
      <c r="C226" s="507"/>
      <c r="D226" s="417"/>
      <c r="E226" s="509"/>
      <c r="F226" s="508"/>
      <c r="G226" s="284"/>
      <c r="H226" s="284"/>
      <c r="I226" s="284"/>
      <c r="J226" s="284"/>
      <c r="K226" s="284"/>
      <c r="L226" s="284"/>
      <c r="M226" s="284"/>
      <c r="N226" s="284"/>
      <c r="O226" s="284"/>
      <c r="P226" s="284"/>
      <c r="Q226" s="284"/>
      <c r="R226" s="284"/>
      <c r="S226" s="284"/>
      <c r="T226" s="284"/>
      <c r="U226" s="284"/>
      <c r="V226" s="284"/>
      <c r="W226" s="284"/>
      <c r="X226" s="284"/>
      <c r="Y226" s="284"/>
      <c r="Z226" s="284"/>
      <c r="AA226" s="284"/>
      <c r="AB226" s="284"/>
      <c r="AC226" s="284"/>
      <c r="AD226" s="284"/>
      <c r="AE226" s="284"/>
      <c r="AF226" s="284"/>
      <c r="AG226" s="284"/>
      <c r="AH226" s="284"/>
      <c r="AI226" s="284"/>
      <c r="AJ226" s="284"/>
      <c r="AK226" s="284"/>
      <c r="AL226" s="284"/>
      <c r="AM226" s="284"/>
      <c r="AN226" s="284"/>
      <c r="AO226" s="284"/>
      <c r="AP226" s="284"/>
      <c r="AQ226" s="284"/>
      <c r="AR226" s="284"/>
      <c r="AS226" s="284"/>
      <c r="AT226" s="284"/>
      <c r="AU226" s="284"/>
      <c r="AV226" s="284"/>
      <c r="AW226" s="284"/>
      <c r="AX226" s="284"/>
      <c r="AY226" s="284"/>
      <c r="AZ226" s="284"/>
      <c r="BA226" s="284"/>
      <c r="BB226" s="284"/>
      <c r="BC226" s="284"/>
      <c r="BD226" s="284"/>
      <c r="BE226" s="284"/>
      <c r="BF226" s="284"/>
      <c r="BG226" s="284"/>
      <c r="BH226" s="284"/>
      <c r="BI226" s="284"/>
      <c r="BJ226" s="284"/>
      <c r="BK226" s="284"/>
      <c r="BL226" s="284"/>
      <c r="BM226" s="284"/>
      <c r="BN226" s="284"/>
      <c r="BO226" s="284"/>
      <c r="BP226" s="284"/>
      <c r="BQ226" s="284"/>
      <c r="BR226" s="284"/>
      <c r="BS226" s="284"/>
      <c r="BT226" s="284"/>
      <c r="BU226" s="284"/>
      <c r="BV226" s="284"/>
      <c r="BW226" s="284"/>
      <c r="BX226" s="284"/>
      <c r="BY226" s="284"/>
      <c r="BZ226" s="284"/>
      <c r="CA226" s="284"/>
      <c r="CB226" s="284"/>
      <c r="CC226" s="284"/>
      <c r="CD226" s="284"/>
      <c r="CE226" s="284"/>
      <c r="CF226" s="284"/>
      <c r="CG226" s="284"/>
      <c r="CH226" s="284"/>
      <c r="CI226" s="284"/>
      <c r="CJ226" s="284"/>
      <c r="CK226" s="284"/>
      <c r="CL226" s="284"/>
      <c r="CM226" s="284"/>
      <c r="CN226" s="284"/>
      <c r="CO226" s="284"/>
      <c r="CP226" s="284"/>
      <c r="CQ226" s="284"/>
      <c r="CR226" s="284"/>
      <c r="CS226" s="284"/>
      <c r="CT226" s="284"/>
      <c r="CU226" s="284"/>
      <c r="CV226" s="284"/>
      <c r="CW226" s="284"/>
      <c r="CX226" s="284"/>
      <c r="CY226" s="284"/>
      <c r="CZ226" s="284"/>
      <c r="DA226" s="284"/>
      <c r="DB226" s="284"/>
      <c r="DC226" s="284"/>
      <c r="DD226" s="284"/>
      <c r="DE226" s="284"/>
      <c r="DF226" s="284"/>
      <c r="DG226" s="284"/>
      <c r="DH226" s="284"/>
      <c r="DI226" s="284"/>
      <c r="DJ226" s="284"/>
      <c r="DK226" s="284"/>
      <c r="DL226" s="284"/>
      <c r="DM226" s="284"/>
      <c r="DN226" s="284"/>
      <c r="DO226" s="284"/>
      <c r="DP226" s="284"/>
      <c r="DQ226" s="284"/>
      <c r="DR226" s="284"/>
      <c r="DS226" s="284"/>
      <c r="DT226" s="284"/>
      <c r="DU226" s="284"/>
      <c r="DV226" s="284"/>
      <c r="DW226" s="284"/>
      <c r="DX226" s="284"/>
      <c r="DY226" s="284"/>
      <c r="DZ226" s="284"/>
      <c r="EA226" s="284"/>
      <c r="EB226" s="284"/>
      <c r="EC226" s="284"/>
      <c r="ED226" s="284"/>
      <c r="EE226" s="284"/>
      <c r="EF226" s="284"/>
      <c r="EG226" s="284"/>
      <c r="EH226" s="284"/>
      <c r="EI226" s="284"/>
      <c r="EJ226" s="284"/>
      <c r="EK226" s="284"/>
      <c r="EL226" s="284"/>
      <c r="EM226" s="284"/>
      <c r="EN226" s="284"/>
      <c r="EO226" s="284"/>
      <c r="EP226" s="284"/>
      <c r="EQ226" s="284"/>
      <c r="ER226" s="284"/>
      <c r="ES226" s="284"/>
      <c r="ET226" s="284"/>
      <c r="EU226" s="284"/>
      <c r="EV226" s="284"/>
      <c r="EW226" s="284"/>
      <c r="EX226" s="284"/>
      <c r="EY226" s="284"/>
      <c r="EZ226" s="284"/>
      <c r="FA226" s="284"/>
      <c r="FB226" s="284"/>
      <c r="FC226" s="284"/>
      <c r="FD226" s="284"/>
      <c r="FE226" s="284"/>
      <c r="FF226" s="284"/>
      <c r="FG226" s="284"/>
      <c r="FH226" s="284"/>
      <c r="FI226" s="284"/>
      <c r="FJ226" s="284"/>
      <c r="FK226" s="284"/>
      <c r="FL226" s="284"/>
      <c r="FM226" s="284"/>
      <c r="FN226" s="284"/>
      <c r="FO226" s="284"/>
      <c r="FP226" s="284"/>
      <c r="FQ226" s="284"/>
      <c r="FR226" s="284"/>
      <c r="FS226" s="284"/>
      <c r="FT226" s="284"/>
      <c r="FU226" s="284"/>
      <c r="FV226" s="284"/>
      <c r="FW226" s="284"/>
      <c r="FX226" s="284"/>
      <c r="FY226" s="284"/>
      <c r="FZ226" s="284"/>
      <c r="GA226" s="284"/>
      <c r="GB226" s="284"/>
      <c r="GC226" s="284"/>
      <c r="GD226" s="284"/>
      <c r="GE226" s="284"/>
      <c r="GF226" s="284"/>
      <c r="GG226" s="284"/>
      <c r="GH226" s="284"/>
      <c r="GI226" s="284"/>
      <c r="GJ226" s="284"/>
      <c r="GK226" s="284"/>
      <c r="GL226" s="284"/>
      <c r="GM226" s="284"/>
      <c r="GN226" s="284"/>
      <c r="GO226" s="284"/>
      <c r="GP226" s="284"/>
      <c r="GQ226" s="284"/>
      <c r="GR226" s="284"/>
      <c r="GS226" s="284"/>
      <c r="GT226" s="284"/>
      <c r="GU226" s="284"/>
      <c r="GV226" s="284"/>
      <c r="GW226" s="284"/>
      <c r="GX226" s="284"/>
      <c r="GY226" s="284"/>
      <c r="GZ226" s="284"/>
      <c r="HA226" s="284"/>
      <c r="HB226" s="284"/>
      <c r="HC226" s="284"/>
      <c r="HD226" s="284"/>
      <c r="HE226" s="284"/>
      <c r="HF226" s="284"/>
      <c r="HG226" s="284"/>
      <c r="HH226" s="284"/>
      <c r="HI226" s="284"/>
      <c r="HJ226" s="284"/>
      <c r="HK226" s="284"/>
      <c r="HL226" s="284"/>
      <c r="HM226" s="284"/>
      <c r="HN226" s="284"/>
      <c r="HO226" s="284"/>
      <c r="HP226" s="284"/>
      <c r="HQ226" s="284"/>
      <c r="HR226" s="284"/>
      <c r="HS226" s="284"/>
      <c r="HT226" s="284"/>
      <c r="HU226" s="284"/>
      <c r="HV226" s="284"/>
      <c r="HW226" s="284"/>
      <c r="HX226" s="284"/>
      <c r="HY226" s="284"/>
      <c r="HZ226" s="284"/>
      <c r="IA226" s="284"/>
      <c r="IB226" s="284"/>
      <c r="IC226" s="284"/>
      <c r="ID226" s="284"/>
      <c r="IE226" s="284"/>
      <c r="IF226" s="284"/>
      <c r="IG226" s="284"/>
      <c r="IH226" s="284"/>
      <c r="II226" s="284"/>
      <c r="IJ226" s="284"/>
    </row>
    <row r="227" spans="1:244" s="353" customFormat="1" ht="28.5">
      <c r="A227" s="344" t="s">
        <v>1452</v>
      </c>
      <c r="B227" s="350" t="s">
        <v>236</v>
      </c>
      <c r="C227" s="507" t="s">
        <v>440</v>
      </c>
      <c r="D227" s="417">
        <v>1040</v>
      </c>
      <c r="E227" s="288"/>
      <c r="F227" s="219">
        <f>D227*E227</f>
        <v>0</v>
      </c>
      <c r="G227" s="284"/>
      <c r="H227" s="284"/>
      <c r="I227" s="284"/>
      <c r="J227" s="284"/>
      <c r="K227" s="284"/>
      <c r="L227" s="284"/>
      <c r="M227" s="284"/>
      <c r="N227" s="284"/>
      <c r="O227" s="284"/>
      <c r="P227" s="284"/>
      <c r="Q227" s="284"/>
      <c r="R227" s="284"/>
      <c r="S227" s="284"/>
      <c r="T227" s="284"/>
      <c r="U227" s="284"/>
      <c r="V227" s="284"/>
      <c r="W227" s="284"/>
      <c r="X227" s="284"/>
      <c r="Y227" s="284"/>
      <c r="Z227" s="284"/>
      <c r="AA227" s="284"/>
      <c r="AB227" s="284"/>
      <c r="AC227" s="284"/>
      <c r="AD227" s="284"/>
      <c r="AE227" s="284"/>
      <c r="AF227" s="284"/>
      <c r="AG227" s="284"/>
      <c r="AH227" s="284"/>
      <c r="AI227" s="284"/>
      <c r="AJ227" s="284"/>
      <c r="AK227" s="284"/>
      <c r="AL227" s="284"/>
      <c r="AM227" s="284"/>
      <c r="AN227" s="284"/>
      <c r="AO227" s="284"/>
      <c r="AP227" s="284"/>
      <c r="AQ227" s="284"/>
      <c r="AR227" s="284"/>
      <c r="AS227" s="284"/>
      <c r="AT227" s="284"/>
      <c r="AU227" s="284"/>
      <c r="AV227" s="284"/>
      <c r="AW227" s="284"/>
      <c r="AX227" s="284"/>
      <c r="AY227" s="284"/>
      <c r="AZ227" s="284"/>
      <c r="BA227" s="284"/>
      <c r="BB227" s="284"/>
      <c r="BC227" s="284"/>
      <c r="BD227" s="284"/>
      <c r="BE227" s="284"/>
      <c r="BF227" s="284"/>
      <c r="BG227" s="284"/>
      <c r="BH227" s="284"/>
      <c r="BI227" s="284"/>
      <c r="BJ227" s="284"/>
      <c r="BK227" s="284"/>
      <c r="BL227" s="284"/>
      <c r="BM227" s="284"/>
      <c r="BN227" s="284"/>
      <c r="BO227" s="284"/>
      <c r="BP227" s="284"/>
      <c r="BQ227" s="284"/>
      <c r="BR227" s="284"/>
      <c r="BS227" s="284"/>
      <c r="BT227" s="284"/>
      <c r="BU227" s="284"/>
      <c r="BV227" s="284"/>
      <c r="BW227" s="284"/>
      <c r="BX227" s="284"/>
      <c r="BY227" s="284"/>
      <c r="BZ227" s="284"/>
      <c r="CA227" s="284"/>
      <c r="CB227" s="284"/>
      <c r="CC227" s="284"/>
      <c r="CD227" s="284"/>
      <c r="CE227" s="284"/>
      <c r="CF227" s="284"/>
      <c r="CG227" s="284"/>
      <c r="CH227" s="284"/>
      <c r="CI227" s="284"/>
      <c r="CJ227" s="284"/>
      <c r="CK227" s="284"/>
      <c r="CL227" s="284"/>
      <c r="CM227" s="284"/>
      <c r="CN227" s="284"/>
      <c r="CO227" s="284"/>
      <c r="CP227" s="284"/>
      <c r="CQ227" s="284"/>
      <c r="CR227" s="284"/>
      <c r="CS227" s="284"/>
      <c r="CT227" s="284"/>
      <c r="CU227" s="284"/>
      <c r="CV227" s="284"/>
      <c r="CW227" s="284"/>
      <c r="CX227" s="284"/>
      <c r="CY227" s="284"/>
      <c r="CZ227" s="284"/>
      <c r="DA227" s="284"/>
      <c r="DB227" s="284"/>
      <c r="DC227" s="284"/>
      <c r="DD227" s="284"/>
      <c r="DE227" s="284"/>
      <c r="DF227" s="284"/>
      <c r="DG227" s="284"/>
      <c r="DH227" s="284"/>
      <c r="DI227" s="284"/>
      <c r="DJ227" s="284"/>
      <c r="DK227" s="284"/>
      <c r="DL227" s="284"/>
      <c r="DM227" s="284"/>
      <c r="DN227" s="284"/>
      <c r="DO227" s="284"/>
      <c r="DP227" s="284"/>
      <c r="DQ227" s="284"/>
      <c r="DR227" s="284"/>
      <c r="DS227" s="284"/>
      <c r="DT227" s="284"/>
      <c r="DU227" s="284"/>
      <c r="DV227" s="284"/>
      <c r="DW227" s="284"/>
      <c r="DX227" s="284"/>
      <c r="DY227" s="284"/>
      <c r="DZ227" s="284"/>
      <c r="EA227" s="284"/>
      <c r="EB227" s="284"/>
      <c r="EC227" s="284"/>
      <c r="ED227" s="284"/>
      <c r="EE227" s="284"/>
      <c r="EF227" s="284"/>
      <c r="EG227" s="284"/>
      <c r="EH227" s="284"/>
      <c r="EI227" s="284"/>
      <c r="EJ227" s="284"/>
      <c r="EK227" s="284"/>
      <c r="EL227" s="284"/>
      <c r="EM227" s="284"/>
      <c r="EN227" s="284"/>
      <c r="EO227" s="284"/>
      <c r="EP227" s="284"/>
      <c r="EQ227" s="284"/>
      <c r="ER227" s="284"/>
      <c r="ES227" s="284"/>
      <c r="ET227" s="284"/>
      <c r="EU227" s="284"/>
      <c r="EV227" s="284"/>
      <c r="EW227" s="284"/>
      <c r="EX227" s="284"/>
      <c r="EY227" s="284"/>
      <c r="EZ227" s="284"/>
      <c r="FA227" s="284"/>
      <c r="FB227" s="284"/>
      <c r="FC227" s="284"/>
      <c r="FD227" s="284"/>
      <c r="FE227" s="284"/>
      <c r="FF227" s="284"/>
      <c r="FG227" s="284"/>
      <c r="FH227" s="284"/>
      <c r="FI227" s="284"/>
      <c r="FJ227" s="284"/>
      <c r="FK227" s="284"/>
      <c r="FL227" s="284"/>
      <c r="FM227" s="284"/>
      <c r="FN227" s="284"/>
      <c r="FO227" s="284"/>
      <c r="FP227" s="284"/>
      <c r="FQ227" s="284"/>
      <c r="FR227" s="284"/>
      <c r="FS227" s="284"/>
      <c r="FT227" s="284"/>
      <c r="FU227" s="284"/>
      <c r="FV227" s="284"/>
      <c r="FW227" s="284"/>
      <c r="FX227" s="284"/>
      <c r="FY227" s="284"/>
      <c r="FZ227" s="284"/>
      <c r="GA227" s="284"/>
      <c r="GB227" s="284"/>
      <c r="GC227" s="284"/>
      <c r="GD227" s="284"/>
      <c r="GE227" s="284"/>
      <c r="GF227" s="284"/>
      <c r="GG227" s="284"/>
      <c r="GH227" s="284"/>
      <c r="GI227" s="284"/>
      <c r="GJ227" s="284"/>
      <c r="GK227" s="284"/>
      <c r="GL227" s="284"/>
      <c r="GM227" s="284"/>
      <c r="GN227" s="284"/>
      <c r="GO227" s="284"/>
      <c r="GP227" s="284"/>
      <c r="GQ227" s="284"/>
      <c r="GR227" s="284"/>
      <c r="GS227" s="284"/>
      <c r="GT227" s="284"/>
      <c r="GU227" s="284"/>
      <c r="GV227" s="284"/>
      <c r="GW227" s="284"/>
      <c r="GX227" s="284"/>
      <c r="GY227" s="284"/>
      <c r="GZ227" s="284"/>
      <c r="HA227" s="284"/>
      <c r="HB227" s="284"/>
      <c r="HC227" s="284"/>
      <c r="HD227" s="284"/>
      <c r="HE227" s="284"/>
      <c r="HF227" s="284"/>
      <c r="HG227" s="284"/>
      <c r="HH227" s="284"/>
      <c r="HI227" s="284"/>
      <c r="HJ227" s="284"/>
      <c r="HK227" s="284"/>
      <c r="HL227" s="284"/>
      <c r="HM227" s="284"/>
      <c r="HN227" s="284"/>
      <c r="HO227" s="284"/>
      <c r="HP227" s="284"/>
      <c r="HQ227" s="284"/>
      <c r="HR227" s="284"/>
      <c r="HS227" s="284"/>
      <c r="HT227" s="284"/>
      <c r="HU227" s="284"/>
      <c r="HV227" s="284"/>
      <c r="HW227" s="284"/>
      <c r="HX227" s="284"/>
      <c r="HY227" s="284"/>
      <c r="HZ227" s="284"/>
      <c r="IA227" s="284"/>
      <c r="IB227" s="284"/>
      <c r="IC227" s="284"/>
      <c r="ID227" s="284"/>
      <c r="IE227" s="284"/>
      <c r="IF227" s="284"/>
      <c r="IG227" s="284"/>
      <c r="IH227" s="284"/>
      <c r="II227" s="284"/>
      <c r="IJ227" s="284"/>
    </row>
    <row r="228" spans="1:244" s="353" customFormat="1" ht="15" customHeight="1">
      <c r="A228" s="505"/>
      <c r="B228" s="350"/>
      <c r="C228" s="507"/>
      <c r="D228" s="417"/>
      <c r="E228" s="509"/>
      <c r="F228" s="508"/>
      <c r="G228" s="284"/>
      <c r="H228" s="284"/>
      <c r="I228" s="284"/>
      <c r="J228" s="284"/>
      <c r="K228" s="284"/>
      <c r="L228" s="284"/>
      <c r="M228" s="284"/>
      <c r="N228" s="284"/>
      <c r="O228" s="284"/>
      <c r="P228" s="284"/>
      <c r="Q228" s="284"/>
      <c r="R228" s="284"/>
      <c r="S228" s="284"/>
      <c r="T228" s="284"/>
      <c r="U228" s="284"/>
      <c r="V228" s="284"/>
      <c r="W228" s="284"/>
      <c r="X228" s="284"/>
      <c r="Y228" s="284"/>
      <c r="Z228" s="284"/>
      <c r="AA228" s="284"/>
      <c r="AB228" s="284"/>
      <c r="AC228" s="284"/>
      <c r="AD228" s="284"/>
      <c r="AE228" s="284"/>
      <c r="AF228" s="284"/>
      <c r="AG228" s="284"/>
      <c r="AH228" s="284"/>
      <c r="AI228" s="284"/>
      <c r="AJ228" s="284"/>
      <c r="AK228" s="284"/>
      <c r="AL228" s="284"/>
      <c r="AM228" s="284"/>
      <c r="AN228" s="284"/>
      <c r="AO228" s="284"/>
      <c r="AP228" s="284"/>
      <c r="AQ228" s="284"/>
      <c r="AR228" s="284"/>
      <c r="AS228" s="284"/>
      <c r="AT228" s="284"/>
      <c r="AU228" s="284"/>
      <c r="AV228" s="284"/>
      <c r="AW228" s="284"/>
      <c r="AX228" s="284"/>
      <c r="AY228" s="284"/>
      <c r="AZ228" s="284"/>
      <c r="BA228" s="284"/>
      <c r="BB228" s="284"/>
      <c r="BC228" s="284"/>
      <c r="BD228" s="284"/>
      <c r="BE228" s="284"/>
      <c r="BF228" s="284"/>
      <c r="BG228" s="284"/>
      <c r="BH228" s="284"/>
      <c r="BI228" s="284"/>
      <c r="BJ228" s="284"/>
      <c r="BK228" s="284"/>
      <c r="BL228" s="284"/>
      <c r="BM228" s="284"/>
      <c r="BN228" s="284"/>
      <c r="BO228" s="284"/>
      <c r="BP228" s="284"/>
      <c r="BQ228" s="284"/>
      <c r="BR228" s="284"/>
      <c r="BS228" s="284"/>
      <c r="BT228" s="284"/>
      <c r="BU228" s="284"/>
      <c r="BV228" s="284"/>
      <c r="BW228" s="284"/>
      <c r="BX228" s="284"/>
      <c r="BY228" s="284"/>
      <c r="BZ228" s="284"/>
      <c r="CA228" s="284"/>
      <c r="CB228" s="284"/>
      <c r="CC228" s="284"/>
      <c r="CD228" s="284"/>
      <c r="CE228" s="284"/>
      <c r="CF228" s="284"/>
      <c r="CG228" s="284"/>
      <c r="CH228" s="284"/>
      <c r="CI228" s="284"/>
      <c r="CJ228" s="284"/>
      <c r="CK228" s="284"/>
      <c r="CL228" s="284"/>
      <c r="CM228" s="284"/>
      <c r="CN228" s="284"/>
      <c r="CO228" s="284"/>
      <c r="CP228" s="284"/>
      <c r="CQ228" s="284"/>
      <c r="CR228" s="284"/>
      <c r="CS228" s="284"/>
      <c r="CT228" s="284"/>
      <c r="CU228" s="284"/>
      <c r="CV228" s="284"/>
      <c r="CW228" s="284"/>
      <c r="CX228" s="284"/>
      <c r="CY228" s="284"/>
      <c r="CZ228" s="284"/>
      <c r="DA228" s="284"/>
      <c r="DB228" s="284"/>
      <c r="DC228" s="284"/>
      <c r="DD228" s="284"/>
      <c r="DE228" s="284"/>
      <c r="DF228" s="284"/>
      <c r="DG228" s="284"/>
      <c r="DH228" s="284"/>
      <c r="DI228" s="284"/>
      <c r="DJ228" s="284"/>
      <c r="DK228" s="284"/>
      <c r="DL228" s="284"/>
      <c r="DM228" s="284"/>
      <c r="DN228" s="284"/>
      <c r="DO228" s="284"/>
      <c r="DP228" s="284"/>
      <c r="DQ228" s="284"/>
      <c r="DR228" s="284"/>
      <c r="DS228" s="284"/>
      <c r="DT228" s="284"/>
      <c r="DU228" s="284"/>
      <c r="DV228" s="284"/>
      <c r="DW228" s="284"/>
      <c r="DX228" s="284"/>
      <c r="DY228" s="284"/>
      <c r="DZ228" s="284"/>
      <c r="EA228" s="284"/>
      <c r="EB228" s="284"/>
      <c r="EC228" s="284"/>
      <c r="ED228" s="284"/>
      <c r="EE228" s="284"/>
      <c r="EF228" s="284"/>
      <c r="EG228" s="284"/>
      <c r="EH228" s="284"/>
      <c r="EI228" s="284"/>
      <c r="EJ228" s="284"/>
      <c r="EK228" s="284"/>
      <c r="EL228" s="284"/>
      <c r="EM228" s="284"/>
      <c r="EN228" s="284"/>
      <c r="EO228" s="284"/>
      <c r="EP228" s="284"/>
      <c r="EQ228" s="284"/>
      <c r="ER228" s="284"/>
      <c r="ES228" s="284"/>
      <c r="ET228" s="284"/>
      <c r="EU228" s="284"/>
      <c r="EV228" s="284"/>
      <c r="EW228" s="284"/>
      <c r="EX228" s="284"/>
      <c r="EY228" s="284"/>
      <c r="EZ228" s="284"/>
      <c r="FA228" s="284"/>
      <c r="FB228" s="284"/>
      <c r="FC228" s="284"/>
      <c r="FD228" s="284"/>
      <c r="FE228" s="284"/>
      <c r="FF228" s="284"/>
      <c r="FG228" s="284"/>
      <c r="FH228" s="284"/>
      <c r="FI228" s="284"/>
      <c r="FJ228" s="284"/>
      <c r="FK228" s="284"/>
      <c r="FL228" s="284"/>
      <c r="FM228" s="284"/>
      <c r="FN228" s="284"/>
      <c r="FO228" s="284"/>
      <c r="FP228" s="284"/>
      <c r="FQ228" s="284"/>
      <c r="FR228" s="284"/>
      <c r="FS228" s="284"/>
      <c r="FT228" s="284"/>
      <c r="FU228" s="284"/>
      <c r="FV228" s="284"/>
      <c r="FW228" s="284"/>
      <c r="FX228" s="284"/>
      <c r="FY228" s="284"/>
      <c r="FZ228" s="284"/>
      <c r="GA228" s="284"/>
      <c r="GB228" s="284"/>
      <c r="GC228" s="284"/>
      <c r="GD228" s="284"/>
      <c r="GE228" s="284"/>
      <c r="GF228" s="284"/>
      <c r="GG228" s="284"/>
      <c r="GH228" s="284"/>
      <c r="GI228" s="284"/>
      <c r="GJ228" s="284"/>
      <c r="GK228" s="284"/>
      <c r="GL228" s="284"/>
      <c r="GM228" s="284"/>
      <c r="GN228" s="284"/>
      <c r="GO228" s="284"/>
      <c r="GP228" s="284"/>
      <c r="GQ228" s="284"/>
      <c r="GR228" s="284"/>
      <c r="GS228" s="284"/>
      <c r="GT228" s="284"/>
      <c r="GU228" s="284"/>
      <c r="GV228" s="284"/>
      <c r="GW228" s="284"/>
      <c r="GX228" s="284"/>
      <c r="GY228" s="284"/>
      <c r="GZ228" s="284"/>
      <c r="HA228" s="284"/>
      <c r="HB228" s="284"/>
      <c r="HC228" s="284"/>
      <c r="HD228" s="284"/>
      <c r="HE228" s="284"/>
      <c r="HF228" s="284"/>
      <c r="HG228" s="284"/>
      <c r="HH228" s="284"/>
      <c r="HI228" s="284"/>
      <c r="HJ228" s="284"/>
      <c r="HK228" s="284"/>
      <c r="HL228" s="284"/>
      <c r="HM228" s="284"/>
      <c r="HN228" s="284"/>
      <c r="HO228" s="284"/>
      <c r="HP228" s="284"/>
      <c r="HQ228" s="284"/>
      <c r="HR228" s="284"/>
      <c r="HS228" s="284"/>
      <c r="HT228" s="284"/>
      <c r="HU228" s="284"/>
      <c r="HV228" s="284"/>
      <c r="HW228" s="284"/>
      <c r="HX228" s="284"/>
      <c r="HY228" s="284"/>
      <c r="HZ228" s="284"/>
      <c r="IA228" s="284"/>
      <c r="IB228" s="284"/>
      <c r="IC228" s="284"/>
      <c r="ID228" s="284"/>
      <c r="IE228" s="284"/>
      <c r="IF228" s="284"/>
      <c r="IG228" s="284"/>
      <c r="IH228" s="284"/>
      <c r="II228" s="284"/>
      <c r="IJ228" s="284"/>
    </row>
    <row r="229" spans="1:244" s="353" customFormat="1" ht="28.5">
      <c r="A229" s="344" t="s">
        <v>1453</v>
      </c>
      <c r="B229" s="350" t="s">
        <v>1270</v>
      </c>
      <c r="C229" s="507" t="s">
        <v>440</v>
      </c>
      <c r="D229" s="417">
        <v>200</v>
      </c>
      <c r="E229" s="288"/>
      <c r="F229" s="219">
        <f>D229*E229</f>
        <v>0</v>
      </c>
      <c r="G229" s="284"/>
      <c r="H229" s="284"/>
      <c r="I229" s="284"/>
      <c r="J229" s="284"/>
      <c r="K229" s="284"/>
      <c r="L229" s="284"/>
      <c r="M229" s="284"/>
      <c r="N229" s="284"/>
      <c r="O229" s="284"/>
      <c r="P229" s="284"/>
      <c r="Q229" s="284"/>
      <c r="R229" s="284"/>
      <c r="S229" s="284"/>
      <c r="T229" s="284"/>
      <c r="U229" s="284"/>
      <c r="V229" s="284"/>
      <c r="W229" s="284"/>
      <c r="X229" s="284"/>
      <c r="Y229" s="284"/>
      <c r="Z229" s="284"/>
      <c r="AA229" s="284"/>
      <c r="AB229" s="284"/>
      <c r="AC229" s="284"/>
      <c r="AD229" s="284"/>
      <c r="AE229" s="284"/>
      <c r="AF229" s="284"/>
      <c r="AG229" s="284"/>
      <c r="AH229" s="284"/>
      <c r="AI229" s="284"/>
      <c r="AJ229" s="284"/>
      <c r="AK229" s="284"/>
      <c r="AL229" s="284"/>
      <c r="AM229" s="284"/>
      <c r="AN229" s="284"/>
      <c r="AO229" s="284"/>
      <c r="AP229" s="284"/>
      <c r="AQ229" s="284"/>
      <c r="AR229" s="284"/>
      <c r="AS229" s="284"/>
      <c r="AT229" s="284"/>
      <c r="AU229" s="284"/>
      <c r="AV229" s="284"/>
      <c r="AW229" s="284"/>
      <c r="AX229" s="284"/>
      <c r="AY229" s="284"/>
      <c r="AZ229" s="284"/>
      <c r="BA229" s="284"/>
      <c r="BB229" s="284"/>
      <c r="BC229" s="284"/>
      <c r="BD229" s="284"/>
      <c r="BE229" s="284"/>
      <c r="BF229" s="284"/>
      <c r="BG229" s="284"/>
      <c r="BH229" s="284"/>
      <c r="BI229" s="284"/>
      <c r="BJ229" s="284"/>
      <c r="BK229" s="284"/>
      <c r="BL229" s="284"/>
      <c r="BM229" s="284"/>
      <c r="BN229" s="284"/>
      <c r="BO229" s="284"/>
      <c r="BP229" s="284"/>
      <c r="BQ229" s="284"/>
      <c r="BR229" s="284"/>
      <c r="BS229" s="284"/>
      <c r="BT229" s="284"/>
      <c r="BU229" s="284"/>
      <c r="BV229" s="284"/>
      <c r="BW229" s="284"/>
      <c r="BX229" s="284"/>
      <c r="BY229" s="284"/>
      <c r="BZ229" s="284"/>
      <c r="CA229" s="284"/>
      <c r="CB229" s="284"/>
      <c r="CC229" s="284"/>
      <c r="CD229" s="284"/>
      <c r="CE229" s="284"/>
      <c r="CF229" s="284"/>
      <c r="CG229" s="284"/>
      <c r="CH229" s="284"/>
      <c r="CI229" s="284"/>
      <c r="CJ229" s="284"/>
      <c r="CK229" s="284"/>
      <c r="CL229" s="284"/>
      <c r="CM229" s="284"/>
      <c r="CN229" s="284"/>
      <c r="CO229" s="284"/>
      <c r="CP229" s="284"/>
      <c r="CQ229" s="284"/>
      <c r="CR229" s="284"/>
      <c r="CS229" s="284"/>
      <c r="CT229" s="284"/>
      <c r="CU229" s="284"/>
      <c r="CV229" s="284"/>
      <c r="CW229" s="284"/>
      <c r="CX229" s="284"/>
      <c r="CY229" s="284"/>
      <c r="CZ229" s="284"/>
      <c r="DA229" s="284"/>
      <c r="DB229" s="284"/>
      <c r="DC229" s="284"/>
      <c r="DD229" s="284"/>
      <c r="DE229" s="284"/>
      <c r="DF229" s="284"/>
      <c r="DG229" s="284"/>
      <c r="DH229" s="284"/>
      <c r="DI229" s="284"/>
      <c r="DJ229" s="284"/>
      <c r="DK229" s="284"/>
      <c r="DL229" s="284"/>
      <c r="DM229" s="284"/>
      <c r="DN229" s="284"/>
      <c r="DO229" s="284"/>
      <c r="DP229" s="284"/>
      <c r="DQ229" s="284"/>
      <c r="DR229" s="284"/>
      <c r="DS229" s="284"/>
      <c r="DT229" s="284"/>
      <c r="DU229" s="284"/>
      <c r="DV229" s="284"/>
      <c r="DW229" s="284"/>
      <c r="DX229" s="284"/>
      <c r="DY229" s="284"/>
      <c r="DZ229" s="284"/>
      <c r="EA229" s="284"/>
      <c r="EB229" s="284"/>
      <c r="EC229" s="284"/>
      <c r="ED229" s="284"/>
      <c r="EE229" s="284"/>
      <c r="EF229" s="284"/>
      <c r="EG229" s="284"/>
      <c r="EH229" s="284"/>
      <c r="EI229" s="284"/>
      <c r="EJ229" s="284"/>
      <c r="EK229" s="284"/>
      <c r="EL229" s="284"/>
      <c r="EM229" s="284"/>
      <c r="EN229" s="284"/>
      <c r="EO229" s="284"/>
      <c r="EP229" s="284"/>
      <c r="EQ229" s="284"/>
      <c r="ER229" s="284"/>
      <c r="ES229" s="284"/>
      <c r="ET229" s="284"/>
      <c r="EU229" s="284"/>
      <c r="EV229" s="284"/>
      <c r="EW229" s="284"/>
      <c r="EX229" s="284"/>
      <c r="EY229" s="284"/>
      <c r="EZ229" s="284"/>
      <c r="FA229" s="284"/>
      <c r="FB229" s="284"/>
      <c r="FC229" s="284"/>
      <c r="FD229" s="284"/>
      <c r="FE229" s="284"/>
      <c r="FF229" s="284"/>
      <c r="FG229" s="284"/>
      <c r="FH229" s="284"/>
      <c r="FI229" s="284"/>
      <c r="FJ229" s="284"/>
      <c r="FK229" s="284"/>
      <c r="FL229" s="284"/>
      <c r="FM229" s="284"/>
      <c r="FN229" s="284"/>
      <c r="FO229" s="284"/>
      <c r="FP229" s="284"/>
      <c r="FQ229" s="284"/>
      <c r="FR229" s="284"/>
      <c r="FS229" s="284"/>
      <c r="FT229" s="284"/>
      <c r="FU229" s="284"/>
      <c r="FV229" s="284"/>
      <c r="FW229" s="284"/>
      <c r="FX229" s="284"/>
      <c r="FY229" s="284"/>
      <c r="FZ229" s="284"/>
      <c r="GA229" s="284"/>
      <c r="GB229" s="284"/>
      <c r="GC229" s="284"/>
      <c r="GD229" s="284"/>
      <c r="GE229" s="284"/>
      <c r="GF229" s="284"/>
      <c r="GG229" s="284"/>
      <c r="GH229" s="284"/>
      <c r="GI229" s="284"/>
      <c r="GJ229" s="284"/>
      <c r="GK229" s="284"/>
      <c r="GL229" s="284"/>
      <c r="GM229" s="284"/>
      <c r="GN229" s="284"/>
      <c r="GO229" s="284"/>
      <c r="GP229" s="284"/>
      <c r="GQ229" s="284"/>
      <c r="GR229" s="284"/>
      <c r="GS229" s="284"/>
      <c r="GT229" s="284"/>
      <c r="GU229" s="284"/>
      <c r="GV229" s="284"/>
      <c r="GW229" s="284"/>
      <c r="GX229" s="284"/>
      <c r="GY229" s="284"/>
      <c r="GZ229" s="284"/>
      <c r="HA229" s="284"/>
      <c r="HB229" s="284"/>
      <c r="HC229" s="284"/>
      <c r="HD229" s="284"/>
      <c r="HE229" s="284"/>
      <c r="HF229" s="284"/>
      <c r="HG229" s="284"/>
      <c r="HH229" s="284"/>
      <c r="HI229" s="284"/>
      <c r="HJ229" s="284"/>
      <c r="HK229" s="284"/>
      <c r="HL229" s="284"/>
      <c r="HM229" s="284"/>
      <c r="HN229" s="284"/>
      <c r="HO229" s="284"/>
      <c r="HP229" s="284"/>
      <c r="HQ229" s="284"/>
      <c r="HR229" s="284"/>
      <c r="HS229" s="284"/>
      <c r="HT229" s="284"/>
      <c r="HU229" s="284"/>
      <c r="HV229" s="284"/>
      <c r="HW229" s="284"/>
      <c r="HX229" s="284"/>
      <c r="HY229" s="284"/>
      <c r="HZ229" s="284"/>
      <c r="IA229" s="284"/>
      <c r="IB229" s="284"/>
      <c r="IC229" s="284"/>
      <c r="ID229" s="284"/>
      <c r="IE229" s="284"/>
      <c r="IF229" s="284"/>
      <c r="IG229" s="284"/>
      <c r="IH229" s="284"/>
      <c r="II229" s="284"/>
      <c r="IJ229" s="284"/>
    </row>
    <row r="230" spans="1:244" s="353" customFormat="1" ht="15" customHeight="1">
      <c r="A230" s="505"/>
      <c r="B230" s="350"/>
      <c r="C230" s="507"/>
      <c r="D230" s="417"/>
      <c r="E230" s="509"/>
      <c r="F230" s="508"/>
      <c r="G230" s="284"/>
      <c r="H230" s="284"/>
      <c r="I230" s="284"/>
      <c r="J230" s="284"/>
      <c r="K230" s="284"/>
      <c r="L230" s="284"/>
      <c r="M230" s="284"/>
      <c r="N230" s="284"/>
      <c r="O230" s="284"/>
      <c r="P230" s="284"/>
      <c r="Q230" s="284"/>
      <c r="R230" s="284"/>
      <c r="S230" s="284"/>
      <c r="T230" s="284"/>
      <c r="U230" s="284"/>
      <c r="V230" s="284"/>
      <c r="W230" s="284"/>
      <c r="X230" s="284"/>
      <c r="Y230" s="284"/>
      <c r="Z230" s="284"/>
      <c r="AA230" s="284"/>
      <c r="AB230" s="284"/>
      <c r="AC230" s="284"/>
      <c r="AD230" s="284"/>
      <c r="AE230" s="284"/>
      <c r="AF230" s="284"/>
      <c r="AG230" s="284"/>
      <c r="AH230" s="284"/>
      <c r="AI230" s="284"/>
      <c r="AJ230" s="284"/>
      <c r="AK230" s="284"/>
      <c r="AL230" s="284"/>
      <c r="AM230" s="284"/>
      <c r="AN230" s="284"/>
      <c r="AO230" s="284"/>
      <c r="AP230" s="284"/>
      <c r="AQ230" s="284"/>
      <c r="AR230" s="284"/>
      <c r="AS230" s="284"/>
      <c r="AT230" s="284"/>
      <c r="AU230" s="284"/>
      <c r="AV230" s="284"/>
      <c r="AW230" s="284"/>
      <c r="AX230" s="284"/>
      <c r="AY230" s="284"/>
      <c r="AZ230" s="284"/>
      <c r="BA230" s="284"/>
      <c r="BB230" s="284"/>
      <c r="BC230" s="284"/>
      <c r="BD230" s="284"/>
      <c r="BE230" s="284"/>
      <c r="BF230" s="284"/>
      <c r="BG230" s="284"/>
      <c r="BH230" s="284"/>
      <c r="BI230" s="284"/>
      <c r="BJ230" s="284"/>
      <c r="BK230" s="284"/>
      <c r="BL230" s="284"/>
      <c r="BM230" s="284"/>
      <c r="BN230" s="284"/>
      <c r="BO230" s="284"/>
      <c r="BP230" s="284"/>
      <c r="BQ230" s="284"/>
      <c r="BR230" s="284"/>
      <c r="BS230" s="284"/>
      <c r="BT230" s="284"/>
      <c r="BU230" s="284"/>
      <c r="BV230" s="284"/>
      <c r="BW230" s="284"/>
      <c r="BX230" s="284"/>
      <c r="BY230" s="284"/>
      <c r="BZ230" s="284"/>
      <c r="CA230" s="284"/>
      <c r="CB230" s="284"/>
      <c r="CC230" s="284"/>
      <c r="CD230" s="284"/>
      <c r="CE230" s="284"/>
      <c r="CF230" s="284"/>
      <c r="CG230" s="284"/>
      <c r="CH230" s="284"/>
      <c r="CI230" s="284"/>
      <c r="CJ230" s="284"/>
      <c r="CK230" s="284"/>
      <c r="CL230" s="284"/>
      <c r="CM230" s="284"/>
      <c r="CN230" s="284"/>
      <c r="CO230" s="284"/>
      <c r="CP230" s="284"/>
      <c r="CQ230" s="284"/>
      <c r="CR230" s="284"/>
      <c r="CS230" s="284"/>
      <c r="CT230" s="284"/>
      <c r="CU230" s="284"/>
      <c r="CV230" s="284"/>
      <c r="CW230" s="284"/>
      <c r="CX230" s="284"/>
      <c r="CY230" s="284"/>
      <c r="CZ230" s="284"/>
      <c r="DA230" s="284"/>
      <c r="DB230" s="284"/>
      <c r="DC230" s="284"/>
      <c r="DD230" s="284"/>
      <c r="DE230" s="284"/>
      <c r="DF230" s="284"/>
      <c r="DG230" s="284"/>
      <c r="DH230" s="284"/>
      <c r="DI230" s="284"/>
      <c r="DJ230" s="284"/>
      <c r="DK230" s="284"/>
      <c r="DL230" s="284"/>
      <c r="DM230" s="284"/>
      <c r="DN230" s="284"/>
      <c r="DO230" s="284"/>
      <c r="DP230" s="284"/>
      <c r="DQ230" s="284"/>
      <c r="DR230" s="284"/>
      <c r="DS230" s="284"/>
      <c r="DT230" s="284"/>
      <c r="DU230" s="284"/>
      <c r="DV230" s="284"/>
      <c r="DW230" s="284"/>
      <c r="DX230" s="284"/>
      <c r="DY230" s="284"/>
      <c r="DZ230" s="284"/>
      <c r="EA230" s="284"/>
      <c r="EB230" s="284"/>
      <c r="EC230" s="284"/>
      <c r="ED230" s="284"/>
      <c r="EE230" s="284"/>
      <c r="EF230" s="284"/>
      <c r="EG230" s="284"/>
      <c r="EH230" s="284"/>
      <c r="EI230" s="284"/>
      <c r="EJ230" s="284"/>
      <c r="EK230" s="284"/>
      <c r="EL230" s="284"/>
      <c r="EM230" s="284"/>
      <c r="EN230" s="284"/>
      <c r="EO230" s="284"/>
      <c r="EP230" s="284"/>
      <c r="EQ230" s="284"/>
      <c r="ER230" s="284"/>
      <c r="ES230" s="284"/>
      <c r="ET230" s="284"/>
      <c r="EU230" s="284"/>
      <c r="EV230" s="284"/>
      <c r="EW230" s="284"/>
      <c r="EX230" s="284"/>
      <c r="EY230" s="284"/>
      <c r="EZ230" s="284"/>
      <c r="FA230" s="284"/>
      <c r="FB230" s="284"/>
      <c r="FC230" s="284"/>
      <c r="FD230" s="284"/>
      <c r="FE230" s="284"/>
      <c r="FF230" s="284"/>
      <c r="FG230" s="284"/>
      <c r="FH230" s="284"/>
      <c r="FI230" s="284"/>
      <c r="FJ230" s="284"/>
      <c r="FK230" s="284"/>
      <c r="FL230" s="284"/>
      <c r="FM230" s="284"/>
      <c r="FN230" s="284"/>
      <c r="FO230" s="284"/>
      <c r="FP230" s="284"/>
      <c r="FQ230" s="284"/>
      <c r="FR230" s="284"/>
      <c r="FS230" s="284"/>
      <c r="FT230" s="284"/>
      <c r="FU230" s="284"/>
      <c r="FV230" s="284"/>
      <c r="FW230" s="284"/>
      <c r="FX230" s="284"/>
      <c r="FY230" s="284"/>
      <c r="FZ230" s="284"/>
      <c r="GA230" s="284"/>
      <c r="GB230" s="284"/>
      <c r="GC230" s="284"/>
      <c r="GD230" s="284"/>
      <c r="GE230" s="284"/>
      <c r="GF230" s="284"/>
      <c r="GG230" s="284"/>
      <c r="GH230" s="284"/>
      <c r="GI230" s="284"/>
      <c r="GJ230" s="284"/>
      <c r="GK230" s="284"/>
      <c r="GL230" s="284"/>
      <c r="GM230" s="284"/>
      <c r="GN230" s="284"/>
      <c r="GO230" s="284"/>
      <c r="GP230" s="284"/>
      <c r="GQ230" s="284"/>
      <c r="GR230" s="284"/>
      <c r="GS230" s="284"/>
      <c r="GT230" s="284"/>
      <c r="GU230" s="284"/>
      <c r="GV230" s="284"/>
      <c r="GW230" s="284"/>
      <c r="GX230" s="284"/>
      <c r="GY230" s="284"/>
      <c r="GZ230" s="284"/>
      <c r="HA230" s="284"/>
      <c r="HB230" s="284"/>
      <c r="HC230" s="284"/>
      <c r="HD230" s="284"/>
      <c r="HE230" s="284"/>
      <c r="HF230" s="284"/>
      <c r="HG230" s="284"/>
      <c r="HH230" s="284"/>
      <c r="HI230" s="284"/>
      <c r="HJ230" s="284"/>
      <c r="HK230" s="284"/>
      <c r="HL230" s="284"/>
      <c r="HM230" s="284"/>
      <c r="HN230" s="284"/>
      <c r="HO230" s="284"/>
      <c r="HP230" s="284"/>
      <c r="HQ230" s="284"/>
      <c r="HR230" s="284"/>
      <c r="HS230" s="284"/>
      <c r="HT230" s="284"/>
      <c r="HU230" s="284"/>
      <c r="HV230" s="284"/>
      <c r="HW230" s="284"/>
      <c r="HX230" s="284"/>
      <c r="HY230" s="284"/>
      <c r="HZ230" s="284"/>
      <c r="IA230" s="284"/>
      <c r="IB230" s="284"/>
      <c r="IC230" s="284"/>
      <c r="ID230" s="284"/>
      <c r="IE230" s="284"/>
      <c r="IF230" s="284"/>
      <c r="IG230" s="284"/>
      <c r="IH230" s="284"/>
      <c r="II230" s="284"/>
      <c r="IJ230" s="284"/>
    </row>
    <row r="231" spans="1:244" s="353" customFormat="1" ht="28.5">
      <c r="A231" s="344" t="s">
        <v>1454</v>
      </c>
      <c r="B231" s="350" t="s">
        <v>237</v>
      </c>
      <c r="C231" s="507" t="s">
        <v>440</v>
      </c>
      <c r="D231" s="417">
        <v>1030</v>
      </c>
      <c r="E231" s="288"/>
      <c r="F231" s="219">
        <f>D231*E231</f>
        <v>0</v>
      </c>
      <c r="G231" s="284"/>
      <c r="H231" s="284"/>
      <c r="I231" s="284"/>
      <c r="J231" s="284"/>
      <c r="K231" s="284"/>
      <c r="L231" s="284"/>
      <c r="M231" s="284"/>
      <c r="N231" s="284"/>
      <c r="O231" s="284"/>
      <c r="P231" s="284"/>
      <c r="Q231" s="284"/>
      <c r="R231" s="284"/>
      <c r="S231" s="284"/>
      <c r="T231" s="284"/>
      <c r="U231" s="284"/>
      <c r="V231" s="284"/>
      <c r="W231" s="284"/>
      <c r="X231" s="284"/>
      <c r="Y231" s="284"/>
      <c r="Z231" s="284"/>
      <c r="AA231" s="284"/>
      <c r="AB231" s="284"/>
      <c r="AC231" s="284"/>
      <c r="AD231" s="284"/>
      <c r="AE231" s="284"/>
      <c r="AF231" s="284"/>
      <c r="AG231" s="284"/>
      <c r="AH231" s="284"/>
      <c r="AI231" s="284"/>
      <c r="AJ231" s="284"/>
      <c r="AK231" s="284"/>
      <c r="AL231" s="284"/>
      <c r="AM231" s="284"/>
      <c r="AN231" s="284"/>
      <c r="AO231" s="284"/>
      <c r="AP231" s="284"/>
      <c r="AQ231" s="284"/>
      <c r="AR231" s="284"/>
      <c r="AS231" s="284"/>
      <c r="AT231" s="284"/>
      <c r="AU231" s="284"/>
      <c r="AV231" s="284"/>
      <c r="AW231" s="284"/>
      <c r="AX231" s="284"/>
      <c r="AY231" s="284"/>
      <c r="AZ231" s="284"/>
      <c r="BA231" s="284"/>
      <c r="BB231" s="284"/>
      <c r="BC231" s="284"/>
      <c r="BD231" s="284"/>
      <c r="BE231" s="284"/>
      <c r="BF231" s="284"/>
      <c r="BG231" s="284"/>
      <c r="BH231" s="284"/>
      <c r="BI231" s="284"/>
      <c r="BJ231" s="284"/>
      <c r="BK231" s="284"/>
      <c r="BL231" s="284"/>
      <c r="BM231" s="284"/>
      <c r="BN231" s="284"/>
      <c r="BO231" s="284"/>
      <c r="BP231" s="284"/>
      <c r="BQ231" s="284"/>
      <c r="BR231" s="284"/>
      <c r="BS231" s="284"/>
      <c r="BT231" s="284"/>
      <c r="BU231" s="284"/>
      <c r="BV231" s="284"/>
      <c r="BW231" s="284"/>
      <c r="BX231" s="284"/>
      <c r="BY231" s="284"/>
      <c r="BZ231" s="284"/>
      <c r="CA231" s="284"/>
      <c r="CB231" s="284"/>
      <c r="CC231" s="284"/>
      <c r="CD231" s="284"/>
      <c r="CE231" s="284"/>
      <c r="CF231" s="284"/>
      <c r="CG231" s="284"/>
      <c r="CH231" s="284"/>
      <c r="CI231" s="284"/>
      <c r="CJ231" s="284"/>
      <c r="CK231" s="284"/>
      <c r="CL231" s="284"/>
      <c r="CM231" s="284"/>
      <c r="CN231" s="284"/>
      <c r="CO231" s="284"/>
      <c r="CP231" s="284"/>
      <c r="CQ231" s="284"/>
      <c r="CR231" s="284"/>
      <c r="CS231" s="284"/>
      <c r="CT231" s="284"/>
      <c r="CU231" s="284"/>
      <c r="CV231" s="284"/>
      <c r="CW231" s="284"/>
      <c r="CX231" s="284"/>
      <c r="CY231" s="284"/>
      <c r="CZ231" s="284"/>
      <c r="DA231" s="284"/>
      <c r="DB231" s="284"/>
      <c r="DC231" s="284"/>
      <c r="DD231" s="284"/>
      <c r="DE231" s="284"/>
      <c r="DF231" s="284"/>
      <c r="DG231" s="284"/>
      <c r="DH231" s="284"/>
      <c r="DI231" s="284"/>
      <c r="DJ231" s="284"/>
      <c r="DK231" s="284"/>
      <c r="DL231" s="284"/>
      <c r="DM231" s="284"/>
      <c r="DN231" s="284"/>
      <c r="DO231" s="284"/>
      <c r="DP231" s="284"/>
      <c r="DQ231" s="284"/>
      <c r="DR231" s="284"/>
      <c r="DS231" s="284"/>
      <c r="DT231" s="284"/>
      <c r="DU231" s="284"/>
      <c r="DV231" s="284"/>
      <c r="DW231" s="284"/>
      <c r="DX231" s="284"/>
      <c r="DY231" s="284"/>
      <c r="DZ231" s="284"/>
      <c r="EA231" s="284"/>
      <c r="EB231" s="284"/>
      <c r="EC231" s="284"/>
      <c r="ED231" s="284"/>
      <c r="EE231" s="284"/>
      <c r="EF231" s="284"/>
      <c r="EG231" s="284"/>
      <c r="EH231" s="284"/>
      <c r="EI231" s="284"/>
      <c r="EJ231" s="284"/>
      <c r="EK231" s="284"/>
      <c r="EL231" s="284"/>
      <c r="EM231" s="284"/>
      <c r="EN231" s="284"/>
      <c r="EO231" s="284"/>
      <c r="EP231" s="284"/>
      <c r="EQ231" s="284"/>
      <c r="ER231" s="284"/>
      <c r="ES231" s="284"/>
      <c r="ET231" s="284"/>
      <c r="EU231" s="284"/>
      <c r="EV231" s="284"/>
      <c r="EW231" s="284"/>
      <c r="EX231" s="284"/>
      <c r="EY231" s="284"/>
      <c r="EZ231" s="284"/>
      <c r="FA231" s="284"/>
      <c r="FB231" s="284"/>
      <c r="FC231" s="284"/>
      <c r="FD231" s="284"/>
      <c r="FE231" s="284"/>
      <c r="FF231" s="284"/>
      <c r="FG231" s="284"/>
      <c r="FH231" s="284"/>
      <c r="FI231" s="284"/>
      <c r="FJ231" s="284"/>
      <c r="FK231" s="284"/>
      <c r="FL231" s="284"/>
      <c r="FM231" s="284"/>
      <c r="FN231" s="284"/>
      <c r="FO231" s="284"/>
      <c r="FP231" s="284"/>
      <c r="FQ231" s="284"/>
      <c r="FR231" s="284"/>
      <c r="FS231" s="284"/>
      <c r="FT231" s="284"/>
      <c r="FU231" s="284"/>
      <c r="FV231" s="284"/>
      <c r="FW231" s="284"/>
      <c r="FX231" s="284"/>
      <c r="FY231" s="284"/>
      <c r="FZ231" s="284"/>
      <c r="GA231" s="284"/>
      <c r="GB231" s="284"/>
      <c r="GC231" s="284"/>
      <c r="GD231" s="284"/>
      <c r="GE231" s="284"/>
      <c r="GF231" s="284"/>
      <c r="GG231" s="284"/>
      <c r="GH231" s="284"/>
      <c r="GI231" s="284"/>
      <c r="GJ231" s="284"/>
      <c r="GK231" s="284"/>
      <c r="GL231" s="284"/>
      <c r="GM231" s="284"/>
      <c r="GN231" s="284"/>
      <c r="GO231" s="284"/>
      <c r="GP231" s="284"/>
      <c r="GQ231" s="284"/>
      <c r="GR231" s="284"/>
      <c r="GS231" s="284"/>
      <c r="GT231" s="284"/>
      <c r="GU231" s="284"/>
      <c r="GV231" s="284"/>
      <c r="GW231" s="284"/>
      <c r="GX231" s="284"/>
      <c r="GY231" s="284"/>
      <c r="GZ231" s="284"/>
      <c r="HA231" s="284"/>
      <c r="HB231" s="284"/>
      <c r="HC231" s="284"/>
      <c r="HD231" s="284"/>
      <c r="HE231" s="284"/>
      <c r="HF231" s="284"/>
      <c r="HG231" s="284"/>
      <c r="HH231" s="284"/>
      <c r="HI231" s="284"/>
      <c r="HJ231" s="284"/>
      <c r="HK231" s="284"/>
      <c r="HL231" s="284"/>
      <c r="HM231" s="284"/>
      <c r="HN231" s="284"/>
      <c r="HO231" s="284"/>
      <c r="HP231" s="284"/>
      <c r="HQ231" s="284"/>
      <c r="HR231" s="284"/>
      <c r="HS231" s="284"/>
      <c r="HT231" s="284"/>
      <c r="HU231" s="284"/>
      <c r="HV231" s="284"/>
      <c r="HW231" s="284"/>
      <c r="HX231" s="284"/>
      <c r="HY231" s="284"/>
      <c r="HZ231" s="284"/>
      <c r="IA231" s="284"/>
      <c r="IB231" s="284"/>
      <c r="IC231" s="284"/>
      <c r="ID231" s="284"/>
      <c r="IE231" s="284"/>
      <c r="IF231" s="284"/>
      <c r="IG231" s="284"/>
      <c r="IH231" s="284"/>
      <c r="II231" s="284"/>
      <c r="IJ231" s="284"/>
    </row>
    <row r="232" spans="1:244" s="353" customFormat="1" ht="15" customHeight="1">
      <c r="A232" s="505"/>
      <c r="B232" s="350"/>
      <c r="C232" s="507"/>
      <c r="D232" s="417"/>
      <c r="E232" s="509"/>
      <c r="F232" s="508"/>
      <c r="G232" s="284"/>
      <c r="H232" s="284"/>
      <c r="I232" s="284"/>
      <c r="J232" s="284"/>
      <c r="K232" s="284"/>
      <c r="L232" s="284"/>
      <c r="M232" s="284"/>
      <c r="N232" s="284"/>
      <c r="O232" s="284"/>
      <c r="P232" s="284"/>
      <c r="Q232" s="284"/>
      <c r="R232" s="284"/>
      <c r="S232" s="284"/>
      <c r="T232" s="284"/>
      <c r="U232" s="284"/>
      <c r="V232" s="284"/>
      <c r="W232" s="284"/>
      <c r="X232" s="284"/>
      <c r="Y232" s="284"/>
      <c r="Z232" s="284"/>
      <c r="AA232" s="284"/>
      <c r="AB232" s="284"/>
      <c r="AC232" s="284"/>
      <c r="AD232" s="284"/>
      <c r="AE232" s="284"/>
      <c r="AF232" s="284"/>
      <c r="AG232" s="284"/>
      <c r="AH232" s="284"/>
      <c r="AI232" s="284"/>
      <c r="AJ232" s="284"/>
      <c r="AK232" s="284"/>
      <c r="AL232" s="284"/>
      <c r="AM232" s="284"/>
      <c r="AN232" s="284"/>
      <c r="AO232" s="284"/>
      <c r="AP232" s="284"/>
      <c r="AQ232" s="284"/>
      <c r="AR232" s="284"/>
      <c r="AS232" s="284"/>
      <c r="AT232" s="284"/>
      <c r="AU232" s="284"/>
      <c r="AV232" s="284"/>
      <c r="AW232" s="284"/>
      <c r="AX232" s="284"/>
      <c r="AY232" s="284"/>
      <c r="AZ232" s="284"/>
      <c r="BA232" s="284"/>
      <c r="BB232" s="284"/>
      <c r="BC232" s="284"/>
      <c r="BD232" s="284"/>
      <c r="BE232" s="284"/>
      <c r="BF232" s="284"/>
      <c r="BG232" s="284"/>
      <c r="BH232" s="284"/>
      <c r="BI232" s="284"/>
      <c r="BJ232" s="284"/>
      <c r="BK232" s="284"/>
      <c r="BL232" s="284"/>
      <c r="BM232" s="284"/>
      <c r="BN232" s="284"/>
      <c r="BO232" s="284"/>
      <c r="BP232" s="284"/>
      <c r="BQ232" s="284"/>
      <c r="BR232" s="284"/>
      <c r="BS232" s="284"/>
      <c r="BT232" s="284"/>
      <c r="BU232" s="284"/>
      <c r="BV232" s="284"/>
      <c r="BW232" s="284"/>
      <c r="BX232" s="284"/>
      <c r="BY232" s="284"/>
      <c r="BZ232" s="284"/>
      <c r="CA232" s="284"/>
      <c r="CB232" s="284"/>
      <c r="CC232" s="284"/>
      <c r="CD232" s="284"/>
      <c r="CE232" s="284"/>
      <c r="CF232" s="284"/>
      <c r="CG232" s="284"/>
      <c r="CH232" s="284"/>
      <c r="CI232" s="284"/>
      <c r="CJ232" s="284"/>
      <c r="CK232" s="284"/>
      <c r="CL232" s="284"/>
      <c r="CM232" s="284"/>
      <c r="CN232" s="284"/>
      <c r="CO232" s="284"/>
      <c r="CP232" s="284"/>
      <c r="CQ232" s="284"/>
      <c r="CR232" s="284"/>
      <c r="CS232" s="284"/>
      <c r="CT232" s="284"/>
      <c r="CU232" s="284"/>
      <c r="CV232" s="284"/>
      <c r="CW232" s="284"/>
      <c r="CX232" s="284"/>
      <c r="CY232" s="284"/>
      <c r="CZ232" s="284"/>
      <c r="DA232" s="284"/>
      <c r="DB232" s="284"/>
      <c r="DC232" s="284"/>
      <c r="DD232" s="284"/>
      <c r="DE232" s="284"/>
      <c r="DF232" s="284"/>
      <c r="DG232" s="284"/>
      <c r="DH232" s="284"/>
      <c r="DI232" s="284"/>
      <c r="DJ232" s="284"/>
      <c r="DK232" s="284"/>
      <c r="DL232" s="284"/>
      <c r="DM232" s="284"/>
      <c r="DN232" s="284"/>
      <c r="DO232" s="284"/>
      <c r="DP232" s="284"/>
      <c r="DQ232" s="284"/>
      <c r="DR232" s="284"/>
      <c r="DS232" s="284"/>
      <c r="DT232" s="284"/>
      <c r="DU232" s="284"/>
      <c r="DV232" s="284"/>
      <c r="DW232" s="284"/>
      <c r="DX232" s="284"/>
      <c r="DY232" s="284"/>
      <c r="DZ232" s="284"/>
      <c r="EA232" s="284"/>
      <c r="EB232" s="284"/>
      <c r="EC232" s="284"/>
      <c r="ED232" s="284"/>
      <c r="EE232" s="284"/>
      <c r="EF232" s="284"/>
      <c r="EG232" s="284"/>
      <c r="EH232" s="284"/>
      <c r="EI232" s="284"/>
      <c r="EJ232" s="284"/>
      <c r="EK232" s="284"/>
      <c r="EL232" s="284"/>
      <c r="EM232" s="284"/>
      <c r="EN232" s="284"/>
      <c r="EO232" s="284"/>
      <c r="EP232" s="284"/>
      <c r="EQ232" s="284"/>
      <c r="ER232" s="284"/>
      <c r="ES232" s="284"/>
      <c r="ET232" s="284"/>
      <c r="EU232" s="284"/>
      <c r="EV232" s="284"/>
      <c r="EW232" s="284"/>
      <c r="EX232" s="284"/>
      <c r="EY232" s="284"/>
      <c r="EZ232" s="284"/>
      <c r="FA232" s="284"/>
      <c r="FB232" s="284"/>
      <c r="FC232" s="284"/>
      <c r="FD232" s="284"/>
      <c r="FE232" s="284"/>
      <c r="FF232" s="284"/>
      <c r="FG232" s="284"/>
      <c r="FH232" s="284"/>
      <c r="FI232" s="284"/>
      <c r="FJ232" s="284"/>
      <c r="FK232" s="284"/>
      <c r="FL232" s="284"/>
      <c r="FM232" s="284"/>
      <c r="FN232" s="284"/>
      <c r="FO232" s="284"/>
      <c r="FP232" s="284"/>
      <c r="FQ232" s="284"/>
      <c r="FR232" s="284"/>
      <c r="FS232" s="284"/>
      <c r="FT232" s="284"/>
      <c r="FU232" s="284"/>
      <c r="FV232" s="284"/>
      <c r="FW232" s="284"/>
      <c r="FX232" s="284"/>
      <c r="FY232" s="284"/>
      <c r="FZ232" s="284"/>
      <c r="GA232" s="284"/>
      <c r="GB232" s="284"/>
      <c r="GC232" s="284"/>
      <c r="GD232" s="284"/>
      <c r="GE232" s="284"/>
      <c r="GF232" s="284"/>
      <c r="GG232" s="284"/>
      <c r="GH232" s="284"/>
      <c r="GI232" s="284"/>
      <c r="GJ232" s="284"/>
      <c r="GK232" s="284"/>
      <c r="GL232" s="284"/>
      <c r="GM232" s="284"/>
      <c r="GN232" s="284"/>
      <c r="GO232" s="284"/>
      <c r="GP232" s="284"/>
      <c r="GQ232" s="284"/>
      <c r="GR232" s="284"/>
      <c r="GS232" s="284"/>
      <c r="GT232" s="284"/>
      <c r="GU232" s="284"/>
      <c r="GV232" s="284"/>
      <c r="GW232" s="284"/>
      <c r="GX232" s="284"/>
      <c r="GY232" s="284"/>
      <c r="GZ232" s="284"/>
      <c r="HA232" s="284"/>
      <c r="HB232" s="284"/>
      <c r="HC232" s="284"/>
      <c r="HD232" s="284"/>
      <c r="HE232" s="284"/>
      <c r="HF232" s="284"/>
      <c r="HG232" s="284"/>
      <c r="HH232" s="284"/>
      <c r="HI232" s="284"/>
      <c r="HJ232" s="284"/>
      <c r="HK232" s="284"/>
      <c r="HL232" s="284"/>
      <c r="HM232" s="284"/>
      <c r="HN232" s="284"/>
      <c r="HO232" s="284"/>
      <c r="HP232" s="284"/>
      <c r="HQ232" s="284"/>
      <c r="HR232" s="284"/>
      <c r="HS232" s="284"/>
      <c r="HT232" s="284"/>
      <c r="HU232" s="284"/>
      <c r="HV232" s="284"/>
      <c r="HW232" s="284"/>
      <c r="HX232" s="284"/>
      <c r="HY232" s="284"/>
      <c r="HZ232" s="284"/>
      <c r="IA232" s="284"/>
      <c r="IB232" s="284"/>
      <c r="IC232" s="284"/>
      <c r="ID232" s="284"/>
      <c r="IE232" s="284"/>
      <c r="IF232" s="284"/>
      <c r="IG232" s="284"/>
      <c r="IH232" s="284"/>
      <c r="II232" s="284"/>
      <c r="IJ232" s="284"/>
    </row>
    <row r="233" spans="1:244" s="353" customFormat="1" ht="28.5">
      <c r="A233" s="344" t="s">
        <v>1455</v>
      </c>
      <c r="B233" s="350" t="s">
        <v>238</v>
      </c>
      <c r="C233" s="507" t="s">
        <v>440</v>
      </c>
      <c r="D233" s="417">
        <v>620</v>
      </c>
      <c r="E233" s="288"/>
      <c r="F233" s="219">
        <f>D233*E233</f>
        <v>0</v>
      </c>
      <c r="G233" s="284"/>
      <c r="H233" s="284"/>
      <c r="I233" s="284"/>
      <c r="J233" s="284"/>
      <c r="K233" s="284"/>
      <c r="L233" s="284"/>
      <c r="M233" s="284"/>
      <c r="N233" s="284"/>
      <c r="O233" s="284"/>
      <c r="P233" s="284"/>
      <c r="Q233" s="284"/>
      <c r="R233" s="284"/>
      <c r="S233" s="284"/>
      <c r="T233" s="284"/>
      <c r="U233" s="284"/>
      <c r="V233" s="284"/>
      <c r="W233" s="284"/>
      <c r="X233" s="284"/>
      <c r="Y233" s="284"/>
      <c r="Z233" s="284"/>
      <c r="AA233" s="284"/>
      <c r="AB233" s="284"/>
      <c r="AC233" s="284"/>
      <c r="AD233" s="284"/>
      <c r="AE233" s="284"/>
      <c r="AF233" s="284"/>
      <c r="AG233" s="284"/>
      <c r="AH233" s="284"/>
      <c r="AI233" s="284"/>
      <c r="AJ233" s="284"/>
      <c r="AK233" s="284"/>
      <c r="AL233" s="284"/>
      <c r="AM233" s="284"/>
      <c r="AN233" s="284"/>
      <c r="AO233" s="284"/>
      <c r="AP233" s="284"/>
      <c r="AQ233" s="284"/>
      <c r="AR233" s="284"/>
      <c r="AS233" s="284"/>
      <c r="AT233" s="284"/>
      <c r="AU233" s="284"/>
      <c r="AV233" s="284"/>
      <c r="AW233" s="284"/>
      <c r="AX233" s="284"/>
      <c r="AY233" s="284"/>
      <c r="AZ233" s="284"/>
      <c r="BA233" s="284"/>
      <c r="BB233" s="284"/>
      <c r="BC233" s="284"/>
      <c r="BD233" s="284"/>
      <c r="BE233" s="284"/>
      <c r="BF233" s="284"/>
      <c r="BG233" s="284"/>
      <c r="BH233" s="284"/>
      <c r="BI233" s="284"/>
      <c r="BJ233" s="284"/>
      <c r="BK233" s="284"/>
      <c r="BL233" s="284"/>
      <c r="BM233" s="284"/>
      <c r="BN233" s="284"/>
      <c r="BO233" s="284"/>
      <c r="BP233" s="284"/>
      <c r="BQ233" s="284"/>
      <c r="BR233" s="284"/>
      <c r="BS233" s="284"/>
      <c r="BT233" s="284"/>
      <c r="BU233" s="284"/>
      <c r="BV233" s="284"/>
      <c r="BW233" s="284"/>
      <c r="BX233" s="284"/>
      <c r="BY233" s="284"/>
      <c r="BZ233" s="284"/>
      <c r="CA233" s="284"/>
      <c r="CB233" s="284"/>
      <c r="CC233" s="284"/>
      <c r="CD233" s="284"/>
      <c r="CE233" s="284"/>
      <c r="CF233" s="284"/>
      <c r="CG233" s="284"/>
      <c r="CH233" s="284"/>
      <c r="CI233" s="284"/>
      <c r="CJ233" s="284"/>
      <c r="CK233" s="284"/>
      <c r="CL233" s="284"/>
      <c r="CM233" s="284"/>
      <c r="CN233" s="284"/>
      <c r="CO233" s="284"/>
      <c r="CP233" s="284"/>
      <c r="CQ233" s="284"/>
      <c r="CR233" s="284"/>
      <c r="CS233" s="284"/>
      <c r="CT233" s="284"/>
      <c r="CU233" s="284"/>
      <c r="CV233" s="284"/>
      <c r="CW233" s="284"/>
      <c r="CX233" s="284"/>
      <c r="CY233" s="284"/>
      <c r="CZ233" s="284"/>
      <c r="DA233" s="284"/>
      <c r="DB233" s="284"/>
      <c r="DC233" s="284"/>
      <c r="DD233" s="284"/>
      <c r="DE233" s="284"/>
      <c r="DF233" s="284"/>
      <c r="DG233" s="284"/>
      <c r="DH233" s="284"/>
      <c r="DI233" s="284"/>
      <c r="DJ233" s="284"/>
      <c r="DK233" s="284"/>
      <c r="DL233" s="284"/>
      <c r="DM233" s="284"/>
      <c r="DN233" s="284"/>
      <c r="DO233" s="284"/>
      <c r="DP233" s="284"/>
      <c r="DQ233" s="284"/>
      <c r="DR233" s="284"/>
      <c r="DS233" s="284"/>
      <c r="DT233" s="284"/>
      <c r="DU233" s="284"/>
      <c r="DV233" s="284"/>
      <c r="DW233" s="284"/>
      <c r="DX233" s="284"/>
      <c r="DY233" s="284"/>
      <c r="DZ233" s="284"/>
      <c r="EA233" s="284"/>
      <c r="EB233" s="284"/>
      <c r="EC233" s="284"/>
      <c r="ED233" s="284"/>
      <c r="EE233" s="284"/>
      <c r="EF233" s="284"/>
      <c r="EG233" s="284"/>
      <c r="EH233" s="284"/>
      <c r="EI233" s="284"/>
      <c r="EJ233" s="284"/>
      <c r="EK233" s="284"/>
      <c r="EL233" s="284"/>
      <c r="EM233" s="284"/>
      <c r="EN233" s="284"/>
      <c r="EO233" s="284"/>
      <c r="EP233" s="284"/>
      <c r="EQ233" s="284"/>
      <c r="ER233" s="284"/>
      <c r="ES233" s="284"/>
      <c r="ET233" s="284"/>
      <c r="EU233" s="284"/>
      <c r="EV233" s="284"/>
      <c r="EW233" s="284"/>
      <c r="EX233" s="284"/>
      <c r="EY233" s="284"/>
      <c r="EZ233" s="284"/>
      <c r="FA233" s="284"/>
      <c r="FB233" s="284"/>
      <c r="FC233" s="284"/>
      <c r="FD233" s="284"/>
      <c r="FE233" s="284"/>
      <c r="FF233" s="284"/>
      <c r="FG233" s="284"/>
      <c r="FH233" s="284"/>
      <c r="FI233" s="284"/>
      <c r="FJ233" s="284"/>
      <c r="FK233" s="284"/>
      <c r="FL233" s="284"/>
      <c r="FM233" s="284"/>
      <c r="FN233" s="284"/>
      <c r="FO233" s="284"/>
      <c r="FP233" s="284"/>
      <c r="FQ233" s="284"/>
      <c r="FR233" s="284"/>
      <c r="FS233" s="284"/>
      <c r="FT233" s="284"/>
      <c r="FU233" s="284"/>
      <c r="FV233" s="284"/>
      <c r="FW233" s="284"/>
      <c r="FX233" s="284"/>
      <c r="FY233" s="284"/>
      <c r="FZ233" s="284"/>
      <c r="GA233" s="284"/>
      <c r="GB233" s="284"/>
      <c r="GC233" s="284"/>
      <c r="GD233" s="284"/>
      <c r="GE233" s="284"/>
      <c r="GF233" s="284"/>
      <c r="GG233" s="284"/>
      <c r="GH233" s="284"/>
      <c r="GI233" s="284"/>
      <c r="GJ233" s="284"/>
      <c r="GK233" s="284"/>
      <c r="GL233" s="284"/>
      <c r="GM233" s="284"/>
      <c r="GN233" s="284"/>
      <c r="GO233" s="284"/>
      <c r="GP233" s="284"/>
      <c r="GQ233" s="284"/>
      <c r="GR233" s="284"/>
      <c r="GS233" s="284"/>
      <c r="GT233" s="284"/>
      <c r="GU233" s="284"/>
      <c r="GV233" s="284"/>
      <c r="GW233" s="284"/>
      <c r="GX233" s="284"/>
      <c r="GY233" s="284"/>
      <c r="GZ233" s="284"/>
      <c r="HA233" s="284"/>
      <c r="HB233" s="284"/>
      <c r="HC233" s="284"/>
      <c r="HD233" s="284"/>
      <c r="HE233" s="284"/>
      <c r="HF233" s="284"/>
      <c r="HG233" s="284"/>
      <c r="HH233" s="284"/>
      <c r="HI233" s="284"/>
      <c r="HJ233" s="284"/>
      <c r="HK233" s="284"/>
      <c r="HL233" s="284"/>
      <c r="HM233" s="284"/>
      <c r="HN233" s="284"/>
      <c r="HO233" s="284"/>
      <c r="HP233" s="284"/>
      <c r="HQ233" s="284"/>
      <c r="HR233" s="284"/>
      <c r="HS233" s="284"/>
      <c r="HT233" s="284"/>
      <c r="HU233" s="284"/>
      <c r="HV233" s="284"/>
      <c r="HW233" s="284"/>
      <c r="HX233" s="284"/>
      <c r="HY233" s="284"/>
      <c r="HZ233" s="284"/>
      <c r="IA233" s="284"/>
      <c r="IB233" s="284"/>
      <c r="IC233" s="284"/>
      <c r="ID233" s="284"/>
      <c r="IE233" s="284"/>
      <c r="IF233" s="284"/>
      <c r="IG233" s="284"/>
      <c r="IH233" s="284"/>
      <c r="II233" s="284"/>
      <c r="IJ233" s="284"/>
    </row>
    <row r="234" spans="1:244" s="353" customFormat="1" ht="15" customHeight="1">
      <c r="A234" s="505"/>
      <c r="B234" s="350"/>
      <c r="C234" s="507"/>
      <c r="D234" s="417"/>
      <c r="E234" s="509"/>
      <c r="F234" s="508"/>
      <c r="G234" s="284"/>
      <c r="H234" s="284"/>
      <c r="I234" s="284"/>
      <c r="J234" s="284"/>
      <c r="K234" s="284"/>
      <c r="L234" s="284"/>
      <c r="M234" s="284"/>
      <c r="N234" s="284"/>
      <c r="O234" s="284"/>
      <c r="P234" s="284"/>
      <c r="Q234" s="284"/>
      <c r="R234" s="284"/>
      <c r="S234" s="284"/>
      <c r="T234" s="284"/>
      <c r="U234" s="284"/>
      <c r="V234" s="284"/>
      <c r="W234" s="284"/>
      <c r="X234" s="284"/>
      <c r="Y234" s="284"/>
      <c r="Z234" s="284"/>
      <c r="AA234" s="284"/>
      <c r="AB234" s="284"/>
      <c r="AC234" s="284"/>
      <c r="AD234" s="284"/>
      <c r="AE234" s="284"/>
      <c r="AF234" s="284"/>
      <c r="AG234" s="284"/>
      <c r="AH234" s="284"/>
      <c r="AI234" s="284"/>
      <c r="AJ234" s="284"/>
      <c r="AK234" s="284"/>
      <c r="AL234" s="284"/>
      <c r="AM234" s="284"/>
      <c r="AN234" s="284"/>
      <c r="AO234" s="284"/>
      <c r="AP234" s="284"/>
      <c r="AQ234" s="284"/>
      <c r="AR234" s="284"/>
      <c r="AS234" s="284"/>
      <c r="AT234" s="284"/>
      <c r="AU234" s="284"/>
      <c r="AV234" s="284"/>
      <c r="AW234" s="284"/>
      <c r="AX234" s="284"/>
      <c r="AY234" s="284"/>
      <c r="AZ234" s="284"/>
      <c r="BA234" s="284"/>
      <c r="BB234" s="284"/>
      <c r="BC234" s="284"/>
      <c r="BD234" s="284"/>
      <c r="BE234" s="284"/>
      <c r="BF234" s="284"/>
      <c r="BG234" s="284"/>
      <c r="BH234" s="284"/>
      <c r="BI234" s="284"/>
      <c r="BJ234" s="284"/>
      <c r="BK234" s="284"/>
      <c r="BL234" s="284"/>
      <c r="BM234" s="284"/>
      <c r="BN234" s="284"/>
      <c r="BO234" s="284"/>
      <c r="BP234" s="284"/>
      <c r="BQ234" s="284"/>
      <c r="BR234" s="284"/>
      <c r="BS234" s="284"/>
      <c r="BT234" s="284"/>
      <c r="BU234" s="284"/>
      <c r="BV234" s="284"/>
      <c r="BW234" s="284"/>
      <c r="BX234" s="284"/>
      <c r="BY234" s="284"/>
      <c r="BZ234" s="284"/>
      <c r="CA234" s="284"/>
      <c r="CB234" s="284"/>
      <c r="CC234" s="284"/>
      <c r="CD234" s="284"/>
      <c r="CE234" s="284"/>
      <c r="CF234" s="284"/>
      <c r="CG234" s="284"/>
      <c r="CH234" s="284"/>
      <c r="CI234" s="284"/>
      <c r="CJ234" s="284"/>
      <c r="CK234" s="284"/>
      <c r="CL234" s="284"/>
      <c r="CM234" s="284"/>
      <c r="CN234" s="284"/>
      <c r="CO234" s="284"/>
      <c r="CP234" s="284"/>
      <c r="CQ234" s="284"/>
      <c r="CR234" s="284"/>
      <c r="CS234" s="284"/>
      <c r="CT234" s="284"/>
      <c r="CU234" s="284"/>
      <c r="CV234" s="284"/>
      <c r="CW234" s="284"/>
      <c r="CX234" s="284"/>
      <c r="CY234" s="284"/>
      <c r="CZ234" s="284"/>
      <c r="DA234" s="284"/>
      <c r="DB234" s="284"/>
      <c r="DC234" s="284"/>
      <c r="DD234" s="284"/>
      <c r="DE234" s="284"/>
      <c r="DF234" s="284"/>
      <c r="DG234" s="284"/>
      <c r="DH234" s="284"/>
      <c r="DI234" s="284"/>
      <c r="DJ234" s="284"/>
      <c r="DK234" s="284"/>
      <c r="DL234" s="284"/>
      <c r="DM234" s="284"/>
      <c r="DN234" s="284"/>
      <c r="DO234" s="284"/>
      <c r="DP234" s="284"/>
      <c r="DQ234" s="284"/>
      <c r="DR234" s="284"/>
      <c r="DS234" s="284"/>
      <c r="DT234" s="284"/>
      <c r="DU234" s="284"/>
      <c r="DV234" s="284"/>
      <c r="DW234" s="284"/>
      <c r="DX234" s="284"/>
      <c r="DY234" s="284"/>
      <c r="DZ234" s="284"/>
      <c r="EA234" s="284"/>
      <c r="EB234" s="284"/>
      <c r="EC234" s="284"/>
      <c r="ED234" s="284"/>
      <c r="EE234" s="284"/>
      <c r="EF234" s="284"/>
      <c r="EG234" s="284"/>
      <c r="EH234" s="284"/>
      <c r="EI234" s="284"/>
      <c r="EJ234" s="284"/>
      <c r="EK234" s="284"/>
      <c r="EL234" s="284"/>
      <c r="EM234" s="284"/>
      <c r="EN234" s="284"/>
      <c r="EO234" s="284"/>
      <c r="EP234" s="284"/>
      <c r="EQ234" s="284"/>
      <c r="ER234" s="284"/>
      <c r="ES234" s="284"/>
      <c r="ET234" s="284"/>
      <c r="EU234" s="284"/>
      <c r="EV234" s="284"/>
      <c r="EW234" s="284"/>
      <c r="EX234" s="284"/>
      <c r="EY234" s="284"/>
      <c r="EZ234" s="284"/>
      <c r="FA234" s="284"/>
      <c r="FB234" s="284"/>
      <c r="FC234" s="284"/>
      <c r="FD234" s="284"/>
      <c r="FE234" s="284"/>
      <c r="FF234" s="284"/>
      <c r="FG234" s="284"/>
      <c r="FH234" s="284"/>
      <c r="FI234" s="284"/>
      <c r="FJ234" s="284"/>
      <c r="FK234" s="284"/>
      <c r="FL234" s="284"/>
      <c r="FM234" s="284"/>
      <c r="FN234" s="284"/>
      <c r="FO234" s="284"/>
      <c r="FP234" s="284"/>
      <c r="FQ234" s="284"/>
      <c r="FR234" s="284"/>
      <c r="FS234" s="284"/>
      <c r="FT234" s="284"/>
      <c r="FU234" s="284"/>
      <c r="FV234" s="284"/>
      <c r="FW234" s="284"/>
      <c r="FX234" s="284"/>
      <c r="FY234" s="284"/>
      <c r="FZ234" s="284"/>
      <c r="GA234" s="284"/>
      <c r="GB234" s="284"/>
      <c r="GC234" s="284"/>
      <c r="GD234" s="284"/>
      <c r="GE234" s="284"/>
      <c r="GF234" s="284"/>
      <c r="GG234" s="284"/>
      <c r="GH234" s="284"/>
      <c r="GI234" s="284"/>
      <c r="GJ234" s="284"/>
      <c r="GK234" s="284"/>
      <c r="GL234" s="284"/>
      <c r="GM234" s="284"/>
      <c r="GN234" s="284"/>
      <c r="GO234" s="284"/>
      <c r="GP234" s="284"/>
      <c r="GQ234" s="284"/>
      <c r="GR234" s="284"/>
      <c r="GS234" s="284"/>
      <c r="GT234" s="284"/>
      <c r="GU234" s="284"/>
      <c r="GV234" s="284"/>
      <c r="GW234" s="284"/>
      <c r="GX234" s="284"/>
      <c r="GY234" s="284"/>
      <c r="GZ234" s="284"/>
      <c r="HA234" s="284"/>
      <c r="HB234" s="284"/>
      <c r="HC234" s="284"/>
      <c r="HD234" s="284"/>
      <c r="HE234" s="284"/>
      <c r="HF234" s="284"/>
      <c r="HG234" s="284"/>
      <c r="HH234" s="284"/>
      <c r="HI234" s="284"/>
      <c r="HJ234" s="284"/>
      <c r="HK234" s="284"/>
      <c r="HL234" s="284"/>
      <c r="HM234" s="284"/>
      <c r="HN234" s="284"/>
      <c r="HO234" s="284"/>
      <c r="HP234" s="284"/>
      <c r="HQ234" s="284"/>
      <c r="HR234" s="284"/>
      <c r="HS234" s="284"/>
      <c r="HT234" s="284"/>
      <c r="HU234" s="284"/>
      <c r="HV234" s="284"/>
      <c r="HW234" s="284"/>
      <c r="HX234" s="284"/>
      <c r="HY234" s="284"/>
      <c r="HZ234" s="284"/>
      <c r="IA234" s="284"/>
      <c r="IB234" s="284"/>
      <c r="IC234" s="284"/>
      <c r="ID234" s="284"/>
      <c r="IE234" s="284"/>
      <c r="IF234" s="284"/>
      <c r="IG234" s="284"/>
      <c r="IH234" s="284"/>
      <c r="II234" s="284"/>
      <c r="IJ234" s="284"/>
    </row>
    <row r="235" spans="1:244" s="353" customFormat="1" ht="28.5">
      <c r="A235" s="344" t="s">
        <v>1456</v>
      </c>
      <c r="B235" s="350" t="s">
        <v>239</v>
      </c>
      <c r="C235" s="507" t="s">
        <v>440</v>
      </c>
      <c r="D235" s="417">
        <v>416</v>
      </c>
      <c r="E235" s="288"/>
      <c r="F235" s="219">
        <f>D235*E235</f>
        <v>0</v>
      </c>
      <c r="G235" s="284"/>
      <c r="H235" s="284"/>
      <c r="I235" s="284"/>
      <c r="J235" s="284"/>
      <c r="K235" s="284"/>
      <c r="L235" s="284"/>
      <c r="M235" s="284"/>
      <c r="N235" s="284"/>
      <c r="O235" s="284"/>
      <c r="P235" s="284"/>
      <c r="Q235" s="284"/>
      <c r="R235" s="284"/>
      <c r="S235" s="284"/>
      <c r="T235" s="284"/>
      <c r="U235" s="284"/>
      <c r="V235" s="284"/>
      <c r="W235" s="284"/>
      <c r="X235" s="284"/>
      <c r="Y235" s="284"/>
      <c r="Z235" s="284"/>
      <c r="AA235" s="284"/>
      <c r="AB235" s="284"/>
      <c r="AC235" s="284"/>
      <c r="AD235" s="284"/>
      <c r="AE235" s="284"/>
      <c r="AF235" s="284"/>
      <c r="AG235" s="284"/>
      <c r="AH235" s="284"/>
      <c r="AI235" s="284"/>
      <c r="AJ235" s="284"/>
      <c r="AK235" s="284"/>
      <c r="AL235" s="284"/>
      <c r="AM235" s="284"/>
      <c r="AN235" s="284"/>
      <c r="AO235" s="284"/>
      <c r="AP235" s="284"/>
      <c r="AQ235" s="284"/>
      <c r="AR235" s="284"/>
      <c r="AS235" s="284"/>
      <c r="AT235" s="284"/>
      <c r="AU235" s="284"/>
      <c r="AV235" s="284"/>
      <c r="AW235" s="284"/>
      <c r="AX235" s="284"/>
      <c r="AY235" s="284"/>
      <c r="AZ235" s="284"/>
      <c r="BA235" s="284"/>
      <c r="BB235" s="284"/>
      <c r="BC235" s="284"/>
      <c r="BD235" s="284"/>
      <c r="BE235" s="284"/>
      <c r="BF235" s="284"/>
      <c r="BG235" s="284"/>
      <c r="BH235" s="284"/>
      <c r="BI235" s="284"/>
      <c r="BJ235" s="284"/>
      <c r="BK235" s="284"/>
      <c r="BL235" s="284"/>
      <c r="BM235" s="284"/>
      <c r="BN235" s="284"/>
      <c r="BO235" s="284"/>
      <c r="BP235" s="284"/>
      <c r="BQ235" s="284"/>
      <c r="BR235" s="284"/>
      <c r="BS235" s="284"/>
      <c r="BT235" s="284"/>
      <c r="BU235" s="284"/>
      <c r="BV235" s="284"/>
      <c r="BW235" s="284"/>
      <c r="BX235" s="284"/>
      <c r="BY235" s="284"/>
      <c r="BZ235" s="284"/>
      <c r="CA235" s="284"/>
      <c r="CB235" s="284"/>
      <c r="CC235" s="284"/>
      <c r="CD235" s="284"/>
      <c r="CE235" s="284"/>
      <c r="CF235" s="284"/>
      <c r="CG235" s="284"/>
      <c r="CH235" s="284"/>
      <c r="CI235" s="284"/>
      <c r="CJ235" s="284"/>
      <c r="CK235" s="284"/>
      <c r="CL235" s="284"/>
      <c r="CM235" s="284"/>
      <c r="CN235" s="284"/>
      <c r="CO235" s="284"/>
      <c r="CP235" s="284"/>
      <c r="CQ235" s="284"/>
      <c r="CR235" s="284"/>
      <c r="CS235" s="284"/>
      <c r="CT235" s="284"/>
      <c r="CU235" s="284"/>
      <c r="CV235" s="284"/>
      <c r="CW235" s="284"/>
      <c r="CX235" s="284"/>
      <c r="CY235" s="284"/>
      <c r="CZ235" s="284"/>
      <c r="DA235" s="284"/>
      <c r="DB235" s="284"/>
      <c r="DC235" s="284"/>
      <c r="DD235" s="284"/>
      <c r="DE235" s="284"/>
      <c r="DF235" s="284"/>
      <c r="DG235" s="284"/>
      <c r="DH235" s="284"/>
      <c r="DI235" s="284"/>
      <c r="DJ235" s="284"/>
      <c r="DK235" s="284"/>
      <c r="DL235" s="284"/>
      <c r="DM235" s="284"/>
      <c r="DN235" s="284"/>
      <c r="DO235" s="284"/>
      <c r="DP235" s="284"/>
      <c r="DQ235" s="284"/>
      <c r="DR235" s="284"/>
      <c r="DS235" s="284"/>
      <c r="DT235" s="284"/>
      <c r="DU235" s="284"/>
      <c r="DV235" s="284"/>
      <c r="DW235" s="284"/>
      <c r="DX235" s="284"/>
      <c r="DY235" s="284"/>
      <c r="DZ235" s="284"/>
      <c r="EA235" s="284"/>
      <c r="EB235" s="284"/>
      <c r="EC235" s="284"/>
      <c r="ED235" s="284"/>
      <c r="EE235" s="284"/>
      <c r="EF235" s="284"/>
      <c r="EG235" s="284"/>
      <c r="EH235" s="284"/>
      <c r="EI235" s="284"/>
      <c r="EJ235" s="284"/>
      <c r="EK235" s="284"/>
      <c r="EL235" s="284"/>
      <c r="EM235" s="284"/>
      <c r="EN235" s="284"/>
      <c r="EO235" s="284"/>
      <c r="EP235" s="284"/>
      <c r="EQ235" s="284"/>
      <c r="ER235" s="284"/>
      <c r="ES235" s="284"/>
      <c r="ET235" s="284"/>
      <c r="EU235" s="284"/>
      <c r="EV235" s="284"/>
      <c r="EW235" s="284"/>
      <c r="EX235" s="284"/>
      <c r="EY235" s="284"/>
      <c r="EZ235" s="284"/>
      <c r="FA235" s="284"/>
      <c r="FB235" s="284"/>
      <c r="FC235" s="284"/>
      <c r="FD235" s="284"/>
      <c r="FE235" s="284"/>
      <c r="FF235" s="284"/>
      <c r="FG235" s="284"/>
      <c r="FH235" s="284"/>
      <c r="FI235" s="284"/>
      <c r="FJ235" s="284"/>
      <c r="FK235" s="284"/>
      <c r="FL235" s="284"/>
      <c r="FM235" s="284"/>
      <c r="FN235" s="284"/>
      <c r="FO235" s="284"/>
      <c r="FP235" s="284"/>
      <c r="FQ235" s="284"/>
      <c r="FR235" s="284"/>
      <c r="FS235" s="284"/>
      <c r="FT235" s="284"/>
      <c r="FU235" s="284"/>
      <c r="FV235" s="284"/>
      <c r="FW235" s="284"/>
      <c r="FX235" s="284"/>
      <c r="FY235" s="284"/>
      <c r="FZ235" s="284"/>
      <c r="GA235" s="284"/>
      <c r="GB235" s="284"/>
      <c r="GC235" s="284"/>
      <c r="GD235" s="284"/>
      <c r="GE235" s="284"/>
      <c r="GF235" s="284"/>
      <c r="GG235" s="284"/>
      <c r="GH235" s="284"/>
      <c r="GI235" s="284"/>
      <c r="GJ235" s="284"/>
      <c r="GK235" s="284"/>
      <c r="GL235" s="284"/>
      <c r="GM235" s="284"/>
      <c r="GN235" s="284"/>
      <c r="GO235" s="284"/>
      <c r="GP235" s="284"/>
      <c r="GQ235" s="284"/>
      <c r="GR235" s="284"/>
      <c r="GS235" s="284"/>
      <c r="GT235" s="284"/>
      <c r="GU235" s="284"/>
      <c r="GV235" s="284"/>
      <c r="GW235" s="284"/>
      <c r="GX235" s="284"/>
      <c r="GY235" s="284"/>
      <c r="GZ235" s="284"/>
      <c r="HA235" s="284"/>
      <c r="HB235" s="284"/>
      <c r="HC235" s="284"/>
      <c r="HD235" s="284"/>
      <c r="HE235" s="284"/>
      <c r="HF235" s="284"/>
      <c r="HG235" s="284"/>
      <c r="HH235" s="284"/>
      <c r="HI235" s="284"/>
      <c r="HJ235" s="284"/>
      <c r="HK235" s="284"/>
      <c r="HL235" s="284"/>
      <c r="HM235" s="284"/>
      <c r="HN235" s="284"/>
      <c r="HO235" s="284"/>
      <c r="HP235" s="284"/>
      <c r="HQ235" s="284"/>
      <c r="HR235" s="284"/>
      <c r="HS235" s="284"/>
      <c r="HT235" s="284"/>
      <c r="HU235" s="284"/>
      <c r="HV235" s="284"/>
      <c r="HW235" s="284"/>
      <c r="HX235" s="284"/>
      <c r="HY235" s="284"/>
      <c r="HZ235" s="284"/>
      <c r="IA235" s="284"/>
      <c r="IB235" s="284"/>
      <c r="IC235" s="284"/>
      <c r="ID235" s="284"/>
      <c r="IE235" s="284"/>
      <c r="IF235" s="284"/>
      <c r="IG235" s="284"/>
      <c r="IH235" s="284"/>
      <c r="II235" s="284"/>
      <c r="IJ235" s="284"/>
    </row>
    <row r="236" spans="1:244" s="353" customFormat="1" ht="15" customHeight="1">
      <c r="A236" s="505"/>
      <c r="B236" s="350"/>
      <c r="C236" s="507"/>
      <c r="D236" s="417"/>
      <c r="E236" s="509"/>
      <c r="F236" s="508"/>
      <c r="G236" s="284"/>
      <c r="H236" s="284"/>
      <c r="I236" s="284"/>
      <c r="J236" s="284"/>
      <c r="K236" s="284"/>
      <c r="L236" s="284"/>
      <c r="M236" s="284"/>
      <c r="N236" s="284"/>
      <c r="O236" s="284"/>
      <c r="P236" s="284"/>
      <c r="Q236" s="284"/>
      <c r="R236" s="284"/>
      <c r="S236" s="284"/>
      <c r="T236" s="284"/>
      <c r="U236" s="284"/>
      <c r="V236" s="284"/>
      <c r="W236" s="284"/>
      <c r="X236" s="284"/>
      <c r="Y236" s="284"/>
      <c r="Z236" s="284"/>
      <c r="AA236" s="284"/>
      <c r="AB236" s="284"/>
      <c r="AC236" s="284"/>
      <c r="AD236" s="284"/>
      <c r="AE236" s="284"/>
      <c r="AF236" s="284"/>
      <c r="AG236" s="284"/>
      <c r="AH236" s="284"/>
      <c r="AI236" s="284"/>
      <c r="AJ236" s="284"/>
      <c r="AK236" s="284"/>
      <c r="AL236" s="284"/>
      <c r="AM236" s="284"/>
      <c r="AN236" s="284"/>
      <c r="AO236" s="284"/>
      <c r="AP236" s="284"/>
      <c r="AQ236" s="284"/>
      <c r="AR236" s="284"/>
      <c r="AS236" s="284"/>
      <c r="AT236" s="284"/>
      <c r="AU236" s="284"/>
      <c r="AV236" s="284"/>
      <c r="AW236" s="284"/>
      <c r="AX236" s="284"/>
      <c r="AY236" s="284"/>
      <c r="AZ236" s="284"/>
      <c r="BA236" s="284"/>
      <c r="BB236" s="284"/>
      <c r="BC236" s="284"/>
      <c r="BD236" s="284"/>
      <c r="BE236" s="284"/>
      <c r="BF236" s="284"/>
      <c r="BG236" s="284"/>
      <c r="BH236" s="284"/>
      <c r="BI236" s="284"/>
      <c r="BJ236" s="284"/>
      <c r="BK236" s="284"/>
      <c r="BL236" s="284"/>
      <c r="BM236" s="284"/>
      <c r="BN236" s="284"/>
      <c r="BO236" s="284"/>
      <c r="BP236" s="284"/>
      <c r="BQ236" s="284"/>
      <c r="BR236" s="284"/>
      <c r="BS236" s="284"/>
      <c r="BT236" s="284"/>
      <c r="BU236" s="284"/>
      <c r="BV236" s="284"/>
      <c r="BW236" s="284"/>
      <c r="BX236" s="284"/>
      <c r="BY236" s="284"/>
      <c r="BZ236" s="284"/>
      <c r="CA236" s="284"/>
      <c r="CB236" s="284"/>
      <c r="CC236" s="284"/>
      <c r="CD236" s="284"/>
      <c r="CE236" s="284"/>
      <c r="CF236" s="284"/>
      <c r="CG236" s="284"/>
      <c r="CH236" s="284"/>
      <c r="CI236" s="284"/>
      <c r="CJ236" s="284"/>
      <c r="CK236" s="284"/>
      <c r="CL236" s="284"/>
      <c r="CM236" s="284"/>
      <c r="CN236" s="284"/>
      <c r="CO236" s="284"/>
      <c r="CP236" s="284"/>
      <c r="CQ236" s="284"/>
      <c r="CR236" s="284"/>
      <c r="CS236" s="284"/>
      <c r="CT236" s="284"/>
      <c r="CU236" s="284"/>
      <c r="CV236" s="284"/>
      <c r="CW236" s="284"/>
      <c r="CX236" s="284"/>
      <c r="CY236" s="284"/>
      <c r="CZ236" s="284"/>
      <c r="DA236" s="284"/>
      <c r="DB236" s="284"/>
      <c r="DC236" s="284"/>
      <c r="DD236" s="284"/>
      <c r="DE236" s="284"/>
      <c r="DF236" s="284"/>
      <c r="DG236" s="284"/>
      <c r="DH236" s="284"/>
      <c r="DI236" s="284"/>
      <c r="DJ236" s="284"/>
      <c r="DK236" s="284"/>
      <c r="DL236" s="284"/>
      <c r="DM236" s="284"/>
      <c r="DN236" s="284"/>
      <c r="DO236" s="284"/>
      <c r="DP236" s="284"/>
      <c r="DQ236" s="284"/>
      <c r="DR236" s="284"/>
      <c r="DS236" s="284"/>
      <c r="DT236" s="284"/>
      <c r="DU236" s="284"/>
      <c r="DV236" s="284"/>
      <c r="DW236" s="284"/>
      <c r="DX236" s="284"/>
      <c r="DY236" s="284"/>
      <c r="DZ236" s="284"/>
      <c r="EA236" s="284"/>
      <c r="EB236" s="284"/>
      <c r="EC236" s="284"/>
      <c r="ED236" s="284"/>
      <c r="EE236" s="284"/>
      <c r="EF236" s="284"/>
      <c r="EG236" s="284"/>
      <c r="EH236" s="284"/>
      <c r="EI236" s="284"/>
      <c r="EJ236" s="284"/>
      <c r="EK236" s="284"/>
      <c r="EL236" s="284"/>
      <c r="EM236" s="284"/>
      <c r="EN236" s="284"/>
      <c r="EO236" s="284"/>
      <c r="EP236" s="284"/>
      <c r="EQ236" s="284"/>
      <c r="ER236" s="284"/>
      <c r="ES236" s="284"/>
      <c r="ET236" s="284"/>
      <c r="EU236" s="284"/>
      <c r="EV236" s="284"/>
      <c r="EW236" s="284"/>
      <c r="EX236" s="284"/>
      <c r="EY236" s="284"/>
      <c r="EZ236" s="284"/>
      <c r="FA236" s="284"/>
      <c r="FB236" s="284"/>
      <c r="FC236" s="284"/>
      <c r="FD236" s="284"/>
      <c r="FE236" s="284"/>
      <c r="FF236" s="284"/>
      <c r="FG236" s="284"/>
      <c r="FH236" s="284"/>
      <c r="FI236" s="284"/>
      <c r="FJ236" s="284"/>
      <c r="FK236" s="284"/>
      <c r="FL236" s="284"/>
      <c r="FM236" s="284"/>
      <c r="FN236" s="284"/>
      <c r="FO236" s="284"/>
      <c r="FP236" s="284"/>
      <c r="FQ236" s="284"/>
      <c r="FR236" s="284"/>
      <c r="FS236" s="284"/>
      <c r="FT236" s="284"/>
      <c r="FU236" s="284"/>
      <c r="FV236" s="284"/>
      <c r="FW236" s="284"/>
      <c r="FX236" s="284"/>
      <c r="FY236" s="284"/>
      <c r="FZ236" s="284"/>
      <c r="GA236" s="284"/>
      <c r="GB236" s="284"/>
      <c r="GC236" s="284"/>
      <c r="GD236" s="284"/>
      <c r="GE236" s="284"/>
      <c r="GF236" s="284"/>
      <c r="GG236" s="284"/>
      <c r="GH236" s="284"/>
      <c r="GI236" s="284"/>
      <c r="GJ236" s="284"/>
      <c r="GK236" s="284"/>
      <c r="GL236" s="284"/>
      <c r="GM236" s="284"/>
      <c r="GN236" s="284"/>
      <c r="GO236" s="284"/>
      <c r="GP236" s="284"/>
      <c r="GQ236" s="284"/>
      <c r="GR236" s="284"/>
      <c r="GS236" s="284"/>
      <c r="GT236" s="284"/>
      <c r="GU236" s="284"/>
      <c r="GV236" s="284"/>
      <c r="GW236" s="284"/>
      <c r="GX236" s="284"/>
      <c r="GY236" s="284"/>
      <c r="GZ236" s="284"/>
      <c r="HA236" s="284"/>
      <c r="HB236" s="284"/>
      <c r="HC236" s="284"/>
      <c r="HD236" s="284"/>
      <c r="HE236" s="284"/>
      <c r="HF236" s="284"/>
      <c r="HG236" s="284"/>
      <c r="HH236" s="284"/>
      <c r="HI236" s="284"/>
      <c r="HJ236" s="284"/>
      <c r="HK236" s="284"/>
      <c r="HL236" s="284"/>
      <c r="HM236" s="284"/>
      <c r="HN236" s="284"/>
      <c r="HO236" s="284"/>
      <c r="HP236" s="284"/>
      <c r="HQ236" s="284"/>
      <c r="HR236" s="284"/>
      <c r="HS236" s="284"/>
      <c r="HT236" s="284"/>
      <c r="HU236" s="284"/>
      <c r="HV236" s="284"/>
      <c r="HW236" s="284"/>
      <c r="HX236" s="284"/>
      <c r="HY236" s="284"/>
      <c r="HZ236" s="284"/>
      <c r="IA236" s="284"/>
      <c r="IB236" s="284"/>
      <c r="IC236" s="284"/>
      <c r="ID236" s="284"/>
      <c r="IE236" s="284"/>
      <c r="IF236" s="284"/>
      <c r="IG236" s="284"/>
      <c r="IH236" s="284"/>
      <c r="II236" s="284"/>
      <c r="IJ236" s="284"/>
    </row>
    <row r="237" spans="1:244" s="353" customFormat="1" ht="28.5">
      <c r="A237" s="344" t="s">
        <v>1457</v>
      </c>
      <c r="B237" s="350" t="s">
        <v>240</v>
      </c>
      <c r="C237" s="507" t="s">
        <v>440</v>
      </c>
      <c r="D237" s="417">
        <v>416</v>
      </c>
      <c r="E237" s="288"/>
      <c r="F237" s="219">
        <f>D237*E237</f>
        <v>0</v>
      </c>
      <c r="G237" s="284"/>
      <c r="H237" s="284"/>
      <c r="I237" s="284"/>
      <c r="J237" s="284"/>
      <c r="K237" s="284"/>
      <c r="L237" s="284"/>
      <c r="M237" s="284"/>
      <c r="N237" s="284"/>
      <c r="O237" s="284"/>
      <c r="P237" s="284"/>
      <c r="Q237" s="284"/>
      <c r="R237" s="284"/>
      <c r="S237" s="284"/>
      <c r="T237" s="284"/>
      <c r="U237" s="284"/>
      <c r="V237" s="284"/>
      <c r="W237" s="284"/>
      <c r="X237" s="284"/>
      <c r="Y237" s="284"/>
      <c r="Z237" s="284"/>
      <c r="AA237" s="284"/>
      <c r="AB237" s="284"/>
      <c r="AC237" s="284"/>
      <c r="AD237" s="284"/>
      <c r="AE237" s="284"/>
      <c r="AF237" s="284"/>
      <c r="AG237" s="284"/>
      <c r="AH237" s="284"/>
      <c r="AI237" s="284"/>
      <c r="AJ237" s="284"/>
      <c r="AK237" s="284"/>
      <c r="AL237" s="284"/>
      <c r="AM237" s="284"/>
      <c r="AN237" s="284"/>
      <c r="AO237" s="284"/>
      <c r="AP237" s="284"/>
      <c r="AQ237" s="284"/>
      <c r="AR237" s="284"/>
      <c r="AS237" s="284"/>
      <c r="AT237" s="284"/>
      <c r="AU237" s="284"/>
      <c r="AV237" s="284"/>
      <c r="AW237" s="284"/>
      <c r="AX237" s="284"/>
      <c r="AY237" s="284"/>
      <c r="AZ237" s="284"/>
      <c r="BA237" s="284"/>
      <c r="BB237" s="284"/>
      <c r="BC237" s="284"/>
      <c r="BD237" s="284"/>
      <c r="BE237" s="284"/>
      <c r="BF237" s="284"/>
      <c r="BG237" s="284"/>
      <c r="BH237" s="284"/>
      <c r="BI237" s="284"/>
      <c r="BJ237" s="284"/>
      <c r="BK237" s="284"/>
      <c r="BL237" s="284"/>
      <c r="BM237" s="284"/>
      <c r="BN237" s="284"/>
      <c r="BO237" s="284"/>
      <c r="BP237" s="284"/>
      <c r="BQ237" s="284"/>
      <c r="BR237" s="284"/>
      <c r="BS237" s="284"/>
      <c r="BT237" s="284"/>
      <c r="BU237" s="284"/>
      <c r="BV237" s="284"/>
      <c r="BW237" s="284"/>
      <c r="BX237" s="284"/>
      <c r="BY237" s="284"/>
      <c r="BZ237" s="284"/>
      <c r="CA237" s="284"/>
      <c r="CB237" s="284"/>
      <c r="CC237" s="284"/>
      <c r="CD237" s="284"/>
      <c r="CE237" s="284"/>
      <c r="CF237" s="284"/>
      <c r="CG237" s="284"/>
      <c r="CH237" s="284"/>
      <c r="CI237" s="284"/>
      <c r="CJ237" s="284"/>
      <c r="CK237" s="284"/>
      <c r="CL237" s="284"/>
      <c r="CM237" s="284"/>
      <c r="CN237" s="284"/>
      <c r="CO237" s="284"/>
      <c r="CP237" s="284"/>
      <c r="CQ237" s="284"/>
      <c r="CR237" s="284"/>
      <c r="CS237" s="284"/>
      <c r="CT237" s="284"/>
      <c r="CU237" s="284"/>
      <c r="CV237" s="284"/>
      <c r="CW237" s="284"/>
      <c r="CX237" s="284"/>
      <c r="CY237" s="284"/>
      <c r="CZ237" s="284"/>
      <c r="DA237" s="284"/>
      <c r="DB237" s="284"/>
      <c r="DC237" s="284"/>
      <c r="DD237" s="284"/>
      <c r="DE237" s="284"/>
      <c r="DF237" s="284"/>
      <c r="DG237" s="284"/>
      <c r="DH237" s="284"/>
      <c r="DI237" s="284"/>
      <c r="DJ237" s="284"/>
      <c r="DK237" s="284"/>
      <c r="DL237" s="284"/>
      <c r="DM237" s="284"/>
      <c r="DN237" s="284"/>
      <c r="DO237" s="284"/>
      <c r="DP237" s="284"/>
      <c r="DQ237" s="284"/>
      <c r="DR237" s="284"/>
      <c r="DS237" s="284"/>
      <c r="DT237" s="284"/>
      <c r="DU237" s="284"/>
      <c r="DV237" s="284"/>
      <c r="DW237" s="284"/>
      <c r="DX237" s="284"/>
      <c r="DY237" s="284"/>
      <c r="DZ237" s="284"/>
      <c r="EA237" s="284"/>
      <c r="EB237" s="284"/>
      <c r="EC237" s="284"/>
      <c r="ED237" s="284"/>
      <c r="EE237" s="284"/>
      <c r="EF237" s="284"/>
      <c r="EG237" s="284"/>
      <c r="EH237" s="284"/>
      <c r="EI237" s="284"/>
      <c r="EJ237" s="284"/>
      <c r="EK237" s="284"/>
      <c r="EL237" s="284"/>
      <c r="EM237" s="284"/>
      <c r="EN237" s="284"/>
      <c r="EO237" s="284"/>
      <c r="EP237" s="284"/>
      <c r="EQ237" s="284"/>
      <c r="ER237" s="284"/>
      <c r="ES237" s="284"/>
      <c r="ET237" s="284"/>
      <c r="EU237" s="284"/>
      <c r="EV237" s="284"/>
      <c r="EW237" s="284"/>
      <c r="EX237" s="284"/>
      <c r="EY237" s="284"/>
      <c r="EZ237" s="284"/>
      <c r="FA237" s="284"/>
      <c r="FB237" s="284"/>
      <c r="FC237" s="284"/>
      <c r="FD237" s="284"/>
      <c r="FE237" s="284"/>
      <c r="FF237" s="284"/>
      <c r="FG237" s="284"/>
      <c r="FH237" s="284"/>
      <c r="FI237" s="284"/>
      <c r="FJ237" s="284"/>
      <c r="FK237" s="284"/>
      <c r="FL237" s="284"/>
      <c r="FM237" s="284"/>
      <c r="FN237" s="284"/>
      <c r="FO237" s="284"/>
      <c r="FP237" s="284"/>
      <c r="FQ237" s="284"/>
      <c r="FR237" s="284"/>
      <c r="FS237" s="284"/>
      <c r="FT237" s="284"/>
      <c r="FU237" s="284"/>
      <c r="FV237" s="284"/>
      <c r="FW237" s="284"/>
      <c r="FX237" s="284"/>
      <c r="FY237" s="284"/>
      <c r="FZ237" s="284"/>
      <c r="GA237" s="284"/>
      <c r="GB237" s="284"/>
      <c r="GC237" s="284"/>
      <c r="GD237" s="284"/>
      <c r="GE237" s="284"/>
      <c r="GF237" s="284"/>
      <c r="GG237" s="284"/>
      <c r="GH237" s="284"/>
      <c r="GI237" s="284"/>
      <c r="GJ237" s="284"/>
      <c r="GK237" s="284"/>
      <c r="GL237" s="284"/>
      <c r="GM237" s="284"/>
      <c r="GN237" s="284"/>
      <c r="GO237" s="284"/>
      <c r="GP237" s="284"/>
      <c r="GQ237" s="284"/>
      <c r="GR237" s="284"/>
      <c r="GS237" s="284"/>
      <c r="GT237" s="284"/>
      <c r="GU237" s="284"/>
      <c r="GV237" s="284"/>
      <c r="GW237" s="284"/>
      <c r="GX237" s="284"/>
      <c r="GY237" s="284"/>
      <c r="GZ237" s="284"/>
      <c r="HA237" s="284"/>
      <c r="HB237" s="284"/>
      <c r="HC237" s="284"/>
      <c r="HD237" s="284"/>
      <c r="HE237" s="284"/>
      <c r="HF237" s="284"/>
      <c r="HG237" s="284"/>
      <c r="HH237" s="284"/>
      <c r="HI237" s="284"/>
      <c r="HJ237" s="284"/>
      <c r="HK237" s="284"/>
      <c r="HL237" s="284"/>
      <c r="HM237" s="284"/>
      <c r="HN237" s="284"/>
      <c r="HO237" s="284"/>
      <c r="HP237" s="284"/>
      <c r="HQ237" s="284"/>
      <c r="HR237" s="284"/>
      <c r="HS237" s="284"/>
      <c r="HT237" s="284"/>
      <c r="HU237" s="284"/>
      <c r="HV237" s="284"/>
      <c r="HW237" s="284"/>
      <c r="HX237" s="284"/>
      <c r="HY237" s="284"/>
      <c r="HZ237" s="284"/>
      <c r="IA237" s="284"/>
      <c r="IB237" s="284"/>
      <c r="IC237" s="284"/>
      <c r="ID237" s="284"/>
      <c r="IE237" s="284"/>
      <c r="IF237" s="284"/>
      <c r="IG237" s="284"/>
      <c r="IH237" s="284"/>
      <c r="II237" s="284"/>
      <c r="IJ237" s="284"/>
    </row>
    <row r="238" spans="1:244" s="353" customFormat="1" ht="14.25">
      <c r="A238" s="344"/>
      <c r="B238" s="350"/>
      <c r="C238" s="507"/>
      <c r="D238" s="417"/>
      <c r="E238" s="511"/>
      <c r="F238" s="512"/>
      <c r="G238" s="284"/>
      <c r="H238" s="284"/>
      <c r="I238" s="284"/>
      <c r="J238" s="284"/>
      <c r="K238" s="284"/>
      <c r="L238" s="284"/>
      <c r="M238" s="284"/>
      <c r="N238" s="284"/>
      <c r="O238" s="284"/>
      <c r="P238" s="284"/>
      <c r="Q238" s="284"/>
      <c r="R238" s="284"/>
      <c r="S238" s="284"/>
      <c r="T238" s="284"/>
      <c r="U238" s="284"/>
      <c r="V238" s="284"/>
      <c r="W238" s="284"/>
      <c r="X238" s="284"/>
      <c r="Y238" s="284"/>
      <c r="Z238" s="284"/>
      <c r="AA238" s="284"/>
      <c r="AB238" s="284"/>
      <c r="AC238" s="284"/>
      <c r="AD238" s="284"/>
      <c r="AE238" s="284"/>
      <c r="AF238" s="284"/>
      <c r="AG238" s="284"/>
      <c r="AH238" s="284"/>
      <c r="AI238" s="284"/>
      <c r="AJ238" s="284"/>
      <c r="AK238" s="284"/>
      <c r="AL238" s="284"/>
      <c r="AM238" s="284"/>
      <c r="AN238" s="284"/>
      <c r="AO238" s="284"/>
      <c r="AP238" s="284"/>
      <c r="AQ238" s="284"/>
      <c r="AR238" s="284"/>
      <c r="AS238" s="284"/>
      <c r="AT238" s="284"/>
      <c r="AU238" s="284"/>
      <c r="AV238" s="284"/>
      <c r="AW238" s="284"/>
      <c r="AX238" s="284"/>
      <c r="AY238" s="284"/>
      <c r="AZ238" s="284"/>
      <c r="BA238" s="284"/>
      <c r="BB238" s="284"/>
      <c r="BC238" s="284"/>
      <c r="BD238" s="284"/>
      <c r="BE238" s="284"/>
      <c r="BF238" s="284"/>
      <c r="BG238" s="284"/>
      <c r="BH238" s="284"/>
      <c r="BI238" s="284"/>
      <c r="BJ238" s="284"/>
      <c r="BK238" s="284"/>
      <c r="BL238" s="284"/>
      <c r="BM238" s="284"/>
      <c r="BN238" s="284"/>
      <c r="BO238" s="284"/>
      <c r="BP238" s="284"/>
      <c r="BQ238" s="284"/>
      <c r="BR238" s="284"/>
      <c r="BS238" s="284"/>
      <c r="BT238" s="284"/>
      <c r="BU238" s="284"/>
      <c r="BV238" s="284"/>
      <c r="BW238" s="284"/>
      <c r="BX238" s="284"/>
      <c r="BY238" s="284"/>
      <c r="BZ238" s="284"/>
      <c r="CA238" s="284"/>
      <c r="CB238" s="284"/>
      <c r="CC238" s="284"/>
      <c r="CD238" s="284"/>
      <c r="CE238" s="284"/>
      <c r="CF238" s="284"/>
      <c r="CG238" s="284"/>
      <c r="CH238" s="284"/>
      <c r="CI238" s="284"/>
      <c r="CJ238" s="284"/>
      <c r="CK238" s="284"/>
      <c r="CL238" s="284"/>
      <c r="CM238" s="284"/>
      <c r="CN238" s="284"/>
      <c r="CO238" s="284"/>
      <c r="CP238" s="284"/>
      <c r="CQ238" s="284"/>
      <c r="CR238" s="284"/>
      <c r="CS238" s="284"/>
      <c r="CT238" s="284"/>
      <c r="CU238" s="284"/>
      <c r="CV238" s="284"/>
      <c r="CW238" s="284"/>
      <c r="CX238" s="284"/>
      <c r="CY238" s="284"/>
      <c r="CZ238" s="284"/>
      <c r="DA238" s="284"/>
      <c r="DB238" s="284"/>
      <c r="DC238" s="284"/>
      <c r="DD238" s="284"/>
      <c r="DE238" s="284"/>
      <c r="DF238" s="284"/>
      <c r="DG238" s="284"/>
      <c r="DH238" s="284"/>
      <c r="DI238" s="284"/>
      <c r="DJ238" s="284"/>
      <c r="DK238" s="284"/>
      <c r="DL238" s="284"/>
      <c r="DM238" s="284"/>
      <c r="DN238" s="284"/>
      <c r="DO238" s="284"/>
      <c r="DP238" s="284"/>
      <c r="DQ238" s="284"/>
      <c r="DR238" s="284"/>
      <c r="DS238" s="284"/>
      <c r="DT238" s="284"/>
      <c r="DU238" s="284"/>
      <c r="DV238" s="284"/>
      <c r="DW238" s="284"/>
      <c r="DX238" s="284"/>
      <c r="DY238" s="284"/>
      <c r="DZ238" s="284"/>
      <c r="EA238" s="284"/>
      <c r="EB238" s="284"/>
      <c r="EC238" s="284"/>
      <c r="ED238" s="284"/>
      <c r="EE238" s="284"/>
      <c r="EF238" s="284"/>
      <c r="EG238" s="284"/>
      <c r="EH238" s="284"/>
      <c r="EI238" s="284"/>
      <c r="EJ238" s="284"/>
      <c r="EK238" s="284"/>
      <c r="EL238" s="284"/>
      <c r="EM238" s="284"/>
      <c r="EN238" s="284"/>
      <c r="EO238" s="284"/>
      <c r="EP238" s="284"/>
      <c r="EQ238" s="284"/>
      <c r="ER238" s="284"/>
      <c r="ES238" s="284"/>
      <c r="ET238" s="284"/>
      <c r="EU238" s="284"/>
      <c r="EV238" s="284"/>
      <c r="EW238" s="284"/>
      <c r="EX238" s="284"/>
      <c r="EY238" s="284"/>
      <c r="EZ238" s="284"/>
      <c r="FA238" s="284"/>
      <c r="FB238" s="284"/>
      <c r="FC238" s="284"/>
      <c r="FD238" s="284"/>
      <c r="FE238" s="284"/>
      <c r="FF238" s="284"/>
      <c r="FG238" s="284"/>
      <c r="FH238" s="284"/>
      <c r="FI238" s="284"/>
      <c r="FJ238" s="284"/>
      <c r="FK238" s="284"/>
      <c r="FL238" s="284"/>
      <c r="FM238" s="284"/>
      <c r="FN238" s="284"/>
      <c r="FO238" s="284"/>
      <c r="FP238" s="284"/>
      <c r="FQ238" s="284"/>
      <c r="FR238" s="284"/>
      <c r="FS238" s="284"/>
      <c r="FT238" s="284"/>
      <c r="FU238" s="284"/>
      <c r="FV238" s="284"/>
      <c r="FW238" s="284"/>
      <c r="FX238" s="284"/>
      <c r="FY238" s="284"/>
      <c r="FZ238" s="284"/>
      <c r="GA238" s="284"/>
      <c r="GB238" s="284"/>
      <c r="GC238" s="284"/>
      <c r="GD238" s="284"/>
      <c r="GE238" s="284"/>
      <c r="GF238" s="284"/>
      <c r="GG238" s="284"/>
      <c r="GH238" s="284"/>
      <c r="GI238" s="284"/>
      <c r="GJ238" s="284"/>
      <c r="GK238" s="284"/>
      <c r="GL238" s="284"/>
      <c r="GM238" s="284"/>
      <c r="GN238" s="284"/>
      <c r="GO238" s="284"/>
      <c r="GP238" s="284"/>
      <c r="GQ238" s="284"/>
      <c r="GR238" s="284"/>
      <c r="GS238" s="284"/>
      <c r="GT238" s="284"/>
      <c r="GU238" s="284"/>
      <c r="GV238" s="284"/>
      <c r="GW238" s="284"/>
      <c r="GX238" s="284"/>
      <c r="GY238" s="284"/>
      <c r="GZ238" s="284"/>
      <c r="HA238" s="284"/>
      <c r="HB238" s="284"/>
      <c r="HC238" s="284"/>
      <c r="HD238" s="284"/>
      <c r="HE238" s="284"/>
      <c r="HF238" s="284"/>
      <c r="HG238" s="284"/>
      <c r="HH238" s="284"/>
      <c r="HI238" s="284"/>
      <c r="HJ238" s="284"/>
      <c r="HK238" s="284"/>
      <c r="HL238" s="284"/>
      <c r="HM238" s="284"/>
      <c r="HN238" s="284"/>
      <c r="HO238" s="284"/>
      <c r="HP238" s="284"/>
      <c r="HQ238" s="284"/>
      <c r="HR238" s="284"/>
      <c r="HS238" s="284"/>
      <c r="HT238" s="284"/>
      <c r="HU238" s="284"/>
      <c r="HV238" s="284"/>
      <c r="HW238" s="284"/>
      <c r="HX238" s="284"/>
      <c r="HY238" s="284"/>
      <c r="HZ238" s="284"/>
      <c r="IA238" s="284"/>
      <c r="IB238" s="284"/>
      <c r="IC238" s="284"/>
      <c r="ID238" s="284"/>
      <c r="IE238" s="284"/>
      <c r="IF238" s="284"/>
      <c r="IG238" s="284"/>
      <c r="IH238" s="284"/>
      <c r="II238" s="284"/>
      <c r="IJ238" s="284"/>
    </row>
    <row r="239" spans="1:244" s="353" customFormat="1" ht="14.25">
      <c r="A239" s="344"/>
      <c r="B239" s="350"/>
      <c r="C239" s="507"/>
      <c r="D239" s="417"/>
      <c r="E239" s="511"/>
      <c r="F239" s="512"/>
      <c r="G239" s="284"/>
      <c r="H239" s="284"/>
      <c r="I239" s="284"/>
      <c r="J239" s="284"/>
      <c r="K239" s="284"/>
      <c r="L239" s="284"/>
      <c r="M239" s="284"/>
      <c r="N239" s="284"/>
      <c r="O239" s="284"/>
      <c r="P239" s="284"/>
      <c r="Q239" s="284"/>
      <c r="R239" s="284"/>
      <c r="S239" s="284"/>
      <c r="T239" s="284"/>
      <c r="U239" s="284"/>
      <c r="V239" s="284"/>
      <c r="W239" s="284"/>
      <c r="X239" s="284"/>
      <c r="Y239" s="284"/>
      <c r="Z239" s="284"/>
      <c r="AA239" s="284"/>
      <c r="AB239" s="284"/>
      <c r="AC239" s="284"/>
      <c r="AD239" s="284"/>
      <c r="AE239" s="284"/>
      <c r="AF239" s="284"/>
      <c r="AG239" s="284"/>
      <c r="AH239" s="284"/>
      <c r="AI239" s="284"/>
      <c r="AJ239" s="284"/>
      <c r="AK239" s="284"/>
      <c r="AL239" s="284"/>
      <c r="AM239" s="284"/>
      <c r="AN239" s="284"/>
      <c r="AO239" s="284"/>
      <c r="AP239" s="284"/>
      <c r="AQ239" s="284"/>
      <c r="AR239" s="284"/>
      <c r="AS239" s="284"/>
      <c r="AT239" s="284"/>
      <c r="AU239" s="284"/>
      <c r="AV239" s="284"/>
      <c r="AW239" s="284"/>
      <c r="AX239" s="284"/>
      <c r="AY239" s="284"/>
      <c r="AZ239" s="284"/>
      <c r="BA239" s="284"/>
      <c r="BB239" s="284"/>
      <c r="BC239" s="284"/>
      <c r="BD239" s="284"/>
      <c r="BE239" s="284"/>
      <c r="BF239" s="284"/>
      <c r="BG239" s="284"/>
      <c r="BH239" s="284"/>
      <c r="BI239" s="284"/>
      <c r="BJ239" s="284"/>
      <c r="BK239" s="284"/>
      <c r="BL239" s="284"/>
      <c r="BM239" s="284"/>
      <c r="BN239" s="284"/>
      <c r="BO239" s="284"/>
      <c r="BP239" s="284"/>
      <c r="BQ239" s="284"/>
      <c r="BR239" s="284"/>
      <c r="BS239" s="284"/>
      <c r="BT239" s="284"/>
      <c r="BU239" s="284"/>
      <c r="BV239" s="284"/>
      <c r="BW239" s="284"/>
      <c r="BX239" s="284"/>
      <c r="BY239" s="284"/>
      <c r="BZ239" s="284"/>
      <c r="CA239" s="284"/>
      <c r="CB239" s="284"/>
      <c r="CC239" s="284"/>
      <c r="CD239" s="284"/>
      <c r="CE239" s="284"/>
      <c r="CF239" s="284"/>
      <c r="CG239" s="284"/>
      <c r="CH239" s="284"/>
      <c r="CI239" s="284"/>
      <c r="CJ239" s="284"/>
      <c r="CK239" s="284"/>
      <c r="CL239" s="284"/>
      <c r="CM239" s="284"/>
      <c r="CN239" s="284"/>
      <c r="CO239" s="284"/>
      <c r="CP239" s="284"/>
      <c r="CQ239" s="284"/>
      <c r="CR239" s="284"/>
      <c r="CS239" s="284"/>
      <c r="CT239" s="284"/>
      <c r="CU239" s="284"/>
      <c r="CV239" s="284"/>
      <c r="CW239" s="284"/>
      <c r="CX239" s="284"/>
      <c r="CY239" s="284"/>
      <c r="CZ239" s="284"/>
      <c r="DA239" s="284"/>
      <c r="DB239" s="284"/>
      <c r="DC239" s="284"/>
      <c r="DD239" s="284"/>
      <c r="DE239" s="284"/>
      <c r="DF239" s="284"/>
      <c r="DG239" s="284"/>
      <c r="DH239" s="284"/>
      <c r="DI239" s="284"/>
      <c r="DJ239" s="284"/>
      <c r="DK239" s="284"/>
      <c r="DL239" s="284"/>
      <c r="DM239" s="284"/>
      <c r="DN239" s="284"/>
      <c r="DO239" s="284"/>
      <c r="DP239" s="284"/>
      <c r="DQ239" s="284"/>
      <c r="DR239" s="284"/>
      <c r="DS239" s="284"/>
      <c r="DT239" s="284"/>
      <c r="DU239" s="284"/>
      <c r="DV239" s="284"/>
      <c r="DW239" s="284"/>
      <c r="DX239" s="284"/>
      <c r="DY239" s="284"/>
      <c r="DZ239" s="284"/>
      <c r="EA239" s="284"/>
      <c r="EB239" s="284"/>
      <c r="EC239" s="284"/>
      <c r="ED239" s="284"/>
      <c r="EE239" s="284"/>
      <c r="EF239" s="284"/>
      <c r="EG239" s="284"/>
      <c r="EH239" s="284"/>
      <c r="EI239" s="284"/>
      <c r="EJ239" s="284"/>
      <c r="EK239" s="284"/>
      <c r="EL239" s="284"/>
      <c r="EM239" s="284"/>
      <c r="EN239" s="284"/>
      <c r="EO239" s="284"/>
      <c r="EP239" s="284"/>
      <c r="EQ239" s="284"/>
      <c r="ER239" s="284"/>
      <c r="ES239" s="284"/>
      <c r="ET239" s="284"/>
      <c r="EU239" s="284"/>
      <c r="EV239" s="284"/>
      <c r="EW239" s="284"/>
      <c r="EX239" s="284"/>
      <c r="EY239" s="284"/>
      <c r="EZ239" s="284"/>
      <c r="FA239" s="284"/>
      <c r="FB239" s="284"/>
      <c r="FC239" s="284"/>
      <c r="FD239" s="284"/>
      <c r="FE239" s="284"/>
      <c r="FF239" s="284"/>
      <c r="FG239" s="284"/>
      <c r="FH239" s="284"/>
      <c r="FI239" s="284"/>
      <c r="FJ239" s="284"/>
      <c r="FK239" s="284"/>
      <c r="FL239" s="284"/>
      <c r="FM239" s="284"/>
      <c r="FN239" s="284"/>
      <c r="FO239" s="284"/>
      <c r="FP239" s="284"/>
      <c r="FQ239" s="284"/>
      <c r="FR239" s="284"/>
      <c r="FS239" s="284"/>
      <c r="FT239" s="284"/>
      <c r="FU239" s="284"/>
      <c r="FV239" s="284"/>
      <c r="FW239" s="284"/>
      <c r="FX239" s="284"/>
      <c r="FY239" s="284"/>
      <c r="FZ239" s="284"/>
      <c r="GA239" s="284"/>
      <c r="GB239" s="284"/>
      <c r="GC239" s="284"/>
      <c r="GD239" s="284"/>
      <c r="GE239" s="284"/>
      <c r="GF239" s="284"/>
      <c r="GG239" s="284"/>
      <c r="GH239" s="284"/>
      <c r="GI239" s="284"/>
      <c r="GJ239" s="284"/>
      <c r="GK239" s="284"/>
      <c r="GL239" s="284"/>
      <c r="GM239" s="284"/>
      <c r="GN239" s="284"/>
      <c r="GO239" s="284"/>
      <c r="GP239" s="284"/>
      <c r="GQ239" s="284"/>
      <c r="GR239" s="284"/>
      <c r="GS239" s="284"/>
      <c r="GT239" s="284"/>
      <c r="GU239" s="284"/>
      <c r="GV239" s="284"/>
      <c r="GW239" s="284"/>
      <c r="GX239" s="284"/>
      <c r="GY239" s="284"/>
      <c r="GZ239" s="284"/>
      <c r="HA239" s="284"/>
      <c r="HB239" s="284"/>
      <c r="HC239" s="284"/>
      <c r="HD239" s="284"/>
      <c r="HE239" s="284"/>
      <c r="HF239" s="284"/>
      <c r="HG239" s="284"/>
      <c r="HH239" s="284"/>
      <c r="HI239" s="284"/>
      <c r="HJ239" s="284"/>
      <c r="HK239" s="284"/>
      <c r="HL239" s="284"/>
      <c r="HM239" s="284"/>
      <c r="HN239" s="284"/>
      <c r="HO239" s="284"/>
      <c r="HP239" s="284"/>
      <c r="HQ239" s="284"/>
      <c r="HR239" s="284"/>
      <c r="HS239" s="284"/>
      <c r="HT239" s="284"/>
      <c r="HU239" s="284"/>
      <c r="HV239" s="284"/>
      <c r="HW239" s="284"/>
      <c r="HX239" s="284"/>
      <c r="HY239" s="284"/>
      <c r="HZ239" s="284"/>
      <c r="IA239" s="284"/>
      <c r="IB239" s="284"/>
      <c r="IC239" s="284"/>
      <c r="ID239" s="284"/>
      <c r="IE239" s="284"/>
      <c r="IF239" s="284"/>
      <c r="IG239" s="284"/>
      <c r="IH239" s="284"/>
      <c r="II239" s="284"/>
      <c r="IJ239" s="284"/>
    </row>
    <row r="240" spans="1:244" s="353" customFormat="1" ht="15" customHeight="1">
      <c r="A240" s="505"/>
      <c r="B240" s="350"/>
      <c r="C240" s="507"/>
      <c r="D240" s="417"/>
      <c r="E240" s="511"/>
      <c r="F240" s="512"/>
      <c r="G240" s="284"/>
      <c r="H240" s="284"/>
      <c r="I240" s="284"/>
      <c r="J240" s="284"/>
      <c r="K240" s="284"/>
      <c r="L240" s="284"/>
      <c r="M240" s="284"/>
      <c r="N240" s="284"/>
      <c r="O240" s="284"/>
      <c r="P240" s="284"/>
      <c r="Q240" s="284"/>
      <c r="R240" s="284"/>
      <c r="S240" s="284"/>
      <c r="T240" s="284"/>
      <c r="U240" s="284"/>
      <c r="V240" s="284"/>
      <c r="W240" s="284"/>
      <c r="X240" s="284"/>
      <c r="Y240" s="284"/>
      <c r="Z240" s="284"/>
      <c r="AA240" s="284"/>
      <c r="AB240" s="284"/>
      <c r="AC240" s="284"/>
      <c r="AD240" s="284"/>
      <c r="AE240" s="284"/>
      <c r="AF240" s="284"/>
      <c r="AG240" s="284"/>
      <c r="AH240" s="284"/>
      <c r="AI240" s="284"/>
      <c r="AJ240" s="284"/>
      <c r="AK240" s="284"/>
      <c r="AL240" s="284"/>
      <c r="AM240" s="284"/>
      <c r="AN240" s="284"/>
      <c r="AO240" s="284"/>
      <c r="AP240" s="284"/>
      <c r="AQ240" s="284"/>
      <c r="AR240" s="284"/>
      <c r="AS240" s="284"/>
      <c r="AT240" s="284"/>
      <c r="AU240" s="284"/>
      <c r="AV240" s="284"/>
      <c r="AW240" s="284"/>
      <c r="AX240" s="284"/>
      <c r="AY240" s="284"/>
      <c r="AZ240" s="284"/>
      <c r="BA240" s="284"/>
      <c r="BB240" s="284"/>
      <c r="BC240" s="284"/>
      <c r="BD240" s="284"/>
      <c r="BE240" s="284"/>
      <c r="BF240" s="284"/>
      <c r="BG240" s="284"/>
      <c r="BH240" s="284"/>
      <c r="BI240" s="284"/>
      <c r="BJ240" s="284"/>
      <c r="BK240" s="284"/>
      <c r="BL240" s="284"/>
      <c r="BM240" s="284"/>
      <c r="BN240" s="284"/>
      <c r="BO240" s="284"/>
      <c r="BP240" s="284"/>
      <c r="BQ240" s="284"/>
      <c r="BR240" s="284"/>
      <c r="BS240" s="284"/>
      <c r="BT240" s="284"/>
      <c r="BU240" s="284"/>
      <c r="BV240" s="284"/>
      <c r="BW240" s="284"/>
      <c r="BX240" s="284"/>
      <c r="BY240" s="284"/>
      <c r="BZ240" s="284"/>
      <c r="CA240" s="284"/>
      <c r="CB240" s="284"/>
      <c r="CC240" s="284"/>
      <c r="CD240" s="284"/>
      <c r="CE240" s="284"/>
      <c r="CF240" s="284"/>
      <c r="CG240" s="284"/>
      <c r="CH240" s="284"/>
      <c r="CI240" s="284"/>
      <c r="CJ240" s="284"/>
      <c r="CK240" s="284"/>
      <c r="CL240" s="284"/>
      <c r="CM240" s="284"/>
      <c r="CN240" s="284"/>
      <c r="CO240" s="284"/>
      <c r="CP240" s="284"/>
      <c r="CQ240" s="284"/>
      <c r="CR240" s="284"/>
      <c r="CS240" s="284"/>
      <c r="CT240" s="284"/>
      <c r="CU240" s="284"/>
      <c r="CV240" s="284"/>
      <c r="CW240" s="284"/>
      <c r="CX240" s="284"/>
      <c r="CY240" s="284"/>
      <c r="CZ240" s="284"/>
      <c r="DA240" s="284"/>
      <c r="DB240" s="284"/>
      <c r="DC240" s="284"/>
      <c r="DD240" s="284"/>
      <c r="DE240" s="284"/>
      <c r="DF240" s="284"/>
      <c r="DG240" s="284"/>
      <c r="DH240" s="284"/>
      <c r="DI240" s="284"/>
      <c r="DJ240" s="284"/>
      <c r="DK240" s="284"/>
      <c r="DL240" s="284"/>
      <c r="DM240" s="284"/>
      <c r="DN240" s="284"/>
      <c r="DO240" s="284"/>
      <c r="DP240" s="284"/>
      <c r="DQ240" s="284"/>
      <c r="DR240" s="284"/>
      <c r="DS240" s="284"/>
      <c r="DT240" s="284"/>
      <c r="DU240" s="284"/>
      <c r="DV240" s="284"/>
      <c r="DW240" s="284"/>
      <c r="DX240" s="284"/>
      <c r="DY240" s="284"/>
      <c r="DZ240" s="284"/>
      <c r="EA240" s="284"/>
      <c r="EB240" s="284"/>
      <c r="EC240" s="284"/>
      <c r="ED240" s="284"/>
      <c r="EE240" s="284"/>
      <c r="EF240" s="284"/>
      <c r="EG240" s="284"/>
      <c r="EH240" s="284"/>
      <c r="EI240" s="284"/>
      <c r="EJ240" s="284"/>
      <c r="EK240" s="284"/>
      <c r="EL240" s="284"/>
      <c r="EM240" s="284"/>
      <c r="EN240" s="284"/>
      <c r="EO240" s="284"/>
      <c r="EP240" s="284"/>
      <c r="EQ240" s="284"/>
      <c r="ER240" s="284"/>
      <c r="ES240" s="284"/>
      <c r="ET240" s="284"/>
      <c r="EU240" s="284"/>
      <c r="EV240" s="284"/>
      <c r="EW240" s="284"/>
      <c r="EX240" s="284"/>
      <c r="EY240" s="284"/>
      <c r="EZ240" s="284"/>
      <c r="FA240" s="284"/>
      <c r="FB240" s="284"/>
      <c r="FC240" s="284"/>
      <c r="FD240" s="284"/>
      <c r="FE240" s="284"/>
      <c r="FF240" s="284"/>
      <c r="FG240" s="284"/>
      <c r="FH240" s="284"/>
      <c r="FI240" s="284"/>
      <c r="FJ240" s="284"/>
      <c r="FK240" s="284"/>
      <c r="FL240" s="284"/>
      <c r="FM240" s="284"/>
      <c r="FN240" s="284"/>
      <c r="FO240" s="284"/>
      <c r="FP240" s="284"/>
      <c r="FQ240" s="284"/>
      <c r="FR240" s="284"/>
      <c r="FS240" s="284"/>
      <c r="FT240" s="284"/>
      <c r="FU240" s="284"/>
      <c r="FV240" s="284"/>
      <c r="FW240" s="284"/>
      <c r="FX240" s="284"/>
      <c r="FY240" s="284"/>
      <c r="FZ240" s="284"/>
      <c r="GA240" s="284"/>
      <c r="GB240" s="284"/>
      <c r="GC240" s="284"/>
      <c r="GD240" s="284"/>
      <c r="GE240" s="284"/>
      <c r="GF240" s="284"/>
      <c r="GG240" s="284"/>
      <c r="GH240" s="284"/>
      <c r="GI240" s="284"/>
      <c r="GJ240" s="284"/>
      <c r="GK240" s="284"/>
      <c r="GL240" s="284"/>
      <c r="GM240" s="284"/>
      <c r="GN240" s="284"/>
      <c r="GO240" s="284"/>
      <c r="GP240" s="284"/>
      <c r="GQ240" s="284"/>
      <c r="GR240" s="284"/>
      <c r="GS240" s="284"/>
      <c r="GT240" s="284"/>
      <c r="GU240" s="284"/>
      <c r="GV240" s="284"/>
      <c r="GW240" s="284"/>
      <c r="GX240" s="284"/>
      <c r="GY240" s="284"/>
      <c r="GZ240" s="284"/>
      <c r="HA240" s="284"/>
      <c r="HB240" s="284"/>
      <c r="HC240" s="284"/>
      <c r="HD240" s="284"/>
      <c r="HE240" s="284"/>
      <c r="HF240" s="284"/>
      <c r="HG240" s="284"/>
      <c r="HH240" s="284"/>
      <c r="HI240" s="284"/>
      <c r="HJ240" s="284"/>
      <c r="HK240" s="284"/>
      <c r="HL240" s="284"/>
      <c r="HM240" s="284"/>
      <c r="HN240" s="284"/>
      <c r="HO240" s="284"/>
      <c r="HP240" s="284"/>
      <c r="HQ240" s="284"/>
      <c r="HR240" s="284"/>
      <c r="HS240" s="284"/>
      <c r="HT240" s="284"/>
      <c r="HU240" s="284"/>
      <c r="HV240" s="284"/>
      <c r="HW240" s="284"/>
      <c r="HX240" s="284"/>
      <c r="HY240" s="284"/>
      <c r="HZ240" s="284"/>
      <c r="IA240" s="284"/>
      <c r="IB240" s="284"/>
      <c r="IC240" s="284"/>
      <c r="ID240" s="284"/>
      <c r="IE240" s="284"/>
      <c r="IF240" s="284"/>
      <c r="IG240" s="284"/>
      <c r="IH240" s="284"/>
      <c r="II240" s="284"/>
      <c r="IJ240" s="284"/>
    </row>
    <row r="241" spans="1:244" s="353" customFormat="1" ht="15" customHeight="1">
      <c r="A241" s="505"/>
      <c r="B241" s="442"/>
      <c r="C241" s="507"/>
      <c r="D241" s="417"/>
      <c r="E241" s="511"/>
      <c r="F241" s="515"/>
      <c r="G241" s="284"/>
      <c r="H241" s="284"/>
      <c r="I241" s="284"/>
      <c r="J241" s="284"/>
      <c r="K241" s="284"/>
      <c r="L241" s="284"/>
      <c r="M241" s="284"/>
      <c r="N241" s="284"/>
      <c r="O241" s="284"/>
      <c r="P241" s="284"/>
      <c r="Q241" s="284"/>
      <c r="R241" s="284"/>
      <c r="S241" s="284"/>
      <c r="T241" s="284"/>
      <c r="U241" s="284"/>
      <c r="V241" s="284"/>
      <c r="W241" s="284"/>
      <c r="X241" s="284"/>
      <c r="Y241" s="284"/>
      <c r="Z241" s="284"/>
      <c r="AA241" s="284"/>
      <c r="AB241" s="284"/>
      <c r="AC241" s="284"/>
      <c r="AD241" s="284"/>
      <c r="AE241" s="284"/>
      <c r="AF241" s="284"/>
      <c r="AG241" s="284"/>
      <c r="AH241" s="284"/>
      <c r="AI241" s="284"/>
      <c r="AJ241" s="284"/>
      <c r="AK241" s="284"/>
      <c r="AL241" s="284"/>
      <c r="AM241" s="284"/>
      <c r="AN241" s="284"/>
      <c r="AO241" s="284"/>
      <c r="AP241" s="284"/>
      <c r="AQ241" s="284"/>
      <c r="AR241" s="284"/>
      <c r="AS241" s="284"/>
      <c r="AT241" s="284"/>
      <c r="AU241" s="284"/>
      <c r="AV241" s="284"/>
      <c r="AW241" s="284"/>
      <c r="AX241" s="284"/>
      <c r="AY241" s="284"/>
      <c r="AZ241" s="284"/>
      <c r="BA241" s="284"/>
      <c r="BB241" s="284"/>
      <c r="BC241" s="284"/>
      <c r="BD241" s="284"/>
      <c r="BE241" s="284"/>
      <c r="BF241" s="284"/>
      <c r="BG241" s="284"/>
      <c r="BH241" s="284"/>
      <c r="BI241" s="284"/>
      <c r="BJ241" s="284"/>
      <c r="BK241" s="284"/>
      <c r="BL241" s="284"/>
      <c r="BM241" s="284"/>
      <c r="BN241" s="284"/>
      <c r="BO241" s="284"/>
      <c r="BP241" s="284"/>
      <c r="BQ241" s="284"/>
      <c r="BR241" s="284"/>
      <c r="BS241" s="284"/>
      <c r="BT241" s="284"/>
      <c r="BU241" s="284"/>
      <c r="BV241" s="284"/>
      <c r="BW241" s="284"/>
      <c r="BX241" s="284"/>
      <c r="BY241" s="284"/>
      <c r="BZ241" s="284"/>
      <c r="CA241" s="284"/>
      <c r="CB241" s="284"/>
      <c r="CC241" s="284"/>
      <c r="CD241" s="284"/>
      <c r="CE241" s="284"/>
      <c r="CF241" s="284"/>
      <c r="CG241" s="284"/>
      <c r="CH241" s="284"/>
      <c r="CI241" s="284"/>
      <c r="CJ241" s="284"/>
      <c r="CK241" s="284"/>
      <c r="CL241" s="284"/>
      <c r="CM241" s="284"/>
      <c r="CN241" s="284"/>
      <c r="CO241" s="284"/>
      <c r="CP241" s="284"/>
      <c r="CQ241" s="284"/>
      <c r="CR241" s="284"/>
      <c r="CS241" s="284"/>
      <c r="CT241" s="284"/>
      <c r="CU241" s="284"/>
      <c r="CV241" s="284"/>
      <c r="CW241" s="284"/>
      <c r="CX241" s="284"/>
      <c r="CY241" s="284"/>
      <c r="CZ241" s="284"/>
      <c r="DA241" s="284"/>
      <c r="DB241" s="284"/>
      <c r="DC241" s="284"/>
      <c r="DD241" s="284"/>
      <c r="DE241" s="284"/>
      <c r="DF241" s="284"/>
      <c r="DG241" s="284"/>
      <c r="DH241" s="284"/>
      <c r="DI241" s="284"/>
      <c r="DJ241" s="284"/>
      <c r="DK241" s="284"/>
      <c r="DL241" s="284"/>
      <c r="DM241" s="284"/>
      <c r="DN241" s="284"/>
      <c r="DO241" s="284"/>
      <c r="DP241" s="284"/>
      <c r="DQ241" s="284"/>
      <c r="DR241" s="284"/>
      <c r="DS241" s="284"/>
      <c r="DT241" s="284"/>
      <c r="DU241" s="284"/>
      <c r="DV241" s="284"/>
      <c r="DW241" s="284"/>
      <c r="DX241" s="284"/>
      <c r="DY241" s="284"/>
      <c r="DZ241" s="284"/>
      <c r="EA241" s="284"/>
      <c r="EB241" s="284"/>
      <c r="EC241" s="284"/>
      <c r="ED241" s="284"/>
      <c r="EE241" s="284"/>
      <c r="EF241" s="284"/>
      <c r="EG241" s="284"/>
      <c r="EH241" s="284"/>
      <c r="EI241" s="284"/>
      <c r="EJ241" s="284"/>
      <c r="EK241" s="284"/>
      <c r="EL241" s="284"/>
      <c r="EM241" s="284"/>
      <c r="EN241" s="284"/>
      <c r="EO241" s="284"/>
      <c r="EP241" s="284"/>
      <c r="EQ241" s="284"/>
      <c r="ER241" s="284"/>
      <c r="ES241" s="284"/>
      <c r="ET241" s="284"/>
      <c r="EU241" s="284"/>
      <c r="EV241" s="284"/>
      <c r="EW241" s="284"/>
      <c r="EX241" s="284"/>
      <c r="EY241" s="284"/>
      <c r="EZ241" s="284"/>
      <c r="FA241" s="284"/>
      <c r="FB241" s="284"/>
      <c r="FC241" s="284"/>
      <c r="FD241" s="284"/>
      <c r="FE241" s="284"/>
      <c r="FF241" s="284"/>
      <c r="FG241" s="284"/>
      <c r="FH241" s="284"/>
      <c r="FI241" s="284"/>
      <c r="FJ241" s="284"/>
      <c r="FK241" s="284"/>
      <c r="FL241" s="284"/>
      <c r="FM241" s="284"/>
      <c r="FN241" s="284"/>
      <c r="FO241" s="284"/>
      <c r="FP241" s="284"/>
      <c r="FQ241" s="284"/>
      <c r="FR241" s="284"/>
      <c r="FS241" s="284"/>
      <c r="FT241" s="284"/>
      <c r="FU241" s="284"/>
      <c r="FV241" s="284"/>
      <c r="FW241" s="284"/>
      <c r="FX241" s="284"/>
      <c r="FY241" s="284"/>
      <c r="FZ241" s="284"/>
      <c r="GA241" s="284"/>
      <c r="GB241" s="284"/>
      <c r="GC241" s="284"/>
      <c r="GD241" s="284"/>
      <c r="GE241" s="284"/>
      <c r="GF241" s="284"/>
      <c r="GG241" s="284"/>
      <c r="GH241" s="284"/>
      <c r="GI241" s="284"/>
      <c r="GJ241" s="284"/>
      <c r="GK241" s="284"/>
      <c r="GL241" s="284"/>
      <c r="GM241" s="284"/>
      <c r="GN241" s="284"/>
      <c r="GO241" s="284"/>
      <c r="GP241" s="284"/>
      <c r="GQ241" s="284"/>
      <c r="GR241" s="284"/>
      <c r="GS241" s="284"/>
      <c r="GT241" s="284"/>
      <c r="GU241" s="284"/>
      <c r="GV241" s="284"/>
      <c r="GW241" s="284"/>
      <c r="GX241" s="284"/>
      <c r="GY241" s="284"/>
      <c r="GZ241" s="284"/>
      <c r="HA241" s="284"/>
      <c r="HB241" s="284"/>
      <c r="HC241" s="284"/>
      <c r="HD241" s="284"/>
      <c r="HE241" s="284"/>
      <c r="HF241" s="284"/>
      <c r="HG241" s="284"/>
      <c r="HH241" s="284"/>
      <c r="HI241" s="284"/>
      <c r="HJ241" s="284"/>
      <c r="HK241" s="284"/>
      <c r="HL241" s="284"/>
      <c r="HM241" s="284"/>
      <c r="HN241" s="284"/>
      <c r="HO241" s="284"/>
      <c r="HP241" s="284"/>
      <c r="HQ241" s="284"/>
      <c r="HR241" s="284"/>
      <c r="HS241" s="284"/>
      <c r="HT241" s="284"/>
      <c r="HU241" s="284"/>
      <c r="HV241" s="284"/>
      <c r="HW241" s="284"/>
      <c r="HX241" s="284"/>
      <c r="HY241" s="284"/>
      <c r="HZ241" s="284"/>
      <c r="IA241" s="284"/>
      <c r="IB241" s="284"/>
      <c r="IC241" s="284"/>
      <c r="ID241" s="284"/>
      <c r="IE241" s="284"/>
      <c r="IF241" s="284"/>
      <c r="IG241" s="284"/>
      <c r="IH241" s="284"/>
      <c r="II241" s="284"/>
      <c r="IJ241" s="284"/>
    </row>
    <row r="242" spans="1:244" ht="30" customHeight="1">
      <c r="A242" s="358"/>
      <c r="B242" s="359" t="s">
        <v>264</v>
      </c>
      <c r="C242" s="360"/>
      <c r="D242" s="443"/>
      <c r="E242" s="362" t="s">
        <v>248</v>
      </c>
      <c r="F242" s="400">
        <f>SUM(F216:F238)</f>
        <v>0</v>
      </c>
    </row>
    <row r="243" spans="1:244" s="353" customFormat="1" ht="15" customHeight="1">
      <c r="A243" s="436"/>
      <c r="B243" s="506"/>
      <c r="C243" s="168"/>
      <c r="D243" s="417"/>
      <c r="E243" s="388"/>
      <c r="F243" s="220"/>
      <c r="G243" s="284"/>
      <c r="H243" s="284"/>
      <c r="I243" s="284"/>
      <c r="J243" s="284"/>
      <c r="K243" s="284"/>
      <c r="L243" s="284"/>
      <c r="M243" s="284"/>
      <c r="N243" s="284"/>
      <c r="O243" s="284"/>
      <c r="P243" s="284"/>
      <c r="Q243" s="284"/>
      <c r="R243" s="284"/>
      <c r="S243" s="284"/>
      <c r="T243" s="284"/>
      <c r="U243" s="284"/>
      <c r="V243" s="284"/>
      <c r="W243" s="284"/>
      <c r="X243" s="284"/>
      <c r="Y243" s="284"/>
      <c r="Z243" s="284"/>
      <c r="AA243" s="284"/>
      <c r="AB243" s="284"/>
      <c r="AC243" s="284"/>
      <c r="AD243" s="284"/>
      <c r="AE243" s="284"/>
      <c r="AF243" s="284"/>
      <c r="AG243" s="284"/>
      <c r="AH243" s="284"/>
      <c r="AI243" s="284"/>
      <c r="AJ243" s="284"/>
      <c r="AK243" s="284"/>
      <c r="AL243" s="284"/>
      <c r="AM243" s="284"/>
      <c r="AN243" s="284"/>
      <c r="AO243" s="284"/>
      <c r="AP243" s="284"/>
      <c r="AQ243" s="284"/>
      <c r="AR243" s="284"/>
      <c r="AS243" s="284"/>
      <c r="AT243" s="284"/>
      <c r="AU243" s="284"/>
      <c r="AV243" s="284"/>
      <c r="AW243" s="284"/>
      <c r="AX243" s="284"/>
      <c r="AY243" s="284"/>
      <c r="AZ243" s="284"/>
      <c r="BA243" s="284"/>
      <c r="BB243" s="284"/>
      <c r="BC243" s="284"/>
      <c r="BD243" s="284"/>
      <c r="BE243" s="284"/>
      <c r="BF243" s="284"/>
      <c r="BG243" s="284"/>
      <c r="BH243" s="284"/>
      <c r="BI243" s="284"/>
      <c r="BJ243" s="284"/>
      <c r="BK243" s="284"/>
      <c r="BL243" s="284"/>
      <c r="BM243" s="284"/>
      <c r="BN243" s="284"/>
      <c r="BO243" s="284"/>
      <c r="BP243" s="284"/>
      <c r="BQ243" s="284"/>
      <c r="BR243" s="284"/>
      <c r="BS243" s="284"/>
      <c r="BT243" s="284"/>
      <c r="BU243" s="284"/>
      <c r="BV243" s="284"/>
      <c r="BW243" s="284"/>
      <c r="BX243" s="284"/>
      <c r="BY243" s="284"/>
      <c r="BZ243" s="284"/>
      <c r="CA243" s="284"/>
      <c r="CB243" s="284"/>
      <c r="CC243" s="284"/>
      <c r="CD243" s="284"/>
      <c r="CE243" s="284"/>
      <c r="CF243" s="284"/>
      <c r="CG243" s="284"/>
      <c r="CH243" s="284"/>
      <c r="CI243" s="284"/>
      <c r="CJ243" s="284"/>
      <c r="CK243" s="284"/>
      <c r="CL243" s="284"/>
      <c r="CM243" s="284"/>
      <c r="CN243" s="284"/>
      <c r="CO243" s="284"/>
      <c r="CP243" s="284"/>
      <c r="CQ243" s="284"/>
      <c r="CR243" s="284"/>
      <c r="CS243" s="284"/>
      <c r="CT243" s="284"/>
      <c r="CU243" s="284"/>
      <c r="CV243" s="284"/>
      <c r="CW243" s="284"/>
      <c r="CX243" s="284"/>
      <c r="CY243" s="284"/>
      <c r="CZ243" s="284"/>
      <c r="DA243" s="284"/>
      <c r="DB243" s="284"/>
      <c r="DC243" s="284"/>
      <c r="DD243" s="284"/>
      <c r="DE243" s="284"/>
      <c r="DF243" s="284"/>
      <c r="DG243" s="284"/>
      <c r="DH243" s="284"/>
      <c r="DI243" s="284"/>
      <c r="DJ243" s="284"/>
      <c r="DK243" s="284"/>
      <c r="DL243" s="284"/>
      <c r="DM243" s="284"/>
      <c r="DN243" s="284"/>
      <c r="DO243" s="284"/>
      <c r="DP243" s="284"/>
      <c r="DQ243" s="284"/>
      <c r="DR243" s="284"/>
      <c r="DS243" s="284"/>
      <c r="DT243" s="284"/>
      <c r="DU243" s="284"/>
      <c r="DV243" s="284"/>
      <c r="DW243" s="284"/>
      <c r="DX243" s="284"/>
      <c r="DY243" s="284"/>
      <c r="DZ243" s="284"/>
      <c r="EA243" s="284"/>
      <c r="EB243" s="284"/>
      <c r="EC243" s="284"/>
      <c r="ED243" s="284"/>
      <c r="EE243" s="284"/>
      <c r="EF243" s="284"/>
      <c r="EG243" s="284"/>
      <c r="EH243" s="284"/>
      <c r="EI243" s="284"/>
      <c r="EJ243" s="284"/>
      <c r="EK243" s="284"/>
      <c r="EL243" s="284"/>
      <c r="EM243" s="284"/>
      <c r="EN243" s="284"/>
      <c r="EO243" s="284"/>
      <c r="EP243" s="284"/>
      <c r="EQ243" s="284"/>
      <c r="ER243" s="284"/>
      <c r="ES243" s="284"/>
      <c r="ET243" s="284"/>
      <c r="EU243" s="284"/>
      <c r="EV243" s="284"/>
      <c r="EW243" s="284"/>
      <c r="EX243" s="284"/>
      <c r="EY243" s="284"/>
      <c r="EZ243" s="284"/>
      <c r="FA243" s="284"/>
      <c r="FB243" s="284"/>
      <c r="FC243" s="284"/>
      <c r="FD243" s="284"/>
      <c r="FE243" s="284"/>
      <c r="FF243" s="284"/>
      <c r="FG243" s="284"/>
      <c r="FH243" s="284"/>
      <c r="FI243" s="284"/>
      <c r="FJ243" s="284"/>
      <c r="FK243" s="284"/>
      <c r="FL243" s="284"/>
      <c r="FM243" s="284"/>
      <c r="FN243" s="284"/>
      <c r="FO243" s="284"/>
      <c r="FP243" s="284"/>
      <c r="FQ243" s="284"/>
      <c r="FR243" s="284"/>
      <c r="FS243" s="284"/>
      <c r="FT243" s="284"/>
      <c r="FU243" s="284"/>
      <c r="FV243" s="284"/>
      <c r="FW243" s="284"/>
      <c r="FX243" s="284"/>
      <c r="FY243" s="284"/>
      <c r="FZ243" s="284"/>
      <c r="GA243" s="284"/>
      <c r="GB243" s="284"/>
      <c r="GC243" s="284"/>
      <c r="GD243" s="284"/>
      <c r="GE243" s="284"/>
      <c r="GF243" s="284"/>
      <c r="GG243" s="284"/>
      <c r="GH243" s="284"/>
      <c r="GI243" s="284"/>
      <c r="GJ243" s="284"/>
      <c r="GK243" s="284"/>
      <c r="GL243" s="284"/>
      <c r="GM243" s="284"/>
      <c r="GN243" s="284"/>
      <c r="GO243" s="284"/>
      <c r="GP243" s="284"/>
      <c r="GQ243" s="284"/>
      <c r="GR243" s="284"/>
      <c r="GS243" s="284"/>
      <c r="GT243" s="284"/>
      <c r="GU243" s="284"/>
      <c r="GV243" s="284"/>
      <c r="GW243" s="284"/>
      <c r="GX243" s="284"/>
      <c r="GY243" s="284"/>
      <c r="GZ243" s="284"/>
      <c r="HA243" s="284"/>
      <c r="HB243" s="284"/>
      <c r="HC243" s="284"/>
      <c r="HD243" s="284"/>
      <c r="HE243" s="284"/>
      <c r="HF243" s="284"/>
      <c r="HG243" s="284"/>
      <c r="HH243" s="284"/>
      <c r="HI243" s="284"/>
      <c r="HJ243" s="284"/>
      <c r="HK243" s="284"/>
      <c r="HL243" s="284"/>
      <c r="HM243" s="284"/>
      <c r="HN243" s="284"/>
      <c r="HO243" s="284"/>
      <c r="HP243" s="284"/>
      <c r="HQ243" s="284"/>
      <c r="HR243" s="284"/>
      <c r="HS243" s="284"/>
      <c r="HT243" s="284"/>
      <c r="HU243" s="284"/>
      <c r="HV243" s="284"/>
      <c r="HW243" s="284"/>
      <c r="HX243" s="284"/>
      <c r="HY243" s="284"/>
      <c r="HZ243" s="284"/>
      <c r="IA243" s="284"/>
      <c r="IB243" s="284"/>
      <c r="IC243" s="284"/>
      <c r="ID243" s="284"/>
      <c r="IE243" s="284"/>
      <c r="IF243" s="284"/>
      <c r="IG243" s="284"/>
      <c r="IH243" s="284"/>
      <c r="II243" s="284"/>
    </row>
    <row r="244" spans="1:244" ht="15" customHeight="1">
      <c r="A244" s="185"/>
      <c r="B244" s="343" t="s">
        <v>269</v>
      </c>
      <c r="C244" s="345"/>
      <c r="E244" s="345"/>
      <c r="F244" s="347"/>
    </row>
    <row r="245" spans="1:244" s="353" customFormat="1" ht="15" customHeight="1">
      <c r="A245" s="505"/>
      <c r="B245" s="442"/>
      <c r="C245" s="507"/>
      <c r="D245" s="417"/>
      <c r="E245" s="511"/>
      <c r="F245" s="515"/>
      <c r="G245" s="284"/>
      <c r="H245" s="284"/>
      <c r="I245" s="284"/>
      <c r="J245" s="284"/>
      <c r="K245" s="284"/>
      <c r="L245" s="284"/>
      <c r="M245" s="284"/>
      <c r="N245" s="284"/>
      <c r="O245" s="284"/>
      <c r="P245" s="284"/>
      <c r="Q245" s="284"/>
      <c r="R245" s="284"/>
      <c r="S245" s="284"/>
      <c r="T245" s="284"/>
      <c r="U245" s="284"/>
      <c r="V245" s="284"/>
      <c r="W245" s="284"/>
      <c r="X245" s="284"/>
      <c r="Y245" s="284"/>
      <c r="Z245" s="284"/>
      <c r="AA245" s="284"/>
      <c r="AB245" s="284"/>
      <c r="AC245" s="284"/>
      <c r="AD245" s="284"/>
      <c r="AE245" s="284"/>
      <c r="AF245" s="284"/>
      <c r="AG245" s="284"/>
      <c r="AH245" s="284"/>
      <c r="AI245" s="284"/>
      <c r="AJ245" s="284"/>
      <c r="AK245" s="284"/>
      <c r="AL245" s="284"/>
      <c r="AM245" s="284"/>
      <c r="AN245" s="284"/>
      <c r="AO245" s="284"/>
      <c r="AP245" s="284"/>
      <c r="AQ245" s="284"/>
      <c r="AR245" s="284"/>
      <c r="AS245" s="284"/>
      <c r="AT245" s="284"/>
      <c r="AU245" s="284"/>
      <c r="AV245" s="284"/>
      <c r="AW245" s="284"/>
      <c r="AX245" s="284"/>
      <c r="AY245" s="284"/>
      <c r="AZ245" s="284"/>
      <c r="BA245" s="284"/>
      <c r="BB245" s="284"/>
      <c r="BC245" s="284"/>
      <c r="BD245" s="284"/>
      <c r="BE245" s="284"/>
      <c r="BF245" s="284"/>
      <c r="BG245" s="284"/>
      <c r="BH245" s="284"/>
      <c r="BI245" s="284"/>
      <c r="BJ245" s="284"/>
      <c r="BK245" s="284"/>
      <c r="BL245" s="284"/>
      <c r="BM245" s="284"/>
      <c r="BN245" s="284"/>
      <c r="BO245" s="284"/>
      <c r="BP245" s="284"/>
      <c r="BQ245" s="284"/>
      <c r="BR245" s="284"/>
      <c r="BS245" s="284"/>
      <c r="BT245" s="284"/>
      <c r="BU245" s="284"/>
      <c r="BV245" s="284"/>
      <c r="BW245" s="284"/>
      <c r="BX245" s="284"/>
      <c r="BY245" s="284"/>
      <c r="BZ245" s="284"/>
      <c r="CA245" s="284"/>
      <c r="CB245" s="284"/>
      <c r="CC245" s="284"/>
      <c r="CD245" s="284"/>
      <c r="CE245" s="284"/>
      <c r="CF245" s="284"/>
      <c r="CG245" s="284"/>
      <c r="CH245" s="284"/>
      <c r="CI245" s="284"/>
      <c r="CJ245" s="284"/>
      <c r="CK245" s="284"/>
      <c r="CL245" s="284"/>
      <c r="CM245" s="284"/>
      <c r="CN245" s="284"/>
      <c r="CO245" s="284"/>
      <c r="CP245" s="284"/>
      <c r="CQ245" s="284"/>
      <c r="CR245" s="284"/>
      <c r="CS245" s="284"/>
      <c r="CT245" s="284"/>
      <c r="CU245" s="284"/>
      <c r="CV245" s="284"/>
      <c r="CW245" s="284"/>
      <c r="CX245" s="284"/>
      <c r="CY245" s="284"/>
      <c r="CZ245" s="284"/>
      <c r="DA245" s="284"/>
      <c r="DB245" s="284"/>
      <c r="DC245" s="284"/>
      <c r="DD245" s="284"/>
      <c r="DE245" s="284"/>
      <c r="DF245" s="284"/>
      <c r="DG245" s="284"/>
      <c r="DH245" s="284"/>
      <c r="DI245" s="284"/>
      <c r="DJ245" s="284"/>
      <c r="DK245" s="284"/>
      <c r="DL245" s="284"/>
      <c r="DM245" s="284"/>
      <c r="DN245" s="284"/>
      <c r="DO245" s="284"/>
      <c r="DP245" s="284"/>
      <c r="DQ245" s="284"/>
      <c r="DR245" s="284"/>
      <c r="DS245" s="284"/>
      <c r="DT245" s="284"/>
      <c r="DU245" s="284"/>
      <c r="DV245" s="284"/>
      <c r="DW245" s="284"/>
      <c r="DX245" s="284"/>
      <c r="DY245" s="284"/>
      <c r="DZ245" s="284"/>
      <c r="EA245" s="284"/>
      <c r="EB245" s="284"/>
      <c r="EC245" s="284"/>
      <c r="ED245" s="284"/>
      <c r="EE245" s="284"/>
      <c r="EF245" s="284"/>
      <c r="EG245" s="284"/>
      <c r="EH245" s="284"/>
      <c r="EI245" s="284"/>
      <c r="EJ245" s="284"/>
      <c r="EK245" s="284"/>
      <c r="EL245" s="284"/>
      <c r="EM245" s="284"/>
      <c r="EN245" s="284"/>
      <c r="EO245" s="284"/>
      <c r="EP245" s="284"/>
      <c r="EQ245" s="284"/>
      <c r="ER245" s="284"/>
      <c r="ES245" s="284"/>
      <c r="ET245" s="284"/>
      <c r="EU245" s="284"/>
      <c r="EV245" s="284"/>
      <c r="EW245" s="284"/>
      <c r="EX245" s="284"/>
      <c r="EY245" s="284"/>
      <c r="EZ245" s="284"/>
      <c r="FA245" s="284"/>
      <c r="FB245" s="284"/>
      <c r="FC245" s="284"/>
      <c r="FD245" s="284"/>
      <c r="FE245" s="284"/>
      <c r="FF245" s="284"/>
      <c r="FG245" s="284"/>
      <c r="FH245" s="284"/>
      <c r="FI245" s="284"/>
      <c r="FJ245" s="284"/>
      <c r="FK245" s="284"/>
      <c r="FL245" s="284"/>
      <c r="FM245" s="284"/>
      <c r="FN245" s="284"/>
      <c r="FO245" s="284"/>
      <c r="FP245" s="284"/>
      <c r="FQ245" s="284"/>
      <c r="FR245" s="284"/>
      <c r="FS245" s="284"/>
      <c r="FT245" s="284"/>
      <c r="FU245" s="284"/>
      <c r="FV245" s="284"/>
      <c r="FW245" s="284"/>
      <c r="FX245" s="284"/>
      <c r="FY245" s="284"/>
      <c r="FZ245" s="284"/>
      <c r="GA245" s="284"/>
      <c r="GB245" s="284"/>
      <c r="GC245" s="284"/>
      <c r="GD245" s="284"/>
      <c r="GE245" s="284"/>
      <c r="GF245" s="284"/>
      <c r="GG245" s="284"/>
      <c r="GH245" s="284"/>
      <c r="GI245" s="284"/>
      <c r="GJ245" s="284"/>
      <c r="GK245" s="284"/>
      <c r="GL245" s="284"/>
      <c r="GM245" s="284"/>
      <c r="GN245" s="284"/>
      <c r="GO245" s="284"/>
      <c r="GP245" s="284"/>
      <c r="GQ245" s="284"/>
      <c r="GR245" s="284"/>
      <c r="GS245" s="284"/>
      <c r="GT245" s="284"/>
      <c r="GU245" s="284"/>
      <c r="GV245" s="284"/>
      <c r="GW245" s="284"/>
      <c r="GX245" s="284"/>
      <c r="GY245" s="284"/>
      <c r="GZ245" s="284"/>
      <c r="HA245" s="284"/>
      <c r="HB245" s="284"/>
      <c r="HC245" s="284"/>
      <c r="HD245" s="284"/>
      <c r="HE245" s="284"/>
      <c r="HF245" s="284"/>
      <c r="HG245" s="284"/>
      <c r="HH245" s="284"/>
      <c r="HI245" s="284"/>
      <c r="HJ245" s="284"/>
      <c r="HK245" s="284"/>
      <c r="HL245" s="284"/>
      <c r="HM245" s="284"/>
      <c r="HN245" s="284"/>
      <c r="HO245" s="284"/>
      <c r="HP245" s="284"/>
      <c r="HQ245" s="284"/>
      <c r="HR245" s="284"/>
      <c r="HS245" s="284"/>
      <c r="HT245" s="284"/>
      <c r="HU245" s="284"/>
      <c r="HV245" s="284"/>
      <c r="HW245" s="284"/>
      <c r="HX245" s="284"/>
      <c r="HY245" s="284"/>
      <c r="HZ245" s="284"/>
      <c r="IA245" s="284"/>
      <c r="IB245" s="284"/>
      <c r="IC245" s="284"/>
      <c r="ID245" s="284"/>
      <c r="IE245" s="284"/>
      <c r="IF245" s="284"/>
      <c r="IG245" s="284"/>
      <c r="IH245" s="284"/>
      <c r="II245" s="284"/>
      <c r="IJ245" s="284"/>
    </row>
    <row r="246" spans="1:244" s="353" customFormat="1" ht="28.5">
      <c r="A246" s="344" t="s">
        <v>1458</v>
      </c>
      <c r="B246" s="350" t="s">
        <v>1271</v>
      </c>
      <c r="C246" s="507" t="s">
        <v>440</v>
      </c>
      <c r="D246" s="417">
        <v>48</v>
      </c>
      <c r="E246" s="288"/>
      <c r="F246" s="219">
        <f>D246*E246</f>
        <v>0</v>
      </c>
      <c r="G246" s="284"/>
      <c r="H246" s="284"/>
      <c r="I246" s="284"/>
      <c r="J246" s="284"/>
      <c r="K246" s="284"/>
      <c r="L246" s="284"/>
      <c r="M246" s="284"/>
      <c r="N246" s="284"/>
      <c r="O246" s="284"/>
      <c r="P246" s="284"/>
      <c r="Q246" s="284"/>
      <c r="R246" s="284"/>
      <c r="S246" s="284"/>
      <c r="T246" s="284"/>
      <c r="U246" s="284"/>
      <c r="V246" s="284"/>
      <c r="W246" s="284"/>
      <c r="X246" s="284"/>
      <c r="Y246" s="284"/>
      <c r="Z246" s="284"/>
      <c r="AA246" s="284"/>
      <c r="AB246" s="284"/>
      <c r="AC246" s="284"/>
      <c r="AD246" s="284"/>
      <c r="AE246" s="284"/>
      <c r="AF246" s="284"/>
      <c r="AG246" s="284"/>
      <c r="AH246" s="284"/>
      <c r="AI246" s="284"/>
      <c r="AJ246" s="284"/>
      <c r="AK246" s="284"/>
      <c r="AL246" s="284"/>
      <c r="AM246" s="284"/>
      <c r="AN246" s="284"/>
      <c r="AO246" s="284"/>
      <c r="AP246" s="284"/>
      <c r="AQ246" s="284"/>
      <c r="AR246" s="284"/>
      <c r="AS246" s="284"/>
      <c r="AT246" s="284"/>
      <c r="AU246" s="284"/>
      <c r="AV246" s="284"/>
      <c r="AW246" s="284"/>
      <c r="AX246" s="284"/>
      <c r="AY246" s="284"/>
      <c r="AZ246" s="284"/>
      <c r="BA246" s="284"/>
      <c r="BB246" s="284"/>
      <c r="BC246" s="284"/>
      <c r="BD246" s="284"/>
      <c r="BE246" s="284"/>
      <c r="BF246" s="284"/>
      <c r="BG246" s="284"/>
      <c r="BH246" s="284"/>
      <c r="BI246" s="284"/>
      <c r="BJ246" s="284"/>
      <c r="BK246" s="284"/>
      <c r="BL246" s="284"/>
      <c r="BM246" s="284"/>
      <c r="BN246" s="284"/>
      <c r="BO246" s="284"/>
      <c r="BP246" s="284"/>
      <c r="BQ246" s="284"/>
      <c r="BR246" s="284"/>
      <c r="BS246" s="284"/>
      <c r="BT246" s="284"/>
      <c r="BU246" s="284"/>
      <c r="BV246" s="284"/>
      <c r="BW246" s="284"/>
      <c r="BX246" s="284"/>
      <c r="BY246" s="284"/>
      <c r="BZ246" s="284"/>
      <c r="CA246" s="284"/>
      <c r="CB246" s="284"/>
      <c r="CC246" s="284"/>
      <c r="CD246" s="284"/>
      <c r="CE246" s="284"/>
      <c r="CF246" s="284"/>
      <c r="CG246" s="284"/>
      <c r="CH246" s="284"/>
      <c r="CI246" s="284"/>
      <c r="CJ246" s="284"/>
      <c r="CK246" s="284"/>
      <c r="CL246" s="284"/>
      <c r="CM246" s="284"/>
      <c r="CN246" s="284"/>
      <c r="CO246" s="284"/>
      <c r="CP246" s="284"/>
      <c r="CQ246" s="284"/>
      <c r="CR246" s="284"/>
      <c r="CS246" s="284"/>
      <c r="CT246" s="284"/>
      <c r="CU246" s="284"/>
      <c r="CV246" s="284"/>
      <c r="CW246" s="284"/>
      <c r="CX246" s="284"/>
      <c r="CY246" s="284"/>
      <c r="CZ246" s="284"/>
      <c r="DA246" s="284"/>
      <c r="DB246" s="284"/>
      <c r="DC246" s="284"/>
      <c r="DD246" s="284"/>
      <c r="DE246" s="284"/>
      <c r="DF246" s="284"/>
      <c r="DG246" s="284"/>
      <c r="DH246" s="284"/>
      <c r="DI246" s="284"/>
      <c r="DJ246" s="284"/>
      <c r="DK246" s="284"/>
      <c r="DL246" s="284"/>
      <c r="DM246" s="284"/>
      <c r="DN246" s="284"/>
      <c r="DO246" s="284"/>
      <c r="DP246" s="284"/>
      <c r="DQ246" s="284"/>
      <c r="DR246" s="284"/>
      <c r="DS246" s="284"/>
      <c r="DT246" s="284"/>
      <c r="DU246" s="284"/>
      <c r="DV246" s="284"/>
      <c r="DW246" s="284"/>
      <c r="DX246" s="284"/>
      <c r="DY246" s="284"/>
      <c r="DZ246" s="284"/>
      <c r="EA246" s="284"/>
      <c r="EB246" s="284"/>
      <c r="EC246" s="284"/>
      <c r="ED246" s="284"/>
      <c r="EE246" s="284"/>
      <c r="EF246" s="284"/>
      <c r="EG246" s="284"/>
      <c r="EH246" s="284"/>
      <c r="EI246" s="284"/>
      <c r="EJ246" s="284"/>
      <c r="EK246" s="284"/>
      <c r="EL246" s="284"/>
      <c r="EM246" s="284"/>
      <c r="EN246" s="284"/>
      <c r="EO246" s="284"/>
      <c r="EP246" s="284"/>
      <c r="EQ246" s="284"/>
      <c r="ER246" s="284"/>
      <c r="ES246" s="284"/>
      <c r="ET246" s="284"/>
      <c r="EU246" s="284"/>
      <c r="EV246" s="284"/>
      <c r="EW246" s="284"/>
      <c r="EX246" s="284"/>
      <c r="EY246" s="284"/>
      <c r="EZ246" s="284"/>
      <c r="FA246" s="284"/>
      <c r="FB246" s="284"/>
      <c r="FC246" s="284"/>
      <c r="FD246" s="284"/>
      <c r="FE246" s="284"/>
      <c r="FF246" s="284"/>
      <c r="FG246" s="284"/>
      <c r="FH246" s="284"/>
      <c r="FI246" s="284"/>
      <c r="FJ246" s="284"/>
      <c r="FK246" s="284"/>
      <c r="FL246" s="284"/>
      <c r="FM246" s="284"/>
      <c r="FN246" s="284"/>
      <c r="FO246" s="284"/>
      <c r="FP246" s="284"/>
      <c r="FQ246" s="284"/>
      <c r="FR246" s="284"/>
      <c r="FS246" s="284"/>
      <c r="FT246" s="284"/>
      <c r="FU246" s="284"/>
      <c r="FV246" s="284"/>
      <c r="FW246" s="284"/>
      <c r="FX246" s="284"/>
      <c r="FY246" s="284"/>
      <c r="FZ246" s="284"/>
      <c r="GA246" s="284"/>
      <c r="GB246" s="284"/>
      <c r="GC246" s="284"/>
      <c r="GD246" s="284"/>
      <c r="GE246" s="284"/>
      <c r="GF246" s="284"/>
      <c r="GG246" s="284"/>
      <c r="GH246" s="284"/>
      <c r="GI246" s="284"/>
      <c r="GJ246" s="284"/>
      <c r="GK246" s="284"/>
      <c r="GL246" s="284"/>
      <c r="GM246" s="284"/>
      <c r="GN246" s="284"/>
      <c r="GO246" s="284"/>
      <c r="GP246" s="284"/>
      <c r="GQ246" s="284"/>
      <c r="GR246" s="284"/>
      <c r="GS246" s="284"/>
      <c r="GT246" s="284"/>
      <c r="GU246" s="284"/>
      <c r="GV246" s="284"/>
      <c r="GW246" s="284"/>
      <c r="GX246" s="284"/>
      <c r="GY246" s="284"/>
      <c r="GZ246" s="284"/>
      <c r="HA246" s="284"/>
      <c r="HB246" s="284"/>
      <c r="HC246" s="284"/>
      <c r="HD246" s="284"/>
      <c r="HE246" s="284"/>
      <c r="HF246" s="284"/>
      <c r="HG246" s="284"/>
      <c r="HH246" s="284"/>
      <c r="HI246" s="284"/>
      <c r="HJ246" s="284"/>
      <c r="HK246" s="284"/>
      <c r="HL246" s="284"/>
      <c r="HM246" s="284"/>
      <c r="HN246" s="284"/>
      <c r="HO246" s="284"/>
      <c r="HP246" s="284"/>
      <c r="HQ246" s="284"/>
      <c r="HR246" s="284"/>
      <c r="HS246" s="284"/>
      <c r="HT246" s="284"/>
      <c r="HU246" s="284"/>
      <c r="HV246" s="284"/>
      <c r="HW246" s="284"/>
      <c r="HX246" s="284"/>
      <c r="HY246" s="284"/>
      <c r="HZ246" s="284"/>
      <c r="IA246" s="284"/>
      <c r="IB246" s="284"/>
      <c r="IC246" s="284"/>
      <c r="ID246" s="284"/>
      <c r="IE246" s="284"/>
      <c r="IF246" s="284"/>
      <c r="IG246" s="284"/>
      <c r="IH246" s="284"/>
      <c r="II246" s="284"/>
      <c r="IJ246" s="284"/>
    </row>
    <row r="247" spans="1:244" s="353" customFormat="1" ht="15" customHeight="1">
      <c r="A247" s="505"/>
      <c r="B247" s="350"/>
      <c r="C247" s="507"/>
      <c r="D247" s="417"/>
      <c r="E247" s="509"/>
      <c r="F247" s="508"/>
      <c r="G247" s="284"/>
      <c r="H247" s="284"/>
      <c r="I247" s="284"/>
      <c r="J247" s="284"/>
      <c r="K247" s="284"/>
      <c r="L247" s="284"/>
      <c r="M247" s="284"/>
      <c r="N247" s="284"/>
      <c r="O247" s="284"/>
      <c r="P247" s="284"/>
      <c r="Q247" s="284"/>
      <c r="R247" s="284"/>
      <c r="S247" s="284"/>
      <c r="T247" s="284"/>
      <c r="U247" s="284"/>
      <c r="V247" s="284"/>
      <c r="W247" s="284"/>
      <c r="X247" s="284"/>
      <c r="Y247" s="284"/>
      <c r="Z247" s="284"/>
      <c r="AA247" s="284"/>
      <c r="AB247" s="284"/>
      <c r="AC247" s="284"/>
      <c r="AD247" s="284"/>
      <c r="AE247" s="284"/>
      <c r="AF247" s="284"/>
      <c r="AG247" s="284"/>
      <c r="AH247" s="284"/>
      <c r="AI247" s="284"/>
      <c r="AJ247" s="284"/>
      <c r="AK247" s="284"/>
      <c r="AL247" s="284"/>
      <c r="AM247" s="284"/>
      <c r="AN247" s="284"/>
      <c r="AO247" s="284"/>
      <c r="AP247" s="284"/>
      <c r="AQ247" s="284"/>
      <c r="AR247" s="284"/>
      <c r="AS247" s="284"/>
      <c r="AT247" s="284"/>
      <c r="AU247" s="284"/>
      <c r="AV247" s="284"/>
      <c r="AW247" s="284"/>
      <c r="AX247" s="284"/>
      <c r="AY247" s="284"/>
      <c r="AZ247" s="284"/>
      <c r="BA247" s="284"/>
      <c r="BB247" s="284"/>
      <c r="BC247" s="284"/>
      <c r="BD247" s="284"/>
      <c r="BE247" s="284"/>
      <c r="BF247" s="284"/>
      <c r="BG247" s="284"/>
      <c r="BH247" s="284"/>
      <c r="BI247" s="284"/>
      <c r="BJ247" s="284"/>
      <c r="BK247" s="284"/>
      <c r="BL247" s="284"/>
      <c r="BM247" s="284"/>
      <c r="BN247" s="284"/>
      <c r="BO247" s="284"/>
      <c r="BP247" s="284"/>
      <c r="BQ247" s="284"/>
      <c r="BR247" s="284"/>
      <c r="BS247" s="284"/>
      <c r="BT247" s="284"/>
      <c r="BU247" s="284"/>
      <c r="BV247" s="284"/>
      <c r="BW247" s="284"/>
      <c r="BX247" s="284"/>
      <c r="BY247" s="284"/>
      <c r="BZ247" s="284"/>
      <c r="CA247" s="284"/>
      <c r="CB247" s="284"/>
      <c r="CC247" s="284"/>
      <c r="CD247" s="284"/>
      <c r="CE247" s="284"/>
      <c r="CF247" s="284"/>
      <c r="CG247" s="284"/>
      <c r="CH247" s="284"/>
      <c r="CI247" s="284"/>
      <c r="CJ247" s="284"/>
      <c r="CK247" s="284"/>
      <c r="CL247" s="284"/>
      <c r="CM247" s="284"/>
      <c r="CN247" s="284"/>
      <c r="CO247" s="284"/>
      <c r="CP247" s="284"/>
      <c r="CQ247" s="284"/>
      <c r="CR247" s="284"/>
      <c r="CS247" s="284"/>
      <c r="CT247" s="284"/>
      <c r="CU247" s="284"/>
      <c r="CV247" s="284"/>
      <c r="CW247" s="284"/>
      <c r="CX247" s="284"/>
      <c r="CY247" s="284"/>
      <c r="CZ247" s="284"/>
      <c r="DA247" s="284"/>
      <c r="DB247" s="284"/>
      <c r="DC247" s="284"/>
      <c r="DD247" s="284"/>
      <c r="DE247" s="284"/>
      <c r="DF247" s="284"/>
      <c r="DG247" s="284"/>
      <c r="DH247" s="284"/>
      <c r="DI247" s="284"/>
      <c r="DJ247" s="284"/>
      <c r="DK247" s="284"/>
      <c r="DL247" s="284"/>
      <c r="DM247" s="284"/>
      <c r="DN247" s="284"/>
      <c r="DO247" s="284"/>
      <c r="DP247" s="284"/>
      <c r="DQ247" s="284"/>
      <c r="DR247" s="284"/>
      <c r="DS247" s="284"/>
      <c r="DT247" s="284"/>
      <c r="DU247" s="284"/>
      <c r="DV247" s="284"/>
      <c r="DW247" s="284"/>
      <c r="DX247" s="284"/>
      <c r="DY247" s="284"/>
      <c r="DZ247" s="284"/>
      <c r="EA247" s="284"/>
      <c r="EB247" s="284"/>
      <c r="EC247" s="284"/>
      <c r="ED247" s="284"/>
      <c r="EE247" s="284"/>
      <c r="EF247" s="284"/>
      <c r="EG247" s="284"/>
      <c r="EH247" s="284"/>
      <c r="EI247" s="284"/>
      <c r="EJ247" s="284"/>
      <c r="EK247" s="284"/>
      <c r="EL247" s="284"/>
      <c r="EM247" s="284"/>
      <c r="EN247" s="284"/>
      <c r="EO247" s="284"/>
      <c r="EP247" s="284"/>
      <c r="EQ247" s="284"/>
      <c r="ER247" s="284"/>
      <c r="ES247" s="284"/>
      <c r="ET247" s="284"/>
      <c r="EU247" s="284"/>
      <c r="EV247" s="284"/>
      <c r="EW247" s="284"/>
      <c r="EX247" s="284"/>
      <c r="EY247" s="284"/>
      <c r="EZ247" s="284"/>
      <c r="FA247" s="284"/>
      <c r="FB247" s="284"/>
      <c r="FC247" s="284"/>
      <c r="FD247" s="284"/>
      <c r="FE247" s="284"/>
      <c r="FF247" s="284"/>
      <c r="FG247" s="284"/>
      <c r="FH247" s="284"/>
      <c r="FI247" s="284"/>
      <c r="FJ247" s="284"/>
      <c r="FK247" s="284"/>
      <c r="FL247" s="284"/>
      <c r="FM247" s="284"/>
      <c r="FN247" s="284"/>
      <c r="FO247" s="284"/>
      <c r="FP247" s="284"/>
      <c r="FQ247" s="284"/>
      <c r="FR247" s="284"/>
      <c r="FS247" s="284"/>
      <c r="FT247" s="284"/>
      <c r="FU247" s="284"/>
      <c r="FV247" s="284"/>
      <c r="FW247" s="284"/>
      <c r="FX247" s="284"/>
      <c r="FY247" s="284"/>
      <c r="FZ247" s="284"/>
      <c r="GA247" s="284"/>
      <c r="GB247" s="284"/>
      <c r="GC247" s="284"/>
      <c r="GD247" s="284"/>
      <c r="GE247" s="284"/>
      <c r="GF247" s="284"/>
      <c r="GG247" s="284"/>
      <c r="GH247" s="284"/>
      <c r="GI247" s="284"/>
      <c r="GJ247" s="284"/>
      <c r="GK247" s="284"/>
      <c r="GL247" s="284"/>
      <c r="GM247" s="284"/>
      <c r="GN247" s="284"/>
      <c r="GO247" s="284"/>
      <c r="GP247" s="284"/>
      <c r="GQ247" s="284"/>
      <c r="GR247" s="284"/>
      <c r="GS247" s="284"/>
      <c r="GT247" s="284"/>
      <c r="GU247" s="284"/>
      <c r="GV247" s="284"/>
      <c r="GW247" s="284"/>
      <c r="GX247" s="284"/>
      <c r="GY247" s="284"/>
      <c r="GZ247" s="284"/>
      <c r="HA247" s="284"/>
      <c r="HB247" s="284"/>
      <c r="HC247" s="284"/>
      <c r="HD247" s="284"/>
      <c r="HE247" s="284"/>
      <c r="HF247" s="284"/>
      <c r="HG247" s="284"/>
      <c r="HH247" s="284"/>
      <c r="HI247" s="284"/>
      <c r="HJ247" s="284"/>
      <c r="HK247" s="284"/>
      <c r="HL247" s="284"/>
      <c r="HM247" s="284"/>
      <c r="HN247" s="284"/>
      <c r="HO247" s="284"/>
      <c r="HP247" s="284"/>
      <c r="HQ247" s="284"/>
      <c r="HR247" s="284"/>
      <c r="HS247" s="284"/>
      <c r="HT247" s="284"/>
      <c r="HU247" s="284"/>
      <c r="HV247" s="284"/>
      <c r="HW247" s="284"/>
      <c r="HX247" s="284"/>
      <c r="HY247" s="284"/>
      <c r="HZ247" s="284"/>
      <c r="IA247" s="284"/>
      <c r="IB247" s="284"/>
      <c r="IC247" s="284"/>
      <c r="ID247" s="284"/>
      <c r="IE247" s="284"/>
      <c r="IF247" s="284"/>
      <c r="IG247" s="284"/>
      <c r="IH247" s="284"/>
      <c r="II247" s="284"/>
      <c r="IJ247" s="284"/>
    </row>
    <row r="248" spans="1:244" s="353" customFormat="1" ht="28.5">
      <c r="A248" s="344" t="s">
        <v>1459</v>
      </c>
      <c r="B248" s="350" t="s">
        <v>1272</v>
      </c>
      <c r="C248" s="507" t="s">
        <v>440</v>
      </c>
      <c r="D248" s="417">
        <v>1004</v>
      </c>
      <c r="E248" s="288"/>
      <c r="F248" s="219">
        <f>D248*E248</f>
        <v>0</v>
      </c>
      <c r="G248" s="284"/>
      <c r="H248" s="284"/>
      <c r="I248" s="284"/>
      <c r="J248" s="284"/>
      <c r="K248" s="284"/>
      <c r="L248" s="284"/>
      <c r="M248" s="284"/>
      <c r="N248" s="284"/>
      <c r="O248" s="284"/>
      <c r="P248" s="284"/>
      <c r="Q248" s="284"/>
      <c r="R248" s="284"/>
      <c r="S248" s="284"/>
      <c r="T248" s="284"/>
      <c r="U248" s="284"/>
      <c r="V248" s="284"/>
      <c r="W248" s="284"/>
      <c r="X248" s="284"/>
      <c r="Y248" s="284"/>
      <c r="Z248" s="284"/>
      <c r="AA248" s="284"/>
      <c r="AB248" s="284"/>
      <c r="AC248" s="284"/>
      <c r="AD248" s="284"/>
      <c r="AE248" s="284"/>
      <c r="AF248" s="284"/>
      <c r="AG248" s="284"/>
      <c r="AH248" s="284"/>
      <c r="AI248" s="284"/>
      <c r="AJ248" s="284"/>
      <c r="AK248" s="284"/>
      <c r="AL248" s="284"/>
      <c r="AM248" s="284"/>
      <c r="AN248" s="284"/>
      <c r="AO248" s="284"/>
      <c r="AP248" s="284"/>
      <c r="AQ248" s="284"/>
      <c r="AR248" s="284"/>
      <c r="AS248" s="284"/>
      <c r="AT248" s="284"/>
      <c r="AU248" s="284"/>
      <c r="AV248" s="284"/>
      <c r="AW248" s="284"/>
      <c r="AX248" s="284"/>
      <c r="AY248" s="284"/>
      <c r="AZ248" s="284"/>
      <c r="BA248" s="284"/>
      <c r="BB248" s="284"/>
      <c r="BC248" s="284"/>
      <c r="BD248" s="284"/>
      <c r="BE248" s="284"/>
      <c r="BF248" s="284"/>
      <c r="BG248" s="284"/>
      <c r="BH248" s="284"/>
      <c r="BI248" s="284"/>
      <c r="BJ248" s="284"/>
      <c r="BK248" s="284"/>
      <c r="BL248" s="284"/>
      <c r="BM248" s="284"/>
      <c r="BN248" s="284"/>
      <c r="BO248" s="284"/>
      <c r="BP248" s="284"/>
      <c r="BQ248" s="284"/>
      <c r="BR248" s="284"/>
      <c r="BS248" s="284"/>
      <c r="BT248" s="284"/>
      <c r="BU248" s="284"/>
      <c r="BV248" s="284"/>
      <c r="BW248" s="284"/>
      <c r="BX248" s="284"/>
      <c r="BY248" s="284"/>
      <c r="BZ248" s="284"/>
      <c r="CA248" s="284"/>
      <c r="CB248" s="284"/>
      <c r="CC248" s="284"/>
      <c r="CD248" s="284"/>
      <c r="CE248" s="284"/>
      <c r="CF248" s="284"/>
      <c r="CG248" s="284"/>
      <c r="CH248" s="284"/>
      <c r="CI248" s="284"/>
      <c r="CJ248" s="284"/>
      <c r="CK248" s="284"/>
      <c r="CL248" s="284"/>
      <c r="CM248" s="284"/>
      <c r="CN248" s="284"/>
      <c r="CO248" s="284"/>
      <c r="CP248" s="284"/>
      <c r="CQ248" s="284"/>
      <c r="CR248" s="284"/>
      <c r="CS248" s="284"/>
      <c r="CT248" s="284"/>
      <c r="CU248" s="284"/>
      <c r="CV248" s="284"/>
      <c r="CW248" s="284"/>
      <c r="CX248" s="284"/>
      <c r="CY248" s="284"/>
      <c r="CZ248" s="284"/>
      <c r="DA248" s="284"/>
      <c r="DB248" s="284"/>
      <c r="DC248" s="284"/>
      <c r="DD248" s="284"/>
      <c r="DE248" s="284"/>
      <c r="DF248" s="284"/>
      <c r="DG248" s="284"/>
      <c r="DH248" s="284"/>
      <c r="DI248" s="284"/>
      <c r="DJ248" s="284"/>
      <c r="DK248" s="284"/>
      <c r="DL248" s="284"/>
      <c r="DM248" s="284"/>
      <c r="DN248" s="284"/>
      <c r="DO248" s="284"/>
      <c r="DP248" s="284"/>
      <c r="DQ248" s="284"/>
      <c r="DR248" s="284"/>
      <c r="DS248" s="284"/>
      <c r="DT248" s="284"/>
      <c r="DU248" s="284"/>
      <c r="DV248" s="284"/>
      <c r="DW248" s="284"/>
      <c r="DX248" s="284"/>
      <c r="DY248" s="284"/>
      <c r="DZ248" s="284"/>
      <c r="EA248" s="284"/>
      <c r="EB248" s="284"/>
      <c r="EC248" s="284"/>
      <c r="ED248" s="284"/>
      <c r="EE248" s="284"/>
      <c r="EF248" s="284"/>
      <c r="EG248" s="284"/>
      <c r="EH248" s="284"/>
      <c r="EI248" s="284"/>
      <c r="EJ248" s="284"/>
      <c r="EK248" s="284"/>
      <c r="EL248" s="284"/>
      <c r="EM248" s="284"/>
      <c r="EN248" s="284"/>
      <c r="EO248" s="284"/>
      <c r="EP248" s="284"/>
      <c r="EQ248" s="284"/>
      <c r="ER248" s="284"/>
      <c r="ES248" s="284"/>
      <c r="ET248" s="284"/>
      <c r="EU248" s="284"/>
      <c r="EV248" s="284"/>
      <c r="EW248" s="284"/>
      <c r="EX248" s="284"/>
      <c r="EY248" s="284"/>
      <c r="EZ248" s="284"/>
      <c r="FA248" s="284"/>
      <c r="FB248" s="284"/>
      <c r="FC248" s="284"/>
      <c r="FD248" s="284"/>
      <c r="FE248" s="284"/>
      <c r="FF248" s="284"/>
      <c r="FG248" s="284"/>
      <c r="FH248" s="284"/>
      <c r="FI248" s="284"/>
      <c r="FJ248" s="284"/>
      <c r="FK248" s="284"/>
      <c r="FL248" s="284"/>
      <c r="FM248" s="284"/>
      <c r="FN248" s="284"/>
      <c r="FO248" s="284"/>
      <c r="FP248" s="284"/>
      <c r="FQ248" s="284"/>
      <c r="FR248" s="284"/>
      <c r="FS248" s="284"/>
      <c r="FT248" s="284"/>
      <c r="FU248" s="284"/>
      <c r="FV248" s="284"/>
      <c r="FW248" s="284"/>
      <c r="FX248" s="284"/>
      <c r="FY248" s="284"/>
      <c r="FZ248" s="284"/>
      <c r="GA248" s="284"/>
      <c r="GB248" s="284"/>
      <c r="GC248" s="284"/>
      <c r="GD248" s="284"/>
      <c r="GE248" s="284"/>
      <c r="GF248" s="284"/>
      <c r="GG248" s="284"/>
      <c r="GH248" s="284"/>
      <c r="GI248" s="284"/>
      <c r="GJ248" s="284"/>
      <c r="GK248" s="284"/>
      <c r="GL248" s="284"/>
      <c r="GM248" s="284"/>
      <c r="GN248" s="284"/>
      <c r="GO248" s="284"/>
      <c r="GP248" s="284"/>
      <c r="GQ248" s="284"/>
      <c r="GR248" s="284"/>
      <c r="GS248" s="284"/>
      <c r="GT248" s="284"/>
      <c r="GU248" s="284"/>
      <c r="GV248" s="284"/>
      <c r="GW248" s="284"/>
      <c r="GX248" s="284"/>
      <c r="GY248" s="284"/>
      <c r="GZ248" s="284"/>
      <c r="HA248" s="284"/>
      <c r="HB248" s="284"/>
      <c r="HC248" s="284"/>
      <c r="HD248" s="284"/>
      <c r="HE248" s="284"/>
      <c r="HF248" s="284"/>
      <c r="HG248" s="284"/>
      <c r="HH248" s="284"/>
      <c r="HI248" s="284"/>
      <c r="HJ248" s="284"/>
      <c r="HK248" s="284"/>
      <c r="HL248" s="284"/>
      <c r="HM248" s="284"/>
      <c r="HN248" s="284"/>
      <c r="HO248" s="284"/>
      <c r="HP248" s="284"/>
      <c r="HQ248" s="284"/>
      <c r="HR248" s="284"/>
      <c r="HS248" s="284"/>
      <c r="HT248" s="284"/>
      <c r="HU248" s="284"/>
      <c r="HV248" s="284"/>
      <c r="HW248" s="284"/>
      <c r="HX248" s="284"/>
      <c r="HY248" s="284"/>
      <c r="HZ248" s="284"/>
      <c r="IA248" s="284"/>
      <c r="IB248" s="284"/>
      <c r="IC248" s="284"/>
      <c r="ID248" s="284"/>
      <c r="IE248" s="284"/>
      <c r="IF248" s="284"/>
      <c r="IG248" s="284"/>
      <c r="IH248" s="284"/>
      <c r="II248" s="284"/>
      <c r="IJ248" s="284"/>
    </row>
    <row r="249" spans="1:244" s="353" customFormat="1" ht="14.25">
      <c r="A249" s="505"/>
      <c r="B249" s="350"/>
      <c r="C249" s="507"/>
      <c r="D249" s="417"/>
      <c r="E249" s="509"/>
      <c r="F249" s="508"/>
      <c r="G249" s="284"/>
      <c r="H249" s="284"/>
      <c r="I249" s="284"/>
      <c r="J249" s="284"/>
      <c r="K249" s="284"/>
      <c r="L249" s="284"/>
      <c r="M249" s="284"/>
      <c r="N249" s="284"/>
      <c r="O249" s="284"/>
      <c r="P249" s="284"/>
      <c r="Q249" s="284"/>
      <c r="R249" s="284"/>
      <c r="S249" s="284"/>
      <c r="T249" s="284"/>
      <c r="U249" s="284"/>
      <c r="V249" s="284"/>
      <c r="W249" s="284"/>
      <c r="X249" s="284"/>
      <c r="Y249" s="284"/>
      <c r="Z249" s="284"/>
      <c r="AA249" s="284"/>
      <c r="AB249" s="284"/>
      <c r="AC249" s="284"/>
      <c r="AD249" s="284"/>
      <c r="AE249" s="284"/>
      <c r="AF249" s="284"/>
      <c r="AG249" s="284"/>
      <c r="AH249" s="284"/>
      <c r="AI249" s="284"/>
      <c r="AJ249" s="284"/>
      <c r="AK249" s="284"/>
      <c r="AL249" s="284"/>
      <c r="AM249" s="284"/>
      <c r="AN249" s="284"/>
      <c r="AO249" s="284"/>
      <c r="AP249" s="284"/>
      <c r="AQ249" s="284"/>
      <c r="AR249" s="284"/>
      <c r="AS249" s="284"/>
      <c r="AT249" s="284"/>
      <c r="AU249" s="284"/>
      <c r="AV249" s="284"/>
      <c r="AW249" s="284"/>
      <c r="AX249" s="284"/>
      <c r="AY249" s="284"/>
      <c r="AZ249" s="284"/>
      <c r="BA249" s="284"/>
      <c r="BB249" s="284"/>
      <c r="BC249" s="284"/>
      <c r="BD249" s="284"/>
      <c r="BE249" s="284"/>
      <c r="BF249" s="284"/>
      <c r="BG249" s="284"/>
      <c r="BH249" s="284"/>
      <c r="BI249" s="284"/>
      <c r="BJ249" s="284"/>
      <c r="BK249" s="284"/>
      <c r="BL249" s="284"/>
      <c r="BM249" s="284"/>
      <c r="BN249" s="284"/>
      <c r="BO249" s="284"/>
      <c r="BP249" s="284"/>
      <c r="BQ249" s="284"/>
      <c r="BR249" s="284"/>
      <c r="BS249" s="284"/>
      <c r="BT249" s="284"/>
      <c r="BU249" s="284"/>
      <c r="BV249" s="284"/>
      <c r="BW249" s="284"/>
      <c r="BX249" s="284"/>
      <c r="BY249" s="284"/>
      <c r="BZ249" s="284"/>
      <c r="CA249" s="284"/>
      <c r="CB249" s="284"/>
      <c r="CC249" s="284"/>
      <c r="CD249" s="284"/>
      <c r="CE249" s="284"/>
      <c r="CF249" s="284"/>
      <c r="CG249" s="284"/>
      <c r="CH249" s="284"/>
      <c r="CI249" s="284"/>
      <c r="CJ249" s="284"/>
      <c r="CK249" s="284"/>
      <c r="CL249" s="284"/>
      <c r="CM249" s="284"/>
      <c r="CN249" s="284"/>
      <c r="CO249" s="284"/>
      <c r="CP249" s="284"/>
      <c r="CQ249" s="284"/>
      <c r="CR249" s="284"/>
      <c r="CS249" s="284"/>
      <c r="CT249" s="284"/>
      <c r="CU249" s="284"/>
      <c r="CV249" s="284"/>
      <c r="CW249" s="284"/>
      <c r="CX249" s="284"/>
      <c r="CY249" s="284"/>
      <c r="CZ249" s="284"/>
      <c r="DA249" s="284"/>
      <c r="DB249" s="284"/>
      <c r="DC249" s="284"/>
      <c r="DD249" s="284"/>
      <c r="DE249" s="284"/>
      <c r="DF249" s="284"/>
      <c r="DG249" s="284"/>
      <c r="DH249" s="284"/>
      <c r="DI249" s="284"/>
      <c r="DJ249" s="284"/>
      <c r="DK249" s="284"/>
      <c r="DL249" s="284"/>
      <c r="DM249" s="284"/>
      <c r="DN249" s="284"/>
      <c r="DO249" s="284"/>
      <c r="DP249" s="284"/>
      <c r="DQ249" s="284"/>
      <c r="DR249" s="284"/>
      <c r="DS249" s="284"/>
      <c r="DT249" s="284"/>
      <c r="DU249" s="284"/>
      <c r="DV249" s="284"/>
      <c r="DW249" s="284"/>
      <c r="DX249" s="284"/>
      <c r="DY249" s="284"/>
      <c r="DZ249" s="284"/>
      <c r="EA249" s="284"/>
      <c r="EB249" s="284"/>
      <c r="EC249" s="284"/>
      <c r="ED249" s="284"/>
      <c r="EE249" s="284"/>
      <c r="EF249" s="284"/>
      <c r="EG249" s="284"/>
      <c r="EH249" s="284"/>
      <c r="EI249" s="284"/>
      <c r="EJ249" s="284"/>
      <c r="EK249" s="284"/>
      <c r="EL249" s="284"/>
      <c r="EM249" s="284"/>
      <c r="EN249" s="284"/>
      <c r="EO249" s="284"/>
      <c r="EP249" s="284"/>
      <c r="EQ249" s="284"/>
      <c r="ER249" s="284"/>
      <c r="ES249" s="284"/>
      <c r="ET249" s="284"/>
      <c r="EU249" s="284"/>
      <c r="EV249" s="284"/>
      <c r="EW249" s="284"/>
      <c r="EX249" s="284"/>
      <c r="EY249" s="284"/>
      <c r="EZ249" s="284"/>
      <c r="FA249" s="284"/>
      <c r="FB249" s="284"/>
      <c r="FC249" s="284"/>
      <c r="FD249" s="284"/>
      <c r="FE249" s="284"/>
      <c r="FF249" s="284"/>
      <c r="FG249" s="284"/>
      <c r="FH249" s="284"/>
      <c r="FI249" s="284"/>
      <c r="FJ249" s="284"/>
      <c r="FK249" s="284"/>
      <c r="FL249" s="284"/>
      <c r="FM249" s="284"/>
      <c r="FN249" s="284"/>
      <c r="FO249" s="284"/>
      <c r="FP249" s="284"/>
      <c r="FQ249" s="284"/>
      <c r="FR249" s="284"/>
      <c r="FS249" s="284"/>
      <c r="FT249" s="284"/>
      <c r="FU249" s="284"/>
      <c r="FV249" s="284"/>
      <c r="FW249" s="284"/>
      <c r="FX249" s="284"/>
      <c r="FY249" s="284"/>
      <c r="FZ249" s="284"/>
      <c r="GA249" s="284"/>
      <c r="GB249" s="284"/>
      <c r="GC249" s="284"/>
      <c r="GD249" s="284"/>
      <c r="GE249" s="284"/>
      <c r="GF249" s="284"/>
      <c r="GG249" s="284"/>
      <c r="GH249" s="284"/>
      <c r="GI249" s="284"/>
      <c r="GJ249" s="284"/>
      <c r="GK249" s="284"/>
      <c r="GL249" s="284"/>
      <c r="GM249" s="284"/>
      <c r="GN249" s="284"/>
      <c r="GO249" s="284"/>
      <c r="GP249" s="284"/>
      <c r="GQ249" s="284"/>
      <c r="GR249" s="284"/>
      <c r="GS249" s="284"/>
      <c r="GT249" s="284"/>
      <c r="GU249" s="284"/>
      <c r="GV249" s="284"/>
      <c r="GW249" s="284"/>
      <c r="GX249" s="284"/>
      <c r="GY249" s="284"/>
      <c r="GZ249" s="284"/>
      <c r="HA249" s="284"/>
      <c r="HB249" s="284"/>
      <c r="HC249" s="284"/>
      <c r="HD249" s="284"/>
      <c r="HE249" s="284"/>
      <c r="HF249" s="284"/>
      <c r="HG249" s="284"/>
      <c r="HH249" s="284"/>
      <c r="HI249" s="284"/>
      <c r="HJ249" s="284"/>
      <c r="HK249" s="284"/>
      <c r="HL249" s="284"/>
      <c r="HM249" s="284"/>
      <c r="HN249" s="284"/>
      <c r="HO249" s="284"/>
      <c r="HP249" s="284"/>
      <c r="HQ249" s="284"/>
      <c r="HR249" s="284"/>
      <c r="HS249" s="284"/>
      <c r="HT249" s="284"/>
      <c r="HU249" s="284"/>
      <c r="HV249" s="284"/>
      <c r="HW249" s="284"/>
      <c r="HX249" s="284"/>
      <c r="HY249" s="284"/>
      <c r="HZ249" s="284"/>
      <c r="IA249" s="284"/>
      <c r="IB249" s="284"/>
      <c r="IC249" s="284"/>
      <c r="ID249" s="284"/>
      <c r="IE249" s="284"/>
      <c r="IF249" s="284"/>
      <c r="IG249" s="284"/>
      <c r="IH249" s="284"/>
      <c r="II249" s="284"/>
      <c r="IJ249" s="284"/>
    </row>
    <row r="250" spans="1:244" s="353" customFormat="1" ht="28.5">
      <c r="A250" s="344" t="s">
        <v>1460</v>
      </c>
      <c r="B250" s="350" t="s">
        <v>241</v>
      </c>
      <c r="C250" s="507" t="s">
        <v>440</v>
      </c>
      <c r="D250" s="417">
        <v>2678</v>
      </c>
      <c r="E250" s="288"/>
      <c r="F250" s="219">
        <f>D250*E250</f>
        <v>0</v>
      </c>
      <c r="G250" s="284"/>
      <c r="H250" s="284"/>
      <c r="I250" s="284"/>
      <c r="J250" s="284"/>
      <c r="K250" s="284"/>
      <c r="L250" s="284"/>
      <c r="M250" s="284"/>
      <c r="N250" s="284"/>
      <c r="O250" s="284"/>
      <c r="P250" s="284"/>
      <c r="Q250" s="284"/>
      <c r="R250" s="284"/>
      <c r="S250" s="284"/>
      <c r="T250" s="284"/>
      <c r="U250" s="284"/>
      <c r="V250" s="284"/>
      <c r="W250" s="284"/>
      <c r="X250" s="284"/>
      <c r="Y250" s="284"/>
      <c r="Z250" s="284"/>
      <c r="AA250" s="284"/>
      <c r="AB250" s="284"/>
      <c r="AC250" s="284"/>
      <c r="AD250" s="284"/>
      <c r="AE250" s="284"/>
      <c r="AF250" s="284"/>
      <c r="AG250" s="284"/>
      <c r="AH250" s="284"/>
      <c r="AI250" s="284"/>
      <c r="AJ250" s="284"/>
      <c r="AK250" s="284"/>
      <c r="AL250" s="284"/>
      <c r="AM250" s="284"/>
      <c r="AN250" s="284"/>
      <c r="AO250" s="284"/>
      <c r="AP250" s="284"/>
      <c r="AQ250" s="284"/>
      <c r="AR250" s="284"/>
      <c r="AS250" s="284"/>
      <c r="AT250" s="284"/>
      <c r="AU250" s="284"/>
      <c r="AV250" s="284"/>
      <c r="AW250" s="284"/>
      <c r="AX250" s="284"/>
      <c r="AY250" s="284"/>
      <c r="AZ250" s="284"/>
      <c r="BA250" s="284"/>
      <c r="BB250" s="284"/>
      <c r="BC250" s="284"/>
      <c r="BD250" s="284"/>
      <c r="BE250" s="284"/>
      <c r="BF250" s="284"/>
      <c r="BG250" s="284"/>
      <c r="BH250" s="284"/>
      <c r="BI250" s="284"/>
      <c r="BJ250" s="284"/>
      <c r="BK250" s="284"/>
      <c r="BL250" s="284"/>
      <c r="BM250" s="284"/>
      <c r="BN250" s="284"/>
      <c r="BO250" s="284"/>
      <c r="BP250" s="284"/>
      <c r="BQ250" s="284"/>
      <c r="BR250" s="284"/>
      <c r="BS250" s="284"/>
      <c r="BT250" s="284"/>
      <c r="BU250" s="284"/>
      <c r="BV250" s="284"/>
      <c r="BW250" s="284"/>
      <c r="BX250" s="284"/>
      <c r="BY250" s="284"/>
      <c r="BZ250" s="284"/>
      <c r="CA250" s="284"/>
      <c r="CB250" s="284"/>
      <c r="CC250" s="284"/>
      <c r="CD250" s="284"/>
      <c r="CE250" s="284"/>
      <c r="CF250" s="284"/>
      <c r="CG250" s="284"/>
      <c r="CH250" s="284"/>
      <c r="CI250" s="284"/>
      <c r="CJ250" s="284"/>
      <c r="CK250" s="284"/>
      <c r="CL250" s="284"/>
      <c r="CM250" s="284"/>
      <c r="CN250" s="284"/>
      <c r="CO250" s="284"/>
      <c r="CP250" s="284"/>
      <c r="CQ250" s="284"/>
      <c r="CR250" s="284"/>
      <c r="CS250" s="284"/>
      <c r="CT250" s="284"/>
      <c r="CU250" s="284"/>
      <c r="CV250" s="284"/>
      <c r="CW250" s="284"/>
      <c r="CX250" s="284"/>
      <c r="CY250" s="284"/>
      <c r="CZ250" s="284"/>
      <c r="DA250" s="284"/>
      <c r="DB250" s="284"/>
      <c r="DC250" s="284"/>
      <c r="DD250" s="284"/>
      <c r="DE250" s="284"/>
      <c r="DF250" s="284"/>
      <c r="DG250" s="284"/>
      <c r="DH250" s="284"/>
      <c r="DI250" s="284"/>
      <c r="DJ250" s="284"/>
      <c r="DK250" s="284"/>
      <c r="DL250" s="284"/>
      <c r="DM250" s="284"/>
      <c r="DN250" s="284"/>
      <c r="DO250" s="284"/>
      <c r="DP250" s="284"/>
      <c r="DQ250" s="284"/>
      <c r="DR250" s="284"/>
      <c r="DS250" s="284"/>
      <c r="DT250" s="284"/>
      <c r="DU250" s="284"/>
      <c r="DV250" s="284"/>
      <c r="DW250" s="284"/>
      <c r="DX250" s="284"/>
      <c r="DY250" s="284"/>
      <c r="DZ250" s="284"/>
      <c r="EA250" s="284"/>
      <c r="EB250" s="284"/>
      <c r="EC250" s="284"/>
      <c r="ED250" s="284"/>
      <c r="EE250" s="284"/>
      <c r="EF250" s="284"/>
      <c r="EG250" s="284"/>
      <c r="EH250" s="284"/>
      <c r="EI250" s="284"/>
      <c r="EJ250" s="284"/>
      <c r="EK250" s="284"/>
      <c r="EL250" s="284"/>
      <c r="EM250" s="284"/>
      <c r="EN250" s="284"/>
      <c r="EO250" s="284"/>
      <c r="EP250" s="284"/>
      <c r="EQ250" s="284"/>
      <c r="ER250" s="284"/>
      <c r="ES250" s="284"/>
      <c r="ET250" s="284"/>
      <c r="EU250" s="284"/>
      <c r="EV250" s="284"/>
      <c r="EW250" s="284"/>
      <c r="EX250" s="284"/>
      <c r="EY250" s="284"/>
      <c r="EZ250" s="284"/>
      <c r="FA250" s="284"/>
      <c r="FB250" s="284"/>
      <c r="FC250" s="284"/>
      <c r="FD250" s="284"/>
      <c r="FE250" s="284"/>
      <c r="FF250" s="284"/>
      <c r="FG250" s="284"/>
      <c r="FH250" s="284"/>
      <c r="FI250" s="284"/>
      <c r="FJ250" s="284"/>
      <c r="FK250" s="284"/>
      <c r="FL250" s="284"/>
      <c r="FM250" s="284"/>
      <c r="FN250" s="284"/>
      <c r="FO250" s="284"/>
      <c r="FP250" s="284"/>
      <c r="FQ250" s="284"/>
      <c r="FR250" s="284"/>
      <c r="FS250" s="284"/>
      <c r="FT250" s="284"/>
      <c r="FU250" s="284"/>
      <c r="FV250" s="284"/>
      <c r="FW250" s="284"/>
      <c r="FX250" s="284"/>
      <c r="FY250" s="284"/>
      <c r="FZ250" s="284"/>
      <c r="GA250" s="284"/>
      <c r="GB250" s="284"/>
      <c r="GC250" s="284"/>
      <c r="GD250" s="284"/>
      <c r="GE250" s="284"/>
      <c r="GF250" s="284"/>
      <c r="GG250" s="284"/>
      <c r="GH250" s="284"/>
      <c r="GI250" s="284"/>
      <c r="GJ250" s="284"/>
      <c r="GK250" s="284"/>
      <c r="GL250" s="284"/>
      <c r="GM250" s="284"/>
      <c r="GN250" s="284"/>
      <c r="GO250" s="284"/>
      <c r="GP250" s="284"/>
      <c r="GQ250" s="284"/>
      <c r="GR250" s="284"/>
      <c r="GS250" s="284"/>
      <c r="GT250" s="284"/>
      <c r="GU250" s="284"/>
      <c r="GV250" s="284"/>
      <c r="GW250" s="284"/>
      <c r="GX250" s="284"/>
      <c r="GY250" s="284"/>
      <c r="GZ250" s="284"/>
      <c r="HA250" s="284"/>
      <c r="HB250" s="284"/>
      <c r="HC250" s="284"/>
      <c r="HD250" s="284"/>
      <c r="HE250" s="284"/>
      <c r="HF250" s="284"/>
      <c r="HG250" s="284"/>
      <c r="HH250" s="284"/>
      <c r="HI250" s="284"/>
      <c r="HJ250" s="284"/>
      <c r="HK250" s="284"/>
      <c r="HL250" s="284"/>
      <c r="HM250" s="284"/>
      <c r="HN250" s="284"/>
      <c r="HO250" s="284"/>
      <c r="HP250" s="284"/>
      <c r="HQ250" s="284"/>
      <c r="HR250" s="284"/>
      <c r="HS250" s="284"/>
      <c r="HT250" s="284"/>
      <c r="HU250" s="284"/>
      <c r="HV250" s="284"/>
      <c r="HW250" s="284"/>
      <c r="HX250" s="284"/>
      <c r="HY250" s="284"/>
      <c r="HZ250" s="284"/>
      <c r="IA250" s="284"/>
      <c r="IB250" s="284"/>
      <c r="IC250" s="284"/>
      <c r="ID250" s="284"/>
      <c r="IE250" s="284"/>
      <c r="IF250" s="284"/>
      <c r="IG250" s="284"/>
      <c r="IH250" s="284"/>
      <c r="II250" s="284"/>
      <c r="IJ250" s="284"/>
    </row>
    <row r="251" spans="1:244" s="353" customFormat="1" ht="14.25">
      <c r="A251" s="505"/>
      <c r="B251" s="350"/>
      <c r="C251" s="507"/>
      <c r="D251" s="417"/>
      <c r="E251" s="509"/>
      <c r="F251" s="508"/>
      <c r="G251" s="284"/>
      <c r="H251" s="284"/>
      <c r="I251" s="284"/>
      <c r="J251" s="284"/>
      <c r="K251" s="284"/>
      <c r="L251" s="284"/>
      <c r="M251" s="284"/>
      <c r="N251" s="284"/>
      <c r="O251" s="284"/>
      <c r="P251" s="284"/>
      <c r="Q251" s="284"/>
      <c r="R251" s="284"/>
      <c r="S251" s="284"/>
      <c r="T251" s="284"/>
      <c r="U251" s="284"/>
      <c r="V251" s="284"/>
      <c r="W251" s="284"/>
      <c r="X251" s="284"/>
      <c r="Y251" s="284"/>
      <c r="Z251" s="284"/>
      <c r="AA251" s="284"/>
      <c r="AB251" s="284"/>
      <c r="AC251" s="284"/>
      <c r="AD251" s="284"/>
      <c r="AE251" s="284"/>
      <c r="AF251" s="284"/>
      <c r="AG251" s="284"/>
      <c r="AH251" s="284"/>
      <c r="AI251" s="284"/>
      <c r="AJ251" s="284"/>
      <c r="AK251" s="284"/>
      <c r="AL251" s="284"/>
      <c r="AM251" s="284"/>
      <c r="AN251" s="284"/>
      <c r="AO251" s="284"/>
      <c r="AP251" s="284"/>
      <c r="AQ251" s="284"/>
      <c r="AR251" s="284"/>
      <c r="AS251" s="284"/>
      <c r="AT251" s="284"/>
      <c r="AU251" s="284"/>
      <c r="AV251" s="284"/>
      <c r="AW251" s="284"/>
      <c r="AX251" s="284"/>
      <c r="AY251" s="284"/>
      <c r="AZ251" s="284"/>
      <c r="BA251" s="284"/>
      <c r="BB251" s="284"/>
      <c r="BC251" s="284"/>
      <c r="BD251" s="284"/>
      <c r="BE251" s="284"/>
      <c r="BF251" s="284"/>
      <c r="BG251" s="284"/>
      <c r="BH251" s="284"/>
      <c r="BI251" s="284"/>
      <c r="BJ251" s="284"/>
      <c r="BK251" s="284"/>
      <c r="BL251" s="284"/>
      <c r="BM251" s="284"/>
      <c r="BN251" s="284"/>
      <c r="BO251" s="284"/>
      <c r="BP251" s="284"/>
      <c r="BQ251" s="284"/>
      <c r="BR251" s="284"/>
      <c r="BS251" s="284"/>
      <c r="BT251" s="284"/>
      <c r="BU251" s="284"/>
      <c r="BV251" s="284"/>
      <c r="BW251" s="284"/>
      <c r="BX251" s="284"/>
      <c r="BY251" s="284"/>
      <c r="BZ251" s="284"/>
      <c r="CA251" s="284"/>
      <c r="CB251" s="284"/>
      <c r="CC251" s="284"/>
      <c r="CD251" s="284"/>
      <c r="CE251" s="284"/>
      <c r="CF251" s="284"/>
      <c r="CG251" s="284"/>
      <c r="CH251" s="284"/>
      <c r="CI251" s="284"/>
      <c r="CJ251" s="284"/>
      <c r="CK251" s="284"/>
      <c r="CL251" s="284"/>
      <c r="CM251" s="284"/>
      <c r="CN251" s="284"/>
      <c r="CO251" s="284"/>
      <c r="CP251" s="284"/>
      <c r="CQ251" s="284"/>
      <c r="CR251" s="284"/>
      <c r="CS251" s="284"/>
      <c r="CT251" s="284"/>
      <c r="CU251" s="284"/>
      <c r="CV251" s="284"/>
      <c r="CW251" s="284"/>
      <c r="CX251" s="284"/>
      <c r="CY251" s="284"/>
      <c r="CZ251" s="284"/>
      <c r="DA251" s="284"/>
      <c r="DB251" s="284"/>
      <c r="DC251" s="284"/>
      <c r="DD251" s="284"/>
      <c r="DE251" s="284"/>
      <c r="DF251" s="284"/>
      <c r="DG251" s="284"/>
      <c r="DH251" s="284"/>
      <c r="DI251" s="284"/>
      <c r="DJ251" s="284"/>
      <c r="DK251" s="284"/>
      <c r="DL251" s="284"/>
      <c r="DM251" s="284"/>
      <c r="DN251" s="284"/>
      <c r="DO251" s="284"/>
      <c r="DP251" s="284"/>
      <c r="DQ251" s="284"/>
      <c r="DR251" s="284"/>
      <c r="DS251" s="284"/>
      <c r="DT251" s="284"/>
      <c r="DU251" s="284"/>
      <c r="DV251" s="284"/>
      <c r="DW251" s="284"/>
      <c r="DX251" s="284"/>
      <c r="DY251" s="284"/>
      <c r="DZ251" s="284"/>
      <c r="EA251" s="284"/>
      <c r="EB251" s="284"/>
      <c r="EC251" s="284"/>
      <c r="ED251" s="284"/>
      <c r="EE251" s="284"/>
      <c r="EF251" s="284"/>
      <c r="EG251" s="284"/>
      <c r="EH251" s="284"/>
      <c r="EI251" s="284"/>
      <c r="EJ251" s="284"/>
      <c r="EK251" s="284"/>
      <c r="EL251" s="284"/>
      <c r="EM251" s="284"/>
      <c r="EN251" s="284"/>
      <c r="EO251" s="284"/>
      <c r="EP251" s="284"/>
      <c r="EQ251" s="284"/>
      <c r="ER251" s="284"/>
      <c r="ES251" s="284"/>
      <c r="ET251" s="284"/>
      <c r="EU251" s="284"/>
      <c r="EV251" s="284"/>
      <c r="EW251" s="284"/>
      <c r="EX251" s="284"/>
      <c r="EY251" s="284"/>
      <c r="EZ251" s="284"/>
      <c r="FA251" s="284"/>
      <c r="FB251" s="284"/>
      <c r="FC251" s="284"/>
      <c r="FD251" s="284"/>
      <c r="FE251" s="284"/>
      <c r="FF251" s="284"/>
      <c r="FG251" s="284"/>
      <c r="FH251" s="284"/>
      <c r="FI251" s="284"/>
      <c r="FJ251" s="284"/>
      <c r="FK251" s="284"/>
      <c r="FL251" s="284"/>
      <c r="FM251" s="284"/>
      <c r="FN251" s="284"/>
      <c r="FO251" s="284"/>
      <c r="FP251" s="284"/>
      <c r="FQ251" s="284"/>
      <c r="FR251" s="284"/>
      <c r="FS251" s="284"/>
      <c r="FT251" s="284"/>
      <c r="FU251" s="284"/>
      <c r="FV251" s="284"/>
      <c r="FW251" s="284"/>
      <c r="FX251" s="284"/>
      <c r="FY251" s="284"/>
      <c r="FZ251" s="284"/>
      <c r="GA251" s="284"/>
      <c r="GB251" s="284"/>
      <c r="GC251" s="284"/>
      <c r="GD251" s="284"/>
      <c r="GE251" s="284"/>
      <c r="GF251" s="284"/>
      <c r="GG251" s="284"/>
      <c r="GH251" s="284"/>
      <c r="GI251" s="284"/>
      <c r="GJ251" s="284"/>
      <c r="GK251" s="284"/>
      <c r="GL251" s="284"/>
      <c r="GM251" s="284"/>
      <c r="GN251" s="284"/>
      <c r="GO251" s="284"/>
      <c r="GP251" s="284"/>
      <c r="GQ251" s="284"/>
      <c r="GR251" s="284"/>
      <c r="GS251" s="284"/>
      <c r="GT251" s="284"/>
      <c r="GU251" s="284"/>
      <c r="GV251" s="284"/>
      <c r="GW251" s="284"/>
      <c r="GX251" s="284"/>
      <c r="GY251" s="284"/>
      <c r="GZ251" s="284"/>
      <c r="HA251" s="284"/>
      <c r="HB251" s="284"/>
      <c r="HC251" s="284"/>
      <c r="HD251" s="284"/>
      <c r="HE251" s="284"/>
      <c r="HF251" s="284"/>
      <c r="HG251" s="284"/>
      <c r="HH251" s="284"/>
      <c r="HI251" s="284"/>
      <c r="HJ251" s="284"/>
      <c r="HK251" s="284"/>
      <c r="HL251" s="284"/>
      <c r="HM251" s="284"/>
      <c r="HN251" s="284"/>
      <c r="HO251" s="284"/>
      <c r="HP251" s="284"/>
      <c r="HQ251" s="284"/>
      <c r="HR251" s="284"/>
      <c r="HS251" s="284"/>
      <c r="HT251" s="284"/>
      <c r="HU251" s="284"/>
      <c r="HV251" s="284"/>
      <c r="HW251" s="284"/>
      <c r="HX251" s="284"/>
      <c r="HY251" s="284"/>
      <c r="HZ251" s="284"/>
      <c r="IA251" s="284"/>
      <c r="IB251" s="284"/>
      <c r="IC251" s="284"/>
      <c r="ID251" s="284"/>
      <c r="IE251" s="284"/>
      <c r="IF251" s="284"/>
      <c r="IG251" s="284"/>
      <c r="IH251" s="284"/>
      <c r="II251" s="284"/>
      <c r="IJ251" s="284"/>
    </row>
    <row r="252" spans="1:244" s="353" customFormat="1" ht="28.5">
      <c r="A252" s="344" t="s">
        <v>1461</v>
      </c>
      <c r="B252" s="350" t="s">
        <v>1273</v>
      </c>
      <c r="C252" s="507" t="s">
        <v>440</v>
      </c>
      <c r="D252" s="417">
        <v>223</v>
      </c>
      <c r="E252" s="288"/>
      <c r="F252" s="219">
        <f>D252*E252</f>
        <v>0</v>
      </c>
      <c r="G252" s="284"/>
      <c r="H252" s="284"/>
      <c r="I252" s="284"/>
      <c r="J252" s="284"/>
      <c r="K252" s="284"/>
      <c r="L252" s="284"/>
      <c r="M252" s="284"/>
      <c r="N252" s="284"/>
      <c r="O252" s="284"/>
      <c r="P252" s="284"/>
      <c r="Q252" s="284"/>
      <c r="R252" s="284"/>
      <c r="S252" s="284"/>
      <c r="T252" s="284"/>
      <c r="U252" s="284"/>
      <c r="V252" s="284"/>
      <c r="W252" s="284"/>
      <c r="X252" s="284"/>
      <c r="Y252" s="284"/>
      <c r="Z252" s="284"/>
      <c r="AA252" s="284"/>
      <c r="AB252" s="284"/>
      <c r="AC252" s="284"/>
      <c r="AD252" s="284"/>
      <c r="AE252" s="284"/>
      <c r="AF252" s="284"/>
      <c r="AG252" s="284"/>
      <c r="AH252" s="284"/>
      <c r="AI252" s="284"/>
      <c r="AJ252" s="284"/>
      <c r="AK252" s="284"/>
      <c r="AL252" s="284"/>
      <c r="AM252" s="284"/>
      <c r="AN252" s="284"/>
      <c r="AO252" s="284"/>
      <c r="AP252" s="284"/>
      <c r="AQ252" s="284"/>
      <c r="AR252" s="284"/>
      <c r="AS252" s="284"/>
      <c r="AT252" s="284"/>
      <c r="AU252" s="284"/>
      <c r="AV252" s="284"/>
      <c r="AW252" s="284"/>
      <c r="AX252" s="284"/>
      <c r="AY252" s="284"/>
      <c r="AZ252" s="284"/>
      <c r="BA252" s="284"/>
      <c r="BB252" s="284"/>
      <c r="BC252" s="284"/>
      <c r="BD252" s="284"/>
      <c r="BE252" s="284"/>
      <c r="BF252" s="284"/>
      <c r="BG252" s="284"/>
      <c r="BH252" s="284"/>
      <c r="BI252" s="284"/>
      <c r="BJ252" s="284"/>
      <c r="BK252" s="284"/>
      <c r="BL252" s="284"/>
      <c r="BM252" s="284"/>
      <c r="BN252" s="284"/>
      <c r="BO252" s="284"/>
      <c r="BP252" s="284"/>
      <c r="BQ252" s="284"/>
      <c r="BR252" s="284"/>
      <c r="BS252" s="284"/>
      <c r="BT252" s="284"/>
      <c r="BU252" s="284"/>
      <c r="BV252" s="284"/>
      <c r="BW252" s="284"/>
      <c r="BX252" s="284"/>
      <c r="BY252" s="284"/>
      <c r="BZ252" s="284"/>
      <c r="CA252" s="284"/>
      <c r="CB252" s="284"/>
      <c r="CC252" s="284"/>
      <c r="CD252" s="284"/>
      <c r="CE252" s="284"/>
      <c r="CF252" s="284"/>
      <c r="CG252" s="284"/>
      <c r="CH252" s="284"/>
      <c r="CI252" s="284"/>
      <c r="CJ252" s="284"/>
      <c r="CK252" s="284"/>
      <c r="CL252" s="284"/>
      <c r="CM252" s="284"/>
      <c r="CN252" s="284"/>
      <c r="CO252" s="284"/>
      <c r="CP252" s="284"/>
      <c r="CQ252" s="284"/>
      <c r="CR252" s="284"/>
      <c r="CS252" s="284"/>
      <c r="CT252" s="284"/>
      <c r="CU252" s="284"/>
      <c r="CV252" s="284"/>
      <c r="CW252" s="284"/>
      <c r="CX252" s="284"/>
      <c r="CY252" s="284"/>
      <c r="CZ252" s="284"/>
      <c r="DA252" s="284"/>
      <c r="DB252" s="284"/>
      <c r="DC252" s="284"/>
      <c r="DD252" s="284"/>
      <c r="DE252" s="284"/>
      <c r="DF252" s="284"/>
      <c r="DG252" s="284"/>
      <c r="DH252" s="284"/>
      <c r="DI252" s="284"/>
      <c r="DJ252" s="284"/>
      <c r="DK252" s="284"/>
      <c r="DL252" s="284"/>
      <c r="DM252" s="284"/>
      <c r="DN252" s="284"/>
      <c r="DO252" s="284"/>
      <c r="DP252" s="284"/>
      <c r="DQ252" s="284"/>
      <c r="DR252" s="284"/>
      <c r="DS252" s="284"/>
      <c r="DT252" s="284"/>
      <c r="DU252" s="284"/>
      <c r="DV252" s="284"/>
      <c r="DW252" s="284"/>
      <c r="DX252" s="284"/>
      <c r="DY252" s="284"/>
      <c r="DZ252" s="284"/>
      <c r="EA252" s="284"/>
      <c r="EB252" s="284"/>
      <c r="EC252" s="284"/>
      <c r="ED252" s="284"/>
      <c r="EE252" s="284"/>
      <c r="EF252" s="284"/>
      <c r="EG252" s="284"/>
      <c r="EH252" s="284"/>
      <c r="EI252" s="284"/>
      <c r="EJ252" s="284"/>
      <c r="EK252" s="284"/>
      <c r="EL252" s="284"/>
      <c r="EM252" s="284"/>
      <c r="EN252" s="284"/>
      <c r="EO252" s="284"/>
      <c r="EP252" s="284"/>
      <c r="EQ252" s="284"/>
      <c r="ER252" s="284"/>
      <c r="ES252" s="284"/>
      <c r="ET252" s="284"/>
      <c r="EU252" s="284"/>
      <c r="EV252" s="284"/>
      <c r="EW252" s="284"/>
      <c r="EX252" s="284"/>
      <c r="EY252" s="284"/>
      <c r="EZ252" s="284"/>
      <c r="FA252" s="284"/>
      <c r="FB252" s="284"/>
      <c r="FC252" s="284"/>
      <c r="FD252" s="284"/>
      <c r="FE252" s="284"/>
      <c r="FF252" s="284"/>
      <c r="FG252" s="284"/>
      <c r="FH252" s="284"/>
      <c r="FI252" s="284"/>
      <c r="FJ252" s="284"/>
      <c r="FK252" s="284"/>
      <c r="FL252" s="284"/>
      <c r="FM252" s="284"/>
      <c r="FN252" s="284"/>
      <c r="FO252" s="284"/>
      <c r="FP252" s="284"/>
      <c r="FQ252" s="284"/>
      <c r="FR252" s="284"/>
      <c r="FS252" s="284"/>
      <c r="FT252" s="284"/>
      <c r="FU252" s="284"/>
      <c r="FV252" s="284"/>
      <c r="FW252" s="284"/>
      <c r="FX252" s="284"/>
      <c r="FY252" s="284"/>
      <c r="FZ252" s="284"/>
      <c r="GA252" s="284"/>
      <c r="GB252" s="284"/>
      <c r="GC252" s="284"/>
      <c r="GD252" s="284"/>
      <c r="GE252" s="284"/>
      <c r="GF252" s="284"/>
      <c r="GG252" s="284"/>
      <c r="GH252" s="284"/>
      <c r="GI252" s="284"/>
      <c r="GJ252" s="284"/>
      <c r="GK252" s="284"/>
      <c r="GL252" s="284"/>
      <c r="GM252" s="284"/>
      <c r="GN252" s="284"/>
      <c r="GO252" s="284"/>
      <c r="GP252" s="284"/>
      <c r="GQ252" s="284"/>
      <c r="GR252" s="284"/>
      <c r="GS252" s="284"/>
      <c r="GT252" s="284"/>
      <c r="GU252" s="284"/>
      <c r="GV252" s="284"/>
      <c r="GW252" s="284"/>
      <c r="GX252" s="284"/>
      <c r="GY252" s="284"/>
      <c r="GZ252" s="284"/>
      <c r="HA252" s="284"/>
      <c r="HB252" s="284"/>
      <c r="HC252" s="284"/>
      <c r="HD252" s="284"/>
      <c r="HE252" s="284"/>
      <c r="HF252" s="284"/>
      <c r="HG252" s="284"/>
      <c r="HH252" s="284"/>
      <c r="HI252" s="284"/>
      <c r="HJ252" s="284"/>
      <c r="HK252" s="284"/>
      <c r="HL252" s="284"/>
      <c r="HM252" s="284"/>
      <c r="HN252" s="284"/>
      <c r="HO252" s="284"/>
      <c r="HP252" s="284"/>
      <c r="HQ252" s="284"/>
      <c r="HR252" s="284"/>
      <c r="HS252" s="284"/>
      <c r="HT252" s="284"/>
      <c r="HU252" s="284"/>
      <c r="HV252" s="284"/>
      <c r="HW252" s="284"/>
      <c r="HX252" s="284"/>
      <c r="HY252" s="284"/>
      <c r="HZ252" s="284"/>
      <c r="IA252" s="284"/>
      <c r="IB252" s="284"/>
      <c r="IC252" s="284"/>
      <c r="ID252" s="284"/>
      <c r="IE252" s="284"/>
      <c r="IF252" s="284"/>
      <c r="IG252" s="284"/>
      <c r="IH252" s="284"/>
      <c r="II252" s="284"/>
      <c r="IJ252" s="284"/>
    </row>
    <row r="253" spans="1:244" s="353" customFormat="1" ht="14.25">
      <c r="A253" s="505"/>
      <c r="B253" s="350"/>
      <c r="C253" s="507"/>
      <c r="D253" s="417"/>
      <c r="E253" s="509"/>
      <c r="F253" s="508"/>
      <c r="G253" s="284"/>
      <c r="H253" s="284"/>
      <c r="I253" s="284"/>
      <c r="J253" s="284"/>
      <c r="K253" s="284"/>
      <c r="L253" s="284"/>
      <c r="M253" s="284"/>
      <c r="N253" s="284"/>
      <c r="O253" s="284"/>
      <c r="P253" s="284"/>
      <c r="Q253" s="284"/>
      <c r="R253" s="284"/>
      <c r="S253" s="284"/>
      <c r="T253" s="284"/>
      <c r="U253" s="284"/>
      <c r="V253" s="284"/>
      <c r="W253" s="284"/>
      <c r="X253" s="284"/>
      <c r="Y253" s="284"/>
      <c r="Z253" s="284"/>
      <c r="AA253" s="284"/>
      <c r="AB253" s="284"/>
      <c r="AC253" s="284"/>
      <c r="AD253" s="284"/>
      <c r="AE253" s="284"/>
      <c r="AF253" s="284"/>
      <c r="AG253" s="284"/>
      <c r="AH253" s="284"/>
      <c r="AI253" s="284"/>
      <c r="AJ253" s="284"/>
      <c r="AK253" s="284"/>
      <c r="AL253" s="284"/>
      <c r="AM253" s="284"/>
      <c r="AN253" s="284"/>
      <c r="AO253" s="284"/>
      <c r="AP253" s="284"/>
      <c r="AQ253" s="284"/>
      <c r="AR253" s="284"/>
      <c r="AS253" s="284"/>
      <c r="AT253" s="284"/>
      <c r="AU253" s="284"/>
      <c r="AV253" s="284"/>
      <c r="AW253" s="284"/>
      <c r="AX253" s="284"/>
      <c r="AY253" s="284"/>
      <c r="AZ253" s="284"/>
      <c r="BA253" s="284"/>
      <c r="BB253" s="284"/>
      <c r="BC253" s="284"/>
      <c r="BD253" s="284"/>
      <c r="BE253" s="284"/>
      <c r="BF253" s="284"/>
      <c r="BG253" s="284"/>
      <c r="BH253" s="284"/>
      <c r="BI253" s="284"/>
      <c r="BJ253" s="284"/>
      <c r="BK253" s="284"/>
      <c r="BL253" s="284"/>
      <c r="BM253" s="284"/>
      <c r="BN253" s="284"/>
      <c r="BO253" s="284"/>
      <c r="BP253" s="284"/>
      <c r="BQ253" s="284"/>
      <c r="BR253" s="284"/>
      <c r="BS253" s="284"/>
      <c r="BT253" s="284"/>
      <c r="BU253" s="284"/>
      <c r="BV253" s="284"/>
      <c r="BW253" s="284"/>
      <c r="BX253" s="284"/>
      <c r="BY253" s="284"/>
      <c r="BZ253" s="284"/>
      <c r="CA253" s="284"/>
      <c r="CB253" s="284"/>
      <c r="CC253" s="284"/>
      <c r="CD253" s="284"/>
      <c r="CE253" s="284"/>
      <c r="CF253" s="284"/>
      <c r="CG253" s="284"/>
      <c r="CH253" s="284"/>
      <c r="CI253" s="284"/>
      <c r="CJ253" s="284"/>
      <c r="CK253" s="284"/>
      <c r="CL253" s="284"/>
      <c r="CM253" s="284"/>
      <c r="CN253" s="284"/>
      <c r="CO253" s="284"/>
      <c r="CP253" s="284"/>
      <c r="CQ253" s="284"/>
      <c r="CR253" s="284"/>
      <c r="CS253" s="284"/>
      <c r="CT253" s="284"/>
      <c r="CU253" s="284"/>
      <c r="CV253" s="284"/>
      <c r="CW253" s="284"/>
      <c r="CX253" s="284"/>
      <c r="CY253" s="284"/>
      <c r="CZ253" s="284"/>
      <c r="DA253" s="284"/>
      <c r="DB253" s="284"/>
      <c r="DC253" s="284"/>
      <c r="DD253" s="284"/>
      <c r="DE253" s="284"/>
      <c r="DF253" s="284"/>
      <c r="DG253" s="284"/>
      <c r="DH253" s="284"/>
      <c r="DI253" s="284"/>
      <c r="DJ253" s="284"/>
      <c r="DK253" s="284"/>
      <c r="DL253" s="284"/>
      <c r="DM253" s="284"/>
      <c r="DN253" s="284"/>
      <c r="DO253" s="284"/>
      <c r="DP253" s="284"/>
      <c r="DQ253" s="284"/>
      <c r="DR253" s="284"/>
      <c r="DS253" s="284"/>
      <c r="DT253" s="284"/>
      <c r="DU253" s="284"/>
      <c r="DV253" s="284"/>
      <c r="DW253" s="284"/>
      <c r="DX253" s="284"/>
      <c r="DY253" s="284"/>
      <c r="DZ253" s="284"/>
      <c r="EA253" s="284"/>
      <c r="EB253" s="284"/>
      <c r="EC253" s="284"/>
      <c r="ED253" s="284"/>
      <c r="EE253" s="284"/>
      <c r="EF253" s="284"/>
      <c r="EG253" s="284"/>
      <c r="EH253" s="284"/>
      <c r="EI253" s="284"/>
      <c r="EJ253" s="284"/>
      <c r="EK253" s="284"/>
      <c r="EL253" s="284"/>
      <c r="EM253" s="284"/>
      <c r="EN253" s="284"/>
      <c r="EO253" s="284"/>
      <c r="EP253" s="284"/>
      <c r="EQ253" s="284"/>
      <c r="ER253" s="284"/>
      <c r="ES253" s="284"/>
      <c r="ET253" s="284"/>
      <c r="EU253" s="284"/>
      <c r="EV253" s="284"/>
      <c r="EW253" s="284"/>
      <c r="EX253" s="284"/>
      <c r="EY253" s="284"/>
      <c r="EZ253" s="284"/>
      <c r="FA253" s="284"/>
      <c r="FB253" s="284"/>
      <c r="FC253" s="284"/>
      <c r="FD253" s="284"/>
      <c r="FE253" s="284"/>
      <c r="FF253" s="284"/>
      <c r="FG253" s="284"/>
      <c r="FH253" s="284"/>
      <c r="FI253" s="284"/>
      <c r="FJ253" s="284"/>
      <c r="FK253" s="284"/>
      <c r="FL253" s="284"/>
      <c r="FM253" s="284"/>
      <c r="FN253" s="284"/>
      <c r="FO253" s="284"/>
      <c r="FP253" s="284"/>
      <c r="FQ253" s="284"/>
      <c r="FR253" s="284"/>
      <c r="FS253" s="284"/>
      <c r="FT253" s="284"/>
      <c r="FU253" s="284"/>
      <c r="FV253" s="284"/>
      <c r="FW253" s="284"/>
      <c r="FX253" s="284"/>
      <c r="FY253" s="284"/>
      <c r="FZ253" s="284"/>
      <c r="GA253" s="284"/>
      <c r="GB253" s="284"/>
      <c r="GC253" s="284"/>
      <c r="GD253" s="284"/>
      <c r="GE253" s="284"/>
      <c r="GF253" s="284"/>
      <c r="GG253" s="284"/>
      <c r="GH253" s="284"/>
      <c r="GI253" s="284"/>
      <c r="GJ253" s="284"/>
      <c r="GK253" s="284"/>
      <c r="GL253" s="284"/>
      <c r="GM253" s="284"/>
      <c r="GN253" s="284"/>
      <c r="GO253" s="284"/>
      <c r="GP253" s="284"/>
      <c r="GQ253" s="284"/>
      <c r="GR253" s="284"/>
      <c r="GS253" s="284"/>
      <c r="GT253" s="284"/>
      <c r="GU253" s="284"/>
      <c r="GV253" s="284"/>
      <c r="GW253" s="284"/>
      <c r="GX253" s="284"/>
      <c r="GY253" s="284"/>
      <c r="GZ253" s="284"/>
      <c r="HA253" s="284"/>
      <c r="HB253" s="284"/>
      <c r="HC253" s="284"/>
      <c r="HD253" s="284"/>
      <c r="HE253" s="284"/>
      <c r="HF253" s="284"/>
      <c r="HG253" s="284"/>
      <c r="HH253" s="284"/>
      <c r="HI253" s="284"/>
      <c r="HJ253" s="284"/>
      <c r="HK253" s="284"/>
      <c r="HL253" s="284"/>
      <c r="HM253" s="284"/>
      <c r="HN253" s="284"/>
      <c r="HO253" s="284"/>
      <c r="HP253" s="284"/>
      <c r="HQ253" s="284"/>
      <c r="HR253" s="284"/>
      <c r="HS253" s="284"/>
      <c r="HT253" s="284"/>
      <c r="HU253" s="284"/>
      <c r="HV253" s="284"/>
      <c r="HW253" s="284"/>
      <c r="HX253" s="284"/>
      <c r="HY253" s="284"/>
      <c r="HZ253" s="284"/>
      <c r="IA253" s="284"/>
      <c r="IB253" s="284"/>
      <c r="IC253" s="284"/>
      <c r="ID253" s="284"/>
      <c r="IE253" s="284"/>
      <c r="IF253" s="284"/>
      <c r="IG253" s="284"/>
      <c r="IH253" s="284"/>
      <c r="II253" s="284"/>
      <c r="IJ253" s="284"/>
    </row>
    <row r="254" spans="1:244" s="353" customFormat="1" ht="28.5">
      <c r="A254" s="344" t="s">
        <v>1462</v>
      </c>
      <c r="B254" s="350" t="s">
        <v>1274</v>
      </c>
      <c r="C254" s="507" t="s">
        <v>440</v>
      </c>
      <c r="D254" s="417">
        <v>77</v>
      </c>
      <c r="E254" s="288"/>
      <c r="F254" s="219">
        <f>D254*E254</f>
        <v>0</v>
      </c>
      <c r="G254" s="284"/>
      <c r="H254" s="284"/>
      <c r="I254" s="284"/>
      <c r="J254" s="284"/>
      <c r="K254" s="284"/>
      <c r="L254" s="284"/>
      <c r="M254" s="284"/>
      <c r="N254" s="284"/>
      <c r="O254" s="284"/>
      <c r="P254" s="284"/>
      <c r="Q254" s="284"/>
      <c r="R254" s="284"/>
      <c r="S254" s="284"/>
      <c r="T254" s="284"/>
      <c r="U254" s="284"/>
      <c r="V254" s="284"/>
      <c r="W254" s="284"/>
      <c r="X254" s="284"/>
      <c r="Y254" s="284"/>
      <c r="Z254" s="284"/>
      <c r="AA254" s="284"/>
      <c r="AB254" s="284"/>
      <c r="AC254" s="284"/>
      <c r="AD254" s="284"/>
      <c r="AE254" s="284"/>
      <c r="AF254" s="284"/>
      <c r="AG254" s="284"/>
      <c r="AH254" s="284"/>
      <c r="AI254" s="284"/>
      <c r="AJ254" s="284"/>
      <c r="AK254" s="284"/>
      <c r="AL254" s="284"/>
      <c r="AM254" s="284"/>
      <c r="AN254" s="284"/>
      <c r="AO254" s="284"/>
      <c r="AP254" s="284"/>
      <c r="AQ254" s="284"/>
      <c r="AR254" s="284"/>
      <c r="AS254" s="284"/>
      <c r="AT254" s="284"/>
      <c r="AU254" s="284"/>
      <c r="AV254" s="284"/>
      <c r="AW254" s="284"/>
      <c r="AX254" s="284"/>
      <c r="AY254" s="284"/>
      <c r="AZ254" s="284"/>
      <c r="BA254" s="284"/>
      <c r="BB254" s="284"/>
      <c r="BC254" s="284"/>
      <c r="BD254" s="284"/>
      <c r="BE254" s="284"/>
      <c r="BF254" s="284"/>
      <c r="BG254" s="284"/>
      <c r="BH254" s="284"/>
      <c r="BI254" s="284"/>
      <c r="BJ254" s="284"/>
      <c r="BK254" s="284"/>
      <c r="BL254" s="284"/>
      <c r="BM254" s="284"/>
      <c r="BN254" s="284"/>
      <c r="BO254" s="284"/>
      <c r="BP254" s="284"/>
      <c r="BQ254" s="284"/>
      <c r="BR254" s="284"/>
      <c r="BS254" s="284"/>
      <c r="BT254" s="284"/>
      <c r="BU254" s="284"/>
      <c r="BV254" s="284"/>
      <c r="BW254" s="284"/>
      <c r="BX254" s="284"/>
      <c r="BY254" s="284"/>
      <c r="BZ254" s="284"/>
      <c r="CA254" s="284"/>
      <c r="CB254" s="284"/>
      <c r="CC254" s="284"/>
      <c r="CD254" s="284"/>
      <c r="CE254" s="284"/>
      <c r="CF254" s="284"/>
      <c r="CG254" s="284"/>
      <c r="CH254" s="284"/>
      <c r="CI254" s="284"/>
      <c r="CJ254" s="284"/>
      <c r="CK254" s="284"/>
      <c r="CL254" s="284"/>
      <c r="CM254" s="284"/>
      <c r="CN254" s="284"/>
      <c r="CO254" s="284"/>
      <c r="CP254" s="284"/>
      <c r="CQ254" s="284"/>
      <c r="CR254" s="284"/>
      <c r="CS254" s="284"/>
      <c r="CT254" s="284"/>
      <c r="CU254" s="284"/>
      <c r="CV254" s="284"/>
      <c r="CW254" s="284"/>
      <c r="CX254" s="284"/>
      <c r="CY254" s="284"/>
      <c r="CZ254" s="284"/>
      <c r="DA254" s="284"/>
      <c r="DB254" s="284"/>
      <c r="DC254" s="284"/>
      <c r="DD254" s="284"/>
      <c r="DE254" s="284"/>
      <c r="DF254" s="284"/>
      <c r="DG254" s="284"/>
      <c r="DH254" s="284"/>
      <c r="DI254" s="284"/>
      <c r="DJ254" s="284"/>
      <c r="DK254" s="284"/>
      <c r="DL254" s="284"/>
      <c r="DM254" s="284"/>
      <c r="DN254" s="284"/>
      <c r="DO254" s="284"/>
      <c r="DP254" s="284"/>
      <c r="DQ254" s="284"/>
      <c r="DR254" s="284"/>
      <c r="DS254" s="284"/>
      <c r="DT254" s="284"/>
      <c r="DU254" s="284"/>
      <c r="DV254" s="284"/>
      <c r="DW254" s="284"/>
      <c r="DX254" s="284"/>
      <c r="DY254" s="284"/>
      <c r="DZ254" s="284"/>
      <c r="EA254" s="284"/>
      <c r="EB254" s="284"/>
      <c r="EC254" s="284"/>
      <c r="ED254" s="284"/>
      <c r="EE254" s="284"/>
      <c r="EF254" s="284"/>
      <c r="EG254" s="284"/>
      <c r="EH254" s="284"/>
      <c r="EI254" s="284"/>
      <c r="EJ254" s="284"/>
      <c r="EK254" s="284"/>
      <c r="EL254" s="284"/>
      <c r="EM254" s="284"/>
      <c r="EN254" s="284"/>
      <c r="EO254" s="284"/>
      <c r="EP254" s="284"/>
      <c r="EQ254" s="284"/>
      <c r="ER254" s="284"/>
      <c r="ES254" s="284"/>
      <c r="ET254" s="284"/>
      <c r="EU254" s="284"/>
      <c r="EV254" s="284"/>
      <c r="EW254" s="284"/>
      <c r="EX254" s="284"/>
      <c r="EY254" s="284"/>
      <c r="EZ254" s="284"/>
      <c r="FA254" s="284"/>
      <c r="FB254" s="284"/>
      <c r="FC254" s="284"/>
      <c r="FD254" s="284"/>
      <c r="FE254" s="284"/>
      <c r="FF254" s="284"/>
      <c r="FG254" s="284"/>
      <c r="FH254" s="284"/>
      <c r="FI254" s="284"/>
      <c r="FJ254" s="284"/>
      <c r="FK254" s="284"/>
      <c r="FL254" s="284"/>
      <c r="FM254" s="284"/>
      <c r="FN254" s="284"/>
      <c r="FO254" s="284"/>
      <c r="FP254" s="284"/>
      <c r="FQ254" s="284"/>
      <c r="FR254" s="284"/>
      <c r="FS254" s="284"/>
      <c r="FT254" s="284"/>
      <c r="FU254" s="284"/>
      <c r="FV254" s="284"/>
      <c r="FW254" s="284"/>
      <c r="FX254" s="284"/>
      <c r="FY254" s="284"/>
      <c r="FZ254" s="284"/>
      <c r="GA254" s="284"/>
      <c r="GB254" s="284"/>
      <c r="GC254" s="284"/>
      <c r="GD254" s="284"/>
      <c r="GE254" s="284"/>
      <c r="GF254" s="284"/>
      <c r="GG254" s="284"/>
      <c r="GH254" s="284"/>
      <c r="GI254" s="284"/>
      <c r="GJ254" s="284"/>
      <c r="GK254" s="284"/>
      <c r="GL254" s="284"/>
      <c r="GM254" s="284"/>
      <c r="GN254" s="284"/>
      <c r="GO254" s="284"/>
      <c r="GP254" s="284"/>
      <c r="GQ254" s="284"/>
      <c r="GR254" s="284"/>
      <c r="GS254" s="284"/>
      <c r="GT254" s="284"/>
      <c r="GU254" s="284"/>
      <c r="GV254" s="284"/>
      <c r="GW254" s="284"/>
      <c r="GX254" s="284"/>
      <c r="GY254" s="284"/>
      <c r="GZ254" s="284"/>
      <c r="HA254" s="284"/>
      <c r="HB254" s="284"/>
      <c r="HC254" s="284"/>
      <c r="HD254" s="284"/>
      <c r="HE254" s="284"/>
      <c r="HF254" s="284"/>
      <c r="HG254" s="284"/>
      <c r="HH254" s="284"/>
      <c r="HI254" s="284"/>
      <c r="HJ254" s="284"/>
      <c r="HK254" s="284"/>
      <c r="HL254" s="284"/>
      <c r="HM254" s="284"/>
      <c r="HN254" s="284"/>
      <c r="HO254" s="284"/>
      <c r="HP254" s="284"/>
      <c r="HQ254" s="284"/>
      <c r="HR254" s="284"/>
      <c r="HS254" s="284"/>
      <c r="HT254" s="284"/>
      <c r="HU254" s="284"/>
      <c r="HV254" s="284"/>
      <c r="HW254" s="284"/>
      <c r="HX254" s="284"/>
      <c r="HY254" s="284"/>
      <c r="HZ254" s="284"/>
      <c r="IA254" s="284"/>
      <c r="IB254" s="284"/>
      <c r="IC254" s="284"/>
      <c r="ID254" s="284"/>
      <c r="IE254" s="284"/>
      <c r="IF254" s="284"/>
      <c r="IG254" s="284"/>
      <c r="IH254" s="284"/>
      <c r="II254" s="284"/>
      <c r="IJ254" s="284"/>
    </row>
    <row r="255" spans="1:244" s="353" customFormat="1" ht="14.25">
      <c r="A255" s="505"/>
      <c r="B255" s="350"/>
      <c r="C255" s="507"/>
      <c r="D255" s="417"/>
      <c r="E255" s="509"/>
      <c r="F255" s="508"/>
      <c r="G255" s="284"/>
      <c r="H255" s="284"/>
      <c r="I255" s="284"/>
      <c r="J255" s="284"/>
      <c r="K255" s="284"/>
      <c r="L255" s="284"/>
      <c r="M255" s="284"/>
      <c r="N255" s="284"/>
      <c r="O255" s="284"/>
      <c r="P255" s="284"/>
      <c r="Q255" s="284"/>
      <c r="R255" s="284"/>
      <c r="S255" s="284"/>
      <c r="T255" s="284"/>
      <c r="U255" s="284"/>
      <c r="V255" s="284"/>
      <c r="W255" s="284"/>
      <c r="X255" s="284"/>
      <c r="Y255" s="284"/>
      <c r="Z255" s="284"/>
      <c r="AA255" s="284"/>
      <c r="AB255" s="284"/>
      <c r="AC255" s="284"/>
      <c r="AD255" s="284"/>
      <c r="AE255" s="284"/>
      <c r="AF255" s="284"/>
      <c r="AG255" s="284"/>
      <c r="AH255" s="284"/>
      <c r="AI255" s="284"/>
      <c r="AJ255" s="284"/>
      <c r="AK255" s="284"/>
      <c r="AL255" s="284"/>
      <c r="AM255" s="284"/>
      <c r="AN255" s="284"/>
      <c r="AO255" s="284"/>
      <c r="AP255" s="284"/>
      <c r="AQ255" s="284"/>
      <c r="AR255" s="284"/>
      <c r="AS255" s="284"/>
      <c r="AT255" s="284"/>
      <c r="AU255" s="284"/>
      <c r="AV255" s="284"/>
      <c r="AW255" s="284"/>
      <c r="AX255" s="284"/>
      <c r="AY255" s="284"/>
      <c r="AZ255" s="284"/>
      <c r="BA255" s="284"/>
      <c r="BB255" s="284"/>
      <c r="BC255" s="284"/>
      <c r="BD255" s="284"/>
      <c r="BE255" s="284"/>
      <c r="BF255" s="284"/>
      <c r="BG255" s="284"/>
      <c r="BH255" s="284"/>
      <c r="BI255" s="284"/>
      <c r="BJ255" s="284"/>
      <c r="BK255" s="284"/>
      <c r="BL255" s="284"/>
      <c r="BM255" s="284"/>
      <c r="BN255" s="284"/>
      <c r="BO255" s="284"/>
      <c r="BP255" s="284"/>
      <c r="BQ255" s="284"/>
      <c r="BR255" s="284"/>
      <c r="BS255" s="284"/>
      <c r="BT255" s="284"/>
      <c r="BU255" s="284"/>
      <c r="BV255" s="284"/>
      <c r="BW255" s="284"/>
      <c r="BX255" s="284"/>
      <c r="BY255" s="284"/>
      <c r="BZ255" s="284"/>
      <c r="CA255" s="284"/>
      <c r="CB255" s="284"/>
      <c r="CC255" s="284"/>
      <c r="CD255" s="284"/>
      <c r="CE255" s="284"/>
      <c r="CF255" s="284"/>
      <c r="CG255" s="284"/>
      <c r="CH255" s="284"/>
      <c r="CI255" s="284"/>
      <c r="CJ255" s="284"/>
      <c r="CK255" s="284"/>
      <c r="CL255" s="284"/>
      <c r="CM255" s="284"/>
      <c r="CN255" s="284"/>
      <c r="CO255" s="284"/>
      <c r="CP255" s="284"/>
      <c r="CQ255" s="284"/>
      <c r="CR255" s="284"/>
      <c r="CS255" s="284"/>
      <c r="CT255" s="284"/>
      <c r="CU255" s="284"/>
      <c r="CV255" s="284"/>
      <c r="CW255" s="284"/>
      <c r="CX255" s="284"/>
      <c r="CY255" s="284"/>
      <c r="CZ255" s="284"/>
      <c r="DA255" s="284"/>
      <c r="DB255" s="284"/>
      <c r="DC255" s="284"/>
      <c r="DD255" s="284"/>
      <c r="DE255" s="284"/>
      <c r="DF255" s="284"/>
      <c r="DG255" s="284"/>
      <c r="DH255" s="284"/>
      <c r="DI255" s="284"/>
      <c r="DJ255" s="284"/>
      <c r="DK255" s="284"/>
      <c r="DL255" s="284"/>
      <c r="DM255" s="284"/>
      <c r="DN255" s="284"/>
      <c r="DO255" s="284"/>
      <c r="DP255" s="284"/>
      <c r="DQ255" s="284"/>
      <c r="DR255" s="284"/>
      <c r="DS255" s="284"/>
      <c r="DT255" s="284"/>
      <c r="DU255" s="284"/>
      <c r="DV255" s="284"/>
      <c r="DW255" s="284"/>
      <c r="DX255" s="284"/>
      <c r="DY255" s="284"/>
      <c r="DZ255" s="284"/>
      <c r="EA255" s="284"/>
      <c r="EB255" s="284"/>
      <c r="EC255" s="284"/>
      <c r="ED255" s="284"/>
      <c r="EE255" s="284"/>
      <c r="EF255" s="284"/>
      <c r="EG255" s="284"/>
      <c r="EH255" s="284"/>
      <c r="EI255" s="284"/>
      <c r="EJ255" s="284"/>
      <c r="EK255" s="284"/>
      <c r="EL255" s="284"/>
      <c r="EM255" s="284"/>
      <c r="EN255" s="284"/>
      <c r="EO255" s="284"/>
      <c r="EP255" s="284"/>
      <c r="EQ255" s="284"/>
      <c r="ER255" s="284"/>
      <c r="ES255" s="284"/>
      <c r="ET255" s="284"/>
      <c r="EU255" s="284"/>
      <c r="EV255" s="284"/>
      <c r="EW255" s="284"/>
      <c r="EX255" s="284"/>
      <c r="EY255" s="284"/>
      <c r="EZ255" s="284"/>
      <c r="FA255" s="284"/>
      <c r="FB255" s="284"/>
      <c r="FC255" s="284"/>
      <c r="FD255" s="284"/>
      <c r="FE255" s="284"/>
      <c r="FF255" s="284"/>
      <c r="FG255" s="284"/>
      <c r="FH255" s="284"/>
      <c r="FI255" s="284"/>
      <c r="FJ255" s="284"/>
      <c r="FK255" s="284"/>
      <c r="FL255" s="284"/>
      <c r="FM255" s="284"/>
      <c r="FN255" s="284"/>
      <c r="FO255" s="284"/>
      <c r="FP255" s="284"/>
      <c r="FQ255" s="284"/>
      <c r="FR255" s="284"/>
      <c r="FS255" s="284"/>
      <c r="FT255" s="284"/>
      <c r="FU255" s="284"/>
      <c r="FV255" s="284"/>
      <c r="FW255" s="284"/>
      <c r="FX255" s="284"/>
      <c r="FY255" s="284"/>
      <c r="FZ255" s="284"/>
      <c r="GA255" s="284"/>
      <c r="GB255" s="284"/>
      <c r="GC255" s="284"/>
      <c r="GD255" s="284"/>
      <c r="GE255" s="284"/>
      <c r="GF255" s="284"/>
      <c r="GG255" s="284"/>
      <c r="GH255" s="284"/>
      <c r="GI255" s="284"/>
      <c r="GJ255" s="284"/>
      <c r="GK255" s="284"/>
      <c r="GL255" s="284"/>
      <c r="GM255" s="284"/>
      <c r="GN255" s="284"/>
      <c r="GO255" s="284"/>
      <c r="GP255" s="284"/>
      <c r="GQ255" s="284"/>
      <c r="GR255" s="284"/>
      <c r="GS255" s="284"/>
      <c r="GT255" s="284"/>
      <c r="GU255" s="284"/>
      <c r="GV255" s="284"/>
      <c r="GW255" s="284"/>
      <c r="GX255" s="284"/>
      <c r="GY255" s="284"/>
      <c r="GZ255" s="284"/>
      <c r="HA255" s="284"/>
      <c r="HB255" s="284"/>
      <c r="HC255" s="284"/>
      <c r="HD255" s="284"/>
      <c r="HE255" s="284"/>
      <c r="HF255" s="284"/>
      <c r="HG255" s="284"/>
      <c r="HH255" s="284"/>
      <c r="HI255" s="284"/>
      <c r="HJ255" s="284"/>
      <c r="HK255" s="284"/>
      <c r="HL255" s="284"/>
      <c r="HM255" s="284"/>
      <c r="HN255" s="284"/>
      <c r="HO255" s="284"/>
      <c r="HP255" s="284"/>
      <c r="HQ255" s="284"/>
      <c r="HR255" s="284"/>
      <c r="HS255" s="284"/>
      <c r="HT255" s="284"/>
      <c r="HU255" s="284"/>
      <c r="HV255" s="284"/>
      <c r="HW255" s="284"/>
      <c r="HX255" s="284"/>
      <c r="HY255" s="284"/>
      <c r="HZ255" s="284"/>
      <c r="IA255" s="284"/>
      <c r="IB255" s="284"/>
      <c r="IC255" s="284"/>
      <c r="ID255" s="284"/>
      <c r="IE255" s="284"/>
      <c r="IF255" s="284"/>
      <c r="IG255" s="284"/>
      <c r="IH255" s="284"/>
      <c r="II255" s="284"/>
      <c r="IJ255" s="284"/>
    </row>
    <row r="256" spans="1:244" s="353" customFormat="1" ht="28.5">
      <c r="A256" s="344" t="s">
        <v>1463</v>
      </c>
      <c r="B256" s="350" t="s">
        <v>1275</v>
      </c>
      <c r="C256" s="507" t="s">
        <v>440</v>
      </c>
      <c r="D256" s="417">
        <v>32</v>
      </c>
      <c r="E256" s="288"/>
      <c r="F256" s="219">
        <f>D256*E256</f>
        <v>0</v>
      </c>
      <c r="G256" s="284"/>
      <c r="H256" s="284"/>
      <c r="I256" s="284"/>
      <c r="J256" s="284"/>
      <c r="K256" s="284"/>
      <c r="L256" s="284"/>
      <c r="M256" s="284"/>
      <c r="N256" s="284"/>
      <c r="O256" s="284"/>
      <c r="P256" s="284"/>
      <c r="Q256" s="284"/>
      <c r="R256" s="284"/>
      <c r="S256" s="284"/>
      <c r="T256" s="284"/>
      <c r="U256" s="284"/>
      <c r="V256" s="284"/>
      <c r="W256" s="284"/>
      <c r="X256" s="284"/>
      <c r="Y256" s="284"/>
      <c r="Z256" s="284"/>
      <c r="AA256" s="284"/>
      <c r="AB256" s="284"/>
      <c r="AC256" s="284"/>
      <c r="AD256" s="284"/>
      <c r="AE256" s="284"/>
      <c r="AF256" s="284"/>
      <c r="AG256" s="284"/>
      <c r="AH256" s="284"/>
      <c r="AI256" s="284"/>
      <c r="AJ256" s="284"/>
      <c r="AK256" s="284"/>
      <c r="AL256" s="284"/>
      <c r="AM256" s="284"/>
      <c r="AN256" s="284"/>
      <c r="AO256" s="284"/>
      <c r="AP256" s="284"/>
      <c r="AQ256" s="284"/>
      <c r="AR256" s="284"/>
      <c r="AS256" s="284"/>
      <c r="AT256" s="284"/>
      <c r="AU256" s="284"/>
      <c r="AV256" s="284"/>
      <c r="AW256" s="284"/>
      <c r="AX256" s="284"/>
      <c r="AY256" s="284"/>
      <c r="AZ256" s="284"/>
      <c r="BA256" s="284"/>
      <c r="BB256" s="284"/>
      <c r="BC256" s="284"/>
      <c r="BD256" s="284"/>
      <c r="BE256" s="284"/>
      <c r="BF256" s="284"/>
      <c r="BG256" s="284"/>
      <c r="BH256" s="284"/>
      <c r="BI256" s="284"/>
      <c r="BJ256" s="284"/>
      <c r="BK256" s="284"/>
      <c r="BL256" s="284"/>
      <c r="BM256" s="284"/>
      <c r="BN256" s="284"/>
      <c r="BO256" s="284"/>
      <c r="BP256" s="284"/>
      <c r="BQ256" s="284"/>
      <c r="BR256" s="284"/>
      <c r="BS256" s="284"/>
      <c r="BT256" s="284"/>
      <c r="BU256" s="284"/>
      <c r="BV256" s="284"/>
      <c r="BW256" s="284"/>
      <c r="BX256" s="284"/>
      <c r="BY256" s="284"/>
      <c r="BZ256" s="284"/>
      <c r="CA256" s="284"/>
      <c r="CB256" s="284"/>
      <c r="CC256" s="284"/>
      <c r="CD256" s="284"/>
      <c r="CE256" s="284"/>
      <c r="CF256" s="284"/>
      <c r="CG256" s="284"/>
      <c r="CH256" s="284"/>
      <c r="CI256" s="284"/>
      <c r="CJ256" s="284"/>
      <c r="CK256" s="284"/>
      <c r="CL256" s="284"/>
      <c r="CM256" s="284"/>
      <c r="CN256" s="284"/>
      <c r="CO256" s="284"/>
      <c r="CP256" s="284"/>
      <c r="CQ256" s="284"/>
      <c r="CR256" s="284"/>
      <c r="CS256" s="284"/>
      <c r="CT256" s="284"/>
      <c r="CU256" s="284"/>
      <c r="CV256" s="284"/>
      <c r="CW256" s="284"/>
      <c r="CX256" s="284"/>
      <c r="CY256" s="284"/>
      <c r="CZ256" s="284"/>
      <c r="DA256" s="284"/>
      <c r="DB256" s="284"/>
      <c r="DC256" s="284"/>
      <c r="DD256" s="284"/>
      <c r="DE256" s="284"/>
      <c r="DF256" s="284"/>
      <c r="DG256" s="284"/>
      <c r="DH256" s="284"/>
      <c r="DI256" s="284"/>
      <c r="DJ256" s="284"/>
      <c r="DK256" s="284"/>
      <c r="DL256" s="284"/>
      <c r="DM256" s="284"/>
      <c r="DN256" s="284"/>
      <c r="DO256" s="284"/>
      <c r="DP256" s="284"/>
      <c r="DQ256" s="284"/>
      <c r="DR256" s="284"/>
      <c r="DS256" s="284"/>
      <c r="DT256" s="284"/>
      <c r="DU256" s="284"/>
      <c r="DV256" s="284"/>
      <c r="DW256" s="284"/>
      <c r="DX256" s="284"/>
      <c r="DY256" s="284"/>
      <c r="DZ256" s="284"/>
      <c r="EA256" s="284"/>
      <c r="EB256" s="284"/>
      <c r="EC256" s="284"/>
      <c r="ED256" s="284"/>
      <c r="EE256" s="284"/>
      <c r="EF256" s="284"/>
      <c r="EG256" s="284"/>
      <c r="EH256" s="284"/>
      <c r="EI256" s="284"/>
      <c r="EJ256" s="284"/>
      <c r="EK256" s="284"/>
      <c r="EL256" s="284"/>
      <c r="EM256" s="284"/>
      <c r="EN256" s="284"/>
      <c r="EO256" s="284"/>
      <c r="EP256" s="284"/>
      <c r="EQ256" s="284"/>
      <c r="ER256" s="284"/>
      <c r="ES256" s="284"/>
      <c r="ET256" s="284"/>
      <c r="EU256" s="284"/>
      <c r="EV256" s="284"/>
      <c r="EW256" s="284"/>
      <c r="EX256" s="284"/>
      <c r="EY256" s="284"/>
      <c r="EZ256" s="284"/>
      <c r="FA256" s="284"/>
      <c r="FB256" s="284"/>
      <c r="FC256" s="284"/>
      <c r="FD256" s="284"/>
      <c r="FE256" s="284"/>
      <c r="FF256" s="284"/>
      <c r="FG256" s="284"/>
      <c r="FH256" s="284"/>
      <c r="FI256" s="284"/>
      <c r="FJ256" s="284"/>
      <c r="FK256" s="284"/>
      <c r="FL256" s="284"/>
      <c r="FM256" s="284"/>
      <c r="FN256" s="284"/>
      <c r="FO256" s="284"/>
      <c r="FP256" s="284"/>
      <c r="FQ256" s="284"/>
      <c r="FR256" s="284"/>
      <c r="FS256" s="284"/>
      <c r="FT256" s="284"/>
      <c r="FU256" s="284"/>
      <c r="FV256" s="284"/>
      <c r="FW256" s="284"/>
      <c r="FX256" s="284"/>
      <c r="FY256" s="284"/>
      <c r="FZ256" s="284"/>
      <c r="GA256" s="284"/>
      <c r="GB256" s="284"/>
      <c r="GC256" s="284"/>
      <c r="GD256" s="284"/>
      <c r="GE256" s="284"/>
      <c r="GF256" s="284"/>
      <c r="GG256" s="284"/>
      <c r="GH256" s="284"/>
      <c r="GI256" s="284"/>
      <c r="GJ256" s="284"/>
      <c r="GK256" s="284"/>
      <c r="GL256" s="284"/>
      <c r="GM256" s="284"/>
      <c r="GN256" s="284"/>
      <c r="GO256" s="284"/>
      <c r="GP256" s="284"/>
      <c r="GQ256" s="284"/>
      <c r="GR256" s="284"/>
      <c r="GS256" s="284"/>
      <c r="GT256" s="284"/>
      <c r="GU256" s="284"/>
      <c r="GV256" s="284"/>
      <c r="GW256" s="284"/>
      <c r="GX256" s="284"/>
      <c r="GY256" s="284"/>
      <c r="GZ256" s="284"/>
      <c r="HA256" s="284"/>
      <c r="HB256" s="284"/>
      <c r="HC256" s="284"/>
      <c r="HD256" s="284"/>
      <c r="HE256" s="284"/>
      <c r="HF256" s="284"/>
      <c r="HG256" s="284"/>
      <c r="HH256" s="284"/>
      <c r="HI256" s="284"/>
      <c r="HJ256" s="284"/>
      <c r="HK256" s="284"/>
      <c r="HL256" s="284"/>
      <c r="HM256" s="284"/>
      <c r="HN256" s="284"/>
      <c r="HO256" s="284"/>
      <c r="HP256" s="284"/>
      <c r="HQ256" s="284"/>
      <c r="HR256" s="284"/>
      <c r="HS256" s="284"/>
      <c r="HT256" s="284"/>
      <c r="HU256" s="284"/>
      <c r="HV256" s="284"/>
      <c r="HW256" s="284"/>
      <c r="HX256" s="284"/>
      <c r="HY256" s="284"/>
      <c r="HZ256" s="284"/>
      <c r="IA256" s="284"/>
      <c r="IB256" s="284"/>
      <c r="IC256" s="284"/>
      <c r="ID256" s="284"/>
      <c r="IE256" s="284"/>
      <c r="IF256" s="284"/>
      <c r="IG256" s="284"/>
      <c r="IH256" s="284"/>
      <c r="II256" s="284"/>
      <c r="IJ256" s="284"/>
    </row>
    <row r="257" spans="1:244" s="353" customFormat="1" ht="14.25">
      <c r="A257" s="505"/>
      <c r="B257" s="350"/>
      <c r="C257" s="507"/>
      <c r="D257" s="417"/>
      <c r="E257" s="511"/>
      <c r="F257" s="512"/>
      <c r="G257" s="284"/>
      <c r="H257" s="284"/>
      <c r="I257" s="284"/>
      <c r="J257" s="284"/>
      <c r="K257" s="284"/>
      <c r="L257" s="284"/>
      <c r="M257" s="284"/>
      <c r="N257" s="284"/>
      <c r="O257" s="284"/>
      <c r="P257" s="284"/>
      <c r="Q257" s="284"/>
      <c r="R257" s="284"/>
      <c r="S257" s="284"/>
      <c r="T257" s="284"/>
      <c r="U257" s="284"/>
      <c r="V257" s="284"/>
      <c r="W257" s="284"/>
      <c r="X257" s="284"/>
      <c r="Y257" s="284"/>
      <c r="Z257" s="284"/>
      <c r="AA257" s="284"/>
      <c r="AB257" s="284"/>
      <c r="AC257" s="284"/>
      <c r="AD257" s="284"/>
      <c r="AE257" s="284"/>
      <c r="AF257" s="284"/>
      <c r="AG257" s="284"/>
      <c r="AH257" s="284"/>
      <c r="AI257" s="284"/>
      <c r="AJ257" s="284"/>
      <c r="AK257" s="284"/>
      <c r="AL257" s="284"/>
      <c r="AM257" s="284"/>
      <c r="AN257" s="284"/>
      <c r="AO257" s="284"/>
      <c r="AP257" s="284"/>
      <c r="AQ257" s="284"/>
      <c r="AR257" s="284"/>
      <c r="AS257" s="284"/>
      <c r="AT257" s="284"/>
      <c r="AU257" s="284"/>
      <c r="AV257" s="284"/>
      <c r="AW257" s="284"/>
      <c r="AX257" s="284"/>
      <c r="AY257" s="284"/>
      <c r="AZ257" s="284"/>
      <c r="BA257" s="284"/>
      <c r="BB257" s="284"/>
      <c r="BC257" s="284"/>
      <c r="BD257" s="284"/>
      <c r="BE257" s="284"/>
      <c r="BF257" s="284"/>
      <c r="BG257" s="284"/>
      <c r="BH257" s="284"/>
      <c r="BI257" s="284"/>
      <c r="BJ257" s="284"/>
      <c r="BK257" s="284"/>
      <c r="BL257" s="284"/>
      <c r="BM257" s="284"/>
      <c r="BN257" s="284"/>
      <c r="BO257" s="284"/>
      <c r="BP257" s="284"/>
      <c r="BQ257" s="284"/>
      <c r="BR257" s="284"/>
      <c r="BS257" s="284"/>
      <c r="BT257" s="284"/>
      <c r="BU257" s="284"/>
      <c r="BV257" s="284"/>
      <c r="BW257" s="284"/>
      <c r="BX257" s="284"/>
      <c r="BY257" s="284"/>
      <c r="BZ257" s="284"/>
      <c r="CA257" s="284"/>
      <c r="CB257" s="284"/>
      <c r="CC257" s="284"/>
      <c r="CD257" s="284"/>
      <c r="CE257" s="284"/>
      <c r="CF257" s="284"/>
      <c r="CG257" s="284"/>
      <c r="CH257" s="284"/>
      <c r="CI257" s="284"/>
      <c r="CJ257" s="284"/>
      <c r="CK257" s="284"/>
      <c r="CL257" s="284"/>
      <c r="CM257" s="284"/>
      <c r="CN257" s="284"/>
      <c r="CO257" s="284"/>
      <c r="CP257" s="284"/>
      <c r="CQ257" s="284"/>
      <c r="CR257" s="284"/>
      <c r="CS257" s="284"/>
      <c r="CT257" s="284"/>
      <c r="CU257" s="284"/>
      <c r="CV257" s="284"/>
      <c r="CW257" s="284"/>
      <c r="CX257" s="284"/>
      <c r="CY257" s="284"/>
      <c r="CZ257" s="284"/>
      <c r="DA257" s="284"/>
      <c r="DB257" s="284"/>
      <c r="DC257" s="284"/>
      <c r="DD257" s="284"/>
      <c r="DE257" s="284"/>
      <c r="DF257" s="284"/>
      <c r="DG257" s="284"/>
      <c r="DH257" s="284"/>
      <c r="DI257" s="284"/>
      <c r="DJ257" s="284"/>
      <c r="DK257" s="284"/>
      <c r="DL257" s="284"/>
      <c r="DM257" s="284"/>
      <c r="DN257" s="284"/>
      <c r="DO257" s="284"/>
      <c r="DP257" s="284"/>
      <c r="DQ257" s="284"/>
      <c r="DR257" s="284"/>
      <c r="DS257" s="284"/>
      <c r="DT257" s="284"/>
      <c r="DU257" s="284"/>
      <c r="DV257" s="284"/>
      <c r="DW257" s="284"/>
      <c r="DX257" s="284"/>
      <c r="DY257" s="284"/>
      <c r="DZ257" s="284"/>
      <c r="EA257" s="284"/>
      <c r="EB257" s="284"/>
      <c r="EC257" s="284"/>
      <c r="ED257" s="284"/>
      <c r="EE257" s="284"/>
      <c r="EF257" s="284"/>
      <c r="EG257" s="284"/>
      <c r="EH257" s="284"/>
      <c r="EI257" s="284"/>
      <c r="EJ257" s="284"/>
      <c r="EK257" s="284"/>
      <c r="EL257" s="284"/>
      <c r="EM257" s="284"/>
      <c r="EN257" s="284"/>
      <c r="EO257" s="284"/>
      <c r="EP257" s="284"/>
      <c r="EQ257" s="284"/>
      <c r="ER257" s="284"/>
      <c r="ES257" s="284"/>
      <c r="ET257" s="284"/>
      <c r="EU257" s="284"/>
      <c r="EV257" s="284"/>
      <c r="EW257" s="284"/>
      <c r="EX257" s="284"/>
      <c r="EY257" s="284"/>
      <c r="EZ257" s="284"/>
      <c r="FA257" s="284"/>
      <c r="FB257" s="284"/>
      <c r="FC257" s="284"/>
      <c r="FD257" s="284"/>
      <c r="FE257" s="284"/>
      <c r="FF257" s="284"/>
      <c r="FG257" s="284"/>
      <c r="FH257" s="284"/>
      <c r="FI257" s="284"/>
      <c r="FJ257" s="284"/>
      <c r="FK257" s="284"/>
      <c r="FL257" s="284"/>
      <c r="FM257" s="284"/>
      <c r="FN257" s="284"/>
      <c r="FO257" s="284"/>
      <c r="FP257" s="284"/>
      <c r="FQ257" s="284"/>
      <c r="FR257" s="284"/>
      <c r="FS257" s="284"/>
      <c r="FT257" s="284"/>
      <c r="FU257" s="284"/>
      <c r="FV257" s="284"/>
      <c r="FW257" s="284"/>
      <c r="FX257" s="284"/>
      <c r="FY257" s="284"/>
      <c r="FZ257" s="284"/>
      <c r="GA257" s="284"/>
      <c r="GB257" s="284"/>
      <c r="GC257" s="284"/>
      <c r="GD257" s="284"/>
      <c r="GE257" s="284"/>
      <c r="GF257" s="284"/>
      <c r="GG257" s="284"/>
      <c r="GH257" s="284"/>
      <c r="GI257" s="284"/>
      <c r="GJ257" s="284"/>
      <c r="GK257" s="284"/>
      <c r="GL257" s="284"/>
      <c r="GM257" s="284"/>
      <c r="GN257" s="284"/>
      <c r="GO257" s="284"/>
      <c r="GP257" s="284"/>
      <c r="GQ257" s="284"/>
      <c r="GR257" s="284"/>
      <c r="GS257" s="284"/>
      <c r="GT257" s="284"/>
      <c r="GU257" s="284"/>
      <c r="GV257" s="284"/>
      <c r="GW257" s="284"/>
      <c r="GX257" s="284"/>
      <c r="GY257" s="284"/>
      <c r="GZ257" s="284"/>
      <c r="HA257" s="284"/>
      <c r="HB257" s="284"/>
      <c r="HC257" s="284"/>
      <c r="HD257" s="284"/>
      <c r="HE257" s="284"/>
      <c r="HF257" s="284"/>
      <c r="HG257" s="284"/>
      <c r="HH257" s="284"/>
      <c r="HI257" s="284"/>
      <c r="HJ257" s="284"/>
      <c r="HK257" s="284"/>
      <c r="HL257" s="284"/>
      <c r="HM257" s="284"/>
      <c r="HN257" s="284"/>
      <c r="HO257" s="284"/>
      <c r="HP257" s="284"/>
      <c r="HQ257" s="284"/>
      <c r="HR257" s="284"/>
      <c r="HS257" s="284"/>
      <c r="HT257" s="284"/>
      <c r="HU257" s="284"/>
      <c r="HV257" s="284"/>
      <c r="HW257" s="284"/>
      <c r="HX257" s="284"/>
      <c r="HY257" s="284"/>
      <c r="HZ257" s="284"/>
      <c r="IA257" s="284"/>
      <c r="IB257" s="284"/>
      <c r="IC257" s="284"/>
      <c r="ID257" s="284"/>
      <c r="IE257" s="284"/>
      <c r="IF257" s="284"/>
      <c r="IG257" s="284"/>
      <c r="IH257" s="284"/>
      <c r="II257" s="284"/>
      <c r="IJ257" s="284"/>
    </row>
    <row r="258" spans="1:244" s="353" customFormat="1" ht="43.5" customHeight="1">
      <c r="A258" s="344" t="s">
        <v>1464</v>
      </c>
      <c r="B258" s="350" t="s">
        <v>1600</v>
      </c>
      <c r="C258" s="507" t="s">
        <v>440</v>
      </c>
      <c r="D258" s="434">
        <v>69769</v>
      </c>
      <c r="E258" s="290"/>
      <c r="F258" s="219">
        <f>D258*E258</f>
        <v>0</v>
      </c>
      <c r="G258" s="284"/>
      <c r="H258" s="284"/>
      <c r="I258" s="284"/>
      <c r="J258" s="284"/>
      <c r="K258" s="284"/>
      <c r="L258" s="284"/>
      <c r="M258" s="284"/>
      <c r="N258" s="284"/>
      <c r="O258" s="284"/>
      <c r="P258" s="284"/>
      <c r="Q258" s="284"/>
      <c r="R258" s="284"/>
      <c r="S258" s="284"/>
      <c r="T258" s="284"/>
      <c r="U258" s="284"/>
      <c r="V258" s="284"/>
      <c r="W258" s="284"/>
      <c r="X258" s="284"/>
      <c r="Y258" s="284"/>
      <c r="Z258" s="284"/>
      <c r="AA258" s="284"/>
      <c r="AB258" s="284"/>
      <c r="AC258" s="284"/>
      <c r="AD258" s="284"/>
      <c r="AE258" s="284"/>
      <c r="AF258" s="284"/>
      <c r="AG258" s="284"/>
      <c r="AH258" s="284"/>
      <c r="AI258" s="284"/>
      <c r="AJ258" s="284"/>
      <c r="AK258" s="284"/>
      <c r="AL258" s="284"/>
      <c r="AM258" s="284"/>
      <c r="AN258" s="284"/>
      <c r="AO258" s="284"/>
      <c r="AP258" s="284"/>
      <c r="AQ258" s="284"/>
      <c r="AR258" s="284"/>
      <c r="AS258" s="284"/>
      <c r="AT258" s="284"/>
      <c r="AU258" s="284"/>
      <c r="AV258" s="284"/>
      <c r="AW258" s="284"/>
      <c r="AX258" s="284"/>
      <c r="AY258" s="284"/>
      <c r="AZ258" s="284"/>
      <c r="BA258" s="284"/>
      <c r="BB258" s="284"/>
      <c r="BC258" s="284"/>
      <c r="BD258" s="284"/>
      <c r="BE258" s="284"/>
      <c r="BF258" s="284"/>
      <c r="BG258" s="284"/>
      <c r="BH258" s="284"/>
      <c r="BI258" s="284"/>
      <c r="BJ258" s="284"/>
      <c r="BK258" s="284"/>
      <c r="BL258" s="284"/>
      <c r="BM258" s="284"/>
      <c r="BN258" s="284"/>
      <c r="BO258" s="284"/>
      <c r="BP258" s="284"/>
      <c r="BQ258" s="284"/>
      <c r="BR258" s="284"/>
      <c r="BS258" s="284"/>
      <c r="BT258" s="284"/>
      <c r="BU258" s="284"/>
      <c r="BV258" s="284"/>
      <c r="BW258" s="284"/>
      <c r="BX258" s="284"/>
      <c r="BY258" s="284"/>
      <c r="BZ258" s="284"/>
      <c r="CA258" s="284"/>
      <c r="CB258" s="284"/>
      <c r="CC258" s="284"/>
      <c r="CD258" s="284"/>
      <c r="CE258" s="284"/>
      <c r="CF258" s="284"/>
      <c r="CG258" s="284"/>
      <c r="CH258" s="284"/>
      <c r="CI258" s="284"/>
      <c r="CJ258" s="284"/>
      <c r="CK258" s="284"/>
      <c r="CL258" s="284"/>
      <c r="CM258" s="284"/>
      <c r="CN258" s="284"/>
      <c r="CO258" s="284"/>
      <c r="CP258" s="284"/>
      <c r="CQ258" s="284"/>
      <c r="CR258" s="284"/>
      <c r="CS258" s="284"/>
      <c r="CT258" s="284"/>
      <c r="CU258" s="284"/>
      <c r="CV258" s="284"/>
      <c r="CW258" s="284"/>
      <c r="CX258" s="284"/>
      <c r="CY258" s="284"/>
      <c r="CZ258" s="284"/>
      <c r="DA258" s="284"/>
      <c r="DB258" s="284"/>
      <c r="DC258" s="284"/>
      <c r="DD258" s="284"/>
      <c r="DE258" s="284"/>
      <c r="DF258" s="284"/>
      <c r="DG258" s="284"/>
      <c r="DH258" s="284"/>
      <c r="DI258" s="284"/>
      <c r="DJ258" s="284"/>
      <c r="DK258" s="284"/>
      <c r="DL258" s="284"/>
      <c r="DM258" s="284"/>
      <c r="DN258" s="284"/>
      <c r="DO258" s="284"/>
      <c r="DP258" s="284"/>
      <c r="DQ258" s="284"/>
      <c r="DR258" s="284"/>
      <c r="DS258" s="284"/>
      <c r="DT258" s="284"/>
      <c r="DU258" s="284"/>
      <c r="DV258" s="284"/>
      <c r="DW258" s="284"/>
      <c r="DX258" s="284"/>
      <c r="DY258" s="284"/>
      <c r="DZ258" s="284"/>
      <c r="EA258" s="284"/>
      <c r="EB258" s="284"/>
      <c r="EC258" s="284"/>
      <c r="ED258" s="284"/>
      <c r="EE258" s="284"/>
      <c r="EF258" s="284"/>
      <c r="EG258" s="284"/>
      <c r="EH258" s="284"/>
      <c r="EI258" s="284"/>
      <c r="EJ258" s="284"/>
      <c r="EK258" s="284"/>
      <c r="EL258" s="284"/>
      <c r="EM258" s="284"/>
      <c r="EN258" s="284"/>
      <c r="EO258" s="284"/>
      <c r="EP258" s="284"/>
      <c r="EQ258" s="284"/>
      <c r="ER258" s="284"/>
      <c r="ES258" s="284"/>
      <c r="ET258" s="284"/>
      <c r="EU258" s="284"/>
      <c r="EV258" s="284"/>
      <c r="EW258" s="284"/>
      <c r="EX258" s="284"/>
      <c r="EY258" s="284"/>
      <c r="EZ258" s="284"/>
      <c r="FA258" s="284"/>
      <c r="FB258" s="284"/>
      <c r="FC258" s="284"/>
      <c r="FD258" s="284"/>
      <c r="FE258" s="284"/>
      <c r="FF258" s="284"/>
      <c r="FG258" s="284"/>
      <c r="FH258" s="284"/>
      <c r="FI258" s="284"/>
      <c r="FJ258" s="284"/>
      <c r="FK258" s="284"/>
      <c r="FL258" s="284"/>
      <c r="FM258" s="284"/>
      <c r="FN258" s="284"/>
      <c r="FO258" s="284"/>
      <c r="FP258" s="284"/>
      <c r="FQ258" s="284"/>
      <c r="FR258" s="284"/>
      <c r="FS258" s="284"/>
      <c r="FT258" s="284"/>
      <c r="FU258" s="284"/>
      <c r="FV258" s="284"/>
      <c r="FW258" s="284"/>
      <c r="FX258" s="284"/>
      <c r="FY258" s="284"/>
      <c r="FZ258" s="284"/>
      <c r="GA258" s="284"/>
      <c r="GB258" s="284"/>
      <c r="GC258" s="284"/>
      <c r="GD258" s="284"/>
      <c r="GE258" s="284"/>
      <c r="GF258" s="284"/>
      <c r="GG258" s="284"/>
      <c r="GH258" s="284"/>
      <c r="GI258" s="284"/>
      <c r="GJ258" s="284"/>
      <c r="GK258" s="284"/>
      <c r="GL258" s="284"/>
      <c r="GM258" s="284"/>
      <c r="GN258" s="284"/>
      <c r="GO258" s="284"/>
      <c r="GP258" s="284"/>
      <c r="GQ258" s="284"/>
      <c r="GR258" s="284"/>
      <c r="GS258" s="284"/>
      <c r="GT258" s="284"/>
      <c r="GU258" s="284"/>
      <c r="GV258" s="284"/>
      <c r="GW258" s="284"/>
      <c r="GX258" s="284"/>
      <c r="GY258" s="284"/>
      <c r="GZ258" s="284"/>
      <c r="HA258" s="284"/>
      <c r="HB258" s="284"/>
      <c r="HC258" s="284"/>
      <c r="HD258" s="284"/>
      <c r="HE258" s="284"/>
      <c r="HF258" s="284"/>
      <c r="HG258" s="284"/>
      <c r="HH258" s="284"/>
      <c r="HI258" s="284"/>
      <c r="HJ258" s="284"/>
      <c r="HK258" s="284"/>
      <c r="HL258" s="284"/>
      <c r="HM258" s="284"/>
      <c r="HN258" s="284"/>
      <c r="HO258" s="284"/>
      <c r="HP258" s="284"/>
      <c r="HQ258" s="284"/>
      <c r="HR258" s="284"/>
      <c r="HS258" s="284"/>
      <c r="HT258" s="284"/>
      <c r="HU258" s="284"/>
      <c r="HV258" s="284"/>
      <c r="HW258" s="284"/>
      <c r="HX258" s="284"/>
      <c r="HY258" s="284"/>
      <c r="HZ258" s="284"/>
      <c r="IA258" s="284"/>
      <c r="IB258" s="284"/>
      <c r="IC258" s="284"/>
      <c r="ID258" s="284"/>
      <c r="IE258" s="284"/>
      <c r="IF258" s="284"/>
      <c r="IG258" s="284"/>
      <c r="IH258" s="284"/>
      <c r="II258" s="284"/>
      <c r="IJ258" s="284"/>
    </row>
    <row r="259" spans="1:244" s="353" customFormat="1" ht="15" customHeight="1">
      <c r="A259" s="505"/>
      <c r="B259" s="442"/>
      <c r="C259" s="507"/>
      <c r="D259" s="417"/>
      <c r="E259" s="511"/>
      <c r="F259" s="512"/>
      <c r="G259" s="284"/>
      <c r="H259" s="284"/>
      <c r="I259" s="284"/>
      <c r="J259" s="284"/>
      <c r="K259" s="284"/>
      <c r="L259" s="284"/>
      <c r="M259" s="284"/>
      <c r="N259" s="284"/>
      <c r="O259" s="284"/>
      <c r="P259" s="284"/>
      <c r="Q259" s="284"/>
      <c r="R259" s="284"/>
      <c r="S259" s="284"/>
      <c r="T259" s="284"/>
      <c r="U259" s="284"/>
      <c r="V259" s="284"/>
      <c r="W259" s="284"/>
      <c r="X259" s="284"/>
      <c r="Y259" s="284"/>
      <c r="Z259" s="284"/>
      <c r="AA259" s="284"/>
      <c r="AB259" s="284"/>
      <c r="AC259" s="284"/>
      <c r="AD259" s="284"/>
      <c r="AE259" s="284"/>
      <c r="AF259" s="284"/>
      <c r="AG259" s="284"/>
      <c r="AH259" s="284"/>
      <c r="AI259" s="284"/>
      <c r="AJ259" s="284"/>
      <c r="AK259" s="284"/>
      <c r="AL259" s="284"/>
      <c r="AM259" s="284"/>
      <c r="AN259" s="284"/>
      <c r="AO259" s="284"/>
      <c r="AP259" s="284"/>
      <c r="AQ259" s="284"/>
      <c r="AR259" s="284"/>
      <c r="AS259" s="284"/>
      <c r="AT259" s="284"/>
      <c r="AU259" s="284"/>
      <c r="AV259" s="284"/>
      <c r="AW259" s="284"/>
      <c r="AX259" s="284"/>
      <c r="AY259" s="284"/>
      <c r="AZ259" s="284"/>
      <c r="BA259" s="284"/>
      <c r="BB259" s="284"/>
      <c r="BC259" s="284"/>
      <c r="BD259" s="284"/>
      <c r="BE259" s="284"/>
      <c r="BF259" s="284"/>
      <c r="BG259" s="284"/>
      <c r="BH259" s="284"/>
      <c r="BI259" s="284"/>
      <c r="BJ259" s="284"/>
      <c r="BK259" s="284"/>
      <c r="BL259" s="284"/>
      <c r="BM259" s="284"/>
      <c r="BN259" s="284"/>
      <c r="BO259" s="284"/>
      <c r="BP259" s="284"/>
      <c r="BQ259" s="284"/>
      <c r="BR259" s="284"/>
      <c r="BS259" s="284"/>
      <c r="BT259" s="284"/>
      <c r="BU259" s="284"/>
      <c r="BV259" s="284"/>
      <c r="BW259" s="284"/>
      <c r="BX259" s="284"/>
      <c r="BY259" s="284"/>
      <c r="BZ259" s="284"/>
      <c r="CA259" s="284"/>
      <c r="CB259" s="284"/>
      <c r="CC259" s="284"/>
      <c r="CD259" s="284"/>
      <c r="CE259" s="284"/>
      <c r="CF259" s="284"/>
      <c r="CG259" s="284"/>
      <c r="CH259" s="284"/>
      <c r="CI259" s="284"/>
      <c r="CJ259" s="284"/>
      <c r="CK259" s="284"/>
      <c r="CL259" s="284"/>
      <c r="CM259" s="284"/>
      <c r="CN259" s="284"/>
      <c r="CO259" s="284"/>
      <c r="CP259" s="284"/>
      <c r="CQ259" s="284"/>
      <c r="CR259" s="284"/>
      <c r="CS259" s="284"/>
      <c r="CT259" s="284"/>
      <c r="CU259" s="284"/>
      <c r="CV259" s="284"/>
      <c r="CW259" s="284"/>
      <c r="CX259" s="284"/>
      <c r="CY259" s="284"/>
      <c r="CZ259" s="284"/>
      <c r="DA259" s="284"/>
      <c r="DB259" s="284"/>
      <c r="DC259" s="284"/>
      <c r="DD259" s="284"/>
      <c r="DE259" s="284"/>
      <c r="DF259" s="284"/>
      <c r="DG259" s="284"/>
      <c r="DH259" s="284"/>
      <c r="DI259" s="284"/>
      <c r="DJ259" s="284"/>
      <c r="DK259" s="284"/>
      <c r="DL259" s="284"/>
      <c r="DM259" s="284"/>
      <c r="DN259" s="284"/>
      <c r="DO259" s="284"/>
      <c r="DP259" s="284"/>
      <c r="DQ259" s="284"/>
      <c r="DR259" s="284"/>
      <c r="DS259" s="284"/>
      <c r="DT259" s="284"/>
      <c r="DU259" s="284"/>
      <c r="DV259" s="284"/>
      <c r="DW259" s="284"/>
      <c r="DX259" s="284"/>
      <c r="DY259" s="284"/>
      <c r="DZ259" s="284"/>
      <c r="EA259" s="284"/>
      <c r="EB259" s="284"/>
      <c r="EC259" s="284"/>
      <c r="ED259" s="284"/>
      <c r="EE259" s="284"/>
      <c r="EF259" s="284"/>
      <c r="EG259" s="284"/>
      <c r="EH259" s="284"/>
      <c r="EI259" s="284"/>
      <c r="EJ259" s="284"/>
      <c r="EK259" s="284"/>
      <c r="EL259" s="284"/>
      <c r="EM259" s="284"/>
      <c r="EN259" s="284"/>
      <c r="EO259" s="284"/>
      <c r="EP259" s="284"/>
      <c r="EQ259" s="284"/>
      <c r="ER259" s="284"/>
      <c r="ES259" s="284"/>
      <c r="ET259" s="284"/>
      <c r="EU259" s="284"/>
      <c r="EV259" s="284"/>
      <c r="EW259" s="284"/>
      <c r="EX259" s="284"/>
      <c r="EY259" s="284"/>
      <c r="EZ259" s="284"/>
      <c r="FA259" s="284"/>
      <c r="FB259" s="284"/>
      <c r="FC259" s="284"/>
      <c r="FD259" s="284"/>
      <c r="FE259" s="284"/>
      <c r="FF259" s="284"/>
      <c r="FG259" s="284"/>
      <c r="FH259" s="284"/>
      <c r="FI259" s="284"/>
      <c r="FJ259" s="284"/>
      <c r="FK259" s="284"/>
      <c r="FL259" s="284"/>
      <c r="FM259" s="284"/>
      <c r="FN259" s="284"/>
      <c r="FO259" s="284"/>
      <c r="FP259" s="284"/>
      <c r="FQ259" s="284"/>
      <c r="FR259" s="284"/>
      <c r="FS259" s="284"/>
      <c r="FT259" s="284"/>
      <c r="FU259" s="284"/>
      <c r="FV259" s="284"/>
      <c r="FW259" s="284"/>
      <c r="FX259" s="284"/>
      <c r="FY259" s="284"/>
      <c r="FZ259" s="284"/>
      <c r="GA259" s="284"/>
      <c r="GB259" s="284"/>
      <c r="GC259" s="284"/>
      <c r="GD259" s="284"/>
      <c r="GE259" s="284"/>
      <c r="GF259" s="284"/>
      <c r="GG259" s="284"/>
      <c r="GH259" s="284"/>
      <c r="GI259" s="284"/>
      <c r="GJ259" s="284"/>
      <c r="GK259" s="284"/>
      <c r="GL259" s="284"/>
      <c r="GM259" s="284"/>
      <c r="GN259" s="284"/>
      <c r="GO259" s="284"/>
      <c r="GP259" s="284"/>
      <c r="GQ259" s="284"/>
      <c r="GR259" s="284"/>
      <c r="GS259" s="284"/>
      <c r="GT259" s="284"/>
      <c r="GU259" s="284"/>
      <c r="GV259" s="284"/>
      <c r="GW259" s="284"/>
      <c r="GX259" s="284"/>
      <c r="GY259" s="284"/>
      <c r="GZ259" s="284"/>
      <c r="HA259" s="284"/>
      <c r="HB259" s="284"/>
      <c r="HC259" s="284"/>
      <c r="HD259" s="284"/>
      <c r="HE259" s="284"/>
      <c r="HF259" s="284"/>
      <c r="HG259" s="284"/>
      <c r="HH259" s="284"/>
      <c r="HI259" s="284"/>
      <c r="HJ259" s="284"/>
      <c r="HK259" s="284"/>
      <c r="HL259" s="284"/>
      <c r="HM259" s="284"/>
      <c r="HN259" s="284"/>
      <c r="HO259" s="284"/>
      <c r="HP259" s="284"/>
      <c r="HQ259" s="284"/>
      <c r="HR259" s="284"/>
      <c r="HS259" s="284"/>
      <c r="HT259" s="284"/>
      <c r="HU259" s="284"/>
      <c r="HV259" s="284"/>
      <c r="HW259" s="284"/>
      <c r="HX259" s="284"/>
      <c r="HY259" s="284"/>
      <c r="HZ259" s="284"/>
      <c r="IA259" s="284"/>
      <c r="IB259" s="284"/>
      <c r="IC259" s="284"/>
      <c r="ID259" s="284"/>
      <c r="IE259" s="284"/>
      <c r="IF259" s="284"/>
      <c r="IG259" s="284"/>
      <c r="IH259" s="284"/>
      <c r="II259" s="284"/>
      <c r="IJ259" s="284"/>
    </row>
    <row r="260" spans="1:244" s="353" customFormat="1" ht="99.75" customHeight="1">
      <c r="A260" s="344" t="s">
        <v>1465</v>
      </c>
      <c r="B260" s="351" t="s">
        <v>219</v>
      </c>
      <c r="C260" s="507"/>
      <c r="D260" s="417"/>
      <c r="E260" s="511"/>
      <c r="F260" s="515"/>
      <c r="G260" s="284"/>
      <c r="H260" s="284"/>
      <c r="I260" s="284"/>
      <c r="J260" s="284"/>
      <c r="K260" s="284"/>
      <c r="L260" s="284"/>
      <c r="M260" s="284"/>
      <c r="N260" s="284"/>
      <c r="O260" s="284"/>
      <c r="P260" s="284"/>
      <c r="Q260" s="284"/>
      <c r="R260" s="284"/>
      <c r="S260" s="284"/>
      <c r="T260" s="284"/>
      <c r="U260" s="284"/>
      <c r="V260" s="284"/>
      <c r="W260" s="284"/>
      <c r="X260" s="284"/>
      <c r="Y260" s="284"/>
      <c r="Z260" s="284"/>
      <c r="AA260" s="284"/>
      <c r="AB260" s="284"/>
      <c r="AC260" s="284"/>
      <c r="AD260" s="284"/>
      <c r="AE260" s="284"/>
      <c r="AF260" s="284"/>
      <c r="AG260" s="284"/>
      <c r="AH260" s="284"/>
      <c r="AI260" s="284"/>
      <c r="AJ260" s="284"/>
      <c r="AK260" s="284"/>
      <c r="AL260" s="284"/>
      <c r="AM260" s="284"/>
      <c r="AN260" s="284"/>
      <c r="AO260" s="284"/>
      <c r="AP260" s="284"/>
      <c r="AQ260" s="284"/>
      <c r="AR260" s="284"/>
      <c r="AS260" s="284"/>
      <c r="AT260" s="284"/>
      <c r="AU260" s="284"/>
      <c r="AV260" s="284"/>
      <c r="AW260" s="284"/>
      <c r="AX260" s="284"/>
      <c r="AY260" s="284"/>
      <c r="AZ260" s="284"/>
      <c r="BA260" s="284"/>
      <c r="BB260" s="284"/>
      <c r="BC260" s="284"/>
      <c r="BD260" s="284"/>
      <c r="BE260" s="284"/>
      <c r="BF260" s="284"/>
      <c r="BG260" s="284"/>
      <c r="BH260" s="284"/>
      <c r="BI260" s="284"/>
      <c r="BJ260" s="284"/>
      <c r="BK260" s="284"/>
      <c r="BL260" s="284"/>
      <c r="BM260" s="284"/>
      <c r="BN260" s="284"/>
      <c r="BO260" s="284"/>
      <c r="BP260" s="284"/>
      <c r="BQ260" s="284"/>
      <c r="BR260" s="284"/>
      <c r="BS260" s="284"/>
      <c r="BT260" s="284"/>
      <c r="BU260" s="284"/>
      <c r="BV260" s="284"/>
      <c r="BW260" s="284"/>
      <c r="BX260" s="284"/>
      <c r="BY260" s="284"/>
      <c r="BZ260" s="284"/>
      <c r="CA260" s="284"/>
      <c r="CB260" s="284"/>
      <c r="CC260" s="284"/>
      <c r="CD260" s="284"/>
      <c r="CE260" s="284"/>
      <c r="CF260" s="284"/>
      <c r="CG260" s="284"/>
      <c r="CH260" s="284"/>
      <c r="CI260" s="284"/>
      <c r="CJ260" s="284"/>
      <c r="CK260" s="284"/>
      <c r="CL260" s="284"/>
      <c r="CM260" s="284"/>
      <c r="CN260" s="284"/>
      <c r="CO260" s="284"/>
      <c r="CP260" s="284"/>
      <c r="CQ260" s="284"/>
      <c r="CR260" s="284"/>
      <c r="CS260" s="284"/>
      <c r="CT260" s="284"/>
      <c r="CU260" s="284"/>
      <c r="CV260" s="284"/>
      <c r="CW260" s="284"/>
      <c r="CX260" s="284"/>
      <c r="CY260" s="284"/>
      <c r="CZ260" s="284"/>
      <c r="DA260" s="284"/>
      <c r="DB260" s="284"/>
      <c r="DC260" s="284"/>
      <c r="DD260" s="284"/>
      <c r="DE260" s="284"/>
      <c r="DF260" s="284"/>
      <c r="DG260" s="284"/>
      <c r="DH260" s="284"/>
      <c r="DI260" s="284"/>
      <c r="DJ260" s="284"/>
      <c r="DK260" s="284"/>
      <c r="DL260" s="284"/>
      <c r="DM260" s="284"/>
      <c r="DN260" s="284"/>
      <c r="DO260" s="284"/>
      <c r="DP260" s="284"/>
      <c r="DQ260" s="284"/>
      <c r="DR260" s="284"/>
      <c r="DS260" s="284"/>
      <c r="DT260" s="284"/>
      <c r="DU260" s="284"/>
      <c r="DV260" s="284"/>
      <c r="DW260" s="284"/>
      <c r="DX260" s="284"/>
      <c r="DY260" s="284"/>
      <c r="DZ260" s="284"/>
      <c r="EA260" s="284"/>
      <c r="EB260" s="284"/>
      <c r="EC260" s="284"/>
      <c r="ED260" s="284"/>
      <c r="EE260" s="284"/>
      <c r="EF260" s="284"/>
      <c r="EG260" s="284"/>
      <c r="EH260" s="284"/>
      <c r="EI260" s="284"/>
      <c r="EJ260" s="284"/>
      <c r="EK260" s="284"/>
      <c r="EL260" s="284"/>
      <c r="EM260" s="284"/>
      <c r="EN260" s="284"/>
      <c r="EO260" s="284"/>
      <c r="EP260" s="284"/>
      <c r="EQ260" s="284"/>
      <c r="ER260" s="284"/>
      <c r="ES260" s="284"/>
      <c r="ET260" s="284"/>
      <c r="EU260" s="284"/>
      <c r="EV260" s="284"/>
      <c r="EW260" s="284"/>
      <c r="EX260" s="284"/>
      <c r="EY260" s="284"/>
      <c r="EZ260" s="284"/>
      <c r="FA260" s="284"/>
      <c r="FB260" s="284"/>
      <c r="FC260" s="284"/>
      <c r="FD260" s="284"/>
      <c r="FE260" s="284"/>
      <c r="FF260" s="284"/>
      <c r="FG260" s="284"/>
      <c r="FH260" s="284"/>
      <c r="FI260" s="284"/>
      <c r="FJ260" s="284"/>
      <c r="FK260" s="284"/>
      <c r="FL260" s="284"/>
      <c r="FM260" s="284"/>
      <c r="FN260" s="284"/>
      <c r="FO260" s="284"/>
      <c r="FP260" s="284"/>
      <c r="FQ260" s="284"/>
      <c r="FR260" s="284"/>
      <c r="FS260" s="284"/>
      <c r="FT260" s="284"/>
      <c r="FU260" s="284"/>
      <c r="FV260" s="284"/>
      <c r="FW260" s="284"/>
      <c r="FX260" s="284"/>
      <c r="FY260" s="284"/>
      <c r="FZ260" s="284"/>
      <c r="GA260" s="284"/>
      <c r="GB260" s="284"/>
      <c r="GC260" s="284"/>
      <c r="GD260" s="284"/>
      <c r="GE260" s="284"/>
      <c r="GF260" s="284"/>
      <c r="GG260" s="284"/>
      <c r="GH260" s="284"/>
      <c r="GI260" s="284"/>
      <c r="GJ260" s="284"/>
      <c r="GK260" s="284"/>
      <c r="GL260" s="284"/>
      <c r="GM260" s="284"/>
      <c r="GN260" s="284"/>
      <c r="GO260" s="284"/>
      <c r="GP260" s="284"/>
      <c r="GQ260" s="284"/>
      <c r="GR260" s="284"/>
      <c r="GS260" s="284"/>
      <c r="GT260" s="284"/>
      <c r="GU260" s="284"/>
      <c r="GV260" s="284"/>
      <c r="GW260" s="284"/>
      <c r="GX260" s="284"/>
      <c r="GY260" s="284"/>
      <c r="GZ260" s="284"/>
      <c r="HA260" s="284"/>
      <c r="HB260" s="284"/>
      <c r="HC260" s="284"/>
      <c r="HD260" s="284"/>
      <c r="HE260" s="284"/>
      <c r="HF260" s="284"/>
      <c r="HG260" s="284"/>
      <c r="HH260" s="284"/>
      <c r="HI260" s="284"/>
      <c r="HJ260" s="284"/>
      <c r="HK260" s="284"/>
      <c r="HL260" s="284"/>
      <c r="HM260" s="284"/>
      <c r="HN260" s="284"/>
      <c r="HO260" s="284"/>
      <c r="HP260" s="284"/>
      <c r="HQ260" s="284"/>
      <c r="HR260" s="284"/>
      <c r="HS260" s="284"/>
      <c r="HT260" s="284"/>
      <c r="HU260" s="284"/>
      <c r="HV260" s="284"/>
      <c r="HW260" s="284"/>
      <c r="HX260" s="284"/>
      <c r="HY260" s="284"/>
      <c r="HZ260" s="284"/>
      <c r="IA260" s="284"/>
      <c r="IB260" s="284"/>
      <c r="IC260" s="284"/>
      <c r="ID260" s="284"/>
      <c r="IE260" s="284"/>
      <c r="IF260" s="284"/>
      <c r="IG260" s="284"/>
      <c r="IH260" s="284"/>
      <c r="II260" s="284"/>
      <c r="IJ260" s="284"/>
    </row>
    <row r="261" spans="1:244" s="353" customFormat="1" ht="15" customHeight="1">
      <c r="A261" s="505"/>
      <c r="B261" s="442"/>
      <c r="C261" s="507"/>
      <c r="D261" s="417"/>
      <c r="E261" s="511"/>
      <c r="F261" s="515"/>
      <c r="G261" s="284"/>
      <c r="H261" s="284"/>
      <c r="I261" s="284"/>
      <c r="J261" s="284"/>
      <c r="K261" s="284"/>
      <c r="L261" s="284"/>
      <c r="M261" s="284"/>
      <c r="N261" s="284"/>
      <c r="O261" s="284"/>
      <c r="P261" s="284"/>
      <c r="Q261" s="284"/>
      <c r="R261" s="284"/>
      <c r="S261" s="284"/>
      <c r="T261" s="284"/>
      <c r="U261" s="284"/>
      <c r="V261" s="284"/>
      <c r="W261" s="284"/>
      <c r="X261" s="284"/>
      <c r="Y261" s="284"/>
      <c r="Z261" s="284"/>
      <c r="AA261" s="284"/>
      <c r="AB261" s="284"/>
      <c r="AC261" s="284"/>
      <c r="AD261" s="284"/>
      <c r="AE261" s="284"/>
      <c r="AF261" s="284"/>
      <c r="AG261" s="284"/>
      <c r="AH261" s="284"/>
      <c r="AI261" s="284"/>
      <c r="AJ261" s="284"/>
      <c r="AK261" s="284"/>
      <c r="AL261" s="284"/>
      <c r="AM261" s="284"/>
      <c r="AN261" s="284"/>
      <c r="AO261" s="284"/>
      <c r="AP261" s="284"/>
      <c r="AQ261" s="284"/>
      <c r="AR261" s="284"/>
      <c r="AS261" s="284"/>
      <c r="AT261" s="284"/>
      <c r="AU261" s="284"/>
      <c r="AV261" s="284"/>
      <c r="AW261" s="284"/>
      <c r="AX261" s="284"/>
      <c r="AY261" s="284"/>
      <c r="AZ261" s="284"/>
      <c r="BA261" s="284"/>
      <c r="BB261" s="284"/>
      <c r="BC261" s="284"/>
      <c r="BD261" s="284"/>
      <c r="BE261" s="284"/>
      <c r="BF261" s="284"/>
      <c r="BG261" s="284"/>
      <c r="BH261" s="284"/>
      <c r="BI261" s="284"/>
      <c r="BJ261" s="284"/>
      <c r="BK261" s="284"/>
      <c r="BL261" s="284"/>
      <c r="BM261" s="284"/>
      <c r="BN261" s="284"/>
      <c r="BO261" s="284"/>
      <c r="BP261" s="284"/>
      <c r="BQ261" s="284"/>
      <c r="BR261" s="284"/>
      <c r="BS261" s="284"/>
      <c r="BT261" s="284"/>
      <c r="BU261" s="284"/>
      <c r="BV261" s="284"/>
      <c r="BW261" s="284"/>
      <c r="BX261" s="284"/>
      <c r="BY261" s="284"/>
      <c r="BZ261" s="284"/>
      <c r="CA261" s="284"/>
      <c r="CB261" s="284"/>
      <c r="CC261" s="284"/>
      <c r="CD261" s="284"/>
      <c r="CE261" s="284"/>
      <c r="CF261" s="284"/>
      <c r="CG261" s="284"/>
      <c r="CH261" s="284"/>
      <c r="CI261" s="284"/>
      <c r="CJ261" s="284"/>
      <c r="CK261" s="284"/>
      <c r="CL261" s="284"/>
      <c r="CM261" s="284"/>
      <c r="CN261" s="284"/>
      <c r="CO261" s="284"/>
      <c r="CP261" s="284"/>
      <c r="CQ261" s="284"/>
      <c r="CR261" s="284"/>
      <c r="CS261" s="284"/>
      <c r="CT261" s="284"/>
      <c r="CU261" s="284"/>
      <c r="CV261" s="284"/>
      <c r="CW261" s="284"/>
      <c r="CX261" s="284"/>
      <c r="CY261" s="284"/>
      <c r="CZ261" s="284"/>
      <c r="DA261" s="284"/>
      <c r="DB261" s="284"/>
      <c r="DC261" s="284"/>
      <c r="DD261" s="284"/>
      <c r="DE261" s="284"/>
      <c r="DF261" s="284"/>
      <c r="DG261" s="284"/>
      <c r="DH261" s="284"/>
      <c r="DI261" s="284"/>
      <c r="DJ261" s="284"/>
      <c r="DK261" s="284"/>
      <c r="DL261" s="284"/>
      <c r="DM261" s="284"/>
      <c r="DN261" s="284"/>
      <c r="DO261" s="284"/>
      <c r="DP261" s="284"/>
      <c r="DQ261" s="284"/>
      <c r="DR261" s="284"/>
      <c r="DS261" s="284"/>
      <c r="DT261" s="284"/>
      <c r="DU261" s="284"/>
      <c r="DV261" s="284"/>
      <c r="DW261" s="284"/>
      <c r="DX261" s="284"/>
      <c r="DY261" s="284"/>
      <c r="DZ261" s="284"/>
      <c r="EA261" s="284"/>
      <c r="EB261" s="284"/>
      <c r="EC261" s="284"/>
      <c r="ED261" s="284"/>
      <c r="EE261" s="284"/>
      <c r="EF261" s="284"/>
      <c r="EG261" s="284"/>
      <c r="EH261" s="284"/>
      <c r="EI261" s="284"/>
      <c r="EJ261" s="284"/>
      <c r="EK261" s="284"/>
      <c r="EL261" s="284"/>
      <c r="EM261" s="284"/>
      <c r="EN261" s="284"/>
      <c r="EO261" s="284"/>
      <c r="EP261" s="284"/>
      <c r="EQ261" s="284"/>
      <c r="ER261" s="284"/>
      <c r="ES261" s="284"/>
      <c r="ET261" s="284"/>
      <c r="EU261" s="284"/>
      <c r="EV261" s="284"/>
      <c r="EW261" s="284"/>
      <c r="EX261" s="284"/>
      <c r="EY261" s="284"/>
      <c r="EZ261" s="284"/>
      <c r="FA261" s="284"/>
      <c r="FB261" s="284"/>
      <c r="FC261" s="284"/>
      <c r="FD261" s="284"/>
      <c r="FE261" s="284"/>
      <c r="FF261" s="284"/>
      <c r="FG261" s="284"/>
      <c r="FH261" s="284"/>
      <c r="FI261" s="284"/>
      <c r="FJ261" s="284"/>
      <c r="FK261" s="284"/>
      <c r="FL261" s="284"/>
      <c r="FM261" s="284"/>
      <c r="FN261" s="284"/>
      <c r="FO261" s="284"/>
      <c r="FP261" s="284"/>
      <c r="FQ261" s="284"/>
      <c r="FR261" s="284"/>
      <c r="FS261" s="284"/>
      <c r="FT261" s="284"/>
      <c r="FU261" s="284"/>
      <c r="FV261" s="284"/>
      <c r="FW261" s="284"/>
      <c r="FX261" s="284"/>
      <c r="FY261" s="284"/>
      <c r="FZ261" s="284"/>
      <c r="GA261" s="284"/>
      <c r="GB261" s="284"/>
      <c r="GC261" s="284"/>
      <c r="GD261" s="284"/>
      <c r="GE261" s="284"/>
      <c r="GF261" s="284"/>
      <c r="GG261" s="284"/>
      <c r="GH261" s="284"/>
      <c r="GI261" s="284"/>
      <c r="GJ261" s="284"/>
      <c r="GK261" s="284"/>
      <c r="GL261" s="284"/>
      <c r="GM261" s="284"/>
      <c r="GN261" s="284"/>
      <c r="GO261" s="284"/>
      <c r="GP261" s="284"/>
      <c r="GQ261" s="284"/>
      <c r="GR261" s="284"/>
      <c r="GS261" s="284"/>
      <c r="GT261" s="284"/>
      <c r="GU261" s="284"/>
      <c r="GV261" s="284"/>
      <c r="GW261" s="284"/>
      <c r="GX261" s="284"/>
      <c r="GY261" s="284"/>
      <c r="GZ261" s="284"/>
      <c r="HA261" s="284"/>
      <c r="HB261" s="284"/>
      <c r="HC261" s="284"/>
      <c r="HD261" s="284"/>
      <c r="HE261" s="284"/>
      <c r="HF261" s="284"/>
      <c r="HG261" s="284"/>
      <c r="HH261" s="284"/>
      <c r="HI261" s="284"/>
      <c r="HJ261" s="284"/>
      <c r="HK261" s="284"/>
      <c r="HL261" s="284"/>
      <c r="HM261" s="284"/>
      <c r="HN261" s="284"/>
      <c r="HO261" s="284"/>
      <c r="HP261" s="284"/>
      <c r="HQ261" s="284"/>
      <c r="HR261" s="284"/>
      <c r="HS261" s="284"/>
      <c r="HT261" s="284"/>
      <c r="HU261" s="284"/>
      <c r="HV261" s="284"/>
      <c r="HW261" s="284"/>
      <c r="HX261" s="284"/>
      <c r="HY261" s="284"/>
      <c r="HZ261" s="284"/>
      <c r="IA261" s="284"/>
      <c r="IB261" s="284"/>
      <c r="IC261" s="284"/>
      <c r="ID261" s="284"/>
      <c r="IE261" s="284"/>
      <c r="IF261" s="284"/>
      <c r="IG261" s="284"/>
      <c r="IH261" s="284"/>
      <c r="II261" s="284"/>
      <c r="IJ261" s="284"/>
    </row>
    <row r="262" spans="1:244" s="353" customFormat="1" ht="15" customHeight="1">
      <c r="A262" s="344" t="s">
        <v>1466</v>
      </c>
      <c r="B262" s="442" t="s">
        <v>220</v>
      </c>
      <c r="C262" s="507" t="s">
        <v>440</v>
      </c>
      <c r="D262" s="417">
        <v>44557</v>
      </c>
      <c r="E262" s="288"/>
      <c r="F262" s="219">
        <f>D262*E262</f>
        <v>0</v>
      </c>
      <c r="G262" s="284"/>
      <c r="H262" s="284"/>
      <c r="I262" s="284"/>
      <c r="J262" s="284"/>
      <c r="K262" s="284"/>
      <c r="L262" s="284"/>
      <c r="M262" s="284"/>
      <c r="N262" s="284"/>
      <c r="O262" s="284"/>
      <c r="P262" s="284"/>
      <c r="Q262" s="284"/>
      <c r="R262" s="284"/>
      <c r="S262" s="284"/>
      <c r="T262" s="284"/>
      <c r="U262" s="284"/>
      <c r="V262" s="284"/>
      <c r="W262" s="284"/>
      <c r="X262" s="284"/>
      <c r="Y262" s="284"/>
      <c r="Z262" s="284"/>
      <c r="AA262" s="284"/>
      <c r="AB262" s="284"/>
      <c r="AC262" s="284"/>
      <c r="AD262" s="284"/>
      <c r="AE262" s="284"/>
      <c r="AF262" s="284"/>
      <c r="AG262" s="284"/>
      <c r="AH262" s="284"/>
      <c r="AI262" s="284"/>
      <c r="AJ262" s="284"/>
      <c r="AK262" s="284"/>
      <c r="AL262" s="284"/>
      <c r="AM262" s="284"/>
      <c r="AN262" s="284"/>
      <c r="AO262" s="284"/>
      <c r="AP262" s="284"/>
      <c r="AQ262" s="284"/>
      <c r="AR262" s="284"/>
      <c r="AS262" s="284"/>
      <c r="AT262" s="284"/>
      <c r="AU262" s="284"/>
      <c r="AV262" s="284"/>
      <c r="AW262" s="284"/>
      <c r="AX262" s="284"/>
      <c r="AY262" s="284"/>
      <c r="AZ262" s="284"/>
      <c r="BA262" s="284"/>
      <c r="BB262" s="284"/>
      <c r="BC262" s="284"/>
      <c r="BD262" s="284"/>
      <c r="BE262" s="284"/>
      <c r="BF262" s="284"/>
      <c r="BG262" s="284"/>
      <c r="BH262" s="284"/>
      <c r="BI262" s="284"/>
      <c r="BJ262" s="284"/>
      <c r="BK262" s="284"/>
      <c r="BL262" s="284"/>
      <c r="BM262" s="284"/>
      <c r="BN262" s="284"/>
      <c r="BO262" s="284"/>
      <c r="BP262" s="284"/>
      <c r="BQ262" s="284"/>
      <c r="BR262" s="284"/>
      <c r="BS262" s="284"/>
      <c r="BT262" s="284"/>
      <c r="BU262" s="284"/>
      <c r="BV262" s="284"/>
      <c r="BW262" s="284"/>
      <c r="BX262" s="284"/>
      <c r="BY262" s="284"/>
      <c r="BZ262" s="284"/>
      <c r="CA262" s="284"/>
      <c r="CB262" s="284"/>
      <c r="CC262" s="284"/>
      <c r="CD262" s="284"/>
      <c r="CE262" s="284"/>
      <c r="CF262" s="284"/>
      <c r="CG262" s="284"/>
      <c r="CH262" s="284"/>
      <c r="CI262" s="284"/>
      <c r="CJ262" s="284"/>
      <c r="CK262" s="284"/>
      <c r="CL262" s="284"/>
      <c r="CM262" s="284"/>
      <c r="CN262" s="284"/>
      <c r="CO262" s="284"/>
      <c r="CP262" s="284"/>
      <c r="CQ262" s="284"/>
      <c r="CR262" s="284"/>
      <c r="CS262" s="284"/>
      <c r="CT262" s="284"/>
      <c r="CU262" s="284"/>
      <c r="CV262" s="284"/>
      <c r="CW262" s="284"/>
      <c r="CX262" s="284"/>
      <c r="CY262" s="284"/>
      <c r="CZ262" s="284"/>
      <c r="DA262" s="284"/>
      <c r="DB262" s="284"/>
      <c r="DC262" s="284"/>
      <c r="DD262" s="284"/>
      <c r="DE262" s="284"/>
      <c r="DF262" s="284"/>
      <c r="DG262" s="284"/>
      <c r="DH262" s="284"/>
      <c r="DI262" s="284"/>
      <c r="DJ262" s="284"/>
      <c r="DK262" s="284"/>
      <c r="DL262" s="284"/>
      <c r="DM262" s="284"/>
      <c r="DN262" s="284"/>
      <c r="DO262" s="284"/>
      <c r="DP262" s="284"/>
      <c r="DQ262" s="284"/>
      <c r="DR262" s="284"/>
      <c r="DS262" s="284"/>
      <c r="DT262" s="284"/>
      <c r="DU262" s="284"/>
      <c r="DV262" s="284"/>
      <c r="DW262" s="284"/>
      <c r="DX262" s="284"/>
      <c r="DY262" s="284"/>
      <c r="DZ262" s="284"/>
      <c r="EA262" s="284"/>
      <c r="EB262" s="284"/>
      <c r="EC262" s="284"/>
      <c r="ED262" s="284"/>
      <c r="EE262" s="284"/>
      <c r="EF262" s="284"/>
      <c r="EG262" s="284"/>
      <c r="EH262" s="284"/>
      <c r="EI262" s="284"/>
      <c r="EJ262" s="284"/>
      <c r="EK262" s="284"/>
      <c r="EL262" s="284"/>
      <c r="EM262" s="284"/>
      <c r="EN262" s="284"/>
      <c r="EO262" s="284"/>
      <c r="EP262" s="284"/>
      <c r="EQ262" s="284"/>
      <c r="ER262" s="284"/>
      <c r="ES262" s="284"/>
      <c r="ET262" s="284"/>
      <c r="EU262" s="284"/>
      <c r="EV262" s="284"/>
      <c r="EW262" s="284"/>
      <c r="EX262" s="284"/>
      <c r="EY262" s="284"/>
      <c r="EZ262" s="284"/>
      <c r="FA262" s="284"/>
      <c r="FB262" s="284"/>
      <c r="FC262" s="284"/>
      <c r="FD262" s="284"/>
      <c r="FE262" s="284"/>
      <c r="FF262" s="284"/>
      <c r="FG262" s="284"/>
      <c r="FH262" s="284"/>
      <c r="FI262" s="284"/>
      <c r="FJ262" s="284"/>
      <c r="FK262" s="284"/>
      <c r="FL262" s="284"/>
      <c r="FM262" s="284"/>
      <c r="FN262" s="284"/>
      <c r="FO262" s="284"/>
      <c r="FP262" s="284"/>
      <c r="FQ262" s="284"/>
      <c r="FR262" s="284"/>
      <c r="FS262" s="284"/>
      <c r="FT262" s="284"/>
      <c r="FU262" s="284"/>
      <c r="FV262" s="284"/>
      <c r="FW262" s="284"/>
      <c r="FX262" s="284"/>
      <c r="FY262" s="284"/>
      <c r="FZ262" s="284"/>
      <c r="GA262" s="284"/>
      <c r="GB262" s="284"/>
      <c r="GC262" s="284"/>
      <c r="GD262" s="284"/>
      <c r="GE262" s="284"/>
      <c r="GF262" s="284"/>
      <c r="GG262" s="284"/>
      <c r="GH262" s="284"/>
      <c r="GI262" s="284"/>
      <c r="GJ262" s="284"/>
      <c r="GK262" s="284"/>
      <c r="GL262" s="284"/>
      <c r="GM262" s="284"/>
      <c r="GN262" s="284"/>
      <c r="GO262" s="284"/>
      <c r="GP262" s="284"/>
      <c r="GQ262" s="284"/>
      <c r="GR262" s="284"/>
      <c r="GS262" s="284"/>
      <c r="GT262" s="284"/>
      <c r="GU262" s="284"/>
      <c r="GV262" s="284"/>
      <c r="GW262" s="284"/>
      <c r="GX262" s="284"/>
      <c r="GY262" s="284"/>
      <c r="GZ262" s="284"/>
      <c r="HA262" s="284"/>
      <c r="HB262" s="284"/>
      <c r="HC262" s="284"/>
      <c r="HD262" s="284"/>
      <c r="HE262" s="284"/>
      <c r="HF262" s="284"/>
      <c r="HG262" s="284"/>
      <c r="HH262" s="284"/>
      <c r="HI262" s="284"/>
      <c r="HJ262" s="284"/>
      <c r="HK262" s="284"/>
      <c r="HL262" s="284"/>
      <c r="HM262" s="284"/>
      <c r="HN262" s="284"/>
      <c r="HO262" s="284"/>
      <c r="HP262" s="284"/>
      <c r="HQ262" s="284"/>
      <c r="HR262" s="284"/>
      <c r="HS262" s="284"/>
      <c r="HT262" s="284"/>
      <c r="HU262" s="284"/>
      <c r="HV262" s="284"/>
      <c r="HW262" s="284"/>
      <c r="HX262" s="284"/>
      <c r="HY262" s="284"/>
      <c r="HZ262" s="284"/>
      <c r="IA262" s="284"/>
      <c r="IB262" s="284"/>
      <c r="IC262" s="284"/>
      <c r="ID262" s="284"/>
      <c r="IE262" s="284"/>
      <c r="IF262" s="284"/>
      <c r="IG262" s="284"/>
      <c r="IH262" s="284"/>
      <c r="II262" s="284"/>
      <c r="IJ262" s="284"/>
    </row>
    <row r="263" spans="1:244" s="353" customFormat="1" ht="15" customHeight="1">
      <c r="A263" s="505"/>
      <c r="B263" s="442"/>
      <c r="C263" s="507"/>
      <c r="D263" s="417"/>
      <c r="E263" s="509"/>
      <c r="F263" s="510"/>
      <c r="G263" s="284"/>
      <c r="H263" s="284"/>
      <c r="I263" s="284"/>
      <c r="J263" s="284"/>
      <c r="K263" s="284"/>
      <c r="L263" s="284"/>
      <c r="M263" s="284"/>
      <c r="N263" s="284"/>
      <c r="O263" s="284"/>
      <c r="P263" s="284"/>
      <c r="Q263" s="284"/>
      <c r="R263" s="284"/>
      <c r="S263" s="284"/>
      <c r="T263" s="284"/>
      <c r="U263" s="284"/>
      <c r="V263" s="284"/>
      <c r="W263" s="284"/>
      <c r="X263" s="284"/>
      <c r="Y263" s="284"/>
      <c r="Z263" s="284"/>
      <c r="AA263" s="284"/>
      <c r="AB263" s="284"/>
      <c r="AC263" s="284"/>
      <c r="AD263" s="284"/>
      <c r="AE263" s="284"/>
      <c r="AF263" s="284"/>
      <c r="AG263" s="284"/>
      <c r="AH263" s="284"/>
      <c r="AI263" s="284"/>
      <c r="AJ263" s="284"/>
      <c r="AK263" s="284"/>
      <c r="AL263" s="284"/>
      <c r="AM263" s="284"/>
      <c r="AN263" s="284"/>
      <c r="AO263" s="284"/>
      <c r="AP263" s="284"/>
      <c r="AQ263" s="284"/>
      <c r="AR263" s="284"/>
      <c r="AS263" s="284"/>
      <c r="AT263" s="284"/>
      <c r="AU263" s="284"/>
      <c r="AV263" s="284"/>
      <c r="AW263" s="284"/>
      <c r="AX263" s="284"/>
      <c r="AY263" s="284"/>
      <c r="AZ263" s="284"/>
      <c r="BA263" s="284"/>
      <c r="BB263" s="284"/>
      <c r="BC263" s="284"/>
      <c r="BD263" s="284"/>
      <c r="BE263" s="284"/>
      <c r="BF263" s="284"/>
      <c r="BG263" s="284"/>
      <c r="BH263" s="284"/>
      <c r="BI263" s="284"/>
      <c r="BJ263" s="284"/>
      <c r="BK263" s="284"/>
      <c r="BL263" s="284"/>
      <c r="BM263" s="284"/>
      <c r="BN263" s="284"/>
      <c r="BO263" s="284"/>
      <c r="BP263" s="284"/>
      <c r="BQ263" s="284"/>
      <c r="BR263" s="284"/>
      <c r="BS263" s="284"/>
      <c r="BT263" s="284"/>
      <c r="BU263" s="284"/>
      <c r="BV263" s="284"/>
      <c r="BW263" s="284"/>
      <c r="BX263" s="284"/>
      <c r="BY263" s="284"/>
      <c r="BZ263" s="284"/>
      <c r="CA263" s="284"/>
      <c r="CB263" s="284"/>
      <c r="CC263" s="284"/>
      <c r="CD263" s="284"/>
      <c r="CE263" s="284"/>
      <c r="CF263" s="284"/>
      <c r="CG263" s="284"/>
      <c r="CH263" s="284"/>
      <c r="CI263" s="284"/>
      <c r="CJ263" s="284"/>
      <c r="CK263" s="284"/>
      <c r="CL263" s="284"/>
      <c r="CM263" s="284"/>
      <c r="CN263" s="284"/>
      <c r="CO263" s="284"/>
      <c r="CP263" s="284"/>
      <c r="CQ263" s="284"/>
      <c r="CR263" s="284"/>
      <c r="CS263" s="284"/>
      <c r="CT263" s="284"/>
      <c r="CU263" s="284"/>
      <c r="CV263" s="284"/>
      <c r="CW263" s="284"/>
      <c r="CX263" s="284"/>
      <c r="CY263" s="284"/>
      <c r="CZ263" s="284"/>
      <c r="DA263" s="284"/>
      <c r="DB263" s="284"/>
      <c r="DC263" s="284"/>
      <c r="DD263" s="284"/>
      <c r="DE263" s="284"/>
      <c r="DF263" s="284"/>
      <c r="DG263" s="284"/>
      <c r="DH263" s="284"/>
      <c r="DI263" s="284"/>
      <c r="DJ263" s="284"/>
      <c r="DK263" s="284"/>
      <c r="DL263" s="284"/>
      <c r="DM263" s="284"/>
      <c r="DN263" s="284"/>
      <c r="DO263" s="284"/>
      <c r="DP263" s="284"/>
      <c r="DQ263" s="284"/>
      <c r="DR263" s="284"/>
      <c r="DS263" s="284"/>
      <c r="DT263" s="284"/>
      <c r="DU263" s="284"/>
      <c r="DV263" s="284"/>
      <c r="DW263" s="284"/>
      <c r="DX263" s="284"/>
      <c r="DY263" s="284"/>
      <c r="DZ263" s="284"/>
      <c r="EA263" s="284"/>
      <c r="EB263" s="284"/>
      <c r="EC263" s="284"/>
      <c r="ED263" s="284"/>
      <c r="EE263" s="284"/>
      <c r="EF263" s="284"/>
      <c r="EG263" s="284"/>
      <c r="EH263" s="284"/>
      <c r="EI263" s="284"/>
      <c r="EJ263" s="284"/>
      <c r="EK263" s="284"/>
      <c r="EL263" s="284"/>
      <c r="EM263" s="284"/>
      <c r="EN263" s="284"/>
      <c r="EO263" s="284"/>
      <c r="EP263" s="284"/>
      <c r="EQ263" s="284"/>
      <c r="ER263" s="284"/>
      <c r="ES263" s="284"/>
      <c r="ET263" s="284"/>
      <c r="EU263" s="284"/>
      <c r="EV263" s="284"/>
      <c r="EW263" s="284"/>
      <c r="EX263" s="284"/>
      <c r="EY263" s="284"/>
      <c r="EZ263" s="284"/>
      <c r="FA263" s="284"/>
      <c r="FB263" s="284"/>
      <c r="FC263" s="284"/>
      <c r="FD263" s="284"/>
      <c r="FE263" s="284"/>
      <c r="FF263" s="284"/>
      <c r="FG263" s="284"/>
      <c r="FH263" s="284"/>
      <c r="FI263" s="284"/>
      <c r="FJ263" s="284"/>
      <c r="FK263" s="284"/>
      <c r="FL263" s="284"/>
      <c r="FM263" s="284"/>
      <c r="FN263" s="284"/>
      <c r="FO263" s="284"/>
      <c r="FP263" s="284"/>
      <c r="FQ263" s="284"/>
      <c r="FR263" s="284"/>
      <c r="FS263" s="284"/>
      <c r="FT263" s="284"/>
      <c r="FU263" s="284"/>
      <c r="FV263" s="284"/>
      <c r="FW263" s="284"/>
      <c r="FX263" s="284"/>
      <c r="FY263" s="284"/>
      <c r="FZ263" s="284"/>
      <c r="GA263" s="284"/>
      <c r="GB263" s="284"/>
      <c r="GC263" s="284"/>
      <c r="GD263" s="284"/>
      <c r="GE263" s="284"/>
      <c r="GF263" s="284"/>
      <c r="GG263" s="284"/>
      <c r="GH263" s="284"/>
      <c r="GI263" s="284"/>
      <c r="GJ263" s="284"/>
      <c r="GK263" s="284"/>
      <c r="GL263" s="284"/>
      <c r="GM263" s="284"/>
      <c r="GN263" s="284"/>
      <c r="GO263" s="284"/>
      <c r="GP263" s="284"/>
      <c r="GQ263" s="284"/>
      <c r="GR263" s="284"/>
      <c r="GS263" s="284"/>
      <c r="GT263" s="284"/>
      <c r="GU263" s="284"/>
      <c r="GV263" s="284"/>
      <c r="GW263" s="284"/>
      <c r="GX263" s="284"/>
      <c r="GY263" s="284"/>
      <c r="GZ263" s="284"/>
      <c r="HA263" s="284"/>
      <c r="HB263" s="284"/>
      <c r="HC263" s="284"/>
      <c r="HD263" s="284"/>
      <c r="HE263" s="284"/>
      <c r="HF263" s="284"/>
      <c r="HG263" s="284"/>
      <c r="HH263" s="284"/>
      <c r="HI263" s="284"/>
      <c r="HJ263" s="284"/>
      <c r="HK263" s="284"/>
      <c r="HL263" s="284"/>
      <c r="HM263" s="284"/>
      <c r="HN263" s="284"/>
      <c r="HO263" s="284"/>
      <c r="HP263" s="284"/>
      <c r="HQ263" s="284"/>
      <c r="HR263" s="284"/>
      <c r="HS263" s="284"/>
      <c r="HT263" s="284"/>
      <c r="HU263" s="284"/>
      <c r="HV263" s="284"/>
      <c r="HW263" s="284"/>
      <c r="HX263" s="284"/>
      <c r="HY263" s="284"/>
      <c r="HZ263" s="284"/>
      <c r="IA263" s="284"/>
      <c r="IB263" s="284"/>
      <c r="IC263" s="284"/>
      <c r="ID263" s="284"/>
      <c r="IE263" s="284"/>
      <c r="IF263" s="284"/>
      <c r="IG263" s="284"/>
      <c r="IH263" s="284"/>
      <c r="II263" s="284"/>
      <c r="IJ263" s="284"/>
    </row>
    <row r="264" spans="1:244" s="353" customFormat="1" ht="15" customHeight="1">
      <c r="A264" s="344" t="s">
        <v>1467</v>
      </c>
      <c r="B264" s="442" t="s">
        <v>221</v>
      </c>
      <c r="C264" s="507" t="s">
        <v>440</v>
      </c>
      <c r="D264" s="417">
        <v>1378</v>
      </c>
      <c r="E264" s="288"/>
      <c r="F264" s="219">
        <f>D264*E264</f>
        <v>0</v>
      </c>
      <c r="G264" s="284"/>
      <c r="H264" s="284"/>
      <c r="I264" s="284"/>
      <c r="J264" s="284"/>
      <c r="K264" s="284"/>
      <c r="L264" s="284"/>
      <c r="M264" s="284"/>
      <c r="N264" s="284"/>
      <c r="O264" s="284"/>
      <c r="P264" s="284"/>
      <c r="Q264" s="284"/>
      <c r="R264" s="284"/>
      <c r="S264" s="284"/>
      <c r="T264" s="284"/>
      <c r="U264" s="284"/>
      <c r="V264" s="284"/>
      <c r="W264" s="284"/>
      <c r="X264" s="284"/>
      <c r="Y264" s="284"/>
      <c r="Z264" s="284"/>
      <c r="AA264" s="284"/>
      <c r="AB264" s="284"/>
      <c r="AC264" s="284"/>
      <c r="AD264" s="284"/>
      <c r="AE264" s="284"/>
      <c r="AF264" s="284"/>
      <c r="AG264" s="284"/>
      <c r="AH264" s="284"/>
      <c r="AI264" s="284"/>
      <c r="AJ264" s="284"/>
      <c r="AK264" s="284"/>
      <c r="AL264" s="284"/>
      <c r="AM264" s="284"/>
      <c r="AN264" s="284"/>
      <c r="AO264" s="284"/>
      <c r="AP264" s="284"/>
      <c r="AQ264" s="284"/>
      <c r="AR264" s="284"/>
      <c r="AS264" s="284"/>
      <c r="AT264" s="284"/>
      <c r="AU264" s="284"/>
      <c r="AV264" s="284"/>
      <c r="AW264" s="284"/>
      <c r="AX264" s="284"/>
      <c r="AY264" s="284"/>
      <c r="AZ264" s="284"/>
      <c r="BA264" s="284"/>
      <c r="BB264" s="284"/>
      <c r="BC264" s="284"/>
      <c r="BD264" s="284"/>
      <c r="BE264" s="284"/>
      <c r="BF264" s="284"/>
      <c r="BG264" s="284"/>
      <c r="BH264" s="284"/>
      <c r="BI264" s="284"/>
      <c r="BJ264" s="284"/>
      <c r="BK264" s="284"/>
      <c r="BL264" s="284"/>
      <c r="BM264" s="284"/>
      <c r="BN264" s="284"/>
      <c r="BO264" s="284"/>
      <c r="BP264" s="284"/>
      <c r="BQ264" s="284"/>
      <c r="BR264" s="284"/>
      <c r="BS264" s="284"/>
      <c r="BT264" s="284"/>
      <c r="BU264" s="284"/>
      <c r="BV264" s="284"/>
      <c r="BW264" s="284"/>
      <c r="BX264" s="284"/>
      <c r="BY264" s="284"/>
      <c r="BZ264" s="284"/>
      <c r="CA264" s="284"/>
      <c r="CB264" s="284"/>
      <c r="CC264" s="284"/>
      <c r="CD264" s="284"/>
      <c r="CE264" s="284"/>
      <c r="CF264" s="284"/>
      <c r="CG264" s="284"/>
      <c r="CH264" s="284"/>
      <c r="CI264" s="284"/>
      <c r="CJ264" s="284"/>
      <c r="CK264" s="284"/>
      <c r="CL264" s="284"/>
      <c r="CM264" s="284"/>
      <c r="CN264" s="284"/>
      <c r="CO264" s="284"/>
      <c r="CP264" s="284"/>
      <c r="CQ264" s="284"/>
      <c r="CR264" s="284"/>
      <c r="CS264" s="284"/>
      <c r="CT264" s="284"/>
      <c r="CU264" s="284"/>
      <c r="CV264" s="284"/>
      <c r="CW264" s="284"/>
      <c r="CX264" s="284"/>
      <c r="CY264" s="284"/>
      <c r="CZ264" s="284"/>
      <c r="DA264" s="284"/>
      <c r="DB264" s="284"/>
      <c r="DC264" s="284"/>
      <c r="DD264" s="284"/>
      <c r="DE264" s="284"/>
      <c r="DF264" s="284"/>
      <c r="DG264" s="284"/>
      <c r="DH264" s="284"/>
      <c r="DI264" s="284"/>
      <c r="DJ264" s="284"/>
      <c r="DK264" s="284"/>
      <c r="DL264" s="284"/>
      <c r="DM264" s="284"/>
      <c r="DN264" s="284"/>
      <c r="DO264" s="284"/>
      <c r="DP264" s="284"/>
      <c r="DQ264" s="284"/>
      <c r="DR264" s="284"/>
      <c r="DS264" s="284"/>
      <c r="DT264" s="284"/>
      <c r="DU264" s="284"/>
      <c r="DV264" s="284"/>
      <c r="DW264" s="284"/>
      <c r="DX264" s="284"/>
      <c r="DY264" s="284"/>
      <c r="DZ264" s="284"/>
      <c r="EA264" s="284"/>
      <c r="EB264" s="284"/>
      <c r="EC264" s="284"/>
      <c r="ED264" s="284"/>
      <c r="EE264" s="284"/>
      <c r="EF264" s="284"/>
      <c r="EG264" s="284"/>
      <c r="EH264" s="284"/>
      <c r="EI264" s="284"/>
      <c r="EJ264" s="284"/>
      <c r="EK264" s="284"/>
      <c r="EL264" s="284"/>
      <c r="EM264" s="284"/>
      <c r="EN264" s="284"/>
      <c r="EO264" s="284"/>
      <c r="EP264" s="284"/>
      <c r="EQ264" s="284"/>
      <c r="ER264" s="284"/>
      <c r="ES264" s="284"/>
      <c r="ET264" s="284"/>
      <c r="EU264" s="284"/>
      <c r="EV264" s="284"/>
      <c r="EW264" s="284"/>
      <c r="EX264" s="284"/>
      <c r="EY264" s="284"/>
      <c r="EZ264" s="284"/>
      <c r="FA264" s="284"/>
      <c r="FB264" s="284"/>
      <c r="FC264" s="284"/>
      <c r="FD264" s="284"/>
      <c r="FE264" s="284"/>
      <c r="FF264" s="284"/>
      <c r="FG264" s="284"/>
      <c r="FH264" s="284"/>
      <c r="FI264" s="284"/>
      <c r="FJ264" s="284"/>
      <c r="FK264" s="284"/>
      <c r="FL264" s="284"/>
      <c r="FM264" s="284"/>
      <c r="FN264" s="284"/>
      <c r="FO264" s="284"/>
      <c r="FP264" s="284"/>
      <c r="FQ264" s="284"/>
      <c r="FR264" s="284"/>
      <c r="FS264" s="284"/>
      <c r="FT264" s="284"/>
      <c r="FU264" s="284"/>
      <c r="FV264" s="284"/>
      <c r="FW264" s="284"/>
      <c r="FX264" s="284"/>
      <c r="FY264" s="284"/>
      <c r="FZ264" s="284"/>
      <c r="GA264" s="284"/>
      <c r="GB264" s="284"/>
      <c r="GC264" s="284"/>
      <c r="GD264" s="284"/>
      <c r="GE264" s="284"/>
      <c r="GF264" s="284"/>
      <c r="GG264" s="284"/>
      <c r="GH264" s="284"/>
      <c r="GI264" s="284"/>
      <c r="GJ264" s="284"/>
      <c r="GK264" s="284"/>
      <c r="GL264" s="284"/>
      <c r="GM264" s="284"/>
      <c r="GN264" s="284"/>
      <c r="GO264" s="284"/>
      <c r="GP264" s="284"/>
      <c r="GQ264" s="284"/>
      <c r="GR264" s="284"/>
      <c r="GS264" s="284"/>
      <c r="GT264" s="284"/>
      <c r="GU264" s="284"/>
      <c r="GV264" s="284"/>
      <c r="GW264" s="284"/>
      <c r="GX264" s="284"/>
      <c r="GY264" s="284"/>
      <c r="GZ264" s="284"/>
      <c r="HA264" s="284"/>
      <c r="HB264" s="284"/>
      <c r="HC264" s="284"/>
      <c r="HD264" s="284"/>
      <c r="HE264" s="284"/>
      <c r="HF264" s="284"/>
      <c r="HG264" s="284"/>
      <c r="HH264" s="284"/>
      <c r="HI264" s="284"/>
      <c r="HJ264" s="284"/>
      <c r="HK264" s="284"/>
      <c r="HL264" s="284"/>
      <c r="HM264" s="284"/>
      <c r="HN264" s="284"/>
      <c r="HO264" s="284"/>
      <c r="HP264" s="284"/>
      <c r="HQ264" s="284"/>
      <c r="HR264" s="284"/>
      <c r="HS264" s="284"/>
      <c r="HT264" s="284"/>
      <c r="HU264" s="284"/>
      <c r="HV264" s="284"/>
      <c r="HW264" s="284"/>
      <c r="HX264" s="284"/>
      <c r="HY264" s="284"/>
      <c r="HZ264" s="284"/>
      <c r="IA264" s="284"/>
      <c r="IB264" s="284"/>
      <c r="IC264" s="284"/>
      <c r="ID264" s="284"/>
      <c r="IE264" s="284"/>
      <c r="IF264" s="284"/>
      <c r="IG264" s="284"/>
      <c r="IH264" s="284"/>
      <c r="II264" s="284"/>
      <c r="IJ264" s="284"/>
    </row>
    <row r="265" spans="1:244" s="353" customFormat="1" ht="15" customHeight="1">
      <c r="A265" s="505"/>
      <c r="B265" s="442"/>
      <c r="C265" s="507"/>
      <c r="D265" s="417"/>
      <c r="E265" s="509"/>
      <c r="F265" s="510"/>
      <c r="G265" s="284"/>
      <c r="H265" s="284"/>
      <c r="I265" s="284"/>
      <c r="J265" s="284"/>
      <c r="K265" s="284"/>
      <c r="L265" s="284"/>
      <c r="M265" s="284"/>
      <c r="N265" s="284"/>
      <c r="O265" s="284"/>
      <c r="P265" s="284"/>
      <c r="Q265" s="284"/>
      <c r="R265" s="284"/>
      <c r="S265" s="284"/>
      <c r="T265" s="284"/>
      <c r="U265" s="284"/>
      <c r="V265" s="284"/>
      <c r="W265" s="284"/>
      <c r="X265" s="284"/>
      <c r="Y265" s="284"/>
      <c r="Z265" s="284"/>
      <c r="AA265" s="284"/>
      <c r="AB265" s="284"/>
      <c r="AC265" s="284"/>
      <c r="AD265" s="284"/>
      <c r="AE265" s="284"/>
      <c r="AF265" s="284"/>
      <c r="AG265" s="284"/>
      <c r="AH265" s="284"/>
      <c r="AI265" s="284"/>
      <c r="AJ265" s="284"/>
      <c r="AK265" s="284"/>
      <c r="AL265" s="284"/>
      <c r="AM265" s="284"/>
      <c r="AN265" s="284"/>
      <c r="AO265" s="284"/>
      <c r="AP265" s="284"/>
      <c r="AQ265" s="284"/>
      <c r="AR265" s="284"/>
      <c r="AS265" s="284"/>
      <c r="AT265" s="284"/>
      <c r="AU265" s="284"/>
      <c r="AV265" s="284"/>
      <c r="AW265" s="284"/>
      <c r="AX265" s="284"/>
      <c r="AY265" s="284"/>
      <c r="AZ265" s="284"/>
      <c r="BA265" s="284"/>
      <c r="BB265" s="284"/>
      <c r="BC265" s="284"/>
      <c r="BD265" s="284"/>
      <c r="BE265" s="284"/>
      <c r="BF265" s="284"/>
      <c r="BG265" s="284"/>
      <c r="BH265" s="284"/>
      <c r="BI265" s="284"/>
      <c r="BJ265" s="284"/>
      <c r="BK265" s="284"/>
      <c r="BL265" s="284"/>
      <c r="BM265" s="284"/>
      <c r="BN265" s="284"/>
      <c r="BO265" s="284"/>
      <c r="BP265" s="284"/>
      <c r="BQ265" s="284"/>
      <c r="BR265" s="284"/>
      <c r="BS265" s="284"/>
      <c r="BT265" s="284"/>
      <c r="BU265" s="284"/>
      <c r="BV265" s="284"/>
      <c r="BW265" s="284"/>
      <c r="BX265" s="284"/>
      <c r="BY265" s="284"/>
      <c r="BZ265" s="284"/>
      <c r="CA265" s="284"/>
      <c r="CB265" s="284"/>
      <c r="CC265" s="284"/>
      <c r="CD265" s="284"/>
      <c r="CE265" s="284"/>
      <c r="CF265" s="284"/>
      <c r="CG265" s="284"/>
      <c r="CH265" s="284"/>
      <c r="CI265" s="284"/>
      <c r="CJ265" s="284"/>
      <c r="CK265" s="284"/>
      <c r="CL265" s="284"/>
      <c r="CM265" s="284"/>
      <c r="CN265" s="284"/>
      <c r="CO265" s="284"/>
      <c r="CP265" s="284"/>
      <c r="CQ265" s="284"/>
      <c r="CR265" s="284"/>
      <c r="CS265" s="284"/>
      <c r="CT265" s="284"/>
      <c r="CU265" s="284"/>
      <c r="CV265" s="284"/>
      <c r="CW265" s="284"/>
      <c r="CX265" s="284"/>
      <c r="CY265" s="284"/>
      <c r="CZ265" s="284"/>
      <c r="DA265" s="284"/>
      <c r="DB265" s="284"/>
      <c r="DC265" s="284"/>
      <c r="DD265" s="284"/>
      <c r="DE265" s="284"/>
      <c r="DF265" s="284"/>
      <c r="DG265" s="284"/>
      <c r="DH265" s="284"/>
      <c r="DI265" s="284"/>
      <c r="DJ265" s="284"/>
      <c r="DK265" s="284"/>
      <c r="DL265" s="284"/>
      <c r="DM265" s="284"/>
      <c r="DN265" s="284"/>
      <c r="DO265" s="284"/>
      <c r="DP265" s="284"/>
      <c r="DQ265" s="284"/>
      <c r="DR265" s="284"/>
      <c r="DS265" s="284"/>
      <c r="DT265" s="284"/>
      <c r="DU265" s="284"/>
      <c r="DV265" s="284"/>
      <c r="DW265" s="284"/>
      <c r="DX265" s="284"/>
      <c r="DY265" s="284"/>
      <c r="DZ265" s="284"/>
      <c r="EA265" s="284"/>
      <c r="EB265" s="284"/>
      <c r="EC265" s="284"/>
      <c r="ED265" s="284"/>
      <c r="EE265" s="284"/>
      <c r="EF265" s="284"/>
      <c r="EG265" s="284"/>
      <c r="EH265" s="284"/>
      <c r="EI265" s="284"/>
      <c r="EJ265" s="284"/>
      <c r="EK265" s="284"/>
      <c r="EL265" s="284"/>
      <c r="EM265" s="284"/>
      <c r="EN265" s="284"/>
      <c r="EO265" s="284"/>
      <c r="EP265" s="284"/>
      <c r="EQ265" s="284"/>
      <c r="ER265" s="284"/>
      <c r="ES265" s="284"/>
      <c r="ET265" s="284"/>
      <c r="EU265" s="284"/>
      <c r="EV265" s="284"/>
      <c r="EW265" s="284"/>
      <c r="EX265" s="284"/>
      <c r="EY265" s="284"/>
      <c r="EZ265" s="284"/>
      <c r="FA265" s="284"/>
      <c r="FB265" s="284"/>
      <c r="FC265" s="284"/>
      <c r="FD265" s="284"/>
      <c r="FE265" s="284"/>
      <c r="FF265" s="284"/>
      <c r="FG265" s="284"/>
      <c r="FH265" s="284"/>
      <c r="FI265" s="284"/>
      <c r="FJ265" s="284"/>
      <c r="FK265" s="284"/>
      <c r="FL265" s="284"/>
      <c r="FM265" s="284"/>
      <c r="FN265" s="284"/>
      <c r="FO265" s="284"/>
      <c r="FP265" s="284"/>
      <c r="FQ265" s="284"/>
      <c r="FR265" s="284"/>
      <c r="FS265" s="284"/>
      <c r="FT265" s="284"/>
      <c r="FU265" s="284"/>
      <c r="FV265" s="284"/>
      <c r="FW265" s="284"/>
      <c r="FX265" s="284"/>
      <c r="FY265" s="284"/>
      <c r="FZ265" s="284"/>
      <c r="GA265" s="284"/>
      <c r="GB265" s="284"/>
      <c r="GC265" s="284"/>
      <c r="GD265" s="284"/>
      <c r="GE265" s="284"/>
      <c r="GF265" s="284"/>
      <c r="GG265" s="284"/>
      <c r="GH265" s="284"/>
      <c r="GI265" s="284"/>
      <c r="GJ265" s="284"/>
      <c r="GK265" s="284"/>
      <c r="GL265" s="284"/>
      <c r="GM265" s="284"/>
      <c r="GN265" s="284"/>
      <c r="GO265" s="284"/>
      <c r="GP265" s="284"/>
      <c r="GQ265" s="284"/>
      <c r="GR265" s="284"/>
      <c r="GS265" s="284"/>
      <c r="GT265" s="284"/>
      <c r="GU265" s="284"/>
      <c r="GV265" s="284"/>
      <c r="GW265" s="284"/>
      <c r="GX265" s="284"/>
      <c r="GY265" s="284"/>
      <c r="GZ265" s="284"/>
      <c r="HA265" s="284"/>
      <c r="HB265" s="284"/>
      <c r="HC265" s="284"/>
      <c r="HD265" s="284"/>
      <c r="HE265" s="284"/>
      <c r="HF265" s="284"/>
      <c r="HG265" s="284"/>
      <c r="HH265" s="284"/>
      <c r="HI265" s="284"/>
      <c r="HJ265" s="284"/>
      <c r="HK265" s="284"/>
      <c r="HL265" s="284"/>
      <c r="HM265" s="284"/>
      <c r="HN265" s="284"/>
      <c r="HO265" s="284"/>
      <c r="HP265" s="284"/>
      <c r="HQ265" s="284"/>
      <c r="HR265" s="284"/>
      <c r="HS265" s="284"/>
      <c r="HT265" s="284"/>
      <c r="HU265" s="284"/>
      <c r="HV265" s="284"/>
      <c r="HW265" s="284"/>
      <c r="HX265" s="284"/>
      <c r="HY265" s="284"/>
      <c r="HZ265" s="284"/>
      <c r="IA265" s="284"/>
      <c r="IB265" s="284"/>
      <c r="IC265" s="284"/>
      <c r="ID265" s="284"/>
      <c r="IE265" s="284"/>
      <c r="IF265" s="284"/>
      <c r="IG265" s="284"/>
      <c r="IH265" s="284"/>
      <c r="II265" s="284"/>
      <c r="IJ265" s="284"/>
    </row>
    <row r="266" spans="1:244" s="353" customFormat="1" ht="15" customHeight="1">
      <c r="A266" s="344" t="s">
        <v>1468</v>
      </c>
      <c r="B266" s="442" t="s">
        <v>222</v>
      </c>
      <c r="C266" s="507" t="s">
        <v>442</v>
      </c>
      <c r="D266" s="417">
        <v>2312</v>
      </c>
      <c r="E266" s="288"/>
      <c r="F266" s="219">
        <f>D266*E266</f>
        <v>0</v>
      </c>
      <c r="G266" s="284"/>
      <c r="H266" s="284"/>
      <c r="I266" s="284"/>
      <c r="J266" s="284"/>
      <c r="K266" s="284"/>
      <c r="L266" s="284"/>
      <c r="M266" s="284"/>
      <c r="N266" s="284"/>
      <c r="O266" s="284"/>
      <c r="P266" s="284"/>
      <c r="Q266" s="284"/>
      <c r="R266" s="284"/>
      <c r="S266" s="284"/>
      <c r="T266" s="284"/>
      <c r="U266" s="284"/>
      <c r="V266" s="284"/>
      <c r="W266" s="284"/>
      <c r="X266" s="284"/>
      <c r="Y266" s="284"/>
      <c r="Z266" s="284"/>
      <c r="AA266" s="284"/>
      <c r="AB266" s="284"/>
      <c r="AC266" s="284"/>
      <c r="AD266" s="284"/>
      <c r="AE266" s="284"/>
      <c r="AF266" s="284"/>
      <c r="AG266" s="284"/>
      <c r="AH266" s="284"/>
      <c r="AI266" s="284"/>
      <c r="AJ266" s="284"/>
      <c r="AK266" s="284"/>
      <c r="AL266" s="284"/>
      <c r="AM266" s="284"/>
      <c r="AN266" s="284"/>
      <c r="AO266" s="284"/>
      <c r="AP266" s="284"/>
      <c r="AQ266" s="284"/>
      <c r="AR266" s="284"/>
      <c r="AS266" s="284"/>
      <c r="AT266" s="284"/>
      <c r="AU266" s="284"/>
      <c r="AV266" s="284"/>
      <c r="AW266" s="284"/>
      <c r="AX266" s="284"/>
      <c r="AY266" s="284"/>
      <c r="AZ266" s="284"/>
      <c r="BA266" s="284"/>
      <c r="BB266" s="284"/>
      <c r="BC266" s="284"/>
      <c r="BD266" s="284"/>
      <c r="BE266" s="284"/>
      <c r="BF266" s="284"/>
      <c r="BG266" s="284"/>
      <c r="BH266" s="284"/>
      <c r="BI266" s="284"/>
      <c r="BJ266" s="284"/>
      <c r="BK266" s="284"/>
      <c r="BL266" s="284"/>
      <c r="BM266" s="284"/>
      <c r="BN266" s="284"/>
      <c r="BO266" s="284"/>
      <c r="BP266" s="284"/>
      <c r="BQ266" s="284"/>
      <c r="BR266" s="284"/>
      <c r="BS266" s="284"/>
      <c r="BT266" s="284"/>
      <c r="BU266" s="284"/>
      <c r="BV266" s="284"/>
      <c r="BW266" s="284"/>
      <c r="BX266" s="284"/>
      <c r="BY266" s="284"/>
      <c r="BZ266" s="284"/>
      <c r="CA266" s="284"/>
      <c r="CB266" s="284"/>
      <c r="CC266" s="284"/>
      <c r="CD266" s="284"/>
      <c r="CE266" s="284"/>
      <c r="CF266" s="284"/>
      <c r="CG266" s="284"/>
      <c r="CH266" s="284"/>
      <c r="CI266" s="284"/>
      <c r="CJ266" s="284"/>
      <c r="CK266" s="284"/>
      <c r="CL266" s="284"/>
      <c r="CM266" s="284"/>
      <c r="CN266" s="284"/>
      <c r="CO266" s="284"/>
      <c r="CP266" s="284"/>
      <c r="CQ266" s="284"/>
      <c r="CR266" s="284"/>
      <c r="CS266" s="284"/>
      <c r="CT266" s="284"/>
      <c r="CU266" s="284"/>
      <c r="CV266" s="284"/>
      <c r="CW266" s="284"/>
      <c r="CX266" s="284"/>
      <c r="CY266" s="284"/>
      <c r="CZ266" s="284"/>
      <c r="DA266" s="284"/>
      <c r="DB266" s="284"/>
      <c r="DC266" s="284"/>
      <c r="DD266" s="284"/>
      <c r="DE266" s="284"/>
      <c r="DF266" s="284"/>
      <c r="DG266" s="284"/>
      <c r="DH266" s="284"/>
      <c r="DI266" s="284"/>
      <c r="DJ266" s="284"/>
      <c r="DK266" s="284"/>
      <c r="DL266" s="284"/>
      <c r="DM266" s="284"/>
      <c r="DN266" s="284"/>
      <c r="DO266" s="284"/>
      <c r="DP266" s="284"/>
      <c r="DQ266" s="284"/>
      <c r="DR266" s="284"/>
      <c r="DS266" s="284"/>
      <c r="DT266" s="284"/>
      <c r="DU266" s="284"/>
      <c r="DV266" s="284"/>
      <c r="DW266" s="284"/>
      <c r="DX266" s="284"/>
      <c r="DY266" s="284"/>
      <c r="DZ266" s="284"/>
      <c r="EA266" s="284"/>
      <c r="EB266" s="284"/>
      <c r="EC266" s="284"/>
      <c r="ED266" s="284"/>
      <c r="EE266" s="284"/>
      <c r="EF266" s="284"/>
      <c r="EG266" s="284"/>
      <c r="EH266" s="284"/>
      <c r="EI266" s="284"/>
      <c r="EJ266" s="284"/>
      <c r="EK266" s="284"/>
      <c r="EL266" s="284"/>
      <c r="EM266" s="284"/>
      <c r="EN266" s="284"/>
      <c r="EO266" s="284"/>
      <c r="EP266" s="284"/>
      <c r="EQ266" s="284"/>
      <c r="ER266" s="284"/>
      <c r="ES266" s="284"/>
      <c r="ET266" s="284"/>
      <c r="EU266" s="284"/>
      <c r="EV266" s="284"/>
      <c r="EW266" s="284"/>
      <c r="EX266" s="284"/>
      <c r="EY266" s="284"/>
      <c r="EZ266" s="284"/>
      <c r="FA266" s="284"/>
      <c r="FB266" s="284"/>
      <c r="FC266" s="284"/>
      <c r="FD266" s="284"/>
      <c r="FE266" s="284"/>
      <c r="FF266" s="284"/>
      <c r="FG266" s="284"/>
      <c r="FH266" s="284"/>
      <c r="FI266" s="284"/>
      <c r="FJ266" s="284"/>
      <c r="FK266" s="284"/>
      <c r="FL266" s="284"/>
      <c r="FM266" s="284"/>
      <c r="FN266" s="284"/>
      <c r="FO266" s="284"/>
      <c r="FP266" s="284"/>
      <c r="FQ266" s="284"/>
      <c r="FR266" s="284"/>
      <c r="FS266" s="284"/>
      <c r="FT266" s="284"/>
      <c r="FU266" s="284"/>
      <c r="FV266" s="284"/>
      <c r="FW266" s="284"/>
      <c r="FX266" s="284"/>
      <c r="FY266" s="284"/>
      <c r="FZ266" s="284"/>
      <c r="GA266" s="284"/>
      <c r="GB266" s="284"/>
      <c r="GC266" s="284"/>
      <c r="GD266" s="284"/>
      <c r="GE266" s="284"/>
      <c r="GF266" s="284"/>
      <c r="GG266" s="284"/>
      <c r="GH266" s="284"/>
      <c r="GI266" s="284"/>
      <c r="GJ266" s="284"/>
      <c r="GK266" s="284"/>
      <c r="GL266" s="284"/>
      <c r="GM266" s="284"/>
      <c r="GN266" s="284"/>
      <c r="GO266" s="284"/>
      <c r="GP266" s="284"/>
      <c r="GQ266" s="284"/>
      <c r="GR266" s="284"/>
      <c r="GS266" s="284"/>
      <c r="GT266" s="284"/>
      <c r="GU266" s="284"/>
      <c r="GV266" s="284"/>
      <c r="GW266" s="284"/>
      <c r="GX266" s="284"/>
      <c r="GY266" s="284"/>
      <c r="GZ266" s="284"/>
      <c r="HA266" s="284"/>
      <c r="HB266" s="284"/>
      <c r="HC266" s="284"/>
      <c r="HD266" s="284"/>
      <c r="HE266" s="284"/>
      <c r="HF266" s="284"/>
      <c r="HG266" s="284"/>
      <c r="HH266" s="284"/>
      <c r="HI266" s="284"/>
      <c r="HJ266" s="284"/>
      <c r="HK266" s="284"/>
      <c r="HL266" s="284"/>
      <c r="HM266" s="284"/>
      <c r="HN266" s="284"/>
      <c r="HO266" s="284"/>
      <c r="HP266" s="284"/>
      <c r="HQ266" s="284"/>
      <c r="HR266" s="284"/>
      <c r="HS266" s="284"/>
      <c r="HT266" s="284"/>
      <c r="HU266" s="284"/>
      <c r="HV266" s="284"/>
      <c r="HW266" s="284"/>
      <c r="HX266" s="284"/>
      <c r="HY266" s="284"/>
      <c r="HZ266" s="284"/>
      <c r="IA266" s="284"/>
      <c r="IB266" s="284"/>
      <c r="IC266" s="284"/>
      <c r="ID266" s="284"/>
      <c r="IE266" s="284"/>
      <c r="IF266" s="284"/>
      <c r="IG266" s="284"/>
      <c r="IH266" s="284"/>
      <c r="II266" s="284"/>
      <c r="IJ266" s="284"/>
    </row>
    <row r="267" spans="1:244" s="353" customFormat="1" ht="15" customHeight="1">
      <c r="A267" s="344"/>
      <c r="B267" s="506"/>
      <c r="C267" s="507"/>
      <c r="D267" s="417"/>
      <c r="E267" s="511"/>
      <c r="F267" s="515"/>
      <c r="G267" s="284"/>
      <c r="H267" s="284"/>
      <c r="I267" s="284"/>
      <c r="J267" s="284"/>
      <c r="K267" s="284"/>
      <c r="L267" s="284"/>
      <c r="M267" s="284"/>
      <c r="N267" s="284"/>
      <c r="O267" s="284"/>
      <c r="P267" s="284"/>
      <c r="Q267" s="284"/>
      <c r="R267" s="284"/>
      <c r="S267" s="284"/>
      <c r="T267" s="284"/>
      <c r="U267" s="284"/>
      <c r="V267" s="284"/>
      <c r="W267" s="284"/>
      <c r="X267" s="284"/>
      <c r="Y267" s="284"/>
      <c r="Z267" s="284"/>
      <c r="AA267" s="284"/>
      <c r="AB267" s="284"/>
      <c r="AC267" s="284"/>
      <c r="AD267" s="284"/>
      <c r="AE267" s="284"/>
      <c r="AF267" s="284"/>
      <c r="AG267" s="284"/>
      <c r="AH267" s="284"/>
      <c r="AI267" s="284"/>
      <c r="AJ267" s="284"/>
      <c r="AK267" s="284"/>
      <c r="AL267" s="284"/>
      <c r="AM267" s="284"/>
      <c r="AN267" s="284"/>
      <c r="AO267" s="284"/>
      <c r="AP267" s="284"/>
      <c r="AQ267" s="284"/>
      <c r="AR267" s="284"/>
      <c r="AS267" s="284"/>
      <c r="AT267" s="284"/>
      <c r="AU267" s="284"/>
      <c r="AV267" s="284"/>
      <c r="AW267" s="284"/>
      <c r="AX267" s="284"/>
      <c r="AY267" s="284"/>
      <c r="AZ267" s="284"/>
      <c r="BA267" s="284"/>
      <c r="BB267" s="284"/>
      <c r="BC267" s="284"/>
      <c r="BD267" s="284"/>
      <c r="BE267" s="284"/>
      <c r="BF267" s="284"/>
      <c r="BG267" s="284"/>
      <c r="BH267" s="284"/>
      <c r="BI267" s="284"/>
      <c r="BJ267" s="284"/>
      <c r="BK267" s="284"/>
      <c r="BL267" s="284"/>
      <c r="BM267" s="284"/>
      <c r="BN267" s="284"/>
      <c r="BO267" s="284"/>
      <c r="BP267" s="284"/>
      <c r="BQ267" s="284"/>
      <c r="BR267" s="284"/>
      <c r="BS267" s="284"/>
      <c r="BT267" s="284"/>
      <c r="BU267" s="284"/>
      <c r="BV267" s="284"/>
      <c r="BW267" s="284"/>
      <c r="BX267" s="284"/>
      <c r="BY267" s="284"/>
      <c r="BZ267" s="284"/>
      <c r="CA267" s="284"/>
      <c r="CB267" s="284"/>
      <c r="CC267" s="284"/>
      <c r="CD267" s="284"/>
      <c r="CE267" s="284"/>
      <c r="CF267" s="284"/>
      <c r="CG267" s="284"/>
      <c r="CH267" s="284"/>
      <c r="CI267" s="284"/>
      <c r="CJ267" s="284"/>
      <c r="CK267" s="284"/>
      <c r="CL267" s="284"/>
      <c r="CM267" s="284"/>
      <c r="CN267" s="284"/>
      <c r="CO267" s="284"/>
      <c r="CP267" s="284"/>
      <c r="CQ267" s="284"/>
      <c r="CR267" s="284"/>
      <c r="CS267" s="284"/>
      <c r="CT267" s="284"/>
      <c r="CU267" s="284"/>
      <c r="CV267" s="284"/>
      <c r="CW267" s="284"/>
      <c r="CX267" s="284"/>
      <c r="CY267" s="284"/>
      <c r="CZ267" s="284"/>
      <c r="DA267" s="284"/>
      <c r="DB267" s="284"/>
      <c r="DC267" s="284"/>
      <c r="DD267" s="284"/>
      <c r="DE267" s="284"/>
      <c r="DF267" s="284"/>
      <c r="DG267" s="284"/>
      <c r="DH267" s="284"/>
      <c r="DI267" s="284"/>
      <c r="DJ267" s="284"/>
      <c r="DK267" s="284"/>
      <c r="DL267" s="284"/>
      <c r="DM267" s="284"/>
      <c r="DN267" s="284"/>
      <c r="DO267" s="284"/>
      <c r="DP267" s="284"/>
      <c r="DQ267" s="284"/>
      <c r="DR267" s="284"/>
      <c r="DS267" s="284"/>
      <c r="DT267" s="284"/>
      <c r="DU267" s="284"/>
      <c r="DV267" s="284"/>
      <c r="DW267" s="284"/>
      <c r="DX267" s="284"/>
      <c r="DY267" s="284"/>
      <c r="DZ267" s="284"/>
      <c r="EA267" s="284"/>
      <c r="EB267" s="284"/>
      <c r="EC267" s="284"/>
      <c r="ED267" s="284"/>
      <c r="EE267" s="284"/>
      <c r="EF267" s="284"/>
      <c r="EG267" s="284"/>
      <c r="EH267" s="284"/>
      <c r="EI267" s="284"/>
      <c r="EJ267" s="284"/>
      <c r="EK267" s="284"/>
      <c r="EL267" s="284"/>
      <c r="EM267" s="284"/>
      <c r="EN267" s="284"/>
      <c r="EO267" s="284"/>
      <c r="EP267" s="284"/>
      <c r="EQ267" s="284"/>
      <c r="ER267" s="284"/>
      <c r="ES267" s="284"/>
      <c r="ET267" s="284"/>
      <c r="EU267" s="284"/>
      <c r="EV267" s="284"/>
      <c r="EW267" s="284"/>
      <c r="EX267" s="284"/>
      <c r="EY267" s="284"/>
      <c r="EZ267" s="284"/>
      <c r="FA267" s="284"/>
      <c r="FB267" s="284"/>
      <c r="FC267" s="284"/>
      <c r="FD267" s="284"/>
      <c r="FE267" s="284"/>
      <c r="FF267" s="284"/>
      <c r="FG267" s="284"/>
      <c r="FH267" s="284"/>
      <c r="FI267" s="284"/>
      <c r="FJ267" s="284"/>
      <c r="FK267" s="284"/>
      <c r="FL267" s="284"/>
      <c r="FM267" s="284"/>
      <c r="FN267" s="284"/>
      <c r="FO267" s="284"/>
      <c r="FP267" s="284"/>
      <c r="FQ267" s="284"/>
      <c r="FR267" s="284"/>
      <c r="FS267" s="284"/>
      <c r="FT267" s="284"/>
      <c r="FU267" s="284"/>
      <c r="FV267" s="284"/>
      <c r="FW267" s="284"/>
      <c r="FX267" s="284"/>
      <c r="FY267" s="284"/>
      <c r="FZ267" s="284"/>
      <c r="GA267" s="284"/>
      <c r="GB267" s="284"/>
      <c r="GC267" s="284"/>
      <c r="GD267" s="284"/>
      <c r="GE267" s="284"/>
      <c r="GF267" s="284"/>
      <c r="GG267" s="284"/>
      <c r="GH267" s="284"/>
      <c r="GI267" s="284"/>
      <c r="GJ267" s="284"/>
      <c r="GK267" s="284"/>
      <c r="GL267" s="284"/>
      <c r="GM267" s="284"/>
      <c r="GN267" s="284"/>
      <c r="GO267" s="284"/>
      <c r="GP267" s="284"/>
      <c r="GQ267" s="284"/>
      <c r="GR267" s="284"/>
      <c r="GS267" s="284"/>
      <c r="GT267" s="284"/>
      <c r="GU267" s="284"/>
      <c r="GV267" s="284"/>
      <c r="GW267" s="284"/>
      <c r="GX267" s="284"/>
      <c r="GY267" s="284"/>
      <c r="GZ267" s="284"/>
      <c r="HA267" s="284"/>
      <c r="HB267" s="284"/>
      <c r="HC267" s="284"/>
      <c r="HD267" s="284"/>
      <c r="HE267" s="284"/>
      <c r="HF267" s="284"/>
      <c r="HG267" s="284"/>
      <c r="HH267" s="284"/>
      <c r="HI267" s="284"/>
      <c r="HJ267" s="284"/>
      <c r="HK267" s="284"/>
      <c r="HL267" s="284"/>
      <c r="HM267" s="284"/>
      <c r="HN267" s="284"/>
      <c r="HO267" s="284"/>
      <c r="HP267" s="284"/>
      <c r="HQ267" s="284"/>
      <c r="HR267" s="284"/>
      <c r="HS267" s="284"/>
      <c r="HT267" s="284"/>
      <c r="HU267" s="284"/>
      <c r="HV267" s="284"/>
      <c r="HW267" s="284"/>
      <c r="HX267" s="284"/>
      <c r="HY267" s="284"/>
      <c r="HZ267" s="284"/>
      <c r="IA267" s="284"/>
      <c r="IB267" s="284"/>
      <c r="IC267" s="284"/>
      <c r="ID267" s="284"/>
      <c r="IE267" s="284"/>
      <c r="IF267" s="284"/>
      <c r="IG267" s="284"/>
      <c r="IH267" s="284"/>
      <c r="II267" s="284"/>
      <c r="IJ267" s="284"/>
    </row>
    <row r="268" spans="1:244" s="353" customFormat="1" ht="15" customHeight="1">
      <c r="A268" s="344"/>
      <c r="B268" s="506"/>
      <c r="C268" s="507"/>
      <c r="D268" s="417"/>
      <c r="E268" s="511"/>
      <c r="F268" s="515"/>
      <c r="G268" s="284"/>
      <c r="H268" s="284"/>
      <c r="I268" s="284"/>
      <c r="J268" s="284"/>
      <c r="K268" s="284"/>
      <c r="L268" s="284"/>
      <c r="M268" s="284"/>
      <c r="N268" s="284"/>
      <c r="O268" s="284"/>
      <c r="P268" s="284"/>
      <c r="Q268" s="284"/>
      <c r="R268" s="284"/>
      <c r="S268" s="284"/>
      <c r="T268" s="284"/>
      <c r="U268" s="284"/>
      <c r="V268" s="284"/>
      <c r="W268" s="284"/>
      <c r="X268" s="284"/>
      <c r="Y268" s="284"/>
      <c r="Z268" s="284"/>
      <c r="AA268" s="284"/>
      <c r="AB268" s="284"/>
      <c r="AC268" s="284"/>
      <c r="AD268" s="284"/>
      <c r="AE268" s="284"/>
      <c r="AF268" s="284"/>
      <c r="AG268" s="284"/>
      <c r="AH268" s="284"/>
      <c r="AI268" s="284"/>
      <c r="AJ268" s="284"/>
      <c r="AK268" s="284"/>
      <c r="AL268" s="284"/>
      <c r="AM268" s="284"/>
      <c r="AN268" s="284"/>
      <c r="AO268" s="284"/>
      <c r="AP268" s="284"/>
      <c r="AQ268" s="284"/>
      <c r="AR268" s="284"/>
      <c r="AS268" s="284"/>
      <c r="AT268" s="284"/>
      <c r="AU268" s="284"/>
      <c r="AV268" s="284"/>
      <c r="AW268" s="284"/>
      <c r="AX268" s="284"/>
      <c r="AY268" s="284"/>
      <c r="AZ268" s="284"/>
      <c r="BA268" s="284"/>
      <c r="BB268" s="284"/>
      <c r="BC268" s="284"/>
      <c r="BD268" s="284"/>
      <c r="BE268" s="284"/>
      <c r="BF268" s="284"/>
      <c r="BG268" s="284"/>
      <c r="BH268" s="284"/>
      <c r="BI268" s="284"/>
      <c r="BJ268" s="284"/>
      <c r="BK268" s="284"/>
      <c r="BL268" s="284"/>
      <c r="BM268" s="284"/>
      <c r="BN268" s="284"/>
      <c r="BO268" s="284"/>
      <c r="BP268" s="284"/>
      <c r="BQ268" s="284"/>
      <c r="BR268" s="284"/>
      <c r="BS268" s="284"/>
      <c r="BT268" s="284"/>
      <c r="BU268" s="284"/>
      <c r="BV268" s="284"/>
      <c r="BW268" s="284"/>
      <c r="BX268" s="284"/>
      <c r="BY268" s="284"/>
      <c r="BZ268" s="284"/>
      <c r="CA268" s="284"/>
      <c r="CB268" s="284"/>
      <c r="CC268" s="284"/>
      <c r="CD268" s="284"/>
      <c r="CE268" s="284"/>
      <c r="CF268" s="284"/>
      <c r="CG268" s="284"/>
      <c r="CH268" s="284"/>
      <c r="CI268" s="284"/>
      <c r="CJ268" s="284"/>
      <c r="CK268" s="284"/>
      <c r="CL268" s="284"/>
      <c r="CM268" s="284"/>
      <c r="CN268" s="284"/>
      <c r="CO268" s="284"/>
      <c r="CP268" s="284"/>
      <c r="CQ268" s="284"/>
      <c r="CR268" s="284"/>
      <c r="CS268" s="284"/>
      <c r="CT268" s="284"/>
      <c r="CU268" s="284"/>
      <c r="CV268" s="284"/>
      <c r="CW268" s="284"/>
      <c r="CX268" s="284"/>
      <c r="CY268" s="284"/>
      <c r="CZ268" s="284"/>
      <c r="DA268" s="284"/>
      <c r="DB268" s="284"/>
      <c r="DC268" s="284"/>
      <c r="DD268" s="284"/>
      <c r="DE268" s="284"/>
      <c r="DF268" s="284"/>
      <c r="DG268" s="284"/>
      <c r="DH268" s="284"/>
      <c r="DI268" s="284"/>
      <c r="DJ268" s="284"/>
      <c r="DK268" s="284"/>
      <c r="DL268" s="284"/>
      <c r="DM268" s="284"/>
      <c r="DN268" s="284"/>
      <c r="DO268" s="284"/>
      <c r="DP268" s="284"/>
      <c r="DQ268" s="284"/>
      <c r="DR268" s="284"/>
      <c r="DS268" s="284"/>
      <c r="DT268" s="284"/>
      <c r="DU268" s="284"/>
      <c r="DV268" s="284"/>
      <c r="DW268" s="284"/>
      <c r="DX268" s="284"/>
      <c r="DY268" s="284"/>
      <c r="DZ268" s="284"/>
      <c r="EA268" s="284"/>
      <c r="EB268" s="284"/>
      <c r="EC268" s="284"/>
      <c r="ED268" s="284"/>
      <c r="EE268" s="284"/>
      <c r="EF268" s="284"/>
      <c r="EG268" s="284"/>
      <c r="EH268" s="284"/>
      <c r="EI268" s="284"/>
      <c r="EJ268" s="284"/>
      <c r="EK268" s="284"/>
      <c r="EL268" s="284"/>
      <c r="EM268" s="284"/>
      <c r="EN268" s="284"/>
      <c r="EO268" s="284"/>
      <c r="EP268" s="284"/>
      <c r="EQ268" s="284"/>
      <c r="ER268" s="284"/>
      <c r="ES268" s="284"/>
      <c r="ET268" s="284"/>
      <c r="EU268" s="284"/>
      <c r="EV268" s="284"/>
      <c r="EW268" s="284"/>
      <c r="EX268" s="284"/>
      <c r="EY268" s="284"/>
      <c r="EZ268" s="284"/>
      <c r="FA268" s="284"/>
      <c r="FB268" s="284"/>
      <c r="FC268" s="284"/>
      <c r="FD268" s="284"/>
      <c r="FE268" s="284"/>
      <c r="FF268" s="284"/>
      <c r="FG268" s="284"/>
      <c r="FH268" s="284"/>
      <c r="FI268" s="284"/>
      <c r="FJ268" s="284"/>
      <c r="FK268" s="284"/>
      <c r="FL268" s="284"/>
      <c r="FM268" s="284"/>
      <c r="FN268" s="284"/>
      <c r="FO268" s="284"/>
      <c r="FP268" s="284"/>
      <c r="FQ268" s="284"/>
      <c r="FR268" s="284"/>
      <c r="FS268" s="284"/>
      <c r="FT268" s="284"/>
      <c r="FU268" s="284"/>
      <c r="FV268" s="284"/>
      <c r="FW268" s="284"/>
      <c r="FX268" s="284"/>
      <c r="FY268" s="284"/>
      <c r="FZ268" s="284"/>
      <c r="GA268" s="284"/>
      <c r="GB268" s="284"/>
      <c r="GC268" s="284"/>
      <c r="GD268" s="284"/>
      <c r="GE268" s="284"/>
      <c r="GF268" s="284"/>
      <c r="GG268" s="284"/>
      <c r="GH268" s="284"/>
      <c r="GI268" s="284"/>
      <c r="GJ268" s="284"/>
      <c r="GK268" s="284"/>
      <c r="GL268" s="284"/>
      <c r="GM268" s="284"/>
      <c r="GN268" s="284"/>
      <c r="GO268" s="284"/>
      <c r="GP268" s="284"/>
      <c r="GQ268" s="284"/>
      <c r="GR268" s="284"/>
      <c r="GS268" s="284"/>
      <c r="GT268" s="284"/>
      <c r="GU268" s="284"/>
      <c r="GV268" s="284"/>
      <c r="GW268" s="284"/>
      <c r="GX268" s="284"/>
      <c r="GY268" s="284"/>
      <c r="GZ268" s="284"/>
      <c r="HA268" s="284"/>
      <c r="HB268" s="284"/>
      <c r="HC268" s="284"/>
      <c r="HD268" s="284"/>
      <c r="HE268" s="284"/>
      <c r="HF268" s="284"/>
      <c r="HG268" s="284"/>
      <c r="HH268" s="284"/>
      <c r="HI268" s="284"/>
      <c r="HJ268" s="284"/>
      <c r="HK268" s="284"/>
      <c r="HL268" s="284"/>
      <c r="HM268" s="284"/>
      <c r="HN268" s="284"/>
      <c r="HO268" s="284"/>
      <c r="HP268" s="284"/>
      <c r="HQ268" s="284"/>
      <c r="HR268" s="284"/>
      <c r="HS268" s="284"/>
      <c r="HT268" s="284"/>
      <c r="HU268" s="284"/>
      <c r="HV268" s="284"/>
      <c r="HW268" s="284"/>
      <c r="HX268" s="284"/>
      <c r="HY268" s="284"/>
      <c r="HZ268" s="284"/>
      <c r="IA268" s="284"/>
      <c r="IB268" s="284"/>
      <c r="IC268" s="284"/>
      <c r="ID268" s="284"/>
      <c r="IE268" s="284"/>
      <c r="IF268" s="284"/>
      <c r="IG268" s="284"/>
      <c r="IH268" s="284"/>
      <c r="II268" s="284"/>
      <c r="IJ268" s="284"/>
    </row>
    <row r="269" spans="1:244" s="353" customFormat="1" ht="15" customHeight="1">
      <c r="A269" s="344"/>
      <c r="B269" s="506"/>
      <c r="C269" s="507"/>
      <c r="D269" s="417"/>
      <c r="E269" s="511"/>
      <c r="F269" s="515"/>
      <c r="G269" s="284"/>
      <c r="H269" s="284"/>
      <c r="I269" s="284"/>
      <c r="J269" s="284"/>
      <c r="K269" s="284"/>
      <c r="L269" s="284"/>
      <c r="M269" s="284"/>
      <c r="N269" s="284"/>
      <c r="O269" s="284"/>
      <c r="P269" s="284"/>
      <c r="Q269" s="284"/>
      <c r="R269" s="284"/>
      <c r="S269" s="284"/>
      <c r="T269" s="284"/>
      <c r="U269" s="284"/>
      <c r="V269" s="284"/>
      <c r="W269" s="284"/>
      <c r="X269" s="284"/>
      <c r="Y269" s="284"/>
      <c r="Z269" s="284"/>
      <c r="AA269" s="284"/>
      <c r="AB269" s="284"/>
      <c r="AC269" s="284"/>
      <c r="AD269" s="284"/>
      <c r="AE269" s="284"/>
      <c r="AF269" s="284"/>
      <c r="AG269" s="284"/>
      <c r="AH269" s="284"/>
      <c r="AI269" s="284"/>
      <c r="AJ269" s="284"/>
      <c r="AK269" s="284"/>
      <c r="AL269" s="284"/>
      <c r="AM269" s="284"/>
      <c r="AN269" s="284"/>
      <c r="AO269" s="284"/>
      <c r="AP269" s="284"/>
      <c r="AQ269" s="284"/>
      <c r="AR269" s="284"/>
      <c r="AS269" s="284"/>
      <c r="AT269" s="284"/>
      <c r="AU269" s="284"/>
      <c r="AV269" s="284"/>
      <c r="AW269" s="284"/>
      <c r="AX269" s="284"/>
      <c r="AY269" s="284"/>
      <c r="AZ269" s="284"/>
      <c r="BA269" s="284"/>
      <c r="BB269" s="284"/>
      <c r="BC269" s="284"/>
      <c r="BD269" s="284"/>
      <c r="BE269" s="284"/>
      <c r="BF269" s="284"/>
      <c r="BG269" s="284"/>
      <c r="BH269" s="284"/>
      <c r="BI269" s="284"/>
      <c r="BJ269" s="284"/>
      <c r="BK269" s="284"/>
      <c r="BL269" s="284"/>
      <c r="BM269" s="284"/>
      <c r="BN269" s="284"/>
      <c r="BO269" s="284"/>
      <c r="BP269" s="284"/>
      <c r="BQ269" s="284"/>
      <c r="BR269" s="284"/>
      <c r="BS269" s="284"/>
      <c r="BT269" s="284"/>
      <c r="BU269" s="284"/>
      <c r="BV269" s="284"/>
      <c r="BW269" s="284"/>
      <c r="BX269" s="284"/>
      <c r="BY269" s="284"/>
      <c r="BZ269" s="284"/>
      <c r="CA269" s="284"/>
      <c r="CB269" s="284"/>
      <c r="CC269" s="284"/>
      <c r="CD269" s="284"/>
      <c r="CE269" s="284"/>
      <c r="CF269" s="284"/>
      <c r="CG269" s="284"/>
      <c r="CH269" s="284"/>
      <c r="CI269" s="284"/>
      <c r="CJ269" s="284"/>
      <c r="CK269" s="284"/>
      <c r="CL269" s="284"/>
      <c r="CM269" s="284"/>
      <c r="CN269" s="284"/>
      <c r="CO269" s="284"/>
      <c r="CP269" s="284"/>
      <c r="CQ269" s="284"/>
      <c r="CR269" s="284"/>
      <c r="CS269" s="284"/>
      <c r="CT269" s="284"/>
      <c r="CU269" s="284"/>
      <c r="CV269" s="284"/>
      <c r="CW269" s="284"/>
      <c r="CX269" s="284"/>
      <c r="CY269" s="284"/>
      <c r="CZ269" s="284"/>
      <c r="DA269" s="284"/>
      <c r="DB269" s="284"/>
      <c r="DC269" s="284"/>
      <c r="DD269" s="284"/>
      <c r="DE269" s="284"/>
      <c r="DF269" s="284"/>
      <c r="DG269" s="284"/>
      <c r="DH269" s="284"/>
      <c r="DI269" s="284"/>
      <c r="DJ269" s="284"/>
      <c r="DK269" s="284"/>
      <c r="DL269" s="284"/>
      <c r="DM269" s="284"/>
      <c r="DN269" s="284"/>
      <c r="DO269" s="284"/>
      <c r="DP269" s="284"/>
      <c r="DQ269" s="284"/>
      <c r="DR269" s="284"/>
      <c r="DS269" s="284"/>
      <c r="DT269" s="284"/>
      <c r="DU269" s="284"/>
      <c r="DV269" s="284"/>
      <c r="DW269" s="284"/>
      <c r="DX269" s="284"/>
      <c r="DY269" s="284"/>
      <c r="DZ269" s="284"/>
      <c r="EA269" s="284"/>
      <c r="EB269" s="284"/>
      <c r="EC269" s="284"/>
      <c r="ED269" s="284"/>
      <c r="EE269" s="284"/>
      <c r="EF269" s="284"/>
      <c r="EG269" s="284"/>
      <c r="EH269" s="284"/>
      <c r="EI269" s="284"/>
      <c r="EJ269" s="284"/>
      <c r="EK269" s="284"/>
      <c r="EL269" s="284"/>
      <c r="EM269" s="284"/>
      <c r="EN269" s="284"/>
      <c r="EO269" s="284"/>
      <c r="EP269" s="284"/>
      <c r="EQ269" s="284"/>
      <c r="ER269" s="284"/>
      <c r="ES269" s="284"/>
      <c r="ET269" s="284"/>
      <c r="EU269" s="284"/>
      <c r="EV269" s="284"/>
      <c r="EW269" s="284"/>
      <c r="EX269" s="284"/>
      <c r="EY269" s="284"/>
      <c r="EZ269" s="284"/>
      <c r="FA269" s="284"/>
      <c r="FB269" s="284"/>
      <c r="FC269" s="284"/>
      <c r="FD269" s="284"/>
      <c r="FE269" s="284"/>
      <c r="FF269" s="284"/>
      <c r="FG269" s="284"/>
      <c r="FH269" s="284"/>
      <c r="FI269" s="284"/>
      <c r="FJ269" s="284"/>
      <c r="FK269" s="284"/>
      <c r="FL269" s="284"/>
      <c r="FM269" s="284"/>
      <c r="FN269" s="284"/>
      <c r="FO269" s="284"/>
      <c r="FP269" s="284"/>
      <c r="FQ269" s="284"/>
      <c r="FR269" s="284"/>
      <c r="FS269" s="284"/>
      <c r="FT269" s="284"/>
      <c r="FU269" s="284"/>
      <c r="FV269" s="284"/>
      <c r="FW269" s="284"/>
      <c r="FX269" s="284"/>
      <c r="FY269" s="284"/>
      <c r="FZ269" s="284"/>
      <c r="GA269" s="284"/>
      <c r="GB269" s="284"/>
      <c r="GC269" s="284"/>
      <c r="GD269" s="284"/>
      <c r="GE269" s="284"/>
      <c r="GF269" s="284"/>
      <c r="GG269" s="284"/>
      <c r="GH269" s="284"/>
      <c r="GI269" s="284"/>
      <c r="GJ269" s="284"/>
      <c r="GK269" s="284"/>
      <c r="GL269" s="284"/>
      <c r="GM269" s="284"/>
      <c r="GN269" s="284"/>
      <c r="GO269" s="284"/>
      <c r="GP269" s="284"/>
      <c r="GQ269" s="284"/>
      <c r="GR269" s="284"/>
      <c r="GS269" s="284"/>
      <c r="GT269" s="284"/>
      <c r="GU269" s="284"/>
      <c r="GV269" s="284"/>
      <c r="GW269" s="284"/>
      <c r="GX269" s="284"/>
      <c r="GY269" s="284"/>
      <c r="GZ269" s="284"/>
      <c r="HA269" s="284"/>
      <c r="HB269" s="284"/>
      <c r="HC269" s="284"/>
      <c r="HD269" s="284"/>
      <c r="HE269" s="284"/>
      <c r="HF269" s="284"/>
      <c r="HG269" s="284"/>
      <c r="HH269" s="284"/>
      <c r="HI269" s="284"/>
      <c r="HJ269" s="284"/>
      <c r="HK269" s="284"/>
      <c r="HL269" s="284"/>
      <c r="HM269" s="284"/>
      <c r="HN269" s="284"/>
      <c r="HO269" s="284"/>
      <c r="HP269" s="284"/>
      <c r="HQ269" s="284"/>
      <c r="HR269" s="284"/>
      <c r="HS269" s="284"/>
      <c r="HT269" s="284"/>
      <c r="HU269" s="284"/>
      <c r="HV269" s="284"/>
      <c r="HW269" s="284"/>
      <c r="HX269" s="284"/>
      <c r="HY269" s="284"/>
      <c r="HZ269" s="284"/>
      <c r="IA269" s="284"/>
      <c r="IB269" s="284"/>
      <c r="IC269" s="284"/>
      <c r="ID269" s="284"/>
      <c r="IE269" s="284"/>
      <c r="IF269" s="284"/>
      <c r="IG269" s="284"/>
      <c r="IH269" s="284"/>
      <c r="II269" s="284"/>
      <c r="IJ269" s="284"/>
    </row>
    <row r="270" spans="1:244" s="353" customFormat="1" ht="15" customHeight="1">
      <c r="A270" s="344"/>
      <c r="B270" s="506"/>
      <c r="C270" s="507"/>
      <c r="D270" s="417"/>
      <c r="E270" s="511"/>
      <c r="F270" s="515"/>
      <c r="G270" s="284"/>
      <c r="H270" s="284"/>
      <c r="I270" s="284"/>
      <c r="J270" s="284"/>
      <c r="K270" s="284"/>
      <c r="L270" s="284"/>
      <c r="M270" s="284"/>
      <c r="N270" s="284"/>
      <c r="O270" s="284"/>
      <c r="P270" s="284"/>
      <c r="Q270" s="284"/>
      <c r="R270" s="284"/>
      <c r="S270" s="284"/>
      <c r="T270" s="284"/>
      <c r="U270" s="284"/>
      <c r="V270" s="284"/>
      <c r="W270" s="284"/>
      <c r="X270" s="284"/>
      <c r="Y270" s="284"/>
      <c r="Z270" s="284"/>
      <c r="AA270" s="284"/>
      <c r="AB270" s="284"/>
      <c r="AC270" s="284"/>
      <c r="AD270" s="284"/>
      <c r="AE270" s="284"/>
      <c r="AF270" s="284"/>
      <c r="AG270" s="284"/>
      <c r="AH270" s="284"/>
      <c r="AI270" s="284"/>
      <c r="AJ270" s="284"/>
      <c r="AK270" s="284"/>
      <c r="AL270" s="284"/>
      <c r="AM270" s="284"/>
      <c r="AN270" s="284"/>
      <c r="AO270" s="284"/>
      <c r="AP270" s="284"/>
      <c r="AQ270" s="284"/>
      <c r="AR270" s="284"/>
      <c r="AS270" s="284"/>
      <c r="AT270" s="284"/>
      <c r="AU270" s="284"/>
      <c r="AV270" s="284"/>
      <c r="AW270" s="284"/>
      <c r="AX270" s="284"/>
      <c r="AY270" s="284"/>
      <c r="AZ270" s="284"/>
      <c r="BA270" s="284"/>
      <c r="BB270" s="284"/>
      <c r="BC270" s="284"/>
      <c r="BD270" s="284"/>
      <c r="BE270" s="284"/>
      <c r="BF270" s="284"/>
      <c r="BG270" s="284"/>
      <c r="BH270" s="284"/>
      <c r="BI270" s="284"/>
      <c r="BJ270" s="284"/>
      <c r="BK270" s="284"/>
      <c r="BL270" s="284"/>
      <c r="BM270" s="284"/>
      <c r="BN270" s="284"/>
      <c r="BO270" s="284"/>
      <c r="BP270" s="284"/>
      <c r="BQ270" s="284"/>
      <c r="BR270" s="284"/>
      <c r="BS270" s="284"/>
      <c r="BT270" s="284"/>
      <c r="BU270" s="284"/>
      <c r="BV270" s="284"/>
      <c r="BW270" s="284"/>
      <c r="BX270" s="284"/>
      <c r="BY270" s="284"/>
      <c r="BZ270" s="284"/>
      <c r="CA270" s="284"/>
      <c r="CB270" s="284"/>
      <c r="CC270" s="284"/>
      <c r="CD270" s="284"/>
      <c r="CE270" s="284"/>
      <c r="CF270" s="284"/>
      <c r="CG270" s="284"/>
      <c r="CH270" s="284"/>
      <c r="CI270" s="284"/>
      <c r="CJ270" s="284"/>
      <c r="CK270" s="284"/>
      <c r="CL270" s="284"/>
      <c r="CM270" s="284"/>
      <c r="CN270" s="284"/>
      <c r="CO270" s="284"/>
      <c r="CP270" s="284"/>
      <c r="CQ270" s="284"/>
      <c r="CR270" s="284"/>
      <c r="CS270" s="284"/>
      <c r="CT270" s="284"/>
      <c r="CU270" s="284"/>
      <c r="CV270" s="284"/>
      <c r="CW270" s="284"/>
      <c r="CX270" s="284"/>
      <c r="CY270" s="284"/>
      <c r="CZ270" s="284"/>
      <c r="DA270" s="284"/>
      <c r="DB270" s="284"/>
      <c r="DC270" s="284"/>
      <c r="DD270" s="284"/>
      <c r="DE270" s="284"/>
      <c r="DF270" s="284"/>
      <c r="DG270" s="284"/>
      <c r="DH270" s="284"/>
      <c r="DI270" s="284"/>
      <c r="DJ270" s="284"/>
      <c r="DK270" s="284"/>
      <c r="DL270" s="284"/>
      <c r="DM270" s="284"/>
      <c r="DN270" s="284"/>
      <c r="DO270" s="284"/>
      <c r="DP270" s="284"/>
      <c r="DQ270" s="284"/>
      <c r="DR270" s="284"/>
      <c r="DS270" s="284"/>
      <c r="DT270" s="284"/>
      <c r="DU270" s="284"/>
      <c r="DV270" s="284"/>
      <c r="DW270" s="284"/>
      <c r="DX270" s="284"/>
      <c r="DY270" s="284"/>
      <c r="DZ270" s="284"/>
      <c r="EA270" s="284"/>
      <c r="EB270" s="284"/>
      <c r="EC270" s="284"/>
      <c r="ED270" s="284"/>
      <c r="EE270" s="284"/>
      <c r="EF270" s="284"/>
      <c r="EG270" s="284"/>
      <c r="EH270" s="284"/>
      <c r="EI270" s="284"/>
      <c r="EJ270" s="284"/>
      <c r="EK270" s="284"/>
      <c r="EL270" s="284"/>
      <c r="EM270" s="284"/>
      <c r="EN270" s="284"/>
      <c r="EO270" s="284"/>
      <c r="EP270" s="284"/>
      <c r="EQ270" s="284"/>
      <c r="ER270" s="284"/>
      <c r="ES270" s="284"/>
      <c r="ET270" s="284"/>
      <c r="EU270" s="284"/>
      <c r="EV270" s="284"/>
      <c r="EW270" s="284"/>
      <c r="EX270" s="284"/>
      <c r="EY270" s="284"/>
      <c r="EZ270" s="284"/>
      <c r="FA270" s="284"/>
      <c r="FB270" s="284"/>
      <c r="FC270" s="284"/>
      <c r="FD270" s="284"/>
      <c r="FE270" s="284"/>
      <c r="FF270" s="284"/>
      <c r="FG270" s="284"/>
      <c r="FH270" s="284"/>
      <c r="FI270" s="284"/>
      <c r="FJ270" s="284"/>
      <c r="FK270" s="284"/>
      <c r="FL270" s="284"/>
      <c r="FM270" s="284"/>
      <c r="FN270" s="284"/>
      <c r="FO270" s="284"/>
      <c r="FP270" s="284"/>
      <c r="FQ270" s="284"/>
      <c r="FR270" s="284"/>
      <c r="FS270" s="284"/>
      <c r="FT270" s="284"/>
      <c r="FU270" s="284"/>
      <c r="FV270" s="284"/>
      <c r="FW270" s="284"/>
      <c r="FX270" s="284"/>
      <c r="FY270" s="284"/>
      <c r="FZ270" s="284"/>
      <c r="GA270" s="284"/>
      <c r="GB270" s="284"/>
      <c r="GC270" s="284"/>
      <c r="GD270" s="284"/>
      <c r="GE270" s="284"/>
      <c r="GF270" s="284"/>
      <c r="GG270" s="284"/>
      <c r="GH270" s="284"/>
      <c r="GI270" s="284"/>
      <c r="GJ270" s="284"/>
      <c r="GK270" s="284"/>
      <c r="GL270" s="284"/>
      <c r="GM270" s="284"/>
      <c r="GN270" s="284"/>
      <c r="GO270" s="284"/>
      <c r="GP270" s="284"/>
      <c r="GQ270" s="284"/>
      <c r="GR270" s="284"/>
      <c r="GS270" s="284"/>
      <c r="GT270" s="284"/>
      <c r="GU270" s="284"/>
      <c r="GV270" s="284"/>
      <c r="GW270" s="284"/>
      <c r="GX270" s="284"/>
      <c r="GY270" s="284"/>
      <c r="GZ270" s="284"/>
      <c r="HA270" s="284"/>
      <c r="HB270" s="284"/>
      <c r="HC270" s="284"/>
      <c r="HD270" s="284"/>
      <c r="HE270" s="284"/>
      <c r="HF270" s="284"/>
      <c r="HG270" s="284"/>
      <c r="HH270" s="284"/>
      <c r="HI270" s="284"/>
      <c r="HJ270" s="284"/>
      <c r="HK270" s="284"/>
      <c r="HL270" s="284"/>
      <c r="HM270" s="284"/>
      <c r="HN270" s="284"/>
      <c r="HO270" s="284"/>
      <c r="HP270" s="284"/>
      <c r="HQ270" s="284"/>
      <c r="HR270" s="284"/>
      <c r="HS270" s="284"/>
      <c r="HT270" s="284"/>
      <c r="HU270" s="284"/>
      <c r="HV270" s="284"/>
      <c r="HW270" s="284"/>
      <c r="HX270" s="284"/>
      <c r="HY270" s="284"/>
      <c r="HZ270" s="284"/>
      <c r="IA270" s="284"/>
      <c r="IB270" s="284"/>
      <c r="IC270" s="284"/>
      <c r="ID270" s="284"/>
      <c r="IE270" s="284"/>
      <c r="IF270" s="284"/>
      <c r="IG270" s="284"/>
      <c r="IH270" s="284"/>
      <c r="II270" s="284"/>
      <c r="IJ270" s="284"/>
    </row>
    <row r="271" spans="1:244" s="353" customFormat="1" ht="15" customHeight="1">
      <c r="A271" s="344"/>
      <c r="B271" s="506"/>
      <c r="C271" s="168"/>
      <c r="D271" s="417"/>
      <c r="E271" s="511"/>
      <c r="F271" s="515"/>
      <c r="G271" s="284"/>
      <c r="H271" s="284"/>
      <c r="I271" s="284"/>
      <c r="J271" s="284"/>
      <c r="K271" s="284"/>
      <c r="L271" s="284"/>
      <c r="M271" s="284"/>
      <c r="N271" s="284"/>
      <c r="O271" s="284"/>
      <c r="P271" s="284"/>
      <c r="Q271" s="284"/>
      <c r="R271" s="284"/>
      <c r="S271" s="284"/>
      <c r="T271" s="284"/>
      <c r="U271" s="284"/>
      <c r="V271" s="284"/>
      <c r="W271" s="284"/>
      <c r="X271" s="284"/>
      <c r="Y271" s="284"/>
      <c r="Z271" s="284"/>
      <c r="AA271" s="284"/>
      <c r="AB271" s="284"/>
      <c r="AC271" s="284"/>
      <c r="AD271" s="284"/>
      <c r="AE271" s="284"/>
      <c r="AF271" s="284"/>
      <c r="AG271" s="284"/>
      <c r="AH271" s="284"/>
      <c r="AI271" s="284"/>
      <c r="AJ271" s="284"/>
      <c r="AK271" s="284"/>
      <c r="AL271" s="284"/>
      <c r="AM271" s="284"/>
      <c r="AN271" s="284"/>
      <c r="AO271" s="284"/>
      <c r="AP271" s="284"/>
      <c r="AQ271" s="284"/>
      <c r="AR271" s="284"/>
      <c r="AS271" s="284"/>
      <c r="AT271" s="284"/>
      <c r="AU271" s="284"/>
      <c r="AV271" s="284"/>
      <c r="AW271" s="284"/>
      <c r="AX271" s="284"/>
      <c r="AY271" s="284"/>
      <c r="AZ271" s="284"/>
      <c r="BA271" s="284"/>
      <c r="BB271" s="284"/>
      <c r="BC271" s="284"/>
      <c r="BD271" s="284"/>
      <c r="BE271" s="284"/>
      <c r="BF271" s="284"/>
      <c r="BG271" s="284"/>
      <c r="BH271" s="284"/>
      <c r="BI271" s="284"/>
      <c r="BJ271" s="284"/>
      <c r="BK271" s="284"/>
      <c r="BL271" s="284"/>
      <c r="BM271" s="284"/>
      <c r="BN271" s="284"/>
      <c r="BO271" s="284"/>
      <c r="BP271" s="284"/>
      <c r="BQ271" s="284"/>
      <c r="BR271" s="284"/>
      <c r="BS271" s="284"/>
      <c r="BT271" s="284"/>
      <c r="BU271" s="284"/>
      <c r="BV271" s="284"/>
      <c r="BW271" s="284"/>
      <c r="BX271" s="284"/>
      <c r="BY271" s="284"/>
      <c r="BZ271" s="284"/>
      <c r="CA271" s="284"/>
      <c r="CB271" s="284"/>
      <c r="CC271" s="284"/>
      <c r="CD271" s="284"/>
      <c r="CE271" s="284"/>
      <c r="CF271" s="284"/>
      <c r="CG271" s="284"/>
      <c r="CH271" s="284"/>
      <c r="CI271" s="284"/>
      <c r="CJ271" s="284"/>
      <c r="CK271" s="284"/>
      <c r="CL271" s="284"/>
      <c r="CM271" s="284"/>
      <c r="CN271" s="284"/>
      <c r="CO271" s="284"/>
      <c r="CP271" s="284"/>
      <c r="CQ271" s="284"/>
      <c r="CR271" s="284"/>
      <c r="CS271" s="284"/>
      <c r="CT271" s="284"/>
      <c r="CU271" s="284"/>
      <c r="CV271" s="284"/>
      <c r="CW271" s="284"/>
      <c r="CX271" s="284"/>
      <c r="CY271" s="284"/>
      <c r="CZ271" s="284"/>
      <c r="DA271" s="284"/>
      <c r="DB271" s="284"/>
      <c r="DC271" s="284"/>
      <c r="DD271" s="284"/>
      <c r="DE271" s="284"/>
      <c r="DF271" s="284"/>
      <c r="DG271" s="284"/>
      <c r="DH271" s="284"/>
      <c r="DI271" s="284"/>
      <c r="DJ271" s="284"/>
      <c r="DK271" s="284"/>
      <c r="DL271" s="284"/>
      <c r="DM271" s="284"/>
      <c r="DN271" s="284"/>
      <c r="DO271" s="284"/>
      <c r="DP271" s="284"/>
      <c r="DQ271" s="284"/>
      <c r="DR271" s="284"/>
      <c r="DS271" s="284"/>
      <c r="DT271" s="284"/>
      <c r="DU271" s="284"/>
      <c r="DV271" s="284"/>
      <c r="DW271" s="284"/>
      <c r="DX271" s="284"/>
      <c r="DY271" s="284"/>
      <c r="DZ271" s="284"/>
      <c r="EA271" s="284"/>
      <c r="EB271" s="284"/>
      <c r="EC271" s="284"/>
      <c r="ED271" s="284"/>
      <c r="EE271" s="284"/>
      <c r="EF271" s="284"/>
      <c r="EG271" s="284"/>
      <c r="EH271" s="284"/>
      <c r="EI271" s="284"/>
      <c r="EJ271" s="284"/>
      <c r="EK271" s="284"/>
      <c r="EL271" s="284"/>
      <c r="EM271" s="284"/>
      <c r="EN271" s="284"/>
      <c r="EO271" s="284"/>
      <c r="EP271" s="284"/>
      <c r="EQ271" s="284"/>
      <c r="ER271" s="284"/>
      <c r="ES271" s="284"/>
      <c r="ET271" s="284"/>
      <c r="EU271" s="284"/>
      <c r="EV271" s="284"/>
      <c r="EW271" s="284"/>
      <c r="EX271" s="284"/>
      <c r="EY271" s="284"/>
      <c r="EZ271" s="284"/>
      <c r="FA271" s="284"/>
      <c r="FB271" s="284"/>
      <c r="FC271" s="284"/>
      <c r="FD271" s="284"/>
      <c r="FE271" s="284"/>
      <c r="FF271" s="284"/>
      <c r="FG271" s="284"/>
      <c r="FH271" s="284"/>
      <c r="FI271" s="284"/>
      <c r="FJ271" s="284"/>
      <c r="FK271" s="284"/>
      <c r="FL271" s="284"/>
      <c r="FM271" s="284"/>
      <c r="FN271" s="284"/>
      <c r="FO271" s="284"/>
      <c r="FP271" s="284"/>
      <c r="FQ271" s="284"/>
      <c r="FR271" s="284"/>
      <c r="FS271" s="284"/>
      <c r="FT271" s="284"/>
      <c r="FU271" s="284"/>
      <c r="FV271" s="284"/>
      <c r="FW271" s="284"/>
      <c r="FX271" s="284"/>
      <c r="FY271" s="284"/>
      <c r="FZ271" s="284"/>
      <c r="GA271" s="284"/>
      <c r="GB271" s="284"/>
      <c r="GC271" s="284"/>
      <c r="GD271" s="284"/>
      <c r="GE271" s="284"/>
      <c r="GF271" s="284"/>
      <c r="GG271" s="284"/>
      <c r="GH271" s="284"/>
      <c r="GI271" s="284"/>
      <c r="GJ271" s="284"/>
      <c r="GK271" s="284"/>
      <c r="GL271" s="284"/>
      <c r="GM271" s="284"/>
      <c r="GN271" s="284"/>
      <c r="GO271" s="284"/>
      <c r="GP271" s="284"/>
      <c r="GQ271" s="284"/>
      <c r="GR271" s="284"/>
      <c r="GS271" s="284"/>
      <c r="GT271" s="284"/>
      <c r="GU271" s="284"/>
      <c r="GV271" s="284"/>
      <c r="GW271" s="284"/>
      <c r="GX271" s="284"/>
      <c r="GY271" s="284"/>
      <c r="GZ271" s="284"/>
      <c r="HA271" s="284"/>
      <c r="HB271" s="284"/>
      <c r="HC271" s="284"/>
      <c r="HD271" s="284"/>
      <c r="HE271" s="284"/>
      <c r="HF271" s="284"/>
      <c r="HG271" s="284"/>
      <c r="HH271" s="284"/>
      <c r="HI271" s="284"/>
      <c r="HJ271" s="284"/>
      <c r="HK271" s="284"/>
      <c r="HL271" s="284"/>
      <c r="HM271" s="284"/>
      <c r="HN271" s="284"/>
      <c r="HO271" s="284"/>
      <c r="HP271" s="284"/>
      <c r="HQ271" s="284"/>
      <c r="HR271" s="284"/>
      <c r="HS271" s="284"/>
      <c r="HT271" s="284"/>
      <c r="HU271" s="284"/>
      <c r="HV271" s="284"/>
      <c r="HW271" s="284"/>
      <c r="HX271" s="284"/>
      <c r="HY271" s="284"/>
      <c r="HZ271" s="284"/>
      <c r="IA271" s="284"/>
      <c r="IB271" s="284"/>
      <c r="IC271" s="284"/>
      <c r="ID271" s="284"/>
      <c r="IE271" s="284"/>
      <c r="IF271" s="284"/>
      <c r="IG271" s="284"/>
      <c r="IH271" s="284"/>
      <c r="II271" s="284"/>
      <c r="IJ271" s="284"/>
    </row>
    <row r="272" spans="1:244" s="353" customFormat="1" ht="15" customHeight="1">
      <c r="A272" s="344"/>
      <c r="B272" s="506"/>
      <c r="C272" s="168"/>
      <c r="D272" s="417"/>
      <c r="E272" s="511"/>
      <c r="F272" s="515"/>
      <c r="G272" s="284"/>
      <c r="H272" s="284"/>
      <c r="I272" s="284"/>
      <c r="J272" s="284"/>
      <c r="K272" s="284"/>
      <c r="L272" s="284"/>
      <c r="M272" s="284"/>
      <c r="N272" s="284"/>
      <c r="O272" s="284"/>
      <c r="P272" s="284"/>
      <c r="Q272" s="284"/>
      <c r="R272" s="284"/>
      <c r="S272" s="284"/>
      <c r="T272" s="284"/>
      <c r="U272" s="284"/>
      <c r="V272" s="284"/>
      <c r="W272" s="284"/>
      <c r="X272" s="284"/>
      <c r="Y272" s="284"/>
      <c r="Z272" s="284"/>
      <c r="AA272" s="284"/>
      <c r="AB272" s="284"/>
      <c r="AC272" s="284"/>
      <c r="AD272" s="284"/>
      <c r="AE272" s="284"/>
      <c r="AF272" s="284"/>
      <c r="AG272" s="284"/>
      <c r="AH272" s="284"/>
      <c r="AI272" s="284"/>
      <c r="AJ272" s="284"/>
      <c r="AK272" s="284"/>
      <c r="AL272" s="284"/>
      <c r="AM272" s="284"/>
      <c r="AN272" s="284"/>
      <c r="AO272" s="284"/>
      <c r="AP272" s="284"/>
      <c r="AQ272" s="284"/>
      <c r="AR272" s="284"/>
      <c r="AS272" s="284"/>
      <c r="AT272" s="284"/>
      <c r="AU272" s="284"/>
      <c r="AV272" s="284"/>
      <c r="AW272" s="284"/>
      <c r="AX272" s="284"/>
      <c r="AY272" s="284"/>
      <c r="AZ272" s="284"/>
      <c r="BA272" s="284"/>
      <c r="BB272" s="284"/>
      <c r="BC272" s="284"/>
      <c r="BD272" s="284"/>
      <c r="BE272" s="284"/>
      <c r="BF272" s="284"/>
      <c r="BG272" s="284"/>
      <c r="BH272" s="284"/>
      <c r="BI272" s="284"/>
      <c r="BJ272" s="284"/>
      <c r="BK272" s="284"/>
      <c r="BL272" s="284"/>
      <c r="BM272" s="284"/>
      <c r="BN272" s="284"/>
      <c r="BO272" s="284"/>
      <c r="BP272" s="284"/>
      <c r="BQ272" s="284"/>
      <c r="BR272" s="284"/>
      <c r="BS272" s="284"/>
      <c r="BT272" s="284"/>
      <c r="BU272" s="284"/>
      <c r="BV272" s="284"/>
      <c r="BW272" s="284"/>
      <c r="BX272" s="284"/>
      <c r="BY272" s="284"/>
      <c r="BZ272" s="284"/>
      <c r="CA272" s="284"/>
      <c r="CB272" s="284"/>
      <c r="CC272" s="284"/>
      <c r="CD272" s="284"/>
      <c r="CE272" s="284"/>
      <c r="CF272" s="284"/>
      <c r="CG272" s="284"/>
      <c r="CH272" s="284"/>
      <c r="CI272" s="284"/>
      <c r="CJ272" s="284"/>
      <c r="CK272" s="284"/>
      <c r="CL272" s="284"/>
      <c r="CM272" s="284"/>
      <c r="CN272" s="284"/>
      <c r="CO272" s="284"/>
      <c r="CP272" s="284"/>
      <c r="CQ272" s="284"/>
      <c r="CR272" s="284"/>
      <c r="CS272" s="284"/>
      <c r="CT272" s="284"/>
      <c r="CU272" s="284"/>
      <c r="CV272" s="284"/>
      <c r="CW272" s="284"/>
      <c r="CX272" s="284"/>
      <c r="CY272" s="284"/>
      <c r="CZ272" s="284"/>
      <c r="DA272" s="284"/>
      <c r="DB272" s="284"/>
      <c r="DC272" s="284"/>
      <c r="DD272" s="284"/>
      <c r="DE272" s="284"/>
      <c r="DF272" s="284"/>
      <c r="DG272" s="284"/>
      <c r="DH272" s="284"/>
      <c r="DI272" s="284"/>
      <c r="DJ272" s="284"/>
      <c r="DK272" s="284"/>
      <c r="DL272" s="284"/>
      <c r="DM272" s="284"/>
      <c r="DN272" s="284"/>
      <c r="DO272" s="284"/>
      <c r="DP272" s="284"/>
      <c r="DQ272" s="284"/>
      <c r="DR272" s="284"/>
      <c r="DS272" s="284"/>
      <c r="DT272" s="284"/>
      <c r="DU272" s="284"/>
      <c r="DV272" s="284"/>
      <c r="DW272" s="284"/>
      <c r="DX272" s="284"/>
      <c r="DY272" s="284"/>
      <c r="DZ272" s="284"/>
      <c r="EA272" s="284"/>
      <c r="EB272" s="284"/>
      <c r="EC272" s="284"/>
      <c r="ED272" s="284"/>
      <c r="EE272" s="284"/>
      <c r="EF272" s="284"/>
      <c r="EG272" s="284"/>
      <c r="EH272" s="284"/>
      <c r="EI272" s="284"/>
      <c r="EJ272" s="284"/>
      <c r="EK272" s="284"/>
      <c r="EL272" s="284"/>
      <c r="EM272" s="284"/>
      <c r="EN272" s="284"/>
      <c r="EO272" s="284"/>
      <c r="EP272" s="284"/>
      <c r="EQ272" s="284"/>
      <c r="ER272" s="284"/>
      <c r="ES272" s="284"/>
      <c r="ET272" s="284"/>
      <c r="EU272" s="284"/>
      <c r="EV272" s="284"/>
      <c r="EW272" s="284"/>
      <c r="EX272" s="284"/>
      <c r="EY272" s="284"/>
      <c r="EZ272" s="284"/>
      <c r="FA272" s="284"/>
      <c r="FB272" s="284"/>
      <c r="FC272" s="284"/>
      <c r="FD272" s="284"/>
      <c r="FE272" s="284"/>
      <c r="FF272" s="284"/>
      <c r="FG272" s="284"/>
      <c r="FH272" s="284"/>
      <c r="FI272" s="284"/>
      <c r="FJ272" s="284"/>
      <c r="FK272" s="284"/>
      <c r="FL272" s="284"/>
      <c r="FM272" s="284"/>
      <c r="FN272" s="284"/>
      <c r="FO272" s="284"/>
      <c r="FP272" s="284"/>
      <c r="FQ272" s="284"/>
      <c r="FR272" s="284"/>
      <c r="FS272" s="284"/>
      <c r="FT272" s="284"/>
      <c r="FU272" s="284"/>
      <c r="FV272" s="284"/>
      <c r="FW272" s="284"/>
      <c r="FX272" s="284"/>
      <c r="FY272" s="284"/>
      <c r="FZ272" s="284"/>
      <c r="GA272" s="284"/>
      <c r="GB272" s="284"/>
      <c r="GC272" s="284"/>
      <c r="GD272" s="284"/>
      <c r="GE272" s="284"/>
      <c r="GF272" s="284"/>
      <c r="GG272" s="284"/>
      <c r="GH272" s="284"/>
      <c r="GI272" s="284"/>
      <c r="GJ272" s="284"/>
      <c r="GK272" s="284"/>
      <c r="GL272" s="284"/>
      <c r="GM272" s="284"/>
      <c r="GN272" s="284"/>
      <c r="GO272" s="284"/>
      <c r="GP272" s="284"/>
      <c r="GQ272" s="284"/>
      <c r="GR272" s="284"/>
      <c r="GS272" s="284"/>
      <c r="GT272" s="284"/>
      <c r="GU272" s="284"/>
      <c r="GV272" s="284"/>
      <c r="GW272" s="284"/>
      <c r="GX272" s="284"/>
      <c r="GY272" s="284"/>
      <c r="GZ272" s="284"/>
      <c r="HA272" s="284"/>
      <c r="HB272" s="284"/>
      <c r="HC272" s="284"/>
      <c r="HD272" s="284"/>
      <c r="HE272" s="284"/>
      <c r="HF272" s="284"/>
      <c r="HG272" s="284"/>
      <c r="HH272" s="284"/>
      <c r="HI272" s="284"/>
      <c r="HJ272" s="284"/>
      <c r="HK272" s="284"/>
      <c r="HL272" s="284"/>
      <c r="HM272" s="284"/>
      <c r="HN272" s="284"/>
      <c r="HO272" s="284"/>
      <c r="HP272" s="284"/>
      <c r="HQ272" s="284"/>
      <c r="HR272" s="284"/>
      <c r="HS272" s="284"/>
      <c r="HT272" s="284"/>
      <c r="HU272" s="284"/>
      <c r="HV272" s="284"/>
      <c r="HW272" s="284"/>
      <c r="HX272" s="284"/>
      <c r="HY272" s="284"/>
      <c r="HZ272" s="284"/>
      <c r="IA272" s="284"/>
      <c r="IB272" s="284"/>
      <c r="IC272" s="284"/>
      <c r="ID272" s="284"/>
      <c r="IE272" s="284"/>
      <c r="IF272" s="284"/>
      <c r="IG272" s="284"/>
      <c r="IH272" s="284"/>
      <c r="II272" s="284"/>
      <c r="IJ272" s="284"/>
    </row>
    <row r="273" spans="1:244" s="353" customFormat="1" ht="15" customHeight="1">
      <c r="A273" s="505"/>
      <c r="B273" s="506"/>
      <c r="C273" s="168"/>
      <c r="D273" s="417"/>
      <c r="E273" s="511"/>
      <c r="F273" s="515"/>
      <c r="G273" s="284"/>
      <c r="H273" s="284"/>
      <c r="I273" s="284"/>
      <c r="J273" s="284"/>
      <c r="K273" s="284"/>
      <c r="L273" s="284"/>
      <c r="M273" s="284"/>
      <c r="N273" s="284"/>
      <c r="O273" s="284"/>
      <c r="P273" s="284"/>
      <c r="Q273" s="284"/>
      <c r="R273" s="284"/>
      <c r="S273" s="284"/>
      <c r="T273" s="284"/>
      <c r="U273" s="284"/>
      <c r="V273" s="284"/>
      <c r="W273" s="284"/>
      <c r="X273" s="284"/>
      <c r="Y273" s="284"/>
      <c r="Z273" s="284"/>
      <c r="AA273" s="284"/>
      <c r="AB273" s="284"/>
      <c r="AC273" s="284"/>
      <c r="AD273" s="284"/>
      <c r="AE273" s="284"/>
      <c r="AF273" s="284"/>
      <c r="AG273" s="284"/>
      <c r="AH273" s="284"/>
      <c r="AI273" s="284"/>
      <c r="AJ273" s="284"/>
      <c r="AK273" s="284"/>
      <c r="AL273" s="284"/>
      <c r="AM273" s="284"/>
      <c r="AN273" s="284"/>
      <c r="AO273" s="284"/>
      <c r="AP273" s="284"/>
      <c r="AQ273" s="284"/>
      <c r="AR273" s="284"/>
      <c r="AS273" s="284"/>
      <c r="AT273" s="284"/>
      <c r="AU273" s="284"/>
      <c r="AV273" s="284"/>
      <c r="AW273" s="284"/>
      <c r="AX273" s="284"/>
      <c r="AY273" s="284"/>
      <c r="AZ273" s="284"/>
      <c r="BA273" s="284"/>
      <c r="BB273" s="284"/>
      <c r="BC273" s="284"/>
      <c r="BD273" s="284"/>
      <c r="BE273" s="284"/>
      <c r="BF273" s="284"/>
      <c r="BG273" s="284"/>
      <c r="BH273" s="284"/>
      <c r="BI273" s="284"/>
      <c r="BJ273" s="284"/>
      <c r="BK273" s="284"/>
      <c r="BL273" s="284"/>
      <c r="BM273" s="284"/>
      <c r="BN273" s="284"/>
      <c r="BO273" s="284"/>
      <c r="BP273" s="284"/>
      <c r="BQ273" s="284"/>
      <c r="BR273" s="284"/>
      <c r="BS273" s="284"/>
      <c r="BT273" s="284"/>
      <c r="BU273" s="284"/>
      <c r="BV273" s="284"/>
      <c r="BW273" s="284"/>
      <c r="BX273" s="284"/>
      <c r="BY273" s="284"/>
      <c r="BZ273" s="284"/>
      <c r="CA273" s="284"/>
      <c r="CB273" s="284"/>
      <c r="CC273" s="284"/>
      <c r="CD273" s="284"/>
      <c r="CE273" s="284"/>
      <c r="CF273" s="284"/>
      <c r="CG273" s="284"/>
      <c r="CH273" s="284"/>
      <c r="CI273" s="284"/>
      <c r="CJ273" s="284"/>
      <c r="CK273" s="284"/>
      <c r="CL273" s="284"/>
      <c r="CM273" s="284"/>
      <c r="CN273" s="284"/>
      <c r="CO273" s="284"/>
      <c r="CP273" s="284"/>
      <c r="CQ273" s="284"/>
      <c r="CR273" s="284"/>
      <c r="CS273" s="284"/>
      <c r="CT273" s="284"/>
      <c r="CU273" s="284"/>
      <c r="CV273" s="284"/>
      <c r="CW273" s="284"/>
      <c r="CX273" s="284"/>
      <c r="CY273" s="284"/>
      <c r="CZ273" s="284"/>
      <c r="DA273" s="284"/>
      <c r="DB273" s="284"/>
      <c r="DC273" s="284"/>
      <c r="DD273" s="284"/>
      <c r="DE273" s="284"/>
      <c r="DF273" s="284"/>
      <c r="DG273" s="284"/>
      <c r="DH273" s="284"/>
      <c r="DI273" s="284"/>
      <c r="DJ273" s="284"/>
      <c r="DK273" s="284"/>
      <c r="DL273" s="284"/>
      <c r="DM273" s="284"/>
      <c r="DN273" s="284"/>
      <c r="DO273" s="284"/>
      <c r="DP273" s="284"/>
      <c r="DQ273" s="284"/>
      <c r="DR273" s="284"/>
      <c r="DS273" s="284"/>
      <c r="DT273" s="284"/>
      <c r="DU273" s="284"/>
      <c r="DV273" s="284"/>
      <c r="DW273" s="284"/>
      <c r="DX273" s="284"/>
      <c r="DY273" s="284"/>
      <c r="DZ273" s="284"/>
      <c r="EA273" s="284"/>
      <c r="EB273" s="284"/>
      <c r="EC273" s="284"/>
      <c r="ED273" s="284"/>
      <c r="EE273" s="284"/>
      <c r="EF273" s="284"/>
      <c r="EG273" s="284"/>
      <c r="EH273" s="284"/>
      <c r="EI273" s="284"/>
      <c r="EJ273" s="284"/>
      <c r="EK273" s="284"/>
      <c r="EL273" s="284"/>
      <c r="EM273" s="284"/>
      <c r="EN273" s="284"/>
      <c r="EO273" s="284"/>
      <c r="EP273" s="284"/>
      <c r="EQ273" s="284"/>
      <c r="ER273" s="284"/>
      <c r="ES273" s="284"/>
      <c r="ET273" s="284"/>
      <c r="EU273" s="284"/>
      <c r="EV273" s="284"/>
      <c r="EW273" s="284"/>
      <c r="EX273" s="284"/>
      <c r="EY273" s="284"/>
      <c r="EZ273" s="284"/>
      <c r="FA273" s="284"/>
      <c r="FB273" s="284"/>
      <c r="FC273" s="284"/>
      <c r="FD273" s="284"/>
      <c r="FE273" s="284"/>
      <c r="FF273" s="284"/>
      <c r="FG273" s="284"/>
      <c r="FH273" s="284"/>
      <c r="FI273" s="284"/>
      <c r="FJ273" s="284"/>
      <c r="FK273" s="284"/>
      <c r="FL273" s="284"/>
      <c r="FM273" s="284"/>
      <c r="FN273" s="284"/>
      <c r="FO273" s="284"/>
      <c r="FP273" s="284"/>
      <c r="FQ273" s="284"/>
      <c r="FR273" s="284"/>
      <c r="FS273" s="284"/>
      <c r="FT273" s="284"/>
      <c r="FU273" s="284"/>
      <c r="FV273" s="284"/>
      <c r="FW273" s="284"/>
      <c r="FX273" s="284"/>
      <c r="FY273" s="284"/>
      <c r="FZ273" s="284"/>
      <c r="GA273" s="284"/>
      <c r="GB273" s="284"/>
      <c r="GC273" s="284"/>
      <c r="GD273" s="284"/>
      <c r="GE273" s="284"/>
      <c r="GF273" s="284"/>
      <c r="GG273" s="284"/>
      <c r="GH273" s="284"/>
      <c r="GI273" s="284"/>
      <c r="GJ273" s="284"/>
      <c r="GK273" s="284"/>
      <c r="GL273" s="284"/>
      <c r="GM273" s="284"/>
      <c r="GN273" s="284"/>
      <c r="GO273" s="284"/>
      <c r="GP273" s="284"/>
      <c r="GQ273" s="284"/>
      <c r="GR273" s="284"/>
      <c r="GS273" s="284"/>
      <c r="GT273" s="284"/>
      <c r="GU273" s="284"/>
      <c r="GV273" s="284"/>
      <c r="GW273" s="284"/>
      <c r="GX273" s="284"/>
      <c r="GY273" s="284"/>
      <c r="GZ273" s="284"/>
      <c r="HA273" s="284"/>
      <c r="HB273" s="284"/>
      <c r="HC273" s="284"/>
      <c r="HD273" s="284"/>
      <c r="HE273" s="284"/>
      <c r="HF273" s="284"/>
      <c r="HG273" s="284"/>
      <c r="HH273" s="284"/>
      <c r="HI273" s="284"/>
      <c r="HJ273" s="284"/>
      <c r="HK273" s="284"/>
      <c r="HL273" s="284"/>
      <c r="HM273" s="284"/>
      <c r="HN273" s="284"/>
      <c r="HO273" s="284"/>
      <c r="HP273" s="284"/>
      <c r="HQ273" s="284"/>
      <c r="HR273" s="284"/>
      <c r="HS273" s="284"/>
      <c r="HT273" s="284"/>
      <c r="HU273" s="284"/>
      <c r="HV273" s="284"/>
      <c r="HW273" s="284"/>
      <c r="HX273" s="284"/>
      <c r="HY273" s="284"/>
      <c r="HZ273" s="284"/>
      <c r="IA273" s="284"/>
      <c r="IB273" s="284"/>
      <c r="IC273" s="284"/>
      <c r="ID273" s="284"/>
      <c r="IE273" s="284"/>
      <c r="IF273" s="284"/>
      <c r="IG273" s="284"/>
      <c r="IH273" s="284"/>
      <c r="II273" s="284"/>
      <c r="IJ273" s="284"/>
    </row>
    <row r="274" spans="1:244" ht="30" customHeight="1">
      <c r="A274" s="358"/>
      <c r="B274" s="359" t="s">
        <v>264</v>
      </c>
      <c r="C274" s="360"/>
      <c r="D274" s="443"/>
      <c r="E274" s="362" t="s">
        <v>248</v>
      </c>
      <c r="F274" s="400">
        <f>SUM(F245:F267)</f>
        <v>0</v>
      </c>
    </row>
    <row r="275" spans="1:244" s="353" customFormat="1" ht="15" customHeight="1">
      <c r="A275" s="436"/>
      <c r="B275" s="506"/>
      <c r="C275" s="168"/>
      <c r="D275" s="417"/>
      <c r="E275" s="388"/>
      <c r="F275" s="220"/>
      <c r="G275" s="284"/>
      <c r="H275" s="284"/>
      <c r="I275" s="284"/>
      <c r="J275" s="284"/>
      <c r="K275" s="284"/>
      <c r="L275" s="284"/>
      <c r="M275" s="284"/>
      <c r="N275" s="284"/>
      <c r="O275" s="284"/>
      <c r="P275" s="284"/>
      <c r="Q275" s="284"/>
      <c r="R275" s="284"/>
      <c r="S275" s="284"/>
      <c r="T275" s="284"/>
      <c r="U275" s="284"/>
      <c r="V275" s="284"/>
      <c r="W275" s="284"/>
      <c r="X275" s="284"/>
      <c r="Y275" s="284"/>
      <c r="Z275" s="284"/>
      <c r="AA275" s="284"/>
      <c r="AB275" s="284"/>
      <c r="AC275" s="284"/>
      <c r="AD275" s="284"/>
      <c r="AE275" s="284"/>
      <c r="AF275" s="284"/>
      <c r="AG275" s="284"/>
      <c r="AH275" s="284"/>
      <c r="AI275" s="284"/>
      <c r="AJ275" s="284"/>
      <c r="AK275" s="284"/>
      <c r="AL275" s="284"/>
      <c r="AM275" s="284"/>
      <c r="AN275" s="284"/>
      <c r="AO275" s="284"/>
      <c r="AP275" s="284"/>
      <c r="AQ275" s="284"/>
      <c r="AR275" s="284"/>
      <c r="AS275" s="284"/>
      <c r="AT275" s="284"/>
      <c r="AU275" s="284"/>
      <c r="AV275" s="284"/>
      <c r="AW275" s="284"/>
      <c r="AX275" s="284"/>
      <c r="AY275" s="284"/>
      <c r="AZ275" s="284"/>
      <c r="BA275" s="284"/>
      <c r="BB275" s="284"/>
      <c r="BC275" s="284"/>
      <c r="BD275" s="284"/>
      <c r="BE275" s="284"/>
      <c r="BF275" s="284"/>
      <c r="BG275" s="284"/>
      <c r="BH275" s="284"/>
      <c r="BI275" s="284"/>
      <c r="BJ275" s="284"/>
      <c r="BK275" s="284"/>
      <c r="BL275" s="284"/>
      <c r="BM275" s="284"/>
      <c r="BN275" s="284"/>
      <c r="BO275" s="284"/>
      <c r="BP275" s="284"/>
      <c r="BQ275" s="284"/>
      <c r="BR275" s="284"/>
      <c r="BS275" s="284"/>
      <c r="BT275" s="284"/>
      <c r="BU275" s="284"/>
      <c r="BV275" s="284"/>
      <c r="BW275" s="284"/>
      <c r="BX275" s="284"/>
      <c r="BY275" s="284"/>
      <c r="BZ275" s="284"/>
      <c r="CA275" s="284"/>
      <c r="CB275" s="284"/>
      <c r="CC275" s="284"/>
      <c r="CD275" s="284"/>
      <c r="CE275" s="284"/>
      <c r="CF275" s="284"/>
      <c r="CG275" s="284"/>
      <c r="CH275" s="284"/>
      <c r="CI275" s="284"/>
      <c r="CJ275" s="284"/>
      <c r="CK275" s="284"/>
      <c r="CL275" s="284"/>
      <c r="CM275" s="284"/>
      <c r="CN275" s="284"/>
      <c r="CO275" s="284"/>
      <c r="CP275" s="284"/>
      <c r="CQ275" s="284"/>
      <c r="CR275" s="284"/>
      <c r="CS275" s="284"/>
      <c r="CT275" s="284"/>
      <c r="CU275" s="284"/>
      <c r="CV275" s="284"/>
      <c r="CW275" s="284"/>
      <c r="CX275" s="284"/>
      <c r="CY275" s="284"/>
      <c r="CZ275" s="284"/>
      <c r="DA275" s="284"/>
      <c r="DB275" s="284"/>
      <c r="DC275" s="284"/>
      <c r="DD275" s="284"/>
      <c r="DE275" s="284"/>
      <c r="DF275" s="284"/>
      <c r="DG275" s="284"/>
      <c r="DH275" s="284"/>
      <c r="DI275" s="284"/>
      <c r="DJ275" s="284"/>
      <c r="DK275" s="284"/>
      <c r="DL275" s="284"/>
      <c r="DM275" s="284"/>
      <c r="DN275" s="284"/>
      <c r="DO275" s="284"/>
      <c r="DP275" s="284"/>
      <c r="DQ275" s="284"/>
      <c r="DR275" s="284"/>
      <c r="DS275" s="284"/>
      <c r="DT275" s="284"/>
      <c r="DU275" s="284"/>
      <c r="DV275" s="284"/>
      <c r="DW275" s="284"/>
      <c r="DX275" s="284"/>
      <c r="DY275" s="284"/>
      <c r="DZ275" s="284"/>
      <c r="EA275" s="284"/>
      <c r="EB275" s="284"/>
      <c r="EC275" s="284"/>
      <c r="ED275" s="284"/>
      <c r="EE275" s="284"/>
      <c r="EF275" s="284"/>
      <c r="EG275" s="284"/>
      <c r="EH275" s="284"/>
      <c r="EI275" s="284"/>
      <c r="EJ275" s="284"/>
      <c r="EK275" s="284"/>
      <c r="EL275" s="284"/>
      <c r="EM275" s="284"/>
      <c r="EN275" s="284"/>
      <c r="EO275" s="284"/>
      <c r="EP275" s="284"/>
      <c r="EQ275" s="284"/>
      <c r="ER275" s="284"/>
      <c r="ES275" s="284"/>
      <c r="ET275" s="284"/>
      <c r="EU275" s="284"/>
      <c r="EV275" s="284"/>
      <c r="EW275" s="284"/>
      <c r="EX275" s="284"/>
      <c r="EY275" s="284"/>
      <c r="EZ275" s="284"/>
      <c r="FA275" s="284"/>
      <c r="FB275" s="284"/>
      <c r="FC275" s="284"/>
      <c r="FD275" s="284"/>
      <c r="FE275" s="284"/>
      <c r="FF275" s="284"/>
      <c r="FG275" s="284"/>
      <c r="FH275" s="284"/>
      <c r="FI275" s="284"/>
      <c r="FJ275" s="284"/>
      <c r="FK275" s="284"/>
      <c r="FL275" s="284"/>
      <c r="FM275" s="284"/>
      <c r="FN275" s="284"/>
      <c r="FO275" s="284"/>
      <c r="FP275" s="284"/>
      <c r="FQ275" s="284"/>
      <c r="FR275" s="284"/>
      <c r="FS275" s="284"/>
      <c r="FT275" s="284"/>
      <c r="FU275" s="284"/>
      <c r="FV275" s="284"/>
      <c r="FW275" s="284"/>
      <c r="FX275" s="284"/>
      <c r="FY275" s="284"/>
      <c r="FZ275" s="284"/>
      <c r="GA275" s="284"/>
      <c r="GB275" s="284"/>
      <c r="GC275" s="284"/>
      <c r="GD275" s="284"/>
      <c r="GE275" s="284"/>
      <c r="GF275" s="284"/>
      <c r="GG275" s="284"/>
      <c r="GH275" s="284"/>
      <c r="GI275" s="284"/>
      <c r="GJ275" s="284"/>
      <c r="GK275" s="284"/>
      <c r="GL275" s="284"/>
      <c r="GM275" s="284"/>
      <c r="GN275" s="284"/>
      <c r="GO275" s="284"/>
      <c r="GP275" s="284"/>
      <c r="GQ275" s="284"/>
      <c r="GR275" s="284"/>
      <c r="GS275" s="284"/>
      <c r="GT275" s="284"/>
      <c r="GU275" s="284"/>
      <c r="GV275" s="284"/>
      <c r="GW275" s="284"/>
      <c r="GX275" s="284"/>
      <c r="GY275" s="284"/>
      <c r="GZ275" s="284"/>
      <c r="HA275" s="284"/>
      <c r="HB275" s="284"/>
      <c r="HC275" s="284"/>
      <c r="HD275" s="284"/>
      <c r="HE275" s="284"/>
      <c r="HF275" s="284"/>
      <c r="HG275" s="284"/>
      <c r="HH275" s="284"/>
      <c r="HI275" s="284"/>
      <c r="HJ275" s="284"/>
      <c r="HK275" s="284"/>
      <c r="HL275" s="284"/>
      <c r="HM275" s="284"/>
      <c r="HN275" s="284"/>
      <c r="HO275" s="284"/>
      <c r="HP275" s="284"/>
      <c r="HQ275" s="284"/>
      <c r="HR275" s="284"/>
      <c r="HS275" s="284"/>
      <c r="HT275" s="284"/>
      <c r="HU275" s="284"/>
      <c r="HV275" s="284"/>
      <c r="HW275" s="284"/>
      <c r="HX275" s="284"/>
      <c r="HY275" s="284"/>
      <c r="HZ275" s="284"/>
      <c r="IA275" s="284"/>
      <c r="IB275" s="284"/>
      <c r="IC275" s="284"/>
      <c r="ID275" s="284"/>
      <c r="IE275" s="284"/>
      <c r="IF275" s="284"/>
      <c r="IG275" s="284"/>
      <c r="IH275" s="284"/>
      <c r="II275" s="284"/>
    </row>
    <row r="276" spans="1:244" ht="15" customHeight="1">
      <c r="A276" s="185"/>
      <c r="B276" s="343" t="s">
        <v>269</v>
      </c>
      <c r="C276" s="345"/>
      <c r="E276" s="345"/>
      <c r="F276" s="347"/>
    </row>
    <row r="277" spans="1:244" s="353" customFormat="1" ht="15" customHeight="1">
      <c r="A277" s="505"/>
      <c r="B277" s="506"/>
      <c r="C277" s="168"/>
      <c r="D277" s="417"/>
      <c r="E277" s="511"/>
      <c r="F277" s="515"/>
      <c r="G277" s="284"/>
      <c r="H277" s="284"/>
      <c r="I277" s="284"/>
      <c r="J277" s="284"/>
      <c r="K277" s="284"/>
      <c r="L277" s="284"/>
      <c r="M277" s="284"/>
      <c r="N277" s="284"/>
      <c r="O277" s="284"/>
      <c r="P277" s="284"/>
      <c r="Q277" s="284"/>
      <c r="R277" s="284"/>
      <c r="S277" s="284"/>
      <c r="T277" s="284"/>
      <c r="U277" s="284"/>
      <c r="V277" s="284"/>
      <c r="W277" s="284"/>
      <c r="X277" s="284"/>
      <c r="Y277" s="284"/>
      <c r="Z277" s="284"/>
      <c r="AA277" s="284"/>
      <c r="AB277" s="284"/>
      <c r="AC277" s="284"/>
      <c r="AD277" s="284"/>
      <c r="AE277" s="284"/>
      <c r="AF277" s="284"/>
      <c r="AG277" s="284"/>
      <c r="AH277" s="284"/>
      <c r="AI277" s="284"/>
      <c r="AJ277" s="284"/>
      <c r="AK277" s="284"/>
      <c r="AL277" s="284"/>
      <c r="AM277" s="284"/>
      <c r="AN277" s="284"/>
      <c r="AO277" s="284"/>
      <c r="AP277" s="284"/>
      <c r="AQ277" s="284"/>
      <c r="AR277" s="284"/>
      <c r="AS277" s="284"/>
      <c r="AT277" s="284"/>
      <c r="AU277" s="284"/>
      <c r="AV277" s="284"/>
      <c r="AW277" s="284"/>
      <c r="AX277" s="284"/>
      <c r="AY277" s="284"/>
      <c r="AZ277" s="284"/>
      <c r="BA277" s="284"/>
      <c r="BB277" s="284"/>
      <c r="BC277" s="284"/>
      <c r="BD277" s="284"/>
      <c r="BE277" s="284"/>
      <c r="BF277" s="284"/>
      <c r="BG277" s="284"/>
      <c r="BH277" s="284"/>
      <c r="BI277" s="284"/>
      <c r="BJ277" s="284"/>
      <c r="BK277" s="284"/>
      <c r="BL277" s="284"/>
      <c r="BM277" s="284"/>
      <c r="BN277" s="284"/>
      <c r="BO277" s="284"/>
      <c r="BP277" s="284"/>
      <c r="BQ277" s="284"/>
      <c r="BR277" s="284"/>
      <c r="BS277" s="284"/>
      <c r="BT277" s="284"/>
      <c r="BU277" s="284"/>
      <c r="BV277" s="284"/>
      <c r="BW277" s="284"/>
      <c r="BX277" s="284"/>
      <c r="BY277" s="284"/>
      <c r="BZ277" s="284"/>
      <c r="CA277" s="284"/>
      <c r="CB277" s="284"/>
      <c r="CC277" s="284"/>
      <c r="CD277" s="284"/>
      <c r="CE277" s="284"/>
      <c r="CF277" s="284"/>
      <c r="CG277" s="284"/>
      <c r="CH277" s="284"/>
      <c r="CI277" s="284"/>
      <c r="CJ277" s="284"/>
      <c r="CK277" s="284"/>
      <c r="CL277" s="284"/>
      <c r="CM277" s="284"/>
      <c r="CN277" s="284"/>
      <c r="CO277" s="284"/>
      <c r="CP277" s="284"/>
      <c r="CQ277" s="284"/>
      <c r="CR277" s="284"/>
      <c r="CS277" s="284"/>
      <c r="CT277" s="284"/>
      <c r="CU277" s="284"/>
      <c r="CV277" s="284"/>
      <c r="CW277" s="284"/>
      <c r="CX277" s="284"/>
      <c r="CY277" s="284"/>
      <c r="CZ277" s="284"/>
      <c r="DA277" s="284"/>
      <c r="DB277" s="284"/>
      <c r="DC277" s="284"/>
      <c r="DD277" s="284"/>
      <c r="DE277" s="284"/>
      <c r="DF277" s="284"/>
      <c r="DG277" s="284"/>
      <c r="DH277" s="284"/>
      <c r="DI277" s="284"/>
      <c r="DJ277" s="284"/>
      <c r="DK277" s="284"/>
      <c r="DL277" s="284"/>
      <c r="DM277" s="284"/>
      <c r="DN277" s="284"/>
      <c r="DO277" s="284"/>
      <c r="DP277" s="284"/>
      <c r="DQ277" s="284"/>
      <c r="DR277" s="284"/>
      <c r="DS277" s="284"/>
      <c r="DT277" s="284"/>
      <c r="DU277" s="284"/>
      <c r="DV277" s="284"/>
      <c r="DW277" s="284"/>
      <c r="DX277" s="284"/>
      <c r="DY277" s="284"/>
      <c r="DZ277" s="284"/>
      <c r="EA277" s="284"/>
      <c r="EB277" s="284"/>
      <c r="EC277" s="284"/>
      <c r="ED277" s="284"/>
      <c r="EE277" s="284"/>
      <c r="EF277" s="284"/>
      <c r="EG277" s="284"/>
      <c r="EH277" s="284"/>
      <c r="EI277" s="284"/>
      <c r="EJ277" s="284"/>
      <c r="EK277" s="284"/>
      <c r="EL277" s="284"/>
      <c r="EM277" s="284"/>
      <c r="EN277" s="284"/>
      <c r="EO277" s="284"/>
      <c r="EP277" s="284"/>
      <c r="EQ277" s="284"/>
      <c r="ER277" s="284"/>
      <c r="ES277" s="284"/>
      <c r="ET277" s="284"/>
      <c r="EU277" s="284"/>
      <c r="EV277" s="284"/>
      <c r="EW277" s="284"/>
      <c r="EX277" s="284"/>
      <c r="EY277" s="284"/>
      <c r="EZ277" s="284"/>
      <c r="FA277" s="284"/>
      <c r="FB277" s="284"/>
      <c r="FC277" s="284"/>
      <c r="FD277" s="284"/>
      <c r="FE277" s="284"/>
      <c r="FF277" s="284"/>
      <c r="FG277" s="284"/>
      <c r="FH277" s="284"/>
      <c r="FI277" s="284"/>
      <c r="FJ277" s="284"/>
      <c r="FK277" s="284"/>
      <c r="FL277" s="284"/>
      <c r="FM277" s="284"/>
      <c r="FN277" s="284"/>
      <c r="FO277" s="284"/>
      <c r="FP277" s="284"/>
      <c r="FQ277" s="284"/>
      <c r="FR277" s="284"/>
      <c r="FS277" s="284"/>
      <c r="FT277" s="284"/>
      <c r="FU277" s="284"/>
      <c r="FV277" s="284"/>
      <c r="FW277" s="284"/>
      <c r="FX277" s="284"/>
      <c r="FY277" s="284"/>
      <c r="FZ277" s="284"/>
      <c r="GA277" s="284"/>
      <c r="GB277" s="284"/>
      <c r="GC277" s="284"/>
      <c r="GD277" s="284"/>
      <c r="GE277" s="284"/>
      <c r="GF277" s="284"/>
      <c r="GG277" s="284"/>
      <c r="GH277" s="284"/>
      <c r="GI277" s="284"/>
      <c r="GJ277" s="284"/>
      <c r="GK277" s="284"/>
      <c r="GL277" s="284"/>
      <c r="GM277" s="284"/>
      <c r="GN277" s="284"/>
      <c r="GO277" s="284"/>
      <c r="GP277" s="284"/>
      <c r="GQ277" s="284"/>
      <c r="GR277" s="284"/>
      <c r="GS277" s="284"/>
      <c r="GT277" s="284"/>
      <c r="GU277" s="284"/>
      <c r="GV277" s="284"/>
      <c r="GW277" s="284"/>
      <c r="GX277" s="284"/>
      <c r="GY277" s="284"/>
      <c r="GZ277" s="284"/>
      <c r="HA277" s="284"/>
      <c r="HB277" s="284"/>
      <c r="HC277" s="284"/>
      <c r="HD277" s="284"/>
      <c r="HE277" s="284"/>
      <c r="HF277" s="284"/>
      <c r="HG277" s="284"/>
      <c r="HH277" s="284"/>
      <c r="HI277" s="284"/>
      <c r="HJ277" s="284"/>
      <c r="HK277" s="284"/>
      <c r="HL277" s="284"/>
      <c r="HM277" s="284"/>
      <c r="HN277" s="284"/>
      <c r="HO277" s="284"/>
      <c r="HP277" s="284"/>
      <c r="HQ277" s="284"/>
      <c r="HR277" s="284"/>
      <c r="HS277" s="284"/>
      <c r="HT277" s="284"/>
      <c r="HU277" s="284"/>
      <c r="HV277" s="284"/>
      <c r="HW277" s="284"/>
      <c r="HX277" s="284"/>
      <c r="HY277" s="284"/>
      <c r="HZ277" s="284"/>
      <c r="IA277" s="284"/>
      <c r="IB277" s="284"/>
      <c r="IC277" s="284"/>
      <c r="ID277" s="284"/>
      <c r="IE277" s="284"/>
      <c r="IF277" s="284"/>
      <c r="IG277" s="284"/>
      <c r="IH277" s="284"/>
      <c r="II277" s="284"/>
      <c r="IJ277" s="284"/>
    </row>
    <row r="278" spans="1:244" s="353" customFormat="1" ht="15" customHeight="1">
      <c r="A278" s="344" t="s">
        <v>1469</v>
      </c>
      <c r="B278" s="517" t="s">
        <v>142</v>
      </c>
      <c r="C278" s="345"/>
      <c r="D278" s="434"/>
      <c r="E278" s="516"/>
      <c r="F278" s="518"/>
      <c r="G278" s="284"/>
      <c r="H278" s="284"/>
      <c r="I278" s="284"/>
      <c r="J278" s="284"/>
      <c r="K278" s="284"/>
      <c r="L278" s="284"/>
      <c r="M278" s="284"/>
      <c r="N278" s="284"/>
      <c r="O278" s="284"/>
      <c r="P278" s="284"/>
      <c r="Q278" s="284"/>
      <c r="R278" s="284"/>
      <c r="S278" s="284"/>
      <c r="T278" s="284"/>
      <c r="U278" s="284"/>
      <c r="V278" s="284"/>
      <c r="W278" s="284"/>
      <c r="X278" s="284"/>
      <c r="Y278" s="284"/>
      <c r="Z278" s="284"/>
      <c r="AA278" s="284"/>
      <c r="AB278" s="284"/>
      <c r="AC278" s="284"/>
      <c r="AD278" s="284"/>
      <c r="AE278" s="284"/>
      <c r="AF278" s="284"/>
      <c r="AG278" s="284"/>
      <c r="AH278" s="284"/>
      <c r="AI278" s="284"/>
      <c r="AJ278" s="284"/>
      <c r="AK278" s="284"/>
      <c r="AL278" s="284"/>
      <c r="AM278" s="284"/>
      <c r="AN278" s="284"/>
      <c r="AO278" s="284"/>
      <c r="AP278" s="284"/>
      <c r="AQ278" s="284"/>
      <c r="AR278" s="284"/>
      <c r="AS278" s="284"/>
      <c r="AT278" s="284"/>
      <c r="AU278" s="284"/>
      <c r="AV278" s="284"/>
      <c r="AW278" s="284"/>
      <c r="AX278" s="284"/>
      <c r="AY278" s="284"/>
      <c r="AZ278" s="284"/>
      <c r="BA278" s="284"/>
      <c r="BB278" s="284"/>
      <c r="BC278" s="284"/>
      <c r="BD278" s="284"/>
      <c r="BE278" s="284"/>
      <c r="BF278" s="284"/>
      <c r="BG278" s="284"/>
      <c r="BH278" s="284"/>
      <c r="BI278" s="284"/>
      <c r="BJ278" s="284"/>
      <c r="BK278" s="284"/>
      <c r="BL278" s="284"/>
      <c r="BM278" s="284"/>
      <c r="BN278" s="284"/>
      <c r="BO278" s="284"/>
      <c r="BP278" s="284"/>
      <c r="BQ278" s="284"/>
      <c r="BR278" s="284"/>
      <c r="BS278" s="284"/>
      <c r="BT278" s="284"/>
      <c r="BU278" s="284"/>
      <c r="BV278" s="284"/>
      <c r="BW278" s="284"/>
      <c r="BX278" s="284"/>
      <c r="BY278" s="284"/>
      <c r="BZ278" s="284"/>
      <c r="CA278" s="284"/>
      <c r="CB278" s="284"/>
      <c r="CC278" s="284"/>
      <c r="CD278" s="284"/>
      <c r="CE278" s="284"/>
      <c r="CF278" s="284"/>
      <c r="CG278" s="284"/>
      <c r="CH278" s="284"/>
      <c r="CI278" s="284"/>
      <c r="CJ278" s="284"/>
      <c r="CK278" s="284"/>
      <c r="CL278" s="284"/>
      <c r="CM278" s="284"/>
      <c r="CN278" s="284"/>
      <c r="CO278" s="284"/>
      <c r="CP278" s="284"/>
      <c r="CQ278" s="284"/>
      <c r="CR278" s="284"/>
      <c r="CS278" s="284"/>
      <c r="CT278" s="284"/>
      <c r="CU278" s="284"/>
      <c r="CV278" s="284"/>
      <c r="CW278" s="284"/>
      <c r="CX278" s="284"/>
      <c r="CY278" s="284"/>
      <c r="CZ278" s="284"/>
      <c r="DA278" s="284"/>
      <c r="DB278" s="284"/>
      <c r="DC278" s="284"/>
      <c r="DD278" s="284"/>
      <c r="DE278" s="284"/>
      <c r="DF278" s="284"/>
      <c r="DG278" s="284"/>
      <c r="DH278" s="284"/>
      <c r="DI278" s="284"/>
      <c r="DJ278" s="284"/>
      <c r="DK278" s="284"/>
      <c r="DL278" s="284"/>
      <c r="DM278" s="284"/>
      <c r="DN278" s="284"/>
      <c r="DO278" s="284"/>
      <c r="DP278" s="284"/>
      <c r="DQ278" s="284"/>
      <c r="DR278" s="284"/>
      <c r="DS278" s="284"/>
      <c r="DT278" s="284"/>
      <c r="DU278" s="284"/>
      <c r="DV278" s="284"/>
      <c r="DW278" s="284"/>
      <c r="DX278" s="284"/>
      <c r="DY278" s="284"/>
      <c r="DZ278" s="284"/>
      <c r="EA278" s="284"/>
      <c r="EB278" s="284"/>
      <c r="EC278" s="284"/>
      <c r="ED278" s="284"/>
      <c r="EE278" s="284"/>
      <c r="EF278" s="284"/>
      <c r="EG278" s="284"/>
      <c r="EH278" s="284"/>
      <c r="EI278" s="284"/>
      <c r="EJ278" s="284"/>
      <c r="EK278" s="284"/>
      <c r="EL278" s="284"/>
      <c r="EM278" s="284"/>
      <c r="EN278" s="284"/>
      <c r="EO278" s="284"/>
      <c r="EP278" s="284"/>
      <c r="EQ278" s="284"/>
      <c r="ER278" s="284"/>
      <c r="ES278" s="284"/>
      <c r="ET278" s="284"/>
      <c r="EU278" s="284"/>
      <c r="EV278" s="284"/>
      <c r="EW278" s="284"/>
      <c r="EX278" s="284"/>
      <c r="EY278" s="284"/>
      <c r="EZ278" s="284"/>
      <c r="FA278" s="284"/>
      <c r="FB278" s="284"/>
      <c r="FC278" s="284"/>
      <c r="FD278" s="284"/>
      <c r="FE278" s="284"/>
      <c r="FF278" s="284"/>
      <c r="FG278" s="284"/>
      <c r="FH278" s="284"/>
      <c r="FI278" s="284"/>
      <c r="FJ278" s="284"/>
      <c r="FK278" s="284"/>
      <c r="FL278" s="284"/>
      <c r="FM278" s="284"/>
      <c r="FN278" s="284"/>
      <c r="FO278" s="284"/>
      <c r="FP278" s="284"/>
      <c r="FQ278" s="284"/>
      <c r="FR278" s="284"/>
      <c r="FS278" s="284"/>
      <c r="FT278" s="284"/>
      <c r="FU278" s="284"/>
      <c r="FV278" s="284"/>
      <c r="FW278" s="284"/>
      <c r="FX278" s="284"/>
      <c r="FY278" s="284"/>
      <c r="FZ278" s="284"/>
      <c r="GA278" s="284"/>
      <c r="GB278" s="284"/>
      <c r="GC278" s="284"/>
      <c r="GD278" s="284"/>
      <c r="GE278" s="284"/>
      <c r="GF278" s="284"/>
      <c r="GG278" s="284"/>
      <c r="GH278" s="284"/>
      <c r="GI278" s="284"/>
      <c r="GJ278" s="284"/>
      <c r="GK278" s="284"/>
      <c r="GL278" s="284"/>
      <c r="GM278" s="284"/>
      <c r="GN278" s="284"/>
      <c r="GO278" s="284"/>
      <c r="GP278" s="284"/>
      <c r="GQ278" s="284"/>
      <c r="GR278" s="284"/>
      <c r="GS278" s="284"/>
      <c r="GT278" s="284"/>
      <c r="GU278" s="284"/>
      <c r="GV278" s="284"/>
      <c r="GW278" s="284"/>
      <c r="GX278" s="284"/>
      <c r="GY278" s="284"/>
      <c r="GZ278" s="284"/>
      <c r="HA278" s="284"/>
      <c r="HB278" s="284"/>
      <c r="HC278" s="284"/>
      <c r="HD278" s="284"/>
      <c r="HE278" s="284"/>
      <c r="HF278" s="284"/>
      <c r="HG278" s="284"/>
      <c r="HH278" s="284"/>
      <c r="HI278" s="284"/>
      <c r="HJ278" s="284"/>
      <c r="HK278" s="284"/>
      <c r="HL278" s="284"/>
      <c r="HM278" s="284"/>
      <c r="HN278" s="284"/>
      <c r="HO278" s="284"/>
      <c r="HP278" s="284"/>
      <c r="HQ278" s="284"/>
      <c r="HR278" s="284"/>
      <c r="HS278" s="284"/>
      <c r="HT278" s="284"/>
      <c r="HU278" s="284"/>
      <c r="HV278" s="284"/>
      <c r="HW278" s="284"/>
      <c r="HX278" s="284"/>
      <c r="HY278" s="284"/>
      <c r="HZ278" s="284"/>
      <c r="IA278" s="284"/>
      <c r="IB278" s="284"/>
      <c r="IC278" s="284"/>
      <c r="ID278" s="284"/>
      <c r="IE278" s="284"/>
      <c r="IF278" s="284"/>
      <c r="IG278" s="284"/>
      <c r="IH278" s="284"/>
      <c r="II278" s="284"/>
      <c r="IJ278" s="284"/>
    </row>
    <row r="279" spans="1:244" s="353" customFormat="1" ht="15" customHeight="1">
      <c r="A279" s="505"/>
      <c r="B279" s="517"/>
      <c r="C279" s="507"/>
      <c r="D279" s="417"/>
      <c r="E279" s="511"/>
      <c r="F279" s="512"/>
      <c r="G279" s="284"/>
      <c r="H279" s="284"/>
      <c r="I279" s="284"/>
      <c r="J279" s="284"/>
      <c r="K279" s="284"/>
      <c r="L279" s="284"/>
      <c r="M279" s="284"/>
      <c r="N279" s="284"/>
      <c r="O279" s="284"/>
      <c r="P279" s="284"/>
      <c r="Q279" s="284"/>
      <c r="R279" s="284"/>
      <c r="S279" s="284"/>
      <c r="T279" s="284"/>
      <c r="U279" s="284"/>
      <c r="V279" s="284"/>
      <c r="W279" s="284"/>
      <c r="X279" s="284"/>
      <c r="Y279" s="284"/>
      <c r="Z279" s="284"/>
      <c r="AA279" s="284"/>
      <c r="AB279" s="284"/>
      <c r="AC279" s="284"/>
      <c r="AD279" s="284"/>
      <c r="AE279" s="284"/>
      <c r="AF279" s="284"/>
      <c r="AG279" s="284"/>
      <c r="AH279" s="284"/>
      <c r="AI279" s="284"/>
      <c r="AJ279" s="284"/>
      <c r="AK279" s="284"/>
      <c r="AL279" s="284"/>
      <c r="AM279" s="284"/>
      <c r="AN279" s="284"/>
      <c r="AO279" s="284"/>
      <c r="AP279" s="284"/>
      <c r="AQ279" s="284"/>
      <c r="AR279" s="284"/>
      <c r="AS279" s="284"/>
      <c r="AT279" s="284"/>
      <c r="AU279" s="284"/>
      <c r="AV279" s="284"/>
      <c r="AW279" s="284"/>
      <c r="AX279" s="284"/>
      <c r="AY279" s="284"/>
      <c r="AZ279" s="284"/>
      <c r="BA279" s="284"/>
      <c r="BB279" s="284"/>
      <c r="BC279" s="284"/>
      <c r="BD279" s="284"/>
      <c r="BE279" s="284"/>
      <c r="BF279" s="284"/>
      <c r="BG279" s="284"/>
      <c r="BH279" s="284"/>
      <c r="BI279" s="284"/>
      <c r="BJ279" s="284"/>
      <c r="BK279" s="284"/>
      <c r="BL279" s="284"/>
      <c r="BM279" s="284"/>
      <c r="BN279" s="284"/>
      <c r="BO279" s="284"/>
      <c r="BP279" s="284"/>
      <c r="BQ279" s="284"/>
      <c r="BR279" s="284"/>
      <c r="BS279" s="284"/>
      <c r="BT279" s="284"/>
      <c r="BU279" s="284"/>
      <c r="BV279" s="284"/>
      <c r="BW279" s="284"/>
      <c r="BX279" s="284"/>
      <c r="BY279" s="284"/>
      <c r="BZ279" s="284"/>
      <c r="CA279" s="284"/>
      <c r="CB279" s="284"/>
      <c r="CC279" s="284"/>
      <c r="CD279" s="284"/>
      <c r="CE279" s="284"/>
      <c r="CF279" s="284"/>
      <c r="CG279" s="284"/>
      <c r="CH279" s="284"/>
      <c r="CI279" s="284"/>
      <c r="CJ279" s="284"/>
      <c r="CK279" s="284"/>
      <c r="CL279" s="284"/>
      <c r="CM279" s="284"/>
      <c r="CN279" s="284"/>
      <c r="CO279" s="284"/>
      <c r="CP279" s="284"/>
      <c r="CQ279" s="284"/>
      <c r="CR279" s="284"/>
      <c r="CS279" s="284"/>
      <c r="CT279" s="284"/>
      <c r="CU279" s="284"/>
      <c r="CV279" s="284"/>
      <c r="CW279" s="284"/>
      <c r="CX279" s="284"/>
      <c r="CY279" s="284"/>
      <c r="CZ279" s="284"/>
      <c r="DA279" s="284"/>
      <c r="DB279" s="284"/>
      <c r="DC279" s="284"/>
      <c r="DD279" s="284"/>
      <c r="DE279" s="284"/>
      <c r="DF279" s="284"/>
      <c r="DG279" s="284"/>
      <c r="DH279" s="284"/>
      <c r="DI279" s="284"/>
      <c r="DJ279" s="284"/>
      <c r="DK279" s="284"/>
      <c r="DL279" s="284"/>
      <c r="DM279" s="284"/>
      <c r="DN279" s="284"/>
      <c r="DO279" s="284"/>
      <c r="DP279" s="284"/>
      <c r="DQ279" s="284"/>
      <c r="DR279" s="284"/>
      <c r="DS279" s="284"/>
      <c r="DT279" s="284"/>
      <c r="DU279" s="284"/>
      <c r="DV279" s="284"/>
      <c r="DW279" s="284"/>
      <c r="DX279" s="284"/>
      <c r="DY279" s="284"/>
      <c r="DZ279" s="284"/>
      <c r="EA279" s="284"/>
      <c r="EB279" s="284"/>
      <c r="EC279" s="284"/>
      <c r="ED279" s="284"/>
      <c r="EE279" s="284"/>
      <c r="EF279" s="284"/>
      <c r="EG279" s="284"/>
      <c r="EH279" s="284"/>
      <c r="EI279" s="284"/>
      <c r="EJ279" s="284"/>
      <c r="EK279" s="284"/>
      <c r="EL279" s="284"/>
      <c r="EM279" s="284"/>
      <c r="EN279" s="284"/>
      <c r="EO279" s="284"/>
      <c r="EP279" s="284"/>
      <c r="EQ279" s="284"/>
      <c r="ER279" s="284"/>
      <c r="ES279" s="284"/>
      <c r="ET279" s="284"/>
      <c r="EU279" s="284"/>
      <c r="EV279" s="284"/>
      <c r="EW279" s="284"/>
      <c r="EX279" s="284"/>
      <c r="EY279" s="284"/>
      <c r="EZ279" s="284"/>
      <c r="FA279" s="284"/>
      <c r="FB279" s="284"/>
      <c r="FC279" s="284"/>
      <c r="FD279" s="284"/>
      <c r="FE279" s="284"/>
      <c r="FF279" s="284"/>
      <c r="FG279" s="284"/>
      <c r="FH279" s="284"/>
      <c r="FI279" s="284"/>
      <c r="FJ279" s="284"/>
      <c r="FK279" s="284"/>
      <c r="FL279" s="284"/>
      <c r="FM279" s="284"/>
      <c r="FN279" s="284"/>
      <c r="FO279" s="284"/>
      <c r="FP279" s="284"/>
      <c r="FQ279" s="284"/>
      <c r="FR279" s="284"/>
      <c r="FS279" s="284"/>
      <c r="FT279" s="284"/>
      <c r="FU279" s="284"/>
      <c r="FV279" s="284"/>
      <c r="FW279" s="284"/>
      <c r="FX279" s="284"/>
      <c r="FY279" s="284"/>
      <c r="FZ279" s="284"/>
      <c r="GA279" s="284"/>
      <c r="GB279" s="284"/>
      <c r="GC279" s="284"/>
      <c r="GD279" s="284"/>
      <c r="GE279" s="284"/>
      <c r="GF279" s="284"/>
      <c r="GG279" s="284"/>
      <c r="GH279" s="284"/>
      <c r="GI279" s="284"/>
      <c r="GJ279" s="284"/>
      <c r="GK279" s="284"/>
      <c r="GL279" s="284"/>
      <c r="GM279" s="284"/>
      <c r="GN279" s="284"/>
      <c r="GO279" s="284"/>
      <c r="GP279" s="284"/>
      <c r="GQ279" s="284"/>
      <c r="GR279" s="284"/>
      <c r="GS279" s="284"/>
      <c r="GT279" s="284"/>
      <c r="GU279" s="284"/>
      <c r="GV279" s="284"/>
      <c r="GW279" s="284"/>
      <c r="GX279" s="284"/>
      <c r="GY279" s="284"/>
      <c r="GZ279" s="284"/>
      <c r="HA279" s="284"/>
      <c r="HB279" s="284"/>
      <c r="HC279" s="284"/>
      <c r="HD279" s="284"/>
      <c r="HE279" s="284"/>
      <c r="HF279" s="284"/>
      <c r="HG279" s="284"/>
      <c r="HH279" s="284"/>
      <c r="HI279" s="284"/>
      <c r="HJ279" s="284"/>
      <c r="HK279" s="284"/>
      <c r="HL279" s="284"/>
      <c r="HM279" s="284"/>
      <c r="HN279" s="284"/>
      <c r="HO279" s="284"/>
      <c r="HP279" s="284"/>
      <c r="HQ279" s="284"/>
      <c r="HR279" s="284"/>
      <c r="HS279" s="284"/>
      <c r="HT279" s="284"/>
      <c r="HU279" s="284"/>
      <c r="HV279" s="284"/>
      <c r="HW279" s="284"/>
      <c r="HX279" s="284"/>
      <c r="HY279" s="284"/>
      <c r="HZ279" s="284"/>
      <c r="IA279" s="284"/>
      <c r="IB279" s="284"/>
      <c r="IC279" s="284"/>
      <c r="ID279" s="284"/>
      <c r="IE279" s="284"/>
      <c r="IF279" s="284"/>
      <c r="IG279" s="284"/>
      <c r="IH279" s="284"/>
      <c r="II279" s="284"/>
      <c r="IJ279" s="284"/>
    </row>
    <row r="280" spans="1:244" s="353" customFormat="1" ht="130.5" customHeight="1">
      <c r="A280" s="505"/>
      <c r="B280" s="519" t="s">
        <v>1317</v>
      </c>
      <c r="C280" s="507"/>
      <c r="D280" s="417"/>
      <c r="E280" s="511"/>
      <c r="F280" s="515"/>
      <c r="G280" s="284"/>
      <c r="H280" s="284"/>
      <c r="I280" s="284"/>
      <c r="J280" s="284"/>
      <c r="K280" s="284"/>
      <c r="L280" s="284"/>
      <c r="M280" s="284"/>
      <c r="N280" s="284"/>
      <c r="O280" s="284"/>
      <c r="P280" s="284"/>
      <c r="Q280" s="284"/>
      <c r="R280" s="284"/>
      <c r="S280" s="284"/>
      <c r="T280" s="284"/>
      <c r="U280" s="284"/>
      <c r="V280" s="284"/>
      <c r="W280" s="284"/>
      <c r="X280" s="284"/>
      <c r="Y280" s="284"/>
      <c r="Z280" s="284"/>
      <c r="AA280" s="284"/>
      <c r="AB280" s="284"/>
      <c r="AC280" s="284"/>
      <c r="AD280" s="284"/>
      <c r="AE280" s="284"/>
      <c r="AF280" s="284"/>
      <c r="AG280" s="284"/>
      <c r="AH280" s="284"/>
      <c r="AI280" s="284"/>
      <c r="AJ280" s="284"/>
      <c r="AK280" s="284"/>
      <c r="AL280" s="284"/>
      <c r="AM280" s="284"/>
      <c r="AN280" s="284"/>
      <c r="AO280" s="284"/>
      <c r="AP280" s="284"/>
      <c r="AQ280" s="284"/>
      <c r="AR280" s="284"/>
      <c r="AS280" s="284"/>
      <c r="AT280" s="284"/>
      <c r="AU280" s="284"/>
      <c r="AV280" s="284"/>
      <c r="AW280" s="284"/>
      <c r="AX280" s="284"/>
      <c r="AY280" s="284"/>
      <c r="AZ280" s="284"/>
      <c r="BA280" s="284"/>
      <c r="BB280" s="284"/>
      <c r="BC280" s="284"/>
      <c r="BD280" s="284"/>
      <c r="BE280" s="284"/>
      <c r="BF280" s="284"/>
      <c r="BG280" s="284"/>
      <c r="BH280" s="284"/>
      <c r="BI280" s="284"/>
      <c r="BJ280" s="284"/>
      <c r="BK280" s="284"/>
      <c r="BL280" s="284"/>
      <c r="BM280" s="284"/>
      <c r="BN280" s="284"/>
      <c r="BO280" s="284"/>
      <c r="BP280" s="284"/>
      <c r="BQ280" s="284"/>
      <c r="BR280" s="284"/>
      <c r="BS280" s="284"/>
      <c r="BT280" s="284"/>
      <c r="BU280" s="284"/>
      <c r="BV280" s="284"/>
      <c r="BW280" s="284"/>
      <c r="BX280" s="284"/>
      <c r="BY280" s="284"/>
      <c r="BZ280" s="284"/>
      <c r="CA280" s="284"/>
      <c r="CB280" s="284"/>
      <c r="CC280" s="284"/>
      <c r="CD280" s="284"/>
      <c r="CE280" s="284"/>
      <c r="CF280" s="284"/>
      <c r="CG280" s="284"/>
      <c r="CH280" s="284"/>
      <c r="CI280" s="284"/>
      <c r="CJ280" s="284"/>
      <c r="CK280" s="284"/>
      <c r="CL280" s="284"/>
      <c r="CM280" s="284"/>
      <c r="CN280" s="284"/>
      <c r="CO280" s="284"/>
      <c r="CP280" s="284"/>
      <c r="CQ280" s="284"/>
      <c r="CR280" s="284"/>
      <c r="CS280" s="284"/>
      <c r="CT280" s="284"/>
      <c r="CU280" s="284"/>
      <c r="CV280" s="284"/>
      <c r="CW280" s="284"/>
      <c r="CX280" s="284"/>
      <c r="CY280" s="284"/>
      <c r="CZ280" s="284"/>
      <c r="DA280" s="284"/>
      <c r="DB280" s="284"/>
      <c r="DC280" s="284"/>
      <c r="DD280" s="284"/>
      <c r="DE280" s="284"/>
      <c r="DF280" s="284"/>
      <c r="DG280" s="284"/>
      <c r="DH280" s="284"/>
      <c r="DI280" s="284"/>
      <c r="DJ280" s="284"/>
      <c r="DK280" s="284"/>
      <c r="DL280" s="284"/>
      <c r="DM280" s="284"/>
      <c r="DN280" s="284"/>
      <c r="DO280" s="284"/>
      <c r="DP280" s="284"/>
      <c r="DQ280" s="284"/>
      <c r="DR280" s="284"/>
      <c r="DS280" s="284"/>
      <c r="DT280" s="284"/>
      <c r="DU280" s="284"/>
      <c r="DV280" s="284"/>
      <c r="DW280" s="284"/>
      <c r="DX280" s="284"/>
      <c r="DY280" s="284"/>
      <c r="DZ280" s="284"/>
      <c r="EA280" s="284"/>
      <c r="EB280" s="284"/>
      <c r="EC280" s="284"/>
      <c r="ED280" s="284"/>
      <c r="EE280" s="284"/>
      <c r="EF280" s="284"/>
      <c r="EG280" s="284"/>
      <c r="EH280" s="284"/>
      <c r="EI280" s="284"/>
      <c r="EJ280" s="284"/>
      <c r="EK280" s="284"/>
      <c r="EL280" s="284"/>
      <c r="EM280" s="284"/>
      <c r="EN280" s="284"/>
      <c r="EO280" s="284"/>
      <c r="EP280" s="284"/>
      <c r="EQ280" s="284"/>
      <c r="ER280" s="284"/>
      <c r="ES280" s="284"/>
      <c r="ET280" s="284"/>
      <c r="EU280" s="284"/>
      <c r="EV280" s="284"/>
      <c r="EW280" s="284"/>
      <c r="EX280" s="284"/>
      <c r="EY280" s="284"/>
      <c r="EZ280" s="284"/>
      <c r="FA280" s="284"/>
      <c r="FB280" s="284"/>
      <c r="FC280" s="284"/>
      <c r="FD280" s="284"/>
      <c r="FE280" s="284"/>
      <c r="FF280" s="284"/>
      <c r="FG280" s="284"/>
      <c r="FH280" s="284"/>
      <c r="FI280" s="284"/>
      <c r="FJ280" s="284"/>
      <c r="FK280" s="284"/>
      <c r="FL280" s="284"/>
      <c r="FM280" s="284"/>
      <c r="FN280" s="284"/>
      <c r="FO280" s="284"/>
      <c r="FP280" s="284"/>
      <c r="FQ280" s="284"/>
      <c r="FR280" s="284"/>
      <c r="FS280" s="284"/>
      <c r="FT280" s="284"/>
      <c r="FU280" s="284"/>
      <c r="FV280" s="284"/>
      <c r="FW280" s="284"/>
      <c r="FX280" s="284"/>
      <c r="FY280" s="284"/>
      <c r="FZ280" s="284"/>
      <c r="GA280" s="284"/>
      <c r="GB280" s="284"/>
      <c r="GC280" s="284"/>
      <c r="GD280" s="284"/>
      <c r="GE280" s="284"/>
      <c r="GF280" s="284"/>
      <c r="GG280" s="284"/>
      <c r="GH280" s="284"/>
      <c r="GI280" s="284"/>
      <c r="GJ280" s="284"/>
      <c r="GK280" s="284"/>
      <c r="GL280" s="284"/>
      <c r="GM280" s="284"/>
      <c r="GN280" s="284"/>
      <c r="GO280" s="284"/>
      <c r="GP280" s="284"/>
      <c r="GQ280" s="284"/>
      <c r="GR280" s="284"/>
      <c r="GS280" s="284"/>
      <c r="GT280" s="284"/>
      <c r="GU280" s="284"/>
      <c r="GV280" s="284"/>
      <c r="GW280" s="284"/>
      <c r="GX280" s="284"/>
      <c r="GY280" s="284"/>
      <c r="GZ280" s="284"/>
      <c r="HA280" s="284"/>
      <c r="HB280" s="284"/>
      <c r="HC280" s="284"/>
      <c r="HD280" s="284"/>
      <c r="HE280" s="284"/>
      <c r="HF280" s="284"/>
      <c r="HG280" s="284"/>
      <c r="HH280" s="284"/>
      <c r="HI280" s="284"/>
      <c r="HJ280" s="284"/>
      <c r="HK280" s="284"/>
      <c r="HL280" s="284"/>
      <c r="HM280" s="284"/>
      <c r="HN280" s="284"/>
      <c r="HO280" s="284"/>
      <c r="HP280" s="284"/>
      <c r="HQ280" s="284"/>
      <c r="HR280" s="284"/>
      <c r="HS280" s="284"/>
      <c r="HT280" s="284"/>
      <c r="HU280" s="284"/>
      <c r="HV280" s="284"/>
      <c r="HW280" s="284"/>
      <c r="HX280" s="284"/>
      <c r="HY280" s="284"/>
      <c r="HZ280" s="284"/>
      <c r="IA280" s="284"/>
      <c r="IB280" s="284"/>
      <c r="IC280" s="284"/>
      <c r="ID280" s="284"/>
      <c r="IE280" s="284"/>
      <c r="IF280" s="284"/>
      <c r="IG280" s="284"/>
      <c r="IH280" s="284"/>
      <c r="II280" s="284"/>
      <c r="IJ280" s="284"/>
    </row>
    <row r="281" spans="1:244" s="353" customFormat="1" ht="15" customHeight="1">
      <c r="A281" s="505"/>
      <c r="B281" s="506"/>
      <c r="C281" s="168"/>
      <c r="D281" s="434"/>
      <c r="E281" s="520"/>
      <c r="F281" s="512"/>
      <c r="G281" s="284"/>
      <c r="H281" s="284"/>
      <c r="I281" s="284"/>
      <c r="J281" s="284"/>
      <c r="K281" s="284"/>
      <c r="L281" s="284"/>
      <c r="M281" s="284"/>
      <c r="N281" s="284"/>
      <c r="O281" s="284"/>
      <c r="P281" s="284"/>
      <c r="Q281" s="284"/>
      <c r="R281" s="284"/>
      <c r="S281" s="284"/>
      <c r="T281" s="284"/>
      <c r="U281" s="284"/>
      <c r="V281" s="284"/>
      <c r="W281" s="284"/>
      <c r="X281" s="284"/>
      <c r="Y281" s="284"/>
      <c r="Z281" s="284"/>
      <c r="AA281" s="284"/>
      <c r="AB281" s="284"/>
      <c r="AC281" s="284"/>
      <c r="AD281" s="284"/>
      <c r="AE281" s="284"/>
      <c r="AF281" s="284"/>
      <c r="AG281" s="284"/>
      <c r="AH281" s="284"/>
      <c r="AI281" s="284"/>
      <c r="AJ281" s="284"/>
      <c r="AK281" s="284"/>
      <c r="AL281" s="284"/>
      <c r="AM281" s="284"/>
      <c r="AN281" s="284"/>
      <c r="AO281" s="284"/>
      <c r="AP281" s="284"/>
      <c r="AQ281" s="284"/>
      <c r="AR281" s="284"/>
      <c r="AS281" s="284"/>
      <c r="AT281" s="284"/>
      <c r="AU281" s="284"/>
      <c r="AV281" s="284"/>
      <c r="AW281" s="284"/>
      <c r="AX281" s="284"/>
      <c r="AY281" s="284"/>
      <c r="AZ281" s="284"/>
      <c r="BA281" s="284"/>
      <c r="BB281" s="284"/>
      <c r="BC281" s="284"/>
      <c r="BD281" s="284"/>
      <c r="BE281" s="284"/>
      <c r="BF281" s="284"/>
      <c r="BG281" s="284"/>
      <c r="BH281" s="284"/>
      <c r="BI281" s="284"/>
      <c r="BJ281" s="284"/>
      <c r="BK281" s="284"/>
      <c r="BL281" s="284"/>
      <c r="BM281" s="284"/>
      <c r="BN281" s="284"/>
      <c r="BO281" s="284"/>
      <c r="BP281" s="284"/>
      <c r="BQ281" s="284"/>
      <c r="BR281" s="284"/>
      <c r="BS281" s="284"/>
      <c r="BT281" s="284"/>
      <c r="BU281" s="284"/>
      <c r="BV281" s="284"/>
      <c r="BW281" s="284"/>
      <c r="BX281" s="284"/>
      <c r="BY281" s="284"/>
      <c r="BZ281" s="284"/>
      <c r="CA281" s="284"/>
      <c r="CB281" s="284"/>
      <c r="CC281" s="284"/>
      <c r="CD281" s="284"/>
      <c r="CE281" s="284"/>
      <c r="CF281" s="284"/>
      <c r="CG281" s="284"/>
      <c r="CH281" s="284"/>
      <c r="CI281" s="284"/>
      <c r="CJ281" s="284"/>
      <c r="CK281" s="284"/>
      <c r="CL281" s="284"/>
      <c r="CM281" s="284"/>
      <c r="CN281" s="284"/>
      <c r="CO281" s="284"/>
      <c r="CP281" s="284"/>
      <c r="CQ281" s="284"/>
      <c r="CR281" s="284"/>
      <c r="CS281" s="284"/>
      <c r="CT281" s="284"/>
      <c r="CU281" s="284"/>
      <c r="CV281" s="284"/>
      <c r="CW281" s="284"/>
      <c r="CX281" s="284"/>
      <c r="CY281" s="284"/>
      <c r="CZ281" s="284"/>
      <c r="DA281" s="284"/>
      <c r="DB281" s="284"/>
      <c r="DC281" s="284"/>
      <c r="DD281" s="284"/>
      <c r="DE281" s="284"/>
      <c r="DF281" s="284"/>
      <c r="DG281" s="284"/>
      <c r="DH281" s="284"/>
      <c r="DI281" s="284"/>
      <c r="DJ281" s="284"/>
      <c r="DK281" s="284"/>
      <c r="DL281" s="284"/>
      <c r="DM281" s="284"/>
      <c r="DN281" s="284"/>
      <c r="DO281" s="284"/>
      <c r="DP281" s="284"/>
      <c r="DQ281" s="284"/>
      <c r="DR281" s="284"/>
      <c r="DS281" s="284"/>
      <c r="DT281" s="284"/>
      <c r="DU281" s="284"/>
      <c r="DV281" s="284"/>
      <c r="DW281" s="284"/>
      <c r="DX281" s="284"/>
      <c r="DY281" s="284"/>
      <c r="DZ281" s="284"/>
      <c r="EA281" s="284"/>
      <c r="EB281" s="284"/>
      <c r="EC281" s="284"/>
      <c r="ED281" s="284"/>
      <c r="EE281" s="284"/>
      <c r="EF281" s="284"/>
      <c r="EG281" s="284"/>
      <c r="EH281" s="284"/>
      <c r="EI281" s="284"/>
      <c r="EJ281" s="284"/>
      <c r="EK281" s="284"/>
      <c r="EL281" s="284"/>
      <c r="EM281" s="284"/>
      <c r="EN281" s="284"/>
      <c r="EO281" s="284"/>
      <c r="EP281" s="284"/>
      <c r="EQ281" s="284"/>
      <c r="ER281" s="284"/>
      <c r="ES281" s="284"/>
      <c r="ET281" s="284"/>
      <c r="EU281" s="284"/>
      <c r="EV281" s="284"/>
      <c r="EW281" s="284"/>
      <c r="EX281" s="284"/>
      <c r="EY281" s="284"/>
      <c r="EZ281" s="284"/>
      <c r="FA281" s="284"/>
      <c r="FB281" s="284"/>
      <c r="FC281" s="284"/>
      <c r="FD281" s="284"/>
      <c r="FE281" s="284"/>
      <c r="FF281" s="284"/>
      <c r="FG281" s="284"/>
      <c r="FH281" s="284"/>
      <c r="FI281" s="284"/>
      <c r="FJ281" s="284"/>
      <c r="FK281" s="284"/>
      <c r="FL281" s="284"/>
      <c r="FM281" s="284"/>
      <c r="FN281" s="284"/>
      <c r="FO281" s="284"/>
      <c r="FP281" s="284"/>
      <c r="FQ281" s="284"/>
      <c r="FR281" s="284"/>
      <c r="FS281" s="284"/>
      <c r="FT281" s="284"/>
      <c r="FU281" s="284"/>
      <c r="FV281" s="284"/>
      <c r="FW281" s="284"/>
      <c r="FX281" s="284"/>
      <c r="FY281" s="284"/>
      <c r="FZ281" s="284"/>
      <c r="GA281" s="284"/>
      <c r="GB281" s="284"/>
      <c r="GC281" s="284"/>
      <c r="GD281" s="284"/>
      <c r="GE281" s="284"/>
      <c r="GF281" s="284"/>
      <c r="GG281" s="284"/>
      <c r="GH281" s="284"/>
      <c r="GI281" s="284"/>
      <c r="GJ281" s="284"/>
      <c r="GK281" s="284"/>
      <c r="GL281" s="284"/>
      <c r="GM281" s="284"/>
      <c r="GN281" s="284"/>
      <c r="GO281" s="284"/>
      <c r="GP281" s="284"/>
      <c r="GQ281" s="284"/>
      <c r="GR281" s="284"/>
      <c r="GS281" s="284"/>
      <c r="GT281" s="284"/>
      <c r="GU281" s="284"/>
      <c r="GV281" s="284"/>
      <c r="GW281" s="284"/>
      <c r="GX281" s="284"/>
      <c r="GY281" s="284"/>
      <c r="GZ281" s="284"/>
      <c r="HA281" s="284"/>
      <c r="HB281" s="284"/>
      <c r="HC281" s="284"/>
      <c r="HD281" s="284"/>
      <c r="HE281" s="284"/>
      <c r="HF281" s="284"/>
      <c r="HG281" s="284"/>
      <c r="HH281" s="284"/>
      <c r="HI281" s="284"/>
      <c r="HJ281" s="284"/>
      <c r="HK281" s="284"/>
      <c r="HL281" s="284"/>
      <c r="HM281" s="284"/>
      <c r="HN281" s="284"/>
      <c r="HO281" s="284"/>
      <c r="HP281" s="284"/>
      <c r="HQ281" s="284"/>
      <c r="HR281" s="284"/>
      <c r="HS281" s="284"/>
      <c r="HT281" s="284"/>
      <c r="HU281" s="284"/>
      <c r="HV281" s="284"/>
      <c r="HW281" s="284"/>
      <c r="HX281" s="284"/>
      <c r="HY281" s="284"/>
      <c r="HZ281" s="284"/>
      <c r="IA281" s="284"/>
      <c r="IB281" s="284"/>
      <c r="IC281" s="284"/>
      <c r="ID281" s="284"/>
      <c r="IE281" s="284"/>
      <c r="IF281" s="284"/>
      <c r="IG281" s="284"/>
      <c r="IH281" s="284"/>
      <c r="II281" s="284"/>
      <c r="IJ281" s="284"/>
    </row>
    <row r="282" spans="1:244" s="353" customFormat="1" ht="28.5">
      <c r="A282" s="344" t="s">
        <v>1470</v>
      </c>
      <c r="B282" s="455" t="s">
        <v>223</v>
      </c>
      <c r="C282" s="168" t="s">
        <v>442</v>
      </c>
      <c r="D282" s="417">
        <v>20</v>
      </c>
      <c r="E282" s="291"/>
      <c r="F282" s="219">
        <f>D282*E282</f>
        <v>0</v>
      </c>
      <c r="G282" s="284"/>
      <c r="H282" s="284"/>
      <c r="I282" s="284"/>
      <c r="J282" s="284"/>
      <c r="K282" s="284"/>
      <c r="L282" s="284"/>
      <c r="M282" s="284"/>
      <c r="N282" s="284"/>
      <c r="O282" s="284"/>
      <c r="P282" s="284"/>
      <c r="Q282" s="284"/>
      <c r="R282" s="284"/>
      <c r="S282" s="284"/>
      <c r="T282" s="284"/>
      <c r="U282" s="284"/>
      <c r="V282" s="284"/>
      <c r="W282" s="284"/>
      <c r="X282" s="284"/>
      <c r="Y282" s="284"/>
      <c r="Z282" s="284"/>
      <c r="AA282" s="284"/>
      <c r="AB282" s="284"/>
      <c r="AC282" s="284"/>
      <c r="AD282" s="284"/>
      <c r="AE282" s="284"/>
      <c r="AF282" s="284"/>
      <c r="AG282" s="284"/>
      <c r="AH282" s="284"/>
      <c r="AI282" s="284"/>
      <c r="AJ282" s="284"/>
      <c r="AK282" s="284"/>
      <c r="AL282" s="284"/>
      <c r="AM282" s="284"/>
      <c r="AN282" s="284"/>
      <c r="AO282" s="284"/>
      <c r="AP282" s="284"/>
      <c r="AQ282" s="284"/>
      <c r="AR282" s="284"/>
      <c r="AS282" s="284"/>
      <c r="AT282" s="284"/>
      <c r="AU282" s="284"/>
      <c r="AV282" s="284"/>
      <c r="AW282" s="284"/>
      <c r="AX282" s="284"/>
      <c r="AY282" s="284"/>
      <c r="AZ282" s="284"/>
      <c r="BA282" s="284"/>
      <c r="BB282" s="284"/>
      <c r="BC282" s="284"/>
      <c r="BD282" s="284"/>
      <c r="BE282" s="284"/>
      <c r="BF282" s="284"/>
      <c r="BG282" s="284"/>
      <c r="BH282" s="284"/>
      <c r="BI282" s="284"/>
      <c r="BJ282" s="284"/>
      <c r="BK282" s="284"/>
      <c r="BL282" s="284"/>
      <c r="BM282" s="284"/>
      <c r="BN282" s="284"/>
      <c r="BO282" s="284"/>
      <c r="BP282" s="284"/>
      <c r="BQ282" s="284"/>
      <c r="BR282" s="284"/>
      <c r="BS282" s="284"/>
      <c r="BT282" s="284"/>
      <c r="BU282" s="284"/>
      <c r="BV282" s="284"/>
      <c r="BW282" s="284"/>
      <c r="BX282" s="284"/>
      <c r="BY282" s="284"/>
      <c r="BZ282" s="284"/>
      <c r="CA282" s="284"/>
      <c r="CB282" s="284"/>
      <c r="CC282" s="284"/>
      <c r="CD282" s="284"/>
      <c r="CE282" s="284"/>
      <c r="CF282" s="284"/>
      <c r="CG282" s="284"/>
      <c r="CH282" s="284"/>
      <c r="CI282" s="284"/>
      <c r="CJ282" s="284"/>
      <c r="CK282" s="284"/>
      <c r="CL282" s="284"/>
      <c r="CM282" s="284"/>
      <c r="CN282" s="284"/>
      <c r="CO282" s="284"/>
      <c r="CP282" s="284"/>
      <c r="CQ282" s="284"/>
      <c r="CR282" s="284"/>
      <c r="CS282" s="284"/>
      <c r="CT282" s="284"/>
      <c r="CU282" s="284"/>
      <c r="CV282" s="284"/>
      <c r="CW282" s="284"/>
      <c r="CX282" s="284"/>
      <c r="CY282" s="284"/>
      <c r="CZ282" s="284"/>
      <c r="DA282" s="284"/>
      <c r="DB282" s="284"/>
      <c r="DC282" s="284"/>
      <c r="DD282" s="284"/>
      <c r="DE282" s="284"/>
      <c r="DF282" s="284"/>
      <c r="DG282" s="284"/>
      <c r="DH282" s="284"/>
      <c r="DI282" s="284"/>
      <c r="DJ282" s="284"/>
      <c r="DK282" s="284"/>
      <c r="DL282" s="284"/>
      <c r="DM282" s="284"/>
      <c r="DN282" s="284"/>
      <c r="DO282" s="284"/>
      <c r="DP282" s="284"/>
      <c r="DQ282" s="284"/>
      <c r="DR282" s="284"/>
      <c r="DS282" s="284"/>
      <c r="DT282" s="284"/>
      <c r="DU282" s="284"/>
      <c r="DV282" s="284"/>
      <c r="DW282" s="284"/>
      <c r="DX282" s="284"/>
      <c r="DY282" s="284"/>
      <c r="DZ282" s="284"/>
      <c r="EA282" s="284"/>
      <c r="EB282" s="284"/>
      <c r="EC282" s="284"/>
      <c r="ED282" s="284"/>
      <c r="EE282" s="284"/>
      <c r="EF282" s="284"/>
      <c r="EG282" s="284"/>
      <c r="EH282" s="284"/>
      <c r="EI282" s="284"/>
      <c r="EJ282" s="284"/>
      <c r="EK282" s="284"/>
      <c r="EL282" s="284"/>
      <c r="EM282" s="284"/>
      <c r="EN282" s="284"/>
      <c r="EO282" s="284"/>
      <c r="EP282" s="284"/>
      <c r="EQ282" s="284"/>
      <c r="ER282" s="284"/>
      <c r="ES282" s="284"/>
      <c r="ET282" s="284"/>
      <c r="EU282" s="284"/>
      <c r="EV282" s="284"/>
      <c r="EW282" s="284"/>
      <c r="EX282" s="284"/>
      <c r="EY282" s="284"/>
      <c r="EZ282" s="284"/>
      <c r="FA282" s="284"/>
      <c r="FB282" s="284"/>
      <c r="FC282" s="284"/>
      <c r="FD282" s="284"/>
      <c r="FE282" s="284"/>
      <c r="FF282" s="284"/>
      <c r="FG282" s="284"/>
      <c r="FH282" s="284"/>
      <c r="FI282" s="284"/>
      <c r="FJ282" s="284"/>
      <c r="FK282" s="284"/>
      <c r="FL282" s="284"/>
      <c r="FM282" s="284"/>
      <c r="FN282" s="284"/>
      <c r="FO282" s="284"/>
      <c r="FP282" s="284"/>
      <c r="FQ282" s="284"/>
      <c r="FR282" s="284"/>
      <c r="FS282" s="284"/>
      <c r="FT282" s="284"/>
      <c r="FU282" s="284"/>
      <c r="FV282" s="284"/>
      <c r="FW282" s="284"/>
      <c r="FX282" s="284"/>
      <c r="FY282" s="284"/>
      <c r="FZ282" s="284"/>
      <c r="GA282" s="284"/>
      <c r="GB282" s="284"/>
      <c r="GC282" s="284"/>
      <c r="GD282" s="284"/>
      <c r="GE282" s="284"/>
      <c r="GF282" s="284"/>
      <c r="GG282" s="284"/>
      <c r="GH282" s="284"/>
      <c r="GI282" s="284"/>
      <c r="GJ282" s="284"/>
      <c r="GK282" s="284"/>
      <c r="GL282" s="284"/>
      <c r="GM282" s="284"/>
      <c r="GN282" s="284"/>
      <c r="GO282" s="284"/>
      <c r="GP282" s="284"/>
      <c r="GQ282" s="284"/>
      <c r="GR282" s="284"/>
      <c r="GS282" s="284"/>
      <c r="GT282" s="284"/>
      <c r="GU282" s="284"/>
      <c r="GV282" s="284"/>
      <c r="GW282" s="284"/>
      <c r="GX282" s="284"/>
      <c r="GY282" s="284"/>
      <c r="GZ282" s="284"/>
      <c r="HA282" s="284"/>
      <c r="HB282" s="284"/>
      <c r="HC282" s="284"/>
      <c r="HD282" s="284"/>
      <c r="HE282" s="284"/>
      <c r="HF282" s="284"/>
      <c r="HG282" s="284"/>
      <c r="HH282" s="284"/>
      <c r="HI282" s="284"/>
      <c r="HJ282" s="284"/>
      <c r="HK282" s="284"/>
      <c r="HL282" s="284"/>
      <c r="HM282" s="284"/>
      <c r="HN282" s="284"/>
      <c r="HO282" s="284"/>
      <c r="HP282" s="284"/>
      <c r="HQ282" s="284"/>
      <c r="HR282" s="284"/>
      <c r="HS282" s="284"/>
      <c r="HT282" s="284"/>
      <c r="HU282" s="284"/>
      <c r="HV282" s="284"/>
      <c r="HW282" s="284"/>
      <c r="HX282" s="284"/>
      <c r="HY282" s="284"/>
      <c r="HZ282" s="284"/>
      <c r="IA282" s="284"/>
      <c r="IB282" s="284"/>
      <c r="IC282" s="284"/>
      <c r="ID282" s="284"/>
      <c r="IE282" s="284"/>
      <c r="IF282" s="284"/>
      <c r="IG282" s="284"/>
      <c r="IH282" s="284"/>
      <c r="II282" s="284"/>
      <c r="IJ282" s="284"/>
    </row>
    <row r="283" spans="1:244" s="353" customFormat="1" ht="14.25">
      <c r="A283" s="505"/>
      <c r="B283" s="506"/>
      <c r="C283" s="168"/>
      <c r="D283" s="417"/>
      <c r="E283" s="521"/>
      <c r="F283" s="508"/>
      <c r="G283" s="284"/>
      <c r="H283" s="284"/>
      <c r="I283" s="284"/>
      <c r="J283" s="284"/>
      <c r="K283" s="284"/>
      <c r="L283" s="284"/>
      <c r="M283" s="284"/>
      <c r="N283" s="284"/>
      <c r="O283" s="284"/>
      <c r="P283" s="284"/>
      <c r="Q283" s="284"/>
      <c r="R283" s="284"/>
      <c r="S283" s="284"/>
      <c r="T283" s="284"/>
      <c r="U283" s="284"/>
      <c r="V283" s="284"/>
      <c r="W283" s="284"/>
      <c r="X283" s="284"/>
      <c r="Y283" s="284"/>
      <c r="Z283" s="284"/>
      <c r="AA283" s="284"/>
      <c r="AB283" s="284"/>
      <c r="AC283" s="284"/>
      <c r="AD283" s="284"/>
      <c r="AE283" s="284"/>
      <c r="AF283" s="284"/>
      <c r="AG283" s="284"/>
      <c r="AH283" s="284"/>
      <c r="AI283" s="284"/>
      <c r="AJ283" s="284"/>
      <c r="AK283" s="284"/>
      <c r="AL283" s="284"/>
      <c r="AM283" s="284"/>
      <c r="AN283" s="284"/>
      <c r="AO283" s="284"/>
      <c r="AP283" s="284"/>
      <c r="AQ283" s="284"/>
      <c r="AR283" s="284"/>
      <c r="AS283" s="284"/>
      <c r="AT283" s="284"/>
      <c r="AU283" s="284"/>
      <c r="AV283" s="284"/>
      <c r="AW283" s="284"/>
      <c r="AX283" s="284"/>
      <c r="AY283" s="284"/>
      <c r="AZ283" s="284"/>
      <c r="BA283" s="284"/>
      <c r="BB283" s="284"/>
      <c r="BC283" s="284"/>
      <c r="BD283" s="284"/>
      <c r="BE283" s="284"/>
      <c r="BF283" s="284"/>
      <c r="BG283" s="284"/>
      <c r="BH283" s="284"/>
      <c r="BI283" s="284"/>
      <c r="BJ283" s="284"/>
      <c r="BK283" s="284"/>
      <c r="BL283" s="284"/>
      <c r="BM283" s="284"/>
      <c r="BN283" s="284"/>
      <c r="BO283" s="284"/>
      <c r="BP283" s="284"/>
      <c r="BQ283" s="284"/>
      <c r="BR283" s="284"/>
      <c r="BS283" s="284"/>
      <c r="BT283" s="284"/>
      <c r="BU283" s="284"/>
      <c r="BV283" s="284"/>
      <c r="BW283" s="284"/>
      <c r="BX283" s="284"/>
      <c r="BY283" s="284"/>
      <c r="BZ283" s="284"/>
      <c r="CA283" s="284"/>
      <c r="CB283" s="284"/>
      <c r="CC283" s="284"/>
      <c r="CD283" s="284"/>
      <c r="CE283" s="284"/>
      <c r="CF283" s="284"/>
      <c r="CG283" s="284"/>
      <c r="CH283" s="284"/>
      <c r="CI283" s="284"/>
      <c r="CJ283" s="284"/>
      <c r="CK283" s="284"/>
      <c r="CL283" s="284"/>
      <c r="CM283" s="284"/>
      <c r="CN283" s="284"/>
      <c r="CO283" s="284"/>
      <c r="CP283" s="284"/>
      <c r="CQ283" s="284"/>
      <c r="CR283" s="284"/>
      <c r="CS283" s="284"/>
      <c r="CT283" s="284"/>
      <c r="CU283" s="284"/>
      <c r="CV283" s="284"/>
      <c r="CW283" s="284"/>
      <c r="CX283" s="284"/>
      <c r="CY283" s="284"/>
      <c r="CZ283" s="284"/>
      <c r="DA283" s="284"/>
      <c r="DB283" s="284"/>
      <c r="DC283" s="284"/>
      <c r="DD283" s="284"/>
      <c r="DE283" s="284"/>
      <c r="DF283" s="284"/>
      <c r="DG283" s="284"/>
      <c r="DH283" s="284"/>
      <c r="DI283" s="284"/>
      <c r="DJ283" s="284"/>
      <c r="DK283" s="284"/>
      <c r="DL283" s="284"/>
      <c r="DM283" s="284"/>
      <c r="DN283" s="284"/>
      <c r="DO283" s="284"/>
      <c r="DP283" s="284"/>
      <c r="DQ283" s="284"/>
      <c r="DR283" s="284"/>
      <c r="DS283" s="284"/>
      <c r="DT283" s="284"/>
      <c r="DU283" s="284"/>
      <c r="DV283" s="284"/>
      <c r="DW283" s="284"/>
      <c r="DX283" s="284"/>
      <c r="DY283" s="284"/>
      <c r="DZ283" s="284"/>
      <c r="EA283" s="284"/>
      <c r="EB283" s="284"/>
      <c r="EC283" s="284"/>
      <c r="ED283" s="284"/>
      <c r="EE283" s="284"/>
      <c r="EF283" s="284"/>
      <c r="EG283" s="284"/>
      <c r="EH283" s="284"/>
      <c r="EI283" s="284"/>
      <c r="EJ283" s="284"/>
      <c r="EK283" s="284"/>
      <c r="EL283" s="284"/>
      <c r="EM283" s="284"/>
      <c r="EN283" s="284"/>
      <c r="EO283" s="284"/>
      <c r="EP283" s="284"/>
      <c r="EQ283" s="284"/>
      <c r="ER283" s="284"/>
      <c r="ES283" s="284"/>
      <c r="ET283" s="284"/>
      <c r="EU283" s="284"/>
      <c r="EV283" s="284"/>
      <c r="EW283" s="284"/>
      <c r="EX283" s="284"/>
      <c r="EY283" s="284"/>
      <c r="EZ283" s="284"/>
      <c r="FA283" s="284"/>
      <c r="FB283" s="284"/>
      <c r="FC283" s="284"/>
      <c r="FD283" s="284"/>
      <c r="FE283" s="284"/>
      <c r="FF283" s="284"/>
      <c r="FG283" s="284"/>
      <c r="FH283" s="284"/>
      <c r="FI283" s="284"/>
      <c r="FJ283" s="284"/>
      <c r="FK283" s="284"/>
      <c r="FL283" s="284"/>
      <c r="FM283" s="284"/>
      <c r="FN283" s="284"/>
      <c r="FO283" s="284"/>
      <c r="FP283" s="284"/>
      <c r="FQ283" s="284"/>
      <c r="FR283" s="284"/>
      <c r="FS283" s="284"/>
      <c r="FT283" s="284"/>
      <c r="FU283" s="284"/>
      <c r="FV283" s="284"/>
      <c r="FW283" s="284"/>
      <c r="FX283" s="284"/>
      <c r="FY283" s="284"/>
      <c r="FZ283" s="284"/>
      <c r="GA283" s="284"/>
      <c r="GB283" s="284"/>
      <c r="GC283" s="284"/>
      <c r="GD283" s="284"/>
      <c r="GE283" s="284"/>
      <c r="GF283" s="284"/>
      <c r="GG283" s="284"/>
      <c r="GH283" s="284"/>
      <c r="GI283" s="284"/>
      <c r="GJ283" s="284"/>
      <c r="GK283" s="284"/>
      <c r="GL283" s="284"/>
      <c r="GM283" s="284"/>
      <c r="GN283" s="284"/>
      <c r="GO283" s="284"/>
      <c r="GP283" s="284"/>
      <c r="GQ283" s="284"/>
      <c r="GR283" s="284"/>
      <c r="GS283" s="284"/>
      <c r="GT283" s="284"/>
      <c r="GU283" s="284"/>
      <c r="GV283" s="284"/>
      <c r="GW283" s="284"/>
      <c r="GX283" s="284"/>
      <c r="GY283" s="284"/>
      <c r="GZ283" s="284"/>
      <c r="HA283" s="284"/>
      <c r="HB283" s="284"/>
      <c r="HC283" s="284"/>
      <c r="HD283" s="284"/>
      <c r="HE283" s="284"/>
      <c r="HF283" s="284"/>
      <c r="HG283" s="284"/>
      <c r="HH283" s="284"/>
      <c r="HI283" s="284"/>
      <c r="HJ283" s="284"/>
      <c r="HK283" s="284"/>
      <c r="HL283" s="284"/>
      <c r="HM283" s="284"/>
      <c r="HN283" s="284"/>
      <c r="HO283" s="284"/>
      <c r="HP283" s="284"/>
      <c r="HQ283" s="284"/>
      <c r="HR283" s="284"/>
      <c r="HS283" s="284"/>
      <c r="HT283" s="284"/>
      <c r="HU283" s="284"/>
      <c r="HV283" s="284"/>
      <c r="HW283" s="284"/>
      <c r="HX283" s="284"/>
      <c r="HY283" s="284"/>
      <c r="HZ283" s="284"/>
      <c r="IA283" s="284"/>
      <c r="IB283" s="284"/>
      <c r="IC283" s="284"/>
      <c r="ID283" s="284"/>
      <c r="IE283" s="284"/>
      <c r="IF283" s="284"/>
      <c r="IG283" s="284"/>
      <c r="IH283" s="284"/>
      <c r="II283" s="284"/>
      <c r="IJ283" s="284"/>
    </row>
    <row r="284" spans="1:244" s="353" customFormat="1" ht="28.5">
      <c r="A284" s="344" t="s">
        <v>1471</v>
      </c>
      <c r="B284" s="455" t="s">
        <v>224</v>
      </c>
      <c r="C284" s="168" t="s">
        <v>442</v>
      </c>
      <c r="D284" s="417">
        <v>23</v>
      </c>
      <c r="E284" s="291"/>
      <c r="F284" s="219">
        <f>D284*E284</f>
        <v>0</v>
      </c>
      <c r="G284" s="284"/>
      <c r="H284" s="284"/>
      <c r="I284" s="284"/>
      <c r="J284" s="284"/>
      <c r="K284" s="284"/>
      <c r="L284" s="284"/>
      <c r="M284" s="284"/>
      <c r="N284" s="284"/>
      <c r="O284" s="284"/>
      <c r="P284" s="284"/>
      <c r="Q284" s="284"/>
      <c r="R284" s="284"/>
      <c r="S284" s="284"/>
      <c r="T284" s="284"/>
      <c r="U284" s="284"/>
      <c r="V284" s="284"/>
      <c r="W284" s="284"/>
      <c r="X284" s="284"/>
      <c r="Y284" s="284"/>
      <c r="Z284" s="284"/>
      <c r="AA284" s="284"/>
      <c r="AB284" s="284"/>
      <c r="AC284" s="284"/>
      <c r="AD284" s="284"/>
      <c r="AE284" s="284"/>
      <c r="AF284" s="284"/>
      <c r="AG284" s="284"/>
      <c r="AH284" s="284"/>
      <c r="AI284" s="284"/>
      <c r="AJ284" s="284"/>
      <c r="AK284" s="284"/>
      <c r="AL284" s="284"/>
      <c r="AM284" s="284"/>
      <c r="AN284" s="284"/>
      <c r="AO284" s="284"/>
      <c r="AP284" s="284"/>
      <c r="AQ284" s="284"/>
      <c r="AR284" s="284"/>
      <c r="AS284" s="284"/>
      <c r="AT284" s="284"/>
      <c r="AU284" s="284"/>
      <c r="AV284" s="284"/>
      <c r="AW284" s="284"/>
      <c r="AX284" s="284"/>
      <c r="AY284" s="284"/>
      <c r="AZ284" s="284"/>
      <c r="BA284" s="284"/>
      <c r="BB284" s="284"/>
      <c r="BC284" s="284"/>
      <c r="BD284" s="284"/>
      <c r="BE284" s="284"/>
      <c r="BF284" s="284"/>
      <c r="BG284" s="284"/>
      <c r="BH284" s="284"/>
      <c r="BI284" s="284"/>
      <c r="BJ284" s="284"/>
      <c r="BK284" s="284"/>
      <c r="BL284" s="284"/>
      <c r="BM284" s="284"/>
      <c r="BN284" s="284"/>
      <c r="BO284" s="284"/>
      <c r="BP284" s="284"/>
      <c r="BQ284" s="284"/>
      <c r="BR284" s="284"/>
      <c r="BS284" s="284"/>
      <c r="BT284" s="284"/>
      <c r="BU284" s="284"/>
      <c r="BV284" s="284"/>
      <c r="BW284" s="284"/>
      <c r="BX284" s="284"/>
      <c r="BY284" s="284"/>
      <c r="BZ284" s="284"/>
      <c r="CA284" s="284"/>
      <c r="CB284" s="284"/>
      <c r="CC284" s="284"/>
      <c r="CD284" s="284"/>
      <c r="CE284" s="284"/>
      <c r="CF284" s="284"/>
      <c r="CG284" s="284"/>
      <c r="CH284" s="284"/>
      <c r="CI284" s="284"/>
      <c r="CJ284" s="284"/>
      <c r="CK284" s="284"/>
      <c r="CL284" s="284"/>
      <c r="CM284" s="284"/>
      <c r="CN284" s="284"/>
      <c r="CO284" s="284"/>
      <c r="CP284" s="284"/>
      <c r="CQ284" s="284"/>
      <c r="CR284" s="284"/>
      <c r="CS284" s="284"/>
      <c r="CT284" s="284"/>
      <c r="CU284" s="284"/>
      <c r="CV284" s="284"/>
      <c r="CW284" s="284"/>
      <c r="CX284" s="284"/>
      <c r="CY284" s="284"/>
      <c r="CZ284" s="284"/>
      <c r="DA284" s="284"/>
      <c r="DB284" s="284"/>
      <c r="DC284" s="284"/>
      <c r="DD284" s="284"/>
      <c r="DE284" s="284"/>
      <c r="DF284" s="284"/>
      <c r="DG284" s="284"/>
      <c r="DH284" s="284"/>
      <c r="DI284" s="284"/>
      <c r="DJ284" s="284"/>
      <c r="DK284" s="284"/>
      <c r="DL284" s="284"/>
      <c r="DM284" s="284"/>
      <c r="DN284" s="284"/>
      <c r="DO284" s="284"/>
      <c r="DP284" s="284"/>
      <c r="DQ284" s="284"/>
      <c r="DR284" s="284"/>
      <c r="DS284" s="284"/>
      <c r="DT284" s="284"/>
      <c r="DU284" s="284"/>
      <c r="DV284" s="284"/>
      <c r="DW284" s="284"/>
      <c r="DX284" s="284"/>
      <c r="DY284" s="284"/>
      <c r="DZ284" s="284"/>
      <c r="EA284" s="284"/>
      <c r="EB284" s="284"/>
      <c r="EC284" s="284"/>
      <c r="ED284" s="284"/>
      <c r="EE284" s="284"/>
      <c r="EF284" s="284"/>
      <c r="EG284" s="284"/>
      <c r="EH284" s="284"/>
      <c r="EI284" s="284"/>
      <c r="EJ284" s="284"/>
      <c r="EK284" s="284"/>
      <c r="EL284" s="284"/>
      <c r="EM284" s="284"/>
      <c r="EN284" s="284"/>
      <c r="EO284" s="284"/>
      <c r="EP284" s="284"/>
      <c r="EQ284" s="284"/>
      <c r="ER284" s="284"/>
      <c r="ES284" s="284"/>
      <c r="ET284" s="284"/>
      <c r="EU284" s="284"/>
      <c r="EV284" s="284"/>
      <c r="EW284" s="284"/>
      <c r="EX284" s="284"/>
      <c r="EY284" s="284"/>
      <c r="EZ284" s="284"/>
      <c r="FA284" s="284"/>
      <c r="FB284" s="284"/>
      <c r="FC284" s="284"/>
      <c r="FD284" s="284"/>
      <c r="FE284" s="284"/>
      <c r="FF284" s="284"/>
      <c r="FG284" s="284"/>
      <c r="FH284" s="284"/>
      <c r="FI284" s="284"/>
      <c r="FJ284" s="284"/>
      <c r="FK284" s="284"/>
      <c r="FL284" s="284"/>
      <c r="FM284" s="284"/>
      <c r="FN284" s="284"/>
      <c r="FO284" s="284"/>
      <c r="FP284" s="284"/>
      <c r="FQ284" s="284"/>
      <c r="FR284" s="284"/>
      <c r="FS284" s="284"/>
      <c r="FT284" s="284"/>
      <c r="FU284" s="284"/>
      <c r="FV284" s="284"/>
      <c r="FW284" s="284"/>
      <c r="FX284" s="284"/>
      <c r="FY284" s="284"/>
      <c r="FZ284" s="284"/>
      <c r="GA284" s="284"/>
      <c r="GB284" s="284"/>
      <c r="GC284" s="284"/>
      <c r="GD284" s="284"/>
      <c r="GE284" s="284"/>
      <c r="GF284" s="284"/>
      <c r="GG284" s="284"/>
      <c r="GH284" s="284"/>
      <c r="GI284" s="284"/>
      <c r="GJ284" s="284"/>
      <c r="GK284" s="284"/>
      <c r="GL284" s="284"/>
      <c r="GM284" s="284"/>
      <c r="GN284" s="284"/>
      <c r="GO284" s="284"/>
      <c r="GP284" s="284"/>
      <c r="GQ284" s="284"/>
      <c r="GR284" s="284"/>
      <c r="GS284" s="284"/>
      <c r="GT284" s="284"/>
      <c r="GU284" s="284"/>
      <c r="GV284" s="284"/>
      <c r="GW284" s="284"/>
      <c r="GX284" s="284"/>
      <c r="GY284" s="284"/>
      <c r="GZ284" s="284"/>
      <c r="HA284" s="284"/>
      <c r="HB284" s="284"/>
      <c r="HC284" s="284"/>
      <c r="HD284" s="284"/>
      <c r="HE284" s="284"/>
      <c r="HF284" s="284"/>
      <c r="HG284" s="284"/>
      <c r="HH284" s="284"/>
      <c r="HI284" s="284"/>
      <c r="HJ284" s="284"/>
      <c r="HK284" s="284"/>
      <c r="HL284" s="284"/>
      <c r="HM284" s="284"/>
      <c r="HN284" s="284"/>
      <c r="HO284" s="284"/>
      <c r="HP284" s="284"/>
      <c r="HQ284" s="284"/>
      <c r="HR284" s="284"/>
      <c r="HS284" s="284"/>
      <c r="HT284" s="284"/>
      <c r="HU284" s="284"/>
      <c r="HV284" s="284"/>
      <c r="HW284" s="284"/>
      <c r="HX284" s="284"/>
      <c r="HY284" s="284"/>
      <c r="HZ284" s="284"/>
      <c r="IA284" s="284"/>
      <c r="IB284" s="284"/>
      <c r="IC284" s="284"/>
      <c r="ID284" s="284"/>
      <c r="IE284" s="284"/>
      <c r="IF284" s="284"/>
      <c r="IG284" s="284"/>
      <c r="IH284" s="284"/>
      <c r="II284" s="284"/>
      <c r="IJ284" s="284"/>
    </row>
    <row r="285" spans="1:244" s="353" customFormat="1" ht="14.25">
      <c r="A285" s="505"/>
      <c r="B285" s="506"/>
      <c r="C285" s="168"/>
      <c r="D285" s="417"/>
      <c r="E285" s="521"/>
      <c r="F285" s="508"/>
      <c r="G285" s="284"/>
      <c r="H285" s="284"/>
      <c r="I285" s="284"/>
      <c r="J285" s="284"/>
      <c r="K285" s="284"/>
      <c r="L285" s="284"/>
      <c r="M285" s="284"/>
      <c r="N285" s="284"/>
      <c r="O285" s="284"/>
      <c r="P285" s="284"/>
      <c r="Q285" s="284"/>
      <c r="R285" s="284"/>
      <c r="S285" s="284"/>
      <c r="T285" s="284"/>
      <c r="U285" s="284"/>
      <c r="V285" s="284"/>
      <c r="W285" s="284"/>
      <c r="X285" s="284"/>
      <c r="Y285" s="284"/>
      <c r="Z285" s="284"/>
      <c r="AA285" s="284"/>
      <c r="AB285" s="284"/>
      <c r="AC285" s="284"/>
      <c r="AD285" s="284"/>
      <c r="AE285" s="284"/>
      <c r="AF285" s="284"/>
      <c r="AG285" s="284"/>
      <c r="AH285" s="284"/>
      <c r="AI285" s="284"/>
      <c r="AJ285" s="284"/>
      <c r="AK285" s="284"/>
      <c r="AL285" s="284"/>
      <c r="AM285" s="284"/>
      <c r="AN285" s="284"/>
      <c r="AO285" s="284"/>
      <c r="AP285" s="284"/>
      <c r="AQ285" s="284"/>
      <c r="AR285" s="284"/>
      <c r="AS285" s="284"/>
      <c r="AT285" s="284"/>
      <c r="AU285" s="284"/>
      <c r="AV285" s="284"/>
      <c r="AW285" s="284"/>
      <c r="AX285" s="284"/>
      <c r="AY285" s="284"/>
      <c r="AZ285" s="284"/>
      <c r="BA285" s="284"/>
      <c r="BB285" s="284"/>
      <c r="BC285" s="284"/>
      <c r="BD285" s="284"/>
      <c r="BE285" s="284"/>
      <c r="BF285" s="284"/>
      <c r="BG285" s="284"/>
      <c r="BH285" s="284"/>
      <c r="BI285" s="284"/>
      <c r="BJ285" s="284"/>
      <c r="BK285" s="284"/>
      <c r="BL285" s="284"/>
      <c r="BM285" s="284"/>
      <c r="BN285" s="284"/>
      <c r="BO285" s="284"/>
      <c r="BP285" s="284"/>
      <c r="BQ285" s="284"/>
      <c r="BR285" s="284"/>
      <c r="BS285" s="284"/>
      <c r="BT285" s="284"/>
      <c r="BU285" s="284"/>
      <c r="BV285" s="284"/>
      <c r="BW285" s="284"/>
      <c r="BX285" s="284"/>
      <c r="BY285" s="284"/>
      <c r="BZ285" s="284"/>
      <c r="CA285" s="284"/>
      <c r="CB285" s="284"/>
      <c r="CC285" s="284"/>
      <c r="CD285" s="284"/>
      <c r="CE285" s="284"/>
      <c r="CF285" s="284"/>
      <c r="CG285" s="284"/>
      <c r="CH285" s="284"/>
      <c r="CI285" s="284"/>
      <c r="CJ285" s="284"/>
      <c r="CK285" s="284"/>
      <c r="CL285" s="284"/>
      <c r="CM285" s="284"/>
      <c r="CN285" s="284"/>
      <c r="CO285" s="284"/>
      <c r="CP285" s="284"/>
      <c r="CQ285" s="284"/>
      <c r="CR285" s="284"/>
      <c r="CS285" s="284"/>
      <c r="CT285" s="284"/>
      <c r="CU285" s="284"/>
      <c r="CV285" s="284"/>
      <c r="CW285" s="284"/>
      <c r="CX285" s="284"/>
      <c r="CY285" s="284"/>
      <c r="CZ285" s="284"/>
      <c r="DA285" s="284"/>
      <c r="DB285" s="284"/>
      <c r="DC285" s="284"/>
      <c r="DD285" s="284"/>
      <c r="DE285" s="284"/>
      <c r="DF285" s="284"/>
      <c r="DG285" s="284"/>
      <c r="DH285" s="284"/>
      <c r="DI285" s="284"/>
      <c r="DJ285" s="284"/>
      <c r="DK285" s="284"/>
      <c r="DL285" s="284"/>
      <c r="DM285" s="284"/>
      <c r="DN285" s="284"/>
      <c r="DO285" s="284"/>
      <c r="DP285" s="284"/>
      <c r="DQ285" s="284"/>
      <c r="DR285" s="284"/>
      <c r="DS285" s="284"/>
      <c r="DT285" s="284"/>
      <c r="DU285" s="284"/>
      <c r="DV285" s="284"/>
      <c r="DW285" s="284"/>
      <c r="DX285" s="284"/>
      <c r="DY285" s="284"/>
      <c r="DZ285" s="284"/>
      <c r="EA285" s="284"/>
      <c r="EB285" s="284"/>
      <c r="EC285" s="284"/>
      <c r="ED285" s="284"/>
      <c r="EE285" s="284"/>
      <c r="EF285" s="284"/>
      <c r="EG285" s="284"/>
      <c r="EH285" s="284"/>
      <c r="EI285" s="284"/>
      <c r="EJ285" s="284"/>
      <c r="EK285" s="284"/>
      <c r="EL285" s="284"/>
      <c r="EM285" s="284"/>
      <c r="EN285" s="284"/>
      <c r="EO285" s="284"/>
      <c r="EP285" s="284"/>
      <c r="EQ285" s="284"/>
      <c r="ER285" s="284"/>
      <c r="ES285" s="284"/>
      <c r="ET285" s="284"/>
      <c r="EU285" s="284"/>
      <c r="EV285" s="284"/>
      <c r="EW285" s="284"/>
      <c r="EX285" s="284"/>
      <c r="EY285" s="284"/>
      <c r="EZ285" s="284"/>
      <c r="FA285" s="284"/>
      <c r="FB285" s="284"/>
      <c r="FC285" s="284"/>
      <c r="FD285" s="284"/>
      <c r="FE285" s="284"/>
      <c r="FF285" s="284"/>
      <c r="FG285" s="284"/>
      <c r="FH285" s="284"/>
      <c r="FI285" s="284"/>
      <c r="FJ285" s="284"/>
      <c r="FK285" s="284"/>
      <c r="FL285" s="284"/>
      <c r="FM285" s="284"/>
      <c r="FN285" s="284"/>
      <c r="FO285" s="284"/>
      <c r="FP285" s="284"/>
      <c r="FQ285" s="284"/>
      <c r="FR285" s="284"/>
      <c r="FS285" s="284"/>
      <c r="FT285" s="284"/>
      <c r="FU285" s="284"/>
      <c r="FV285" s="284"/>
      <c r="FW285" s="284"/>
      <c r="FX285" s="284"/>
      <c r="FY285" s="284"/>
      <c r="FZ285" s="284"/>
      <c r="GA285" s="284"/>
      <c r="GB285" s="284"/>
      <c r="GC285" s="284"/>
      <c r="GD285" s="284"/>
      <c r="GE285" s="284"/>
      <c r="GF285" s="284"/>
      <c r="GG285" s="284"/>
      <c r="GH285" s="284"/>
      <c r="GI285" s="284"/>
      <c r="GJ285" s="284"/>
      <c r="GK285" s="284"/>
      <c r="GL285" s="284"/>
      <c r="GM285" s="284"/>
      <c r="GN285" s="284"/>
      <c r="GO285" s="284"/>
      <c r="GP285" s="284"/>
      <c r="GQ285" s="284"/>
      <c r="GR285" s="284"/>
      <c r="GS285" s="284"/>
      <c r="GT285" s="284"/>
      <c r="GU285" s="284"/>
      <c r="GV285" s="284"/>
      <c r="GW285" s="284"/>
      <c r="GX285" s="284"/>
      <c r="GY285" s="284"/>
      <c r="GZ285" s="284"/>
      <c r="HA285" s="284"/>
      <c r="HB285" s="284"/>
      <c r="HC285" s="284"/>
      <c r="HD285" s="284"/>
      <c r="HE285" s="284"/>
      <c r="HF285" s="284"/>
      <c r="HG285" s="284"/>
      <c r="HH285" s="284"/>
      <c r="HI285" s="284"/>
      <c r="HJ285" s="284"/>
      <c r="HK285" s="284"/>
      <c r="HL285" s="284"/>
      <c r="HM285" s="284"/>
      <c r="HN285" s="284"/>
      <c r="HO285" s="284"/>
      <c r="HP285" s="284"/>
      <c r="HQ285" s="284"/>
      <c r="HR285" s="284"/>
      <c r="HS285" s="284"/>
      <c r="HT285" s="284"/>
      <c r="HU285" s="284"/>
      <c r="HV285" s="284"/>
      <c r="HW285" s="284"/>
      <c r="HX285" s="284"/>
      <c r="HY285" s="284"/>
      <c r="HZ285" s="284"/>
      <c r="IA285" s="284"/>
      <c r="IB285" s="284"/>
      <c r="IC285" s="284"/>
      <c r="ID285" s="284"/>
      <c r="IE285" s="284"/>
      <c r="IF285" s="284"/>
      <c r="IG285" s="284"/>
      <c r="IH285" s="284"/>
      <c r="II285" s="284"/>
      <c r="IJ285" s="284"/>
    </row>
    <row r="286" spans="1:244" s="353" customFormat="1" ht="28.5">
      <c r="A286" s="344" t="s">
        <v>1472</v>
      </c>
      <c r="B286" s="455" t="s">
        <v>225</v>
      </c>
      <c r="C286" s="168" t="s">
        <v>442</v>
      </c>
      <c r="D286" s="417">
        <v>26</v>
      </c>
      <c r="E286" s="291"/>
      <c r="F286" s="219">
        <f>D286*E286</f>
        <v>0</v>
      </c>
      <c r="G286" s="284"/>
      <c r="H286" s="284"/>
      <c r="I286" s="284"/>
      <c r="J286" s="284"/>
      <c r="K286" s="284"/>
      <c r="L286" s="284"/>
      <c r="M286" s="284"/>
      <c r="N286" s="284"/>
      <c r="O286" s="284"/>
      <c r="P286" s="284"/>
      <c r="Q286" s="284"/>
      <c r="R286" s="284"/>
      <c r="S286" s="284"/>
      <c r="T286" s="284"/>
      <c r="U286" s="284"/>
      <c r="V286" s="284"/>
      <c r="W286" s="284"/>
      <c r="X286" s="284"/>
      <c r="Y286" s="284"/>
      <c r="Z286" s="284"/>
      <c r="AA286" s="284"/>
      <c r="AB286" s="284"/>
      <c r="AC286" s="284"/>
      <c r="AD286" s="284"/>
      <c r="AE286" s="284"/>
      <c r="AF286" s="284"/>
      <c r="AG286" s="284"/>
      <c r="AH286" s="284"/>
      <c r="AI286" s="284"/>
      <c r="AJ286" s="284"/>
      <c r="AK286" s="284"/>
      <c r="AL286" s="284"/>
      <c r="AM286" s="284"/>
      <c r="AN286" s="284"/>
      <c r="AO286" s="284"/>
      <c r="AP286" s="284"/>
      <c r="AQ286" s="284"/>
      <c r="AR286" s="284"/>
      <c r="AS286" s="284"/>
      <c r="AT286" s="284"/>
      <c r="AU286" s="284"/>
      <c r="AV286" s="284"/>
      <c r="AW286" s="284"/>
      <c r="AX286" s="284"/>
      <c r="AY286" s="284"/>
      <c r="AZ286" s="284"/>
      <c r="BA286" s="284"/>
      <c r="BB286" s="284"/>
      <c r="BC286" s="284"/>
      <c r="BD286" s="284"/>
      <c r="BE286" s="284"/>
      <c r="BF286" s="284"/>
      <c r="BG286" s="284"/>
      <c r="BH286" s="284"/>
      <c r="BI286" s="284"/>
      <c r="BJ286" s="284"/>
      <c r="BK286" s="284"/>
      <c r="BL286" s="284"/>
      <c r="BM286" s="284"/>
      <c r="BN286" s="284"/>
      <c r="BO286" s="284"/>
      <c r="BP286" s="284"/>
      <c r="BQ286" s="284"/>
      <c r="BR286" s="284"/>
      <c r="BS286" s="284"/>
      <c r="BT286" s="284"/>
      <c r="BU286" s="284"/>
      <c r="BV286" s="284"/>
      <c r="BW286" s="284"/>
      <c r="BX286" s="284"/>
      <c r="BY286" s="284"/>
      <c r="BZ286" s="284"/>
      <c r="CA286" s="284"/>
      <c r="CB286" s="284"/>
      <c r="CC286" s="284"/>
      <c r="CD286" s="284"/>
      <c r="CE286" s="284"/>
      <c r="CF286" s="284"/>
      <c r="CG286" s="284"/>
      <c r="CH286" s="284"/>
      <c r="CI286" s="284"/>
      <c r="CJ286" s="284"/>
      <c r="CK286" s="284"/>
      <c r="CL286" s="284"/>
      <c r="CM286" s="284"/>
      <c r="CN286" s="284"/>
      <c r="CO286" s="284"/>
      <c r="CP286" s="284"/>
      <c r="CQ286" s="284"/>
      <c r="CR286" s="284"/>
      <c r="CS286" s="284"/>
      <c r="CT286" s="284"/>
      <c r="CU286" s="284"/>
      <c r="CV286" s="284"/>
      <c r="CW286" s="284"/>
      <c r="CX286" s="284"/>
      <c r="CY286" s="284"/>
      <c r="CZ286" s="284"/>
      <c r="DA286" s="284"/>
      <c r="DB286" s="284"/>
      <c r="DC286" s="284"/>
      <c r="DD286" s="284"/>
      <c r="DE286" s="284"/>
      <c r="DF286" s="284"/>
      <c r="DG286" s="284"/>
      <c r="DH286" s="284"/>
      <c r="DI286" s="284"/>
      <c r="DJ286" s="284"/>
      <c r="DK286" s="284"/>
      <c r="DL286" s="284"/>
      <c r="DM286" s="284"/>
      <c r="DN286" s="284"/>
      <c r="DO286" s="284"/>
      <c r="DP286" s="284"/>
      <c r="DQ286" s="284"/>
      <c r="DR286" s="284"/>
      <c r="DS286" s="284"/>
      <c r="DT286" s="284"/>
      <c r="DU286" s="284"/>
      <c r="DV286" s="284"/>
      <c r="DW286" s="284"/>
      <c r="DX286" s="284"/>
      <c r="DY286" s="284"/>
      <c r="DZ286" s="284"/>
      <c r="EA286" s="284"/>
      <c r="EB286" s="284"/>
      <c r="EC286" s="284"/>
      <c r="ED286" s="284"/>
      <c r="EE286" s="284"/>
      <c r="EF286" s="284"/>
      <c r="EG286" s="284"/>
      <c r="EH286" s="284"/>
      <c r="EI286" s="284"/>
      <c r="EJ286" s="284"/>
      <c r="EK286" s="284"/>
      <c r="EL286" s="284"/>
      <c r="EM286" s="284"/>
      <c r="EN286" s="284"/>
      <c r="EO286" s="284"/>
      <c r="EP286" s="284"/>
      <c r="EQ286" s="284"/>
      <c r="ER286" s="284"/>
      <c r="ES286" s="284"/>
      <c r="ET286" s="284"/>
      <c r="EU286" s="284"/>
      <c r="EV286" s="284"/>
      <c r="EW286" s="284"/>
      <c r="EX286" s="284"/>
      <c r="EY286" s="284"/>
      <c r="EZ286" s="284"/>
      <c r="FA286" s="284"/>
      <c r="FB286" s="284"/>
      <c r="FC286" s="284"/>
      <c r="FD286" s="284"/>
      <c r="FE286" s="284"/>
      <c r="FF286" s="284"/>
      <c r="FG286" s="284"/>
      <c r="FH286" s="284"/>
      <c r="FI286" s="284"/>
      <c r="FJ286" s="284"/>
      <c r="FK286" s="284"/>
      <c r="FL286" s="284"/>
      <c r="FM286" s="284"/>
      <c r="FN286" s="284"/>
      <c r="FO286" s="284"/>
      <c r="FP286" s="284"/>
      <c r="FQ286" s="284"/>
      <c r="FR286" s="284"/>
      <c r="FS286" s="284"/>
      <c r="FT286" s="284"/>
      <c r="FU286" s="284"/>
      <c r="FV286" s="284"/>
      <c r="FW286" s="284"/>
      <c r="FX286" s="284"/>
      <c r="FY286" s="284"/>
      <c r="FZ286" s="284"/>
      <c r="GA286" s="284"/>
      <c r="GB286" s="284"/>
      <c r="GC286" s="284"/>
      <c r="GD286" s="284"/>
      <c r="GE286" s="284"/>
      <c r="GF286" s="284"/>
      <c r="GG286" s="284"/>
      <c r="GH286" s="284"/>
      <c r="GI286" s="284"/>
      <c r="GJ286" s="284"/>
      <c r="GK286" s="284"/>
      <c r="GL286" s="284"/>
      <c r="GM286" s="284"/>
      <c r="GN286" s="284"/>
      <c r="GO286" s="284"/>
      <c r="GP286" s="284"/>
      <c r="GQ286" s="284"/>
      <c r="GR286" s="284"/>
      <c r="GS286" s="284"/>
      <c r="GT286" s="284"/>
      <c r="GU286" s="284"/>
      <c r="GV286" s="284"/>
      <c r="GW286" s="284"/>
      <c r="GX286" s="284"/>
      <c r="GY286" s="284"/>
      <c r="GZ286" s="284"/>
      <c r="HA286" s="284"/>
      <c r="HB286" s="284"/>
      <c r="HC286" s="284"/>
      <c r="HD286" s="284"/>
      <c r="HE286" s="284"/>
      <c r="HF286" s="284"/>
      <c r="HG286" s="284"/>
      <c r="HH286" s="284"/>
      <c r="HI286" s="284"/>
      <c r="HJ286" s="284"/>
      <c r="HK286" s="284"/>
      <c r="HL286" s="284"/>
      <c r="HM286" s="284"/>
      <c r="HN286" s="284"/>
      <c r="HO286" s="284"/>
      <c r="HP286" s="284"/>
      <c r="HQ286" s="284"/>
      <c r="HR286" s="284"/>
      <c r="HS286" s="284"/>
      <c r="HT286" s="284"/>
      <c r="HU286" s="284"/>
      <c r="HV286" s="284"/>
      <c r="HW286" s="284"/>
      <c r="HX286" s="284"/>
      <c r="HY286" s="284"/>
      <c r="HZ286" s="284"/>
      <c r="IA286" s="284"/>
      <c r="IB286" s="284"/>
      <c r="IC286" s="284"/>
      <c r="ID286" s="284"/>
      <c r="IE286" s="284"/>
      <c r="IF286" s="284"/>
      <c r="IG286" s="284"/>
      <c r="IH286" s="284"/>
      <c r="II286" s="284"/>
      <c r="IJ286" s="284"/>
    </row>
    <row r="287" spans="1:244" s="353" customFormat="1" ht="15" customHeight="1">
      <c r="A287" s="505"/>
      <c r="B287" s="506"/>
      <c r="C287" s="168"/>
      <c r="D287" s="417"/>
      <c r="E287" s="521"/>
      <c r="F287" s="508"/>
      <c r="G287" s="284"/>
      <c r="H287" s="284"/>
      <c r="I287" s="284"/>
      <c r="J287" s="284"/>
      <c r="K287" s="284"/>
      <c r="L287" s="284"/>
      <c r="M287" s="284"/>
      <c r="N287" s="284"/>
      <c r="O287" s="284"/>
      <c r="P287" s="284"/>
      <c r="Q287" s="284"/>
      <c r="R287" s="284"/>
      <c r="S287" s="284"/>
      <c r="T287" s="284"/>
      <c r="U287" s="284"/>
      <c r="V287" s="284"/>
      <c r="W287" s="284"/>
      <c r="X287" s="284"/>
      <c r="Y287" s="284"/>
      <c r="Z287" s="284"/>
      <c r="AA287" s="284"/>
      <c r="AB287" s="284"/>
      <c r="AC287" s="284"/>
      <c r="AD287" s="284"/>
      <c r="AE287" s="284"/>
      <c r="AF287" s="284"/>
      <c r="AG287" s="284"/>
      <c r="AH287" s="284"/>
      <c r="AI287" s="284"/>
      <c r="AJ287" s="284"/>
      <c r="AK287" s="284"/>
      <c r="AL287" s="284"/>
      <c r="AM287" s="284"/>
      <c r="AN287" s="284"/>
      <c r="AO287" s="284"/>
      <c r="AP287" s="284"/>
      <c r="AQ287" s="284"/>
      <c r="AR287" s="284"/>
      <c r="AS287" s="284"/>
      <c r="AT287" s="284"/>
      <c r="AU287" s="284"/>
      <c r="AV287" s="284"/>
      <c r="AW287" s="284"/>
      <c r="AX287" s="284"/>
      <c r="AY287" s="284"/>
      <c r="AZ287" s="284"/>
      <c r="BA287" s="284"/>
      <c r="BB287" s="284"/>
      <c r="BC287" s="284"/>
      <c r="BD287" s="284"/>
      <c r="BE287" s="284"/>
      <c r="BF287" s="284"/>
      <c r="BG287" s="284"/>
      <c r="BH287" s="284"/>
      <c r="BI287" s="284"/>
      <c r="BJ287" s="284"/>
      <c r="BK287" s="284"/>
      <c r="BL287" s="284"/>
      <c r="BM287" s="284"/>
      <c r="BN287" s="284"/>
      <c r="BO287" s="284"/>
      <c r="BP287" s="284"/>
      <c r="BQ287" s="284"/>
      <c r="BR287" s="284"/>
      <c r="BS287" s="284"/>
      <c r="BT287" s="284"/>
      <c r="BU287" s="284"/>
      <c r="BV287" s="284"/>
      <c r="BW287" s="284"/>
      <c r="BX287" s="284"/>
      <c r="BY287" s="284"/>
      <c r="BZ287" s="284"/>
      <c r="CA287" s="284"/>
      <c r="CB287" s="284"/>
      <c r="CC287" s="284"/>
      <c r="CD287" s="284"/>
      <c r="CE287" s="284"/>
      <c r="CF287" s="284"/>
      <c r="CG287" s="284"/>
      <c r="CH287" s="284"/>
      <c r="CI287" s="284"/>
      <c r="CJ287" s="284"/>
      <c r="CK287" s="284"/>
      <c r="CL287" s="284"/>
      <c r="CM287" s="284"/>
      <c r="CN287" s="284"/>
      <c r="CO287" s="284"/>
      <c r="CP287" s="284"/>
      <c r="CQ287" s="284"/>
      <c r="CR287" s="284"/>
      <c r="CS287" s="284"/>
      <c r="CT287" s="284"/>
      <c r="CU287" s="284"/>
      <c r="CV287" s="284"/>
      <c r="CW287" s="284"/>
      <c r="CX287" s="284"/>
      <c r="CY287" s="284"/>
      <c r="CZ287" s="284"/>
      <c r="DA287" s="284"/>
      <c r="DB287" s="284"/>
      <c r="DC287" s="284"/>
      <c r="DD287" s="284"/>
      <c r="DE287" s="284"/>
      <c r="DF287" s="284"/>
      <c r="DG287" s="284"/>
      <c r="DH287" s="284"/>
      <c r="DI287" s="284"/>
      <c r="DJ287" s="284"/>
      <c r="DK287" s="284"/>
      <c r="DL287" s="284"/>
      <c r="DM287" s="284"/>
      <c r="DN287" s="284"/>
      <c r="DO287" s="284"/>
      <c r="DP287" s="284"/>
      <c r="DQ287" s="284"/>
      <c r="DR287" s="284"/>
      <c r="DS287" s="284"/>
      <c r="DT287" s="284"/>
      <c r="DU287" s="284"/>
      <c r="DV287" s="284"/>
      <c r="DW287" s="284"/>
      <c r="DX287" s="284"/>
      <c r="DY287" s="284"/>
      <c r="DZ287" s="284"/>
      <c r="EA287" s="284"/>
      <c r="EB287" s="284"/>
      <c r="EC287" s="284"/>
      <c r="ED287" s="284"/>
      <c r="EE287" s="284"/>
      <c r="EF287" s="284"/>
      <c r="EG287" s="284"/>
      <c r="EH287" s="284"/>
      <c r="EI287" s="284"/>
      <c r="EJ287" s="284"/>
      <c r="EK287" s="284"/>
      <c r="EL287" s="284"/>
      <c r="EM287" s="284"/>
      <c r="EN287" s="284"/>
      <c r="EO287" s="284"/>
      <c r="EP287" s="284"/>
      <c r="EQ287" s="284"/>
      <c r="ER287" s="284"/>
      <c r="ES287" s="284"/>
      <c r="ET287" s="284"/>
      <c r="EU287" s="284"/>
      <c r="EV287" s="284"/>
      <c r="EW287" s="284"/>
      <c r="EX287" s="284"/>
      <c r="EY287" s="284"/>
      <c r="EZ287" s="284"/>
      <c r="FA287" s="284"/>
      <c r="FB287" s="284"/>
      <c r="FC287" s="284"/>
      <c r="FD287" s="284"/>
      <c r="FE287" s="284"/>
      <c r="FF287" s="284"/>
      <c r="FG287" s="284"/>
      <c r="FH287" s="284"/>
      <c r="FI287" s="284"/>
      <c r="FJ287" s="284"/>
      <c r="FK287" s="284"/>
      <c r="FL287" s="284"/>
      <c r="FM287" s="284"/>
      <c r="FN287" s="284"/>
      <c r="FO287" s="284"/>
      <c r="FP287" s="284"/>
      <c r="FQ287" s="284"/>
      <c r="FR287" s="284"/>
      <c r="FS287" s="284"/>
      <c r="FT287" s="284"/>
      <c r="FU287" s="284"/>
      <c r="FV287" s="284"/>
      <c r="FW287" s="284"/>
      <c r="FX287" s="284"/>
      <c r="FY287" s="284"/>
      <c r="FZ287" s="284"/>
      <c r="GA287" s="284"/>
      <c r="GB287" s="284"/>
      <c r="GC287" s="284"/>
      <c r="GD287" s="284"/>
      <c r="GE287" s="284"/>
      <c r="GF287" s="284"/>
      <c r="GG287" s="284"/>
      <c r="GH287" s="284"/>
      <c r="GI287" s="284"/>
      <c r="GJ287" s="284"/>
      <c r="GK287" s="284"/>
      <c r="GL287" s="284"/>
      <c r="GM287" s="284"/>
      <c r="GN287" s="284"/>
      <c r="GO287" s="284"/>
      <c r="GP287" s="284"/>
      <c r="GQ287" s="284"/>
      <c r="GR287" s="284"/>
      <c r="GS287" s="284"/>
      <c r="GT287" s="284"/>
      <c r="GU287" s="284"/>
      <c r="GV287" s="284"/>
      <c r="GW287" s="284"/>
      <c r="GX287" s="284"/>
      <c r="GY287" s="284"/>
      <c r="GZ287" s="284"/>
      <c r="HA287" s="284"/>
      <c r="HB287" s="284"/>
      <c r="HC287" s="284"/>
      <c r="HD287" s="284"/>
      <c r="HE287" s="284"/>
      <c r="HF287" s="284"/>
      <c r="HG287" s="284"/>
      <c r="HH287" s="284"/>
      <c r="HI287" s="284"/>
      <c r="HJ287" s="284"/>
      <c r="HK287" s="284"/>
      <c r="HL287" s="284"/>
      <c r="HM287" s="284"/>
      <c r="HN287" s="284"/>
      <c r="HO287" s="284"/>
      <c r="HP287" s="284"/>
      <c r="HQ287" s="284"/>
      <c r="HR287" s="284"/>
      <c r="HS287" s="284"/>
      <c r="HT287" s="284"/>
      <c r="HU287" s="284"/>
      <c r="HV287" s="284"/>
      <c r="HW287" s="284"/>
      <c r="HX287" s="284"/>
      <c r="HY287" s="284"/>
      <c r="HZ287" s="284"/>
      <c r="IA287" s="284"/>
      <c r="IB287" s="284"/>
      <c r="IC287" s="284"/>
      <c r="ID287" s="284"/>
      <c r="IE287" s="284"/>
      <c r="IF287" s="284"/>
      <c r="IG287" s="284"/>
      <c r="IH287" s="284"/>
      <c r="II287" s="284"/>
      <c r="IJ287" s="284"/>
    </row>
    <row r="288" spans="1:244" s="353" customFormat="1" ht="28.5">
      <c r="A288" s="344" t="s">
        <v>1473</v>
      </c>
      <c r="B288" s="455" t="s">
        <v>1277</v>
      </c>
      <c r="C288" s="168" t="s">
        <v>442</v>
      </c>
      <c r="D288" s="417">
        <v>10</v>
      </c>
      <c r="E288" s="291"/>
      <c r="F288" s="219">
        <f>D288*E288</f>
        <v>0</v>
      </c>
      <c r="G288" s="284"/>
      <c r="H288" s="284"/>
      <c r="I288" s="284"/>
      <c r="J288" s="284"/>
      <c r="K288" s="284"/>
      <c r="L288" s="284"/>
      <c r="M288" s="284"/>
      <c r="N288" s="284"/>
      <c r="O288" s="284"/>
      <c r="P288" s="284"/>
      <c r="Q288" s="284"/>
      <c r="R288" s="284"/>
      <c r="S288" s="284"/>
      <c r="T288" s="284"/>
      <c r="U288" s="284"/>
      <c r="V288" s="284"/>
      <c r="W288" s="284"/>
      <c r="X288" s="284"/>
      <c r="Y288" s="284"/>
      <c r="Z288" s="284"/>
      <c r="AA288" s="284"/>
      <c r="AB288" s="284"/>
      <c r="AC288" s="284"/>
      <c r="AD288" s="284"/>
      <c r="AE288" s="284"/>
      <c r="AF288" s="284"/>
      <c r="AG288" s="284"/>
      <c r="AH288" s="284"/>
      <c r="AI288" s="284"/>
      <c r="AJ288" s="284"/>
      <c r="AK288" s="284"/>
      <c r="AL288" s="284"/>
      <c r="AM288" s="284"/>
      <c r="AN288" s="284"/>
      <c r="AO288" s="284"/>
      <c r="AP288" s="284"/>
      <c r="AQ288" s="284"/>
      <c r="AR288" s="284"/>
      <c r="AS288" s="284"/>
      <c r="AT288" s="284"/>
      <c r="AU288" s="284"/>
      <c r="AV288" s="284"/>
      <c r="AW288" s="284"/>
      <c r="AX288" s="284"/>
      <c r="AY288" s="284"/>
      <c r="AZ288" s="284"/>
      <c r="BA288" s="284"/>
      <c r="BB288" s="284"/>
      <c r="BC288" s="284"/>
      <c r="BD288" s="284"/>
      <c r="BE288" s="284"/>
      <c r="BF288" s="284"/>
      <c r="BG288" s="284"/>
      <c r="BH288" s="284"/>
      <c r="BI288" s="284"/>
      <c r="BJ288" s="284"/>
      <c r="BK288" s="284"/>
      <c r="BL288" s="284"/>
      <c r="BM288" s="284"/>
      <c r="BN288" s="284"/>
      <c r="BO288" s="284"/>
      <c r="BP288" s="284"/>
      <c r="BQ288" s="284"/>
      <c r="BR288" s="284"/>
      <c r="BS288" s="284"/>
      <c r="BT288" s="284"/>
      <c r="BU288" s="284"/>
      <c r="BV288" s="284"/>
      <c r="BW288" s="284"/>
      <c r="BX288" s="284"/>
      <c r="BY288" s="284"/>
      <c r="BZ288" s="284"/>
      <c r="CA288" s="284"/>
      <c r="CB288" s="284"/>
      <c r="CC288" s="284"/>
      <c r="CD288" s="284"/>
      <c r="CE288" s="284"/>
      <c r="CF288" s="284"/>
      <c r="CG288" s="284"/>
      <c r="CH288" s="284"/>
      <c r="CI288" s="284"/>
      <c r="CJ288" s="284"/>
      <c r="CK288" s="284"/>
      <c r="CL288" s="284"/>
      <c r="CM288" s="284"/>
      <c r="CN288" s="284"/>
      <c r="CO288" s="284"/>
      <c r="CP288" s="284"/>
      <c r="CQ288" s="284"/>
      <c r="CR288" s="284"/>
      <c r="CS288" s="284"/>
      <c r="CT288" s="284"/>
      <c r="CU288" s="284"/>
      <c r="CV288" s="284"/>
      <c r="CW288" s="284"/>
      <c r="CX288" s="284"/>
      <c r="CY288" s="284"/>
      <c r="CZ288" s="284"/>
      <c r="DA288" s="284"/>
      <c r="DB288" s="284"/>
      <c r="DC288" s="284"/>
      <c r="DD288" s="284"/>
      <c r="DE288" s="284"/>
      <c r="DF288" s="284"/>
      <c r="DG288" s="284"/>
      <c r="DH288" s="284"/>
      <c r="DI288" s="284"/>
      <c r="DJ288" s="284"/>
      <c r="DK288" s="284"/>
      <c r="DL288" s="284"/>
      <c r="DM288" s="284"/>
      <c r="DN288" s="284"/>
      <c r="DO288" s="284"/>
      <c r="DP288" s="284"/>
      <c r="DQ288" s="284"/>
      <c r="DR288" s="284"/>
      <c r="DS288" s="284"/>
      <c r="DT288" s="284"/>
      <c r="DU288" s="284"/>
      <c r="DV288" s="284"/>
      <c r="DW288" s="284"/>
      <c r="DX288" s="284"/>
      <c r="DY288" s="284"/>
      <c r="DZ288" s="284"/>
      <c r="EA288" s="284"/>
      <c r="EB288" s="284"/>
      <c r="EC288" s="284"/>
      <c r="ED288" s="284"/>
      <c r="EE288" s="284"/>
      <c r="EF288" s="284"/>
      <c r="EG288" s="284"/>
      <c r="EH288" s="284"/>
      <c r="EI288" s="284"/>
      <c r="EJ288" s="284"/>
      <c r="EK288" s="284"/>
      <c r="EL288" s="284"/>
      <c r="EM288" s="284"/>
      <c r="EN288" s="284"/>
      <c r="EO288" s="284"/>
      <c r="EP288" s="284"/>
      <c r="EQ288" s="284"/>
      <c r="ER288" s="284"/>
      <c r="ES288" s="284"/>
      <c r="ET288" s="284"/>
      <c r="EU288" s="284"/>
      <c r="EV288" s="284"/>
      <c r="EW288" s="284"/>
      <c r="EX288" s="284"/>
      <c r="EY288" s="284"/>
      <c r="EZ288" s="284"/>
      <c r="FA288" s="284"/>
      <c r="FB288" s="284"/>
      <c r="FC288" s="284"/>
      <c r="FD288" s="284"/>
      <c r="FE288" s="284"/>
      <c r="FF288" s="284"/>
      <c r="FG288" s="284"/>
      <c r="FH288" s="284"/>
      <c r="FI288" s="284"/>
      <c r="FJ288" s="284"/>
      <c r="FK288" s="284"/>
      <c r="FL288" s="284"/>
      <c r="FM288" s="284"/>
      <c r="FN288" s="284"/>
      <c r="FO288" s="284"/>
      <c r="FP288" s="284"/>
      <c r="FQ288" s="284"/>
      <c r="FR288" s="284"/>
      <c r="FS288" s="284"/>
      <c r="FT288" s="284"/>
      <c r="FU288" s="284"/>
      <c r="FV288" s="284"/>
      <c r="FW288" s="284"/>
      <c r="FX288" s="284"/>
      <c r="FY288" s="284"/>
      <c r="FZ288" s="284"/>
      <c r="GA288" s="284"/>
      <c r="GB288" s="284"/>
      <c r="GC288" s="284"/>
      <c r="GD288" s="284"/>
      <c r="GE288" s="284"/>
      <c r="GF288" s="284"/>
      <c r="GG288" s="284"/>
      <c r="GH288" s="284"/>
      <c r="GI288" s="284"/>
      <c r="GJ288" s="284"/>
      <c r="GK288" s="284"/>
      <c r="GL288" s="284"/>
      <c r="GM288" s="284"/>
      <c r="GN288" s="284"/>
      <c r="GO288" s="284"/>
      <c r="GP288" s="284"/>
      <c r="GQ288" s="284"/>
      <c r="GR288" s="284"/>
      <c r="GS288" s="284"/>
      <c r="GT288" s="284"/>
      <c r="GU288" s="284"/>
      <c r="GV288" s="284"/>
      <c r="GW288" s="284"/>
      <c r="GX288" s="284"/>
      <c r="GY288" s="284"/>
      <c r="GZ288" s="284"/>
      <c r="HA288" s="284"/>
      <c r="HB288" s="284"/>
      <c r="HC288" s="284"/>
      <c r="HD288" s="284"/>
      <c r="HE288" s="284"/>
      <c r="HF288" s="284"/>
      <c r="HG288" s="284"/>
      <c r="HH288" s="284"/>
      <c r="HI288" s="284"/>
      <c r="HJ288" s="284"/>
      <c r="HK288" s="284"/>
      <c r="HL288" s="284"/>
      <c r="HM288" s="284"/>
      <c r="HN288" s="284"/>
      <c r="HO288" s="284"/>
      <c r="HP288" s="284"/>
      <c r="HQ288" s="284"/>
      <c r="HR288" s="284"/>
      <c r="HS288" s="284"/>
      <c r="HT288" s="284"/>
      <c r="HU288" s="284"/>
      <c r="HV288" s="284"/>
      <c r="HW288" s="284"/>
      <c r="HX288" s="284"/>
      <c r="HY288" s="284"/>
      <c r="HZ288" s="284"/>
      <c r="IA288" s="284"/>
      <c r="IB288" s="284"/>
      <c r="IC288" s="284"/>
      <c r="ID288" s="284"/>
      <c r="IE288" s="284"/>
      <c r="IF288" s="284"/>
      <c r="IG288" s="284"/>
      <c r="IH288" s="284"/>
      <c r="II288" s="284"/>
      <c r="IJ288" s="284"/>
    </row>
    <row r="289" spans="1:244" s="353" customFormat="1" ht="15" customHeight="1">
      <c r="A289" s="505"/>
      <c r="B289" s="506"/>
      <c r="C289" s="168"/>
      <c r="D289" s="417"/>
      <c r="E289" s="521"/>
      <c r="F289" s="508"/>
      <c r="G289" s="284"/>
      <c r="H289" s="284"/>
      <c r="I289" s="284"/>
      <c r="J289" s="284"/>
      <c r="K289" s="284"/>
      <c r="L289" s="284"/>
      <c r="M289" s="284"/>
      <c r="N289" s="284"/>
      <c r="O289" s="284"/>
      <c r="P289" s="284"/>
      <c r="Q289" s="284"/>
      <c r="R289" s="284"/>
      <c r="S289" s="284"/>
      <c r="T289" s="284"/>
      <c r="U289" s="284"/>
      <c r="V289" s="284"/>
      <c r="W289" s="284"/>
      <c r="X289" s="284"/>
      <c r="Y289" s="284"/>
      <c r="Z289" s="284"/>
      <c r="AA289" s="284"/>
      <c r="AB289" s="284"/>
      <c r="AC289" s="284"/>
      <c r="AD289" s="284"/>
      <c r="AE289" s="284"/>
      <c r="AF289" s="284"/>
      <c r="AG289" s="284"/>
      <c r="AH289" s="284"/>
      <c r="AI289" s="284"/>
      <c r="AJ289" s="284"/>
      <c r="AK289" s="284"/>
      <c r="AL289" s="284"/>
      <c r="AM289" s="284"/>
      <c r="AN289" s="284"/>
      <c r="AO289" s="284"/>
      <c r="AP289" s="284"/>
      <c r="AQ289" s="284"/>
      <c r="AR289" s="284"/>
      <c r="AS289" s="284"/>
      <c r="AT289" s="284"/>
      <c r="AU289" s="284"/>
      <c r="AV289" s="284"/>
      <c r="AW289" s="284"/>
      <c r="AX289" s="284"/>
      <c r="AY289" s="284"/>
      <c r="AZ289" s="284"/>
      <c r="BA289" s="284"/>
      <c r="BB289" s="284"/>
      <c r="BC289" s="284"/>
      <c r="BD289" s="284"/>
      <c r="BE289" s="284"/>
      <c r="BF289" s="284"/>
      <c r="BG289" s="284"/>
      <c r="BH289" s="284"/>
      <c r="BI289" s="284"/>
      <c r="BJ289" s="284"/>
      <c r="BK289" s="284"/>
      <c r="BL289" s="284"/>
      <c r="BM289" s="284"/>
      <c r="BN289" s="284"/>
      <c r="BO289" s="284"/>
      <c r="BP289" s="284"/>
      <c r="BQ289" s="284"/>
      <c r="BR289" s="284"/>
      <c r="BS289" s="284"/>
      <c r="BT289" s="284"/>
      <c r="BU289" s="284"/>
      <c r="BV289" s="284"/>
      <c r="BW289" s="284"/>
      <c r="BX289" s="284"/>
      <c r="BY289" s="284"/>
      <c r="BZ289" s="284"/>
      <c r="CA289" s="284"/>
      <c r="CB289" s="284"/>
      <c r="CC289" s="284"/>
      <c r="CD289" s="284"/>
      <c r="CE289" s="284"/>
      <c r="CF289" s="284"/>
      <c r="CG289" s="284"/>
      <c r="CH289" s="284"/>
      <c r="CI289" s="284"/>
      <c r="CJ289" s="284"/>
      <c r="CK289" s="284"/>
      <c r="CL289" s="284"/>
      <c r="CM289" s="284"/>
      <c r="CN289" s="284"/>
      <c r="CO289" s="284"/>
      <c r="CP289" s="284"/>
      <c r="CQ289" s="284"/>
      <c r="CR289" s="284"/>
      <c r="CS289" s="284"/>
      <c r="CT289" s="284"/>
      <c r="CU289" s="284"/>
      <c r="CV289" s="284"/>
      <c r="CW289" s="284"/>
      <c r="CX289" s="284"/>
      <c r="CY289" s="284"/>
      <c r="CZ289" s="284"/>
      <c r="DA289" s="284"/>
      <c r="DB289" s="284"/>
      <c r="DC289" s="284"/>
      <c r="DD289" s="284"/>
      <c r="DE289" s="284"/>
      <c r="DF289" s="284"/>
      <c r="DG289" s="284"/>
      <c r="DH289" s="284"/>
      <c r="DI289" s="284"/>
      <c r="DJ289" s="284"/>
      <c r="DK289" s="284"/>
      <c r="DL289" s="284"/>
      <c r="DM289" s="284"/>
      <c r="DN289" s="284"/>
      <c r="DO289" s="284"/>
      <c r="DP289" s="284"/>
      <c r="DQ289" s="284"/>
      <c r="DR289" s="284"/>
      <c r="DS289" s="284"/>
      <c r="DT289" s="284"/>
      <c r="DU289" s="284"/>
      <c r="DV289" s="284"/>
      <c r="DW289" s="284"/>
      <c r="DX289" s="284"/>
      <c r="DY289" s="284"/>
      <c r="DZ289" s="284"/>
      <c r="EA289" s="284"/>
      <c r="EB289" s="284"/>
      <c r="EC289" s="284"/>
      <c r="ED289" s="284"/>
      <c r="EE289" s="284"/>
      <c r="EF289" s="284"/>
      <c r="EG289" s="284"/>
      <c r="EH289" s="284"/>
      <c r="EI289" s="284"/>
      <c r="EJ289" s="284"/>
      <c r="EK289" s="284"/>
      <c r="EL289" s="284"/>
      <c r="EM289" s="284"/>
      <c r="EN289" s="284"/>
      <c r="EO289" s="284"/>
      <c r="EP289" s="284"/>
      <c r="EQ289" s="284"/>
      <c r="ER289" s="284"/>
      <c r="ES289" s="284"/>
      <c r="ET289" s="284"/>
      <c r="EU289" s="284"/>
      <c r="EV289" s="284"/>
      <c r="EW289" s="284"/>
      <c r="EX289" s="284"/>
      <c r="EY289" s="284"/>
      <c r="EZ289" s="284"/>
      <c r="FA289" s="284"/>
      <c r="FB289" s="284"/>
      <c r="FC289" s="284"/>
      <c r="FD289" s="284"/>
      <c r="FE289" s="284"/>
      <c r="FF289" s="284"/>
      <c r="FG289" s="284"/>
      <c r="FH289" s="284"/>
      <c r="FI289" s="284"/>
      <c r="FJ289" s="284"/>
      <c r="FK289" s="284"/>
      <c r="FL289" s="284"/>
      <c r="FM289" s="284"/>
      <c r="FN289" s="284"/>
      <c r="FO289" s="284"/>
      <c r="FP289" s="284"/>
      <c r="FQ289" s="284"/>
      <c r="FR289" s="284"/>
      <c r="FS289" s="284"/>
      <c r="FT289" s="284"/>
      <c r="FU289" s="284"/>
      <c r="FV289" s="284"/>
      <c r="FW289" s="284"/>
      <c r="FX289" s="284"/>
      <c r="FY289" s="284"/>
      <c r="FZ289" s="284"/>
      <c r="GA289" s="284"/>
      <c r="GB289" s="284"/>
      <c r="GC289" s="284"/>
      <c r="GD289" s="284"/>
      <c r="GE289" s="284"/>
      <c r="GF289" s="284"/>
      <c r="GG289" s="284"/>
      <c r="GH289" s="284"/>
      <c r="GI289" s="284"/>
      <c r="GJ289" s="284"/>
      <c r="GK289" s="284"/>
      <c r="GL289" s="284"/>
      <c r="GM289" s="284"/>
      <c r="GN289" s="284"/>
      <c r="GO289" s="284"/>
      <c r="GP289" s="284"/>
      <c r="GQ289" s="284"/>
      <c r="GR289" s="284"/>
      <c r="GS289" s="284"/>
      <c r="GT289" s="284"/>
      <c r="GU289" s="284"/>
      <c r="GV289" s="284"/>
      <c r="GW289" s="284"/>
      <c r="GX289" s="284"/>
      <c r="GY289" s="284"/>
      <c r="GZ289" s="284"/>
      <c r="HA289" s="284"/>
      <c r="HB289" s="284"/>
      <c r="HC289" s="284"/>
      <c r="HD289" s="284"/>
      <c r="HE289" s="284"/>
      <c r="HF289" s="284"/>
      <c r="HG289" s="284"/>
      <c r="HH289" s="284"/>
      <c r="HI289" s="284"/>
      <c r="HJ289" s="284"/>
      <c r="HK289" s="284"/>
      <c r="HL289" s="284"/>
      <c r="HM289" s="284"/>
      <c r="HN289" s="284"/>
      <c r="HO289" s="284"/>
      <c r="HP289" s="284"/>
      <c r="HQ289" s="284"/>
      <c r="HR289" s="284"/>
      <c r="HS289" s="284"/>
      <c r="HT289" s="284"/>
      <c r="HU289" s="284"/>
      <c r="HV289" s="284"/>
      <c r="HW289" s="284"/>
      <c r="HX289" s="284"/>
      <c r="HY289" s="284"/>
      <c r="HZ289" s="284"/>
      <c r="IA289" s="284"/>
      <c r="IB289" s="284"/>
      <c r="IC289" s="284"/>
      <c r="ID289" s="284"/>
      <c r="IE289" s="284"/>
      <c r="IF289" s="284"/>
      <c r="IG289" s="284"/>
      <c r="IH289" s="284"/>
      <c r="II289" s="284"/>
      <c r="IJ289" s="284"/>
    </row>
    <row r="290" spans="1:244" s="353" customFormat="1" ht="15" customHeight="1">
      <c r="A290" s="344" t="s">
        <v>1474</v>
      </c>
      <c r="B290" s="506" t="s">
        <v>226</v>
      </c>
      <c r="C290" s="168" t="s">
        <v>442</v>
      </c>
      <c r="D290" s="417">
        <v>5</v>
      </c>
      <c r="E290" s="291"/>
      <c r="F290" s="219">
        <f>D290*E290</f>
        <v>0</v>
      </c>
      <c r="G290" s="284"/>
      <c r="H290" s="284"/>
      <c r="I290" s="284"/>
      <c r="J290" s="284"/>
      <c r="K290" s="284"/>
      <c r="L290" s="284"/>
      <c r="M290" s="284"/>
      <c r="N290" s="284"/>
      <c r="O290" s="284"/>
      <c r="P290" s="284"/>
      <c r="Q290" s="284"/>
      <c r="R290" s="284"/>
      <c r="S290" s="284"/>
      <c r="T290" s="284"/>
      <c r="U290" s="284"/>
      <c r="V290" s="284"/>
      <c r="W290" s="284"/>
      <c r="X290" s="284"/>
      <c r="Y290" s="284"/>
      <c r="Z290" s="284"/>
      <c r="AA290" s="284"/>
      <c r="AB290" s="284"/>
      <c r="AC290" s="284"/>
      <c r="AD290" s="284"/>
      <c r="AE290" s="284"/>
      <c r="AF290" s="284"/>
      <c r="AG290" s="284"/>
      <c r="AH290" s="284"/>
      <c r="AI290" s="284"/>
      <c r="AJ290" s="284"/>
      <c r="AK290" s="284"/>
      <c r="AL290" s="284"/>
      <c r="AM290" s="284"/>
      <c r="AN290" s="284"/>
      <c r="AO290" s="284"/>
      <c r="AP290" s="284"/>
      <c r="AQ290" s="284"/>
      <c r="AR290" s="284"/>
      <c r="AS290" s="284"/>
      <c r="AT290" s="284"/>
      <c r="AU290" s="284"/>
      <c r="AV290" s="284"/>
      <c r="AW290" s="284"/>
      <c r="AX290" s="284"/>
      <c r="AY290" s="284"/>
      <c r="AZ290" s="284"/>
      <c r="BA290" s="284"/>
      <c r="BB290" s="284"/>
      <c r="BC290" s="284"/>
      <c r="BD290" s="284"/>
      <c r="BE290" s="284"/>
      <c r="BF290" s="284"/>
      <c r="BG290" s="284"/>
      <c r="BH290" s="284"/>
      <c r="BI290" s="284"/>
      <c r="BJ290" s="284"/>
      <c r="BK290" s="284"/>
      <c r="BL290" s="284"/>
      <c r="BM290" s="284"/>
      <c r="BN290" s="284"/>
      <c r="BO290" s="284"/>
      <c r="BP290" s="284"/>
      <c r="BQ290" s="284"/>
      <c r="BR290" s="284"/>
      <c r="BS290" s="284"/>
      <c r="BT290" s="284"/>
      <c r="BU290" s="284"/>
      <c r="BV290" s="284"/>
      <c r="BW290" s="284"/>
      <c r="BX290" s="284"/>
      <c r="BY290" s="284"/>
      <c r="BZ290" s="284"/>
      <c r="CA290" s="284"/>
      <c r="CB290" s="284"/>
      <c r="CC290" s="284"/>
      <c r="CD290" s="284"/>
      <c r="CE290" s="284"/>
      <c r="CF290" s="284"/>
      <c r="CG290" s="284"/>
      <c r="CH290" s="284"/>
      <c r="CI290" s="284"/>
      <c r="CJ290" s="284"/>
      <c r="CK290" s="284"/>
      <c r="CL290" s="284"/>
      <c r="CM290" s="284"/>
      <c r="CN290" s="284"/>
      <c r="CO290" s="284"/>
      <c r="CP290" s="284"/>
      <c r="CQ290" s="284"/>
      <c r="CR290" s="284"/>
      <c r="CS290" s="284"/>
      <c r="CT290" s="284"/>
      <c r="CU290" s="284"/>
      <c r="CV290" s="284"/>
      <c r="CW290" s="284"/>
      <c r="CX290" s="284"/>
      <c r="CY290" s="284"/>
      <c r="CZ290" s="284"/>
      <c r="DA290" s="284"/>
      <c r="DB290" s="284"/>
      <c r="DC290" s="284"/>
      <c r="DD290" s="284"/>
      <c r="DE290" s="284"/>
      <c r="DF290" s="284"/>
      <c r="DG290" s="284"/>
      <c r="DH290" s="284"/>
      <c r="DI290" s="284"/>
      <c r="DJ290" s="284"/>
      <c r="DK290" s="284"/>
      <c r="DL290" s="284"/>
      <c r="DM290" s="284"/>
      <c r="DN290" s="284"/>
      <c r="DO290" s="284"/>
      <c r="DP290" s="284"/>
      <c r="DQ290" s="284"/>
      <c r="DR290" s="284"/>
      <c r="DS290" s="284"/>
      <c r="DT290" s="284"/>
      <c r="DU290" s="284"/>
      <c r="DV290" s="284"/>
      <c r="DW290" s="284"/>
      <c r="DX290" s="284"/>
      <c r="DY290" s="284"/>
      <c r="DZ290" s="284"/>
      <c r="EA290" s="284"/>
      <c r="EB290" s="284"/>
      <c r="EC290" s="284"/>
      <c r="ED290" s="284"/>
      <c r="EE290" s="284"/>
      <c r="EF290" s="284"/>
      <c r="EG290" s="284"/>
      <c r="EH290" s="284"/>
      <c r="EI290" s="284"/>
      <c r="EJ290" s="284"/>
      <c r="EK290" s="284"/>
      <c r="EL290" s="284"/>
      <c r="EM290" s="284"/>
      <c r="EN290" s="284"/>
      <c r="EO290" s="284"/>
      <c r="EP290" s="284"/>
      <c r="EQ290" s="284"/>
      <c r="ER290" s="284"/>
      <c r="ES290" s="284"/>
      <c r="ET290" s="284"/>
      <c r="EU290" s="284"/>
      <c r="EV290" s="284"/>
      <c r="EW290" s="284"/>
      <c r="EX290" s="284"/>
      <c r="EY290" s="284"/>
      <c r="EZ290" s="284"/>
      <c r="FA290" s="284"/>
      <c r="FB290" s="284"/>
      <c r="FC290" s="284"/>
      <c r="FD290" s="284"/>
      <c r="FE290" s="284"/>
      <c r="FF290" s="284"/>
      <c r="FG290" s="284"/>
      <c r="FH290" s="284"/>
      <c r="FI290" s="284"/>
      <c r="FJ290" s="284"/>
      <c r="FK290" s="284"/>
      <c r="FL290" s="284"/>
      <c r="FM290" s="284"/>
      <c r="FN290" s="284"/>
      <c r="FO290" s="284"/>
      <c r="FP290" s="284"/>
      <c r="FQ290" s="284"/>
      <c r="FR290" s="284"/>
      <c r="FS290" s="284"/>
      <c r="FT290" s="284"/>
      <c r="FU290" s="284"/>
      <c r="FV290" s="284"/>
      <c r="FW290" s="284"/>
      <c r="FX290" s="284"/>
      <c r="FY290" s="284"/>
      <c r="FZ290" s="284"/>
      <c r="GA290" s="284"/>
      <c r="GB290" s="284"/>
      <c r="GC290" s="284"/>
      <c r="GD290" s="284"/>
      <c r="GE290" s="284"/>
      <c r="GF290" s="284"/>
      <c r="GG290" s="284"/>
      <c r="GH290" s="284"/>
      <c r="GI290" s="284"/>
      <c r="GJ290" s="284"/>
      <c r="GK290" s="284"/>
      <c r="GL290" s="284"/>
      <c r="GM290" s="284"/>
      <c r="GN290" s="284"/>
      <c r="GO290" s="284"/>
      <c r="GP290" s="284"/>
      <c r="GQ290" s="284"/>
      <c r="GR290" s="284"/>
      <c r="GS290" s="284"/>
      <c r="GT290" s="284"/>
      <c r="GU290" s="284"/>
      <c r="GV290" s="284"/>
      <c r="GW290" s="284"/>
      <c r="GX290" s="284"/>
      <c r="GY290" s="284"/>
      <c r="GZ290" s="284"/>
      <c r="HA290" s="284"/>
      <c r="HB290" s="284"/>
      <c r="HC290" s="284"/>
      <c r="HD290" s="284"/>
      <c r="HE290" s="284"/>
      <c r="HF290" s="284"/>
      <c r="HG290" s="284"/>
      <c r="HH290" s="284"/>
      <c r="HI290" s="284"/>
      <c r="HJ290" s="284"/>
      <c r="HK290" s="284"/>
      <c r="HL290" s="284"/>
      <c r="HM290" s="284"/>
      <c r="HN290" s="284"/>
      <c r="HO290" s="284"/>
      <c r="HP290" s="284"/>
      <c r="HQ290" s="284"/>
      <c r="HR290" s="284"/>
      <c r="HS290" s="284"/>
      <c r="HT290" s="284"/>
      <c r="HU290" s="284"/>
      <c r="HV290" s="284"/>
      <c r="HW290" s="284"/>
      <c r="HX290" s="284"/>
      <c r="HY290" s="284"/>
      <c r="HZ290" s="284"/>
      <c r="IA290" s="284"/>
      <c r="IB290" s="284"/>
      <c r="IC290" s="284"/>
      <c r="ID290" s="284"/>
      <c r="IE290" s="284"/>
      <c r="IF290" s="284"/>
      <c r="IG290" s="284"/>
      <c r="IH290" s="284"/>
      <c r="II290" s="284"/>
      <c r="IJ290" s="284"/>
    </row>
    <row r="291" spans="1:244" s="353" customFormat="1" ht="15" customHeight="1">
      <c r="A291" s="505"/>
      <c r="B291" s="506"/>
      <c r="C291" s="168"/>
      <c r="D291" s="417"/>
      <c r="E291" s="521"/>
      <c r="F291" s="510"/>
      <c r="G291" s="284"/>
      <c r="H291" s="284"/>
      <c r="I291" s="284"/>
      <c r="J291" s="284"/>
      <c r="K291" s="284"/>
      <c r="L291" s="284"/>
      <c r="M291" s="284"/>
      <c r="N291" s="284"/>
      <c r="O291" s="284"/>
      <c r="P291" s="284"/>
      <c r="Q291" s="284"/>
      <c r="R291" s="284"/>
      <c r="S291" s="284"/>
      <c r="T291" s="284"/>
      <c r="U291" s="284"/>
      <c r="V291" s="284"/>
      <c r="W291" s="284"/>
      <c r="X291" s="284"/>
      <c r="Y291" s="284"/>
      <c r="Z291" s="284"/>
      <c r="AA291" s="284"/>
      <c r="AB291" s="284"/>
      <c r="AC291" s="284"/>
      <c r="AD291" s="284"/>
      <c r="AE291" s="284"/>
      <c r="AF291" s="284"/>
      <c r="AG291" s="284"/>
      <c r="AH291" s="284"/>
      <c r="AI291" s="284"/>
      <c r="AJ291" s="284"/>
      <c r="AK291" s="284"/>
      <c r="AL291" s="284"/>
      <c r="AM291" s="284"/>
      <c r="AN291" s="284"/>
      <c r="AO291" s="284"/>
      <c r="AP291" s="284"/>
      <c r="AQ291" s="284"/>
      <c r="AR291" s="284"/>
      <c r="AS291" s="284"/>
      <c r="AT291" s="284"/>
      <c r="AU291" s="284"/>
      <c r="AV291" s="284"/>
      <c r="AW291" s="284"/>
      <c r="AX291" s="284"/>
      <c r="AY291" s="284"/>
      <c r="AZ291" s="284"/>
      <c r="BA291" s="284"/>
      <c r="BB291" s="284"/>
      <c r="BC291" s="284"/>
      <c r="BD291" s="284"/>
      <c r="BE291" s="284"/>
      <c r="BF291" s="284"/>
      <c r="BG291" s="284"/>
      <c r="BH291" s="284"/>
      <c r="BI291" s="284"/>
      <c r="BJ291" s="284"/>
      <c r="BK291" s="284"/>
      <c r="BL291" s="284"/>
      <c r="BM291" s="284"/>
      <c r="BN291" s="284"/>
      <c r="BO291" s="284"/>
      <c r="BP291" s="284"/>
      <c r="BQ291" s="284"/>
      <c r="BR291" s="284"/>
      <c r="BS291" s="284"/>
      <c r="BT291" s="284"/>
      <c r="BU291" s="284"/>
      <c r="BV291" s="284"/>
      <c r="BW291" s="284"/>
      <c r="BX291" s="284"/>
      <c r="BY291" s="284"/>
      <c r="BZ291" s="284"/>
      <c r="CA291" s="284"/>
      <c r="CB291" s="284"/>
      <c r="CC291" s="284"/>
      <c r="CD291" s="284"/>
      <c r="CE291" s="284"/>
      <c r="CF291" s="284"/>
      <c r="CG291" s="284"/>
      <c r="CH291" s="284"/>
      <c r="CI291" s="284"/>
      <c r="CJ291" s="284"/>
      <c r="CK291" s="284"/>
      <c r="CL291" s="284"/>
      <c r="CM291" s="284"/>
      <c r="CN291" s="284"/>
      <c r="CO291" s="284"/>
      <c r="CP291" s="284"/>
      <c r="CQ291" s="284"/>
      <c r="CR291" s="284"/>
      <c r="CS291" s="284"/>
      <c r="CT291" s="284"/>
      <c r="CU291" s="284"/>
      <c r="CV291" s="284"/>
      <c r="CW291" s="284"/>
      <c r="CX291" s="284"/>
      <c r="CY291" s="284"/>
      <c r="CZ291" s="284"/>
      <c r="DA291" s="284"/>
      <c r="DB291" s="284"/>
      <c r="DC291" s="284"/>
      <c r="DD291" s="284"/>
      <c r="DE291" s="284"/>
      <c r="DF291" s="284"/>
      <c r="DG291" s="284"/>
      <c r="DH291" s="284"/>
      <c r="DI291" s="284"/>
      <c r="DJ291" s="284"/>
      <c r="DK291" s="284"/>
      <c r="DL291" s="284"/>
      <c r="DM291" s="284"/>
      <c r="DN291" s="284"/>
      <c r="DO291" s="284"/>
      <c r="DP291" s="284"/>
      <c r="DQ291" s="284"/>
      <c r="DR291" s="284"/>
      <c r="DS291" s="284"/>
      <c r="DT291" s="284"/>
      <c r="DU291" s="284"/>
      <c r="DV291" s="284"/>
      <c r="DW291" s="284"/>
      <c r="DX291" s="284"/>
      <c r="DY291" s="284"/>
      <c r="DZ291" s="284"/>
      <c r="EA291" s="284"/>
      <c r="EB291" s="284"/>
      <c r="EC291" s="284"/>
      <c r="ED291" s="284"/>
      <c r="EE291" s="284"/>
      <c r="EF291" s="284"/>
      <c r="EG291" s="284"/>
      <c r="EH291" s="284"/>
      <c r="EI291" s="284"/>
      <c r="EJ291" s="284"/>
      <c r="EK291" s="284"/>
      <c r="EL291" s="284"/>
      <c r="EM291" s="284"/>
      <c r="EN291" s="284"/>
      <c r="EO291" s="284"/>
      <c r="EP291" s="284"/>
      <c r="EQ291" s="284"/>
      <c r="ER291" s="284"/>
      <c r="ES291" s="284"/>
      <c r="ET291" s="284"/>
      <c r="EU291" s="284"/>
      <c r="EV291" s="284"/>
      <c r="EW291" s="284"/>
      <c r="EX291" s="284"/>
      <c r="EY291" s="284"/>
      <c r="EZ291" s="284"/>
      <c r="FA291" s="284"/>
      <c r="FB291" s="284"/>
      <c r="FC291" s="284"/>
      <c r="FD291" s="284"/>
      <c r="FE291" s="284"/>
      <c r="FF291" s="284"/>
      <c r="FG291" s="284"/>
      <c r="FH291" s="284"/>
      <c r="FI291" s="284"/>
      <c r="FJ291" s="284"/>
      <c r="FK291" s="284"/>
      <c r="FL291" s="284"/>
      <c r="FM291" s="284"/>
      <c r="FN291" s="284"/>
      <c r="FO291" s="284"/>
      <c r="FP291" s="284"/>
      <c r="FQ291" s="284"/>
      <c r="FR291" s="284"/>
      <c r="FS291" s="284"/>
      <c r="FT291" s="284"/>
      <c r="FU291" s="284"/>
      <c r="FV291" s="284"/>
      <c r="FW291" s="284"/>
      <c r="FX291" s="284"/>
      <c r="FY291" s="284"/>
      <c r="FZ291" s="284"/>
      <c r="GA291" s="284"/>
      <c r="GB291" s="284"/>
      <c r="GC291" s="284"/>
      <c r="GD291" s="284"/>
      <c r="GE291" s="284"/>
      <c r="GF291" s="284"/>
      <c r="GG291" s="284"/>
      <c r="GH291" s="284"/>
      <c r="GI291" s="284"/>
      <c r="GJ291" s="284"/>
      <c r="GK291" s="284"/>
      <c r="GL291" s="284"/>
      <c r="GM291" s="284"/>
      <c r="GN291" s="284"/>
      <c r="GO291" s="284"/>
      <c r="GP291" s="284"/>
      <c r="GQ291" s="284"/>
      <c r="GR291" s="284"/>
      <c r="GS291" s="284"/>
      <c r="GT291" s="284"/>
      <c r="GU291" s="284"/>
      <c r="GV291" s="284"/>
      <c r="GW291" s="284"/>
      <c r="GX291" s="284"/>
      <c r="GY291" s="284"/>
      <c r="GZ291" s="284"/>
      <c r="HA291" s="284"/>
      <c r="HB291" s="284"/>
      <c r="HC291" s="284"/>
      <c r="HD291" s="284"/>
      <c r="HE291" s="284"/>
      <c r="HF291" s="284"/>
      <c r="HG291" s="284"/>
      <c r="HH291" s="284"/>
      <c r="HI291" s="284"/>
      <c r="HJ291" s="284"/>
      <c r="HK291" s="284"/>
      <c r="HL291" s="284"/>
      <c r="HM291" s="284"/>
      <c r="HN291" s="284"/>
      <c r="HO291" s="284"/>
      <c r="HP291" s="284"/>
      <c r="HQ291" s="284"/>
      <c r="HR291" s="284"/>
      <c r="HS291" s="284"/>
      <c r="HT291" s="284"/>
      <c r="HU291" s="284"/>
      <c r="HV291" s="284"/>
      <c r="HW291" s="284"/>
      <c r="HX291" s="284"/>
      <c r="HY291" s="284"/>
      <c r="HZ291" s="284"/>
      <c r="IA291" s="284"/>
      <c r="IB291" s="284"/>
      <c r="IC291" s="284"/>
      <c r="ID291" s="284"/>
      <c r="IE291" s="284"/>
      <c r="IF291" s="284"/>
      <c r="IG291" s="284"/>
      <c r="IH291" s="284"/>
      <c r="II291" s="284"/>
      <c r="IJ291" s="284"/>
    </row>
    <row r="292" spans="1:244" s="353" customFormat="1" ht="15" customHeight="1">
      <c r="A292" s="344" t="s">
        <v>1475</v>
      </c>
      <c r="B292" s="506" t="s">
        <v>227</v>
      </c>
      <c r="C292" s="168" t="s">
        <v>442</v>
      </c>
      <c r="D292" s="417">
        <v>6</v>
      </c>
      <c r="E292" s="291"/>
      <c r="F292" s="219">
        <f>D292*E292</f>
        <v>0</v>
      </c>
      <c r="G292" s="284"/>
      <c r="H292" s="284"/>
      <c r="I292" s="284"/>
      <c r="J292" s="284"/>
      <c r="K292" s="284"/>
      <c r="L292" s="284"/>
      <c r="M292" s="284"/>
      <c r="N292" s="284"/>
      <c r="O292" s="284"/>
      <c r="P292" s="284"/>
      <c r="Q292" s="284"/>
      <c r="R292" s="284"/>
      <c r="S292" s="284"/>
      <c r="T292" s="284"/>
      <c r="U292" s="284"/>
      <c r="V292" s="284"/>
      <c r="W292" s="284"/>
      <c r="X292" s="284"/>
      <c r="Y292" s="284"/>
      <c r="Z292" s="284"/>
      <c r="AA292" s="284"/>
      <c r="AB292" s="284"/>
      <c r="AC292" s="284"/>
      <c r="AD292" s="284"/>
      <c r="AE292" s="284"/>
      <c r="AF292" s="284"/>
      <c r="AG292" s="284"/>
      <c r="AH292" s="284"/>
      <c r="AI292" s="284"/>
      <c r="AJ292" s="284"/>
      <c r="AK292" s="284"/>
      <c r="AL292" s="284"/>
      <c r="AM292" s="284"/>
      <c r="AN292" s="284"/>
      <c r="AO292" s="284"/>
      <c r="AP292" s="284"/>
      <c r="AQ292" s="284"/>
      <c r="AR292" s="284"/>
      <c r="AS292" s="284"/>
      <c r="AT292" s="284"/>
      <c r="AU292" s="284"/>
      <c r="AV292" s="284"/>
      <c r="AW292" s="284"/>
      <c r="AX292" s="284"/>
      <c r="AY292" s="284"/>
      <c r="AZ292" s="284"/>
      <c r="BA292" s="284"/>
      <c r="BB292" s="284"/>
      <c r="BC292" s="284"/>
      <c r="BD292" s="284"/>
      <c r="BE292" s="284"/>
      <c r="BF292" s="284"/>
      <c r="BG292" s="284"/>
      <c r="BH292" s="284"/>
      <c r="BI292" s="284"/>
      <c r="BJ292" s="284"/>
      <c r="BK292" s="284"/>
      <c r="BL292" s="284"/>
      <c r="BM292" s="284"/>
      <c r="BN292" s="284"/>
      <c r="BO292" s="284"/>
      <c r="BP292" s="284"/>
      <c r="BQ292" s="284"/>
      <c r="BR292" s="284"/>
      <c r="BS292" s="284"/>
      <c r="BT292" s="284"/>
      <c r="BU292" s="284"/>
      <c r="BV292" s="284"/>
      <c r="BW292" s="284"/>
      <c r="BX292" s="284"/>
      <c r="BY292" s="284"/>
      <c r="BZ292" s="284"/>
      <c r="CA292" s="284"/>
      <c r="CB292" s="284"/>
      <c r="CC292" s="284"/>
      <c r="CD292" s="284"/>
      <c r="CE292" s="284"/>
      <c r="CF292" s="284"/>
      <c r="CG292" s="284"/>
      <c r="CH292" s="284"/>
      <c r="CI292" s="284"/>
      <c r="CJ292" s="284"/>
      <c r="CK292" s="284"/>
      <c r="CL292" s="284"/>
      <c r="CM292" s="284"/>
      <c r="CN292" s="284"/>
      <c r="CO292" s="284"/>
      <c r="CP292" s="284"/>
      <c r="CQ292" s="284"/>
      <c r="CR292" s="284"/>
      <c r="CS292" s="284"/>
      <c r="CT292" s="284"/>
      <c r="CU292" s="284"/>
      <c r="CV292" s="284"/>
      <c r="CW292" s="284"/>
      <c r="CX292" s="284"/>
      <c r="CY292" s="284"/>
      <c r="CZ292" s="284"/>
      <c r="DA292" s="284"/>
      <c r="DB292" s="284"/>
      <c r="DC292" s="284"/>
      <c r="DD292" s="284"/>
      <c r="DE292" s="284"/>
      <c r="DF292" s="284"/>
      <c r="DG292" s="284"/>
      <c r="DH292" s="284"/>
      <c r="DI292" s="284"/>
      <c r="DJ292" s="284"/>
      <c r="DK292" s="284"/>
      <c r="DL292" s="284"/>
      <c r="DM292" s="284"/>
      <c r="DN292" s="284"/>
      <c r="DO292" s="284"/>
      <c r="DP292" s="284"/>
      <c r="DQ292" s="284"/>
      <c r="DR292" s="284"/>
      <c r="DS292" s="284"/>
      <c r="DT292" s="284"/>
      <c r="DU292" s="284"/>
      <c r="DV292" s="284"/>
      <c r="DW292" s="284"/>
      <c r="DX292" s="284"/>
      <c r="DY292" s="284"/>
      <c r="DZ292" s="284"/>
      <c r="EA292" s="284"/>
      <c r="EB292" s="284"/>
      <c r="EC292" s="284"/>
      <c r="ED292" s="284"/>
      <c r="EE292" s="284"/>
      <c r="EF292" s="284"/>
      <c r="EG292" s="284"/>
      <c r="EH292" s="284"/>
      <c r="EI292" s="284"/>
      <c r="EJ292" s="284"/>
      <c r="EK292" s="284"/>
      <c r="EL292" s="284"/>
      <c r="EM292" s="284"/>
      <c r="EN292" s="284"/>
      <c r="EO292" s="284"/>
      <c r="EP292" s="284"/>
      <c r="EQ292" s="284"/>
      <c r="ER292" s="284"/>
      <c r="ES292" s="284"/>
      <c r="ET292" s="284"/>
      <c r="EU292" s="284"/>
      <c r="EV292" s="284"/>
      <c r="EW292" s="284"/>
      <c r="EX292" s="284"/>
      <c r="EY292" s="284"/>
      <c r="EZ292" s="284"/>
      <c r="FA292" s="284"/>
      <c r="FB292" s="284"/>
      <c r="FC292" s="284"/>
      <c r="FD292" s="284"/>
      <c r="FE292" s="284"/>
      <c r="FF292" s="284"/>
      <c r="FG292" s="284"/>
      <c r="FH292" s="284"/>
      <c r="FI292" s="284"/>
      <c r="FJ292" s="284"/>
      <c r="FK292" s="284"/>
      <c r="FL292" s="284"/>
      <c r="FM292" s="284"/>
      <c r="FN292" s="284"/>
      <c r="FO292" s="284"/>
      <c r="FP292" s="284"/>
      <c r="FQ292" s="284"/>
      <c r="FR292" s="284"/>
      <c r="FS292" s="284"/>
      <c r="FT292" s="284"/>
      <c r="FU292" s="284"/>
      <c r="FV292" s="284"/>
      <c r="FW292" s="284"/>
      <c r="FX292" s="284"/>
      <c r="FY292" s="284"/>
      <c r="FZ292" s="284"/>
      <c r="GA292" s="284"/>
      <c r="GB292" s="284"/>
      <c r="GC292" s="284"/>
      <c r="GD292" s="284"/>
      <c r="GE292" s="284"/>
      <c r="GF292" s="284"/>
      <c r="GG292" s="284"/>
      <c r="GH292" s="284"/>
      <c r="GI292" s="284"/>
      <c r="GJ292" s="284"/>
      <c r="GK292" s="284"/>
      <c r="GL292" s="284"/>
      <c r="GM292" s="284"/>
      <c r="GN292" s="284"/>
      <c r="GO292" s="284"/>
      <c r="GP292" s="284"/>
      <c r="GQ292" s="284"/>
      <c r="GR292" s="284"/>
      <c r="GS292" s="284"/>
      <c r="GT292" s="284"/>
      <c r="GU292" s="284"/>
      <c r="GV292" s="284"/>
      <c r="GW292" s="284"/>
      <c r="GX292" s="284"/>
      <c r="GY292" s="284"/>
      <c r="GZ292" s="284"/>
      <c r="HA292" s="284"/>
      <c r="HB292" s="284"/>
      <c r="HC292" s="284"/>
      <c r="HD292" s="284"/>
      <c r="HE292" s="284"/>
      <c r="HF292" s="284"/>
      <c r="HG292" s="284"/>
      <c r="HH292" s="284"/>
      <c r="HI292" s="284"/>
      <c r="HJ292" s="284"/>
      <c r="HK292" s="284"/>
      <c r="HL292" s="284"/>
      <c r="HM292" s="284"/>
      <c r="HN292" s="284"/>
      <c r="HO292" s="284"/>
      <c r="HP292" s="284"/>
      <c r="HQ292" s="284"/>
      <c r="HR292" s="284"/>
      <c r="HS292" s="284"/>
      <c r="HT292" s="284"/>
      <c r="HU292" s="284"/>
      <c r="HV292" s="284"/>
      <c r="HW292" s="284"/>
      <c r="HX292" s="284"/>
      <c r="HY292" s="284"/>
      <c r="HZ292" s="284"/>
      <c r="IA292" s="284"/>
      <c r="IB292" s="284"/>
      <c r="IC292" s="284"/>
      <c r="ID292" s="284"/>
      <c r="IE292" s="284"/>
      <c r="IF292" s="284"/>
      <c r="IG292" s="284"/>
      <c r="IH292" s="284"/>
      <c r="II292" s="284"/>
      <c r="IJ292" s="284"/>
    </row>
    <row r="293" spans="1:244" s="353" customFormat="1" ht="15" customHeight="1">
      <c r="A293" s="505"/>
      <c r="B293" s="506"/>
      <c r="C293" s="168"/>
      <c r="D293" s="417"/>
      <c r="E293" s="521"/>
      <c r="F293" s="510"/>
      <c r="G293" s="284"/>
      <c r="H293" s="284"/>
      <c r="I293" s="284"/>
      <c r="J293" s="284"/>
      <c r="K293" s="284"/>
      <c r="L293" s="284"/>
      <c r="M293" s="284"/>
      <c r="N293" s="284"/>
      <c r="O293" s="284"/>
      <c r="P293" s="284"/>
      <c r="Q293" s="284"/>
      <c r="R293" s="284"/>
      <c r="S293" s="284"/>
      <c r="T293" s="284"/>
      <c r="U293" s="284"/>
      <c r="V293" s="284"/>
      <c r="W293" s="284"/>
      <c r="X293" s="284"/>
      <c r="Y293" s="284"/>
      <c r="Z293" s="284"/>
      <c r="AA293" s="284"/>
      <c r="AB293" s="284"/>
      <c r="AC293" s="284"/>
      <c r="AD293" s="284"/>
      <c r="AE293" s="284"/>
      <c r="AF293" s="284"/>
      <c r="AG293" s="284"/>
      <c r="AH293" s="284"/>
      <c r="AI293" s="284"/>
      <c r="AJ293" s="284"/>
      <c r="AK293" s="284"/>
      <c r="AL293" s="284"/>
      <c r="AM293" s="284"/>
      <c r="AN293" s="284"/>
      <c r="AO293" s="284"/>
      <c r="AP293" s="284"/>
      <c r="AQ293" s="284"/>
      <c r="AR293" s="284"/>
      <c r="AS293" s="284"/>
      <c r="AT293" s="284"/>
      <c r="AU293" s="284"/>
      <c r="AV293" s="284"/>
      <c r="AW293" s="284"/>
      <c r="AX293" s="284"/>
      <c r="AY293" s="284"/>
      <c r="AZ293" s="284"/>
      <c r="BA293" s="284"/>
      <c r="BB293" s="284"/>
      <c r="BC293" s="284"/>
      <c r="BD293" s="284"/>
      <c r="BE293" s="284"/>
      <c r="BF293" s="284"/>
      <c r="BG293" s="284"/>
      <c r="BH293" s="284"/>
      <c r="BI293" s="284"/>
      <c r="BJ293" s="284"/>
      <c r="BK293" s="284"/>
      <c r="BL293" s="284"/>
      <c r="BM293" s="284"/>
      <c r="BN293" s="284"/>
      <c r="BO293" s="284"/>
      <c r="BP293" s="284"/>
      <c r="BQ293" s="284"/>
      <c r="BR293" s="284"/>
      <c r="BS293" s="284"/>
      <c r="BT293" s="284"/>
      <c r="BU293" s="284"/>
      <c r="BV293" s="284"/>
      <c r="BW293" s="284"/>
      <c r="BX293" s="284"/>
      <c r="BY293" s="284"/>
      <c r="BZ293" s="284"/>
      <c r="CA293" s="284"/>
      <c r="CB293" s="284"/>
      <c r="CC293" s="284"/>
      <c r="CD293" s="284"/>
      <c r="CE293" s="284"/>
      <c r="CF293" s="284"/>
      <c r="CG293" s="284"/>
      <c r="CH293" s="284"/>
      <c r="CI293" s="284"/>
      <c r="CJ293" s="284"/>
      <c r="CK293" s="284"/>
      <c r="CL293" s="284"/>
      <c r="CM293" s="284"/>
      <c r="CN293" s="284"/>
      <c r="CO293" s="284"/>
      <c r="CP293" s="284"/>
      <c r="CQ293" s="284"/>
      <c r="CR293" s="284"/>
      <c r="CS293" s="284"/>
      <c r="CT293" s="284"/>
      <c r="CU293" s="284"/>
      <c r="CV293" s="284"/>
      <c r="CW293" s="284"/>
      <c r="CX293" s="284"/>
      <c r="CY293" s="284"/>
      <c r="CZ293" s="284"/>
      <c r="DA293" s="284"/>
      <c r="DB293" s="284"/>
      <c r="DC293" s="284"/>
      <c r="DD293" s="284"/>
      <c r="DE293" s="284"/>
      <c r="DF293" s="284"/>
      <c r="DG293" s="284"/>
      <c r="DH293" s="284"/>
      <c r="DI293" s="284"/>
      <c r="DJ293" s="284"/>
      <c r="DK293" s="284"/>
      <c r="DL293" s="284"/>
      <c r="DM293" s="284"/>
      <c r="DN293" s="284"/>
      <c r="DO293" s="284"/>
      <c r="DP293" s="284"/>
      <c r="DQ293" s="284"/>
      <c r="DR293" s="284"/>
      <c r="DS293" s="284"/>
      <c r="DT293" s="284"/>
      <c r="DU293" s="284"/>
      <c r="DV293" s="284"/>
      <c r="DW293" s="284"/>
      <c r="DX293" s="284"/>
      <c r="DY293" s="284"/>
      <c r="DZ293" s="284"/>
      <c r="EA293" s="284"/>
      <c r="EB293" s="284"/>
      <c r="EC293" s="284"/>
      <c r="ED293" s="284"/>
      <c r="EE293" s="284"/>
      <c r="EF293" s="284"/>
      <c r="EG293" s="284"/>
      <c r="EH293" s="284"/>
      <c r="EI293" s="284"/>
      <c r="EJ293" s="284"/>
      <c r="EK293" s="284"/>
      <c r="EL293" s="284"/>
      <c r="EM293" s="284"/>
      <c r="EN293" s="284"/>
      <c r="EO293" s="284"/>
      <c r="EP293" s="284"/>
      <c r="EQ293" s="284"/>
      <c r="ER293" s="284"/>
      <c r="ES293" s="284"/>
      <c r="ET293" s="284"/>
      <c r="EU293" s="284"/>
      <c r="EV293" s="284"/>
      <c r="EW293" s="284"/>
      <c r="EX293" s="284"/>
      <c r="EY293" s="284"/>
      <c r="EZ293" s="284"/>
      <c r="FA293" s="284"/>
      <c r="FB293" s="284"/>
      <c r="FC293" s="284"/>
      <c r="FD293" s="284"/>
      <c r="FE293" s="284"/>
      <c r="FF293" s="284"/>
      <c r="FG293" s="284"/>
      <c r="FH293" s="284"/>
      <c r="FI293" s="284"/>
      <c r="FJ293" s="284"/>
      <c r="FK293" s="284"/>
      <c r="FL293" s="284"/>
      <c r="FM293" s="284"/>
      <c r="FN293" s="284"/>
      <c r="FO293" s="284"/>
      <c r="FP293" s="284"/>
      <c r="FQ293" s="284"/>
      <c r="FR293" s="284"/>
      <c r="FS293" s="284"/>
      <c r="FT293" s="284"/>
      <c r="FU293" s="284"/>
      <c r="FV293" s="284"/>
      <c r="FW293" s="284"/>
      <c r="FX293" s="284"/>
      <c r="FY293" s="284"/>
      <c r="FZ293" s="284"/>
      <c r="GA293" s="284"/>
      <c r="GB293" s="284"/>
      <c r="GC293" s="284"/>
      <c r="GD293" s="284"/>
      <c r="GE293" s="284"/>
      <c r="GF293" s="284"/>
      <c r="GG293" s="284"/>
      <c r="GH293" s="284"/>
      <c r="GI293" s="284"/>
      <c r="GJ293" s="284"/>
      <c r="GK293" s="284"/>
      <c r="GL293" s="284"/>
      <c r="GM293" s="284"/>
      <c r="GN293" s="284"/>
      <c r="GO293" s="284"/>
      <c r="GP293" s="284"/>
      <c r="GQ293" s="284"/>
      <c r="GR293" s="284"/>
      <c r="GS293" s="284"/>
      <c r="GT293" s="284"/>
      <c r="GU293" s="284"/>
      <c r="GV293" s="284"/>
      <c r="GW293" s="284"/>
      <c r="GX293" s="284"/>
      <c r="GY293" s="284"/>
      <c r="GZ293" s="284"/>
      <c r="HA293" s="284"/>
      <c r="HB293" s="284"/>
      <c r="HC293" s="284"/>
      <c r="HD293" s="284"/>
      <c r="HE293" s="284"/>
      <c r="HF293" s="284"/>
      <c r="HG293" s="284"/>
      <c r="HH293" s="284"/>
      <c r="HI293" s="284"/>
      <c r="HJ293" s="284"/>
      <c r="HK293" s="284"/>
      <c r="HL293" s="284"/>
      <c r="HM293" s="284"/>
      <c r="HN293" s="284"/>
      <c r="HO293" s="284"/>
      <c r="HP293" s="284"/>
      <c r="HQ293" s="284"/>
      <c r="HR293" s="284"/>
      <c r="HS293" s="284"/>
      <c r="HT293" s="284"/>
      <c r="HU293" s="284"/>
      <c r="HV293" s="284"/>
      <c r="HW293" s="284"/>
      <c r="HX293" s="284"/>
      <c r="HY293" s="284"/>
      <c r="HZ293" s="284"/>
      <c r="IA293" s="284"/>
      <c r="IB293" s="284"/>
      <c r="IC293" s="284"/>
      <c r="ID293" s="284"/>
      <c r="IE293" s="284"/>
      <c r="IF293" s="284"/>
      <c r="IG293" s="284"/>
      <c r="IH293" s="284"/>
      <c r="II293" s="284"/>
      <c r="IJ293" s="284"/>
    </row>
    <row r="294" spans="1:244" s="353" customFormat="1" ht="15" customHeight="1">
      <c r="A294" s="344" t="s">
        <v>1476</v>
      </c>
      <c r="B294" s="506" t="s">
        <v>228</v>
      </c>
      <c r="C294" s="168" t="s">
        <v>442</v>
      </c>
      <c r="D294" s="417">
        <v>11</v>
      </c>
      <c r="E294" s="291"/>
      <c r="F294" s="219">
        <f>D294*E294</f>
        <v>0</v>
      </c>
      <c r="G294" s="284"/>
      <c r="H294" s="284"/>
      <c r="I294" s="284"/>
      <c r="J294" s="284"/>
      <c r="K294" s="284"/>
      <c r="L294" s="284"/>
      <c r="M294" s="284"/>
      <c r="N294" s="284"/>
      <c r="O294" s="284"/>
      <c r="P294" s="284"/>
      <c r="Q294" s="284"/>
      <c r="R294" s="284"/>
      <c r="S294" s="284"/>
      <c r="T294" s="284"/>
      <c r="U294" s="284"/>
      <c r="V294" s="284"/>
      <c r="W294" s="284"/>
      <c r="X294" s="284"/>
      <c r="Y294" s="284"/>
      <c r="Z294" s="284"/>
      <c r="AA294" s="284"/>
      <c r="AB294" s="284"/>
      <c r="AC294" s="284"/>
      <c r="AD294" s="284"/>
      <c r="AE294" s="284"/>
      <c r="AF294" s="284"/>
      <c r="AG294" s="284"/>
      <c r="AH294" s="284"/>
      <c r="AI294" s="284"/>
      <c r="AJ294" s="284"/>
      <c r="AK294" s="284"/>
      <c r="AL294" s="284"/>
      <c r="AM294" s="284"/>
      <c r="AN294" s="284"/>
      <c r="AO294" s="284"/>
      <c r="AP294" s="284"/>
      <c r="AQ294" s="284"/>
      <c r="AR294" s="284"/>
      <c r="AS294" s="284"/>
      <c r="AT294" s="284"/>
      <c r="AU294" s="284"/>
      <c r="AV294" s="284"/>
      <c r="AW294" s="284"/>
      <c r="AX294" s="284"/>
      <c r="AY294" s="284"/>
      <c r="AZ294" s="284"/>
      <c r="BA294" s="284"/>
      <c r="BB294" s="284"/>
      <c r="BC294" s="284"/>
      <c r="BD294" s="284"/>
      <c r="BE294" s="284"/>
      <c r="BF294" s="284"/>
      <c r="BG294" s="284"/>
      <c r="BH294" s="284"/>
      <c r="BI294" s="284"/>
      <c r="BJ294" s="284"/>
      <c r="BK294" s="284"/>
      <c r="BL294" s="284"/>
      <c r="BM294" s="284"/>
      <c r="BN294" s="284"/>
      <c r="BO294" s="284"/>
      <c r="BP294" s="284"/>
      <c r="BQ294" s="284"/>
      <c r="BR294" s="284"/>
      <c r="BS294" s="284"/>
      <c r="BT294" s="284"/>
      <c r="BU294" s="284"/>
      <c r="BV294" s="284"/>
      <c r="BW294" s="284"/>
      <c r="BX294" s="284"/>
      <c r="BY294" s="284"/>
      <c r="BZ294" s="284"/>
      <c r="CA294" s="284"/>
      <c r="CB294" s="284"/>
      <c r="CC294" s="284"/>
      <c r="CD294" s="284"/>
      <c r="CE294" s="284"/>
      <c r="CF294" s="284"/>
      <c r="CG294" s="284"/>
      <c r="CH294" s="284"/>
      <c r="CI294" s="284"/>
      <c r="CJ294" s="284"/>
      <c r="CK294" s="284"/>
      <c r="CL294" s="284"/>
      <c r="CM294" s="284"/>
      <c r="CN294" s="284"/>
      <c r="CO294" s="284"/>
      <c r="CP294" s="284"/>
      <c r="CQ294" s="284"/>
      <c r="CR294" s="284"/>
      <c r="CS294" s="284"/>
      <c r="CT294" s="284"/>
      <c r="CU294" s="284"/>
      <c r="CV294" s="284"/>
      <c r="CW294" s="284"/>
      <c r="CX294" s="284"/>
      <c r="CY294" s="284"/>
      <c r="CZ294" s="284"/>
      <c r="DA294" s="284"/>
      <c r="DB294" s="284"/>
      <c r="DC294" s="284"/>
      <c r="DD294" s="284"/>
      <c r="DE294" s="284"/>
      <c r="DF294" s="284"/>
      <c r="DG294" s="284"/>
      <c r="DH294" s="284"/>
      <c r="DI294" s="284"/>
      <c r="DJ294" s="284"/>
      <c r="DK294" s="284"/>
      <c r="DL294" s="284"/>
      <c r="DM294" s="284"/>
      <c r="DN294" s="284"/>
      <c r="DO294" s="284"/>
      <c r="DP294" s="284"/>
      <c r="DQ294" s="284"/>
      <c r="DR294" s="284"/>
      <c r="DS294" s="284"/>
      <c r="DT294" s="284"/>
      <c r="DU294" s="284"/>
      <c r="DV294" s="284"/>
      <c r="DW294" s="284"/>
      <c r="DX294" s="284"/>
      <c r="DY294" s="284"/>
      <c r="DZ294" s="284"/>
      <c r="EA294" s="284"/>
      <c r="EB294" s="284"/>
      <c r="EC294" s="284"/>
      <c r="ED294" s="284"/>
      <c r="EE294" s="284"/>
      <c r="EF294" s="284"/>
      <c r="EG294" s="284"/>
      <c r="EH294" s="284"/>
      <c r="EI294" s="284"/>
      <c r="EJ294" s="284"/>
      <c r="EK294" s="284"/>
      <c r="EL294" s="284"/>
      <c r="EM294" s="284"/>
      <c r="EN294" s="284"/>
      <c r="EO294" s="284"/>
      <c r="EP294" s="284"/>
      <c r="EQ294" s="284"/>
      <c r="ER294" s="284"/>
      <c r="ES294" s="284"/>
      <c r="ET294" s="284"/>
      <c r="EU294" s="284"/>
      <c r="EV294" s="284"/>
      <c r="EW294" s="284"/>
      <c r="EX294" s="284"/>
      <c r="EY294" s="284"/>
      <c r="EZ294" s="284"/>
      <c r="FA294" s="284"/>
      <c r="FB294" s="284"/>
      <c r="FC294" s="284"/>
      <c r="FD294" s="284"/>
      <c r="FE294" s="284"/>
      <c r="FF294" s="284"/>
      <c r="FG294" s="284"/>
      <c r="FH294" s="284"/>
      <c r="FI294" s="284"/>
      <c r="FJ294" s="284"/>
      <c r="FK294" s="284"/>
      <c r="FL294" s="284"/>
      <c r="FM294" s="284"/>
      <c r="FN294" s="284"/>
      <c r="FO294" s="284"/>
      <c r="FP294" s="284"/>
      <c r="FQ294" s="284"/>
      <c r="FR294" s="284"/>
      <c r="FS294" s="284"/>
      <c r="FT294" s="284"/>
      <c r="FU294" s="284"/>
      <c r="FV294" s="284"/>
      <c r="FW294" s="284"/>
      <c r="FX294" s="284"/>
      <c r="FY294" s="284"/>
      <c r="FZ294" s="284"/>
      <c r="GA294" s="284"/>
      <c r="GB294" s="284"/>
      <c r="GC294" s="284"/>
      <c r="GD294" s="284"/>
      <c r="GE294" s="284"/>
      <c r="GF294" s="284"/>
      <c r="GG294" s="284"/>
      <c r="GH294" s="284"/>
      <c r="GI294" s="284"/>
      <c r="GJ294" s="284"/>
      <c r="GK294" s="284"/>
      <c r="GL294" s="284"/>
      <c r="GM294" s="284"/>
      <c r="GN294" s="284"/>
      <c r="GO294" s="284"/>
      <c r="GP294" s="284"/>
      <c r="GQ294" s="284"/>
      <c r="GR294" s="284"/>
      <c r="GS294" s="284"/>
      <c r="GT294" s="284"/>
      <c r="GU294" s="284"/>
      <c r="GV294" s="284"/>
      <c r="GW294" s="284"/>
      <c r="GX294" s="284"/>
      <c r="GY294" s="284"/>
      <c r="GZ294" s="284"/>
      <c r="HA294" s="284"/>
      <c r="HB294" s="284"/>
      <c r="HC294" s="284"/>
      <c r="HD294" s="284"/>
      <c r="HE294" s="284"/>
      <c r="HF294" s="284"/>
      <c r="HG294" s="284"/>
      <c r="HH294" s="284"/>
      <c r="HI294" s="284"/>
      <c r="HJ294" s="284"/>
      <c r="HK294" s="284"/>
      <c r="HL294" s="284"/>
      <c r="HM294" s="284"/>
      <c r="HN294" s="284"/>
      <c r="HO294" s="284"/>
      <c r="HP294" s="284"/>
      <c r="HQ294" s="284"/>
      <c r="HR294" s="284"/>
      <c r="HS294" s="284"/>
      <c r="HT294" s="284"/>
      <c r="HU294" s="284"/>
      <c r="HV294" s="284"/>
      <c r="HW294" s="284"/>
      <c r="HX294" s="284"/>
      <c r="HY294" s="284"/>
      <c r="HZ294" s="284"/>
      <c r="IA294" s="284"/>
      <c r="IB294" s="284"/>
      <c r="IC294" s="284"/>
      <c r="ID294" s="284"/>
      <c r="IE294" s="284"/>
      <c r="IF294" s="284"/>
      <c r="IG294" s="284"/>
      <c r="IH294" s="284"/>
      <c r="II294" s="284"/>
      <c r="IJ294" s="284"/>
    </row>
    <row r="295" spans="1:244" s="353" customFormat="1" ht="15" customHeight="1">
      <c r="A295" s="505"/>
      <c r="B295" s="506"/>
      <c r="C295" s="168"/>
      <c r="D295" s="417"/>
      <c r="E295" s="521"/>
      <c r="F295" s="510"/>
      <c r="G295" s="284"/>
      <c r="H295" s="284"/>
      <c r="I295" s="284"/>
      <c r="J295" s="284"/>
      <c r="K295" s="284"/>
      <c r="L295" s="284"/>
      <c r="M295" s="284"/>
      <c r="N295" s="284"/>
      <c r="O295" s="284"/>
      <c r="P295" s="284"/>
      <c r="Q295" s="284"/>
      <c r="R295" s="284"/>
      <c r="S295" s="284"/>
      <c r="T295" s="284"/>
      <c r="U295" s="284"/>
      <c r="V295" s="284"/>
      <c r="W295" s="284"/>
      <c r="X295" s="284"/>
      <c r="Y295" s="284"/>
      <c r="Z295" s="284"/>
      <c r="AA295" s="284"/>
      <c r="AB295" s="284"/>
      <c r="AC295" s="284"/>
      <c r="AD295" s="284"/>
      <c r="AE295" s="284"/>
      <c r="AF295" s="284"/>
      <c r="AG295" s="284"/>
      <c r="AH295" s="284"/>
      <c r="AI295" s="284"/>
      <c r="AJ295" s="284"/>
      <c r="AK295" s="284"/>
      <c r="AL295" s="284"/>
      <c r="AM295" s="284"/>
      <c r="AN295" s="284"/>
      <c r="AO295" s="284"/>
      <c r="AP295" s="284"/>
      <c r="AQ295" s="284"/>
      <c r="AR295" s="284"/>
      <c r="AS295" s="284"/>
      <c r="AT295" s="284"/>
      <c r="AU295" s="284"/>
      <c r="AV295" s="284"/>
      <c r="AW295" s="284"/>
      <c r="AX295" s="284"/>
      <c r="AY295" s="284"/>
      <c r="AZ295" s="284"/>
      <c r="BA295" s="284"/>
      <c r="BB295" s="284"/>
      <c r="BC295" s="284"/>
      <c r="BD295" s="284"/>
      <c r="BE295" s="284"/>
      <c r="BF295" s="284"/>
      <c r="BG295" s="284"/>
      <c r="BH295" s="284"/>
      <c r="BI295" s="284"/>
      <c r="BJ295" s="284"/>
      <c r="BK295" s="284"/>
      <c r="BL295" s="284"/>
      <c r="BM295" s="284"/>
      <c r="BN295" s="284"/>
      <c r="BO295" s="284"/>
      <c r="BP295" s="284"/>
      <c r="BQ295" s="284"/>
      <c r="BR295" s="284"/>
      <c r="BS295" s="284"/>
      <c r="BT295" s="284"/>
      <c r="BU295" s="284"/>
      <c r="BV295" s="284"/>
      <c r="BW295" s="284"/>
      <c r="BX295" s="284"/>
      <c r="BY295" s="284"/>
      <c r="BZ295" s="284"/>
      <c r="CA295" s="284"/>
      <c r="CB295" s="284"/>
      <c r="CC295" s="284"/>
      <c r="CD295" s="284"/>
      <c r="CE295" s="284"/>
      <c r="CF295" s="284"/>
      <c r="CG295" s="284"/>
      <c r="CH295" s="284"/>
      <c r="CI295" s="284"/>
      <c r="CJ295" s="284"/>
      <c r="CK295" s="284"/>
      <c r="CL295" s="284"/>
      <c r="CM295" s="284"/>
      <c r="CN295" s="284"/>
      <c r="CO295" s="284"/>
      <c r="CP295" s="284"/>
      <c r="CQ295" s="284"/>
      <c r="CR295" s="284"/>
      <c r="CS295" s="284"/>
      <c r="CT295" s="284"/>
      <c r="CU295" s="284"/>
      <c r="CV295" s="284"/>
      <c r="CW295" s="284"/>
      <c r="CX295" s="284"/>
      <c r="CY295" s="284"/>
      <c r="CZ295" s="284"/>
      <c r="DA295" s="284"/>
      <c r="DB295" s="284"/>
      <c r="DC295" s="284"/>
      <c r="DD295" s="284"/>
      <c r="DE295" s="284"/>
      <c r="DF295" s="284"/>
      <c r="DG295" s="284"/>
      <c r="DH295" s="284"/>
      <c r="DI295" s="284"/>
      <c r="DJ295" s="284"/>
      <c r="DK295" s="284"/>
      <c r="DL295" s="284"/>
      <c r="DM295" s="284"/>
      <c r="DN295" s="284"/>
      <c r="DO295" s="284"/>
      <c r="DP295" s="284"/>
      <c r="DQ295" s="284"/>
      <c r="DR295" s="284"/>
      <c r="DS295" s="284"/>
      <c r="DT295" s="284"/>
      <c r="DU295" s="284"/>
      <c r="DV295" s="284"/>
      <c r="DW295" s="284"/>
      <c r="DX295" s="284"/>
      <c r="DY295" s="284"/>
      <c r="DZ295" s="284"/>
      <c r="EA295" s="284"/>
      <c r="EB295" s="284"/>
      <c r="EC295" s="284"/>
      <c r="ED295" s="284"/>
      <c r="EE295" s="284"/>
      <c r="EF295" s="284"/>
      <c r="EG295" s="284"/>
      <c r="EH295" s="284"/>
      <c r="EI295" s="284"/>
      <c r="EJ295" s="284"/>
      <c r="EK295" s="284"/>
      <c r="EL295" s="284"/>
      <c r="EM295" s="284"/>
      <c r="EN295" s="284"/>
      <c r="EO295" s="284"/>
      <c r="EP295" s="284"/>
      <c r="EQ295" s="284"/>
      <c r="ER295" s="284"/>
      <c r="ES295" s="284"/>
      <c r="ET295" s="284"/>
      <c r="EU295" s="284"/>
      <c r="EV295" s="284"/>
      <c r="EW295" s="284"/>
      <c r="EX295" s="284"/>
      <c r="EY295" s="284"/>
      <c r="EZ295" s="284"/>
      <c r="FA295" s="284"/>
      <c r="FB295" s="284"/>
      <c r="FC295" s="284"/>
      <c r="FD295" s="284"/>
      <c r="FE295" s="284"/>
      <c r="FF295" s="284"/>
      <c r="FG295" s="284"/>
      <c r="FH295" s="284"/>
      <c r="FI295" s="284"/>
      <c r="FJ295" s="284"/>
      <c r="FK295" s="284"/>
      <c r="FL295" s="284"/>
      <c r="FM295" s="284"/>
      <c r="FN295" s="284"/>
      <c r="FO295" s="284"/>
      <c r="FP295" s="284"/>
      <c r="FQ295" s="284"/>
      <c r="FR295" s="284"/>
      <c r="FS295" s="284"/>
      <c r="FT295" s="284"/>
      <c r="FU295" s="284"/>
      <c r="FV295" s="284"/>
      <c r="FW295" s="284"/>
      <c r="FX295" s="284"/>
      <c r="FY295" s="284"/>
      <c r="FZ295" s="284"/>
      <c r="GA295" s="284"/>
      <c r="GB295" s="284"/>
      <c r="GC295" s="284"/>
      <c r="GD295" s="284"/>
      <c r="GE295" s="284"/>
      <c r="GF295" s="284"/>
      <c r="GG295" s="284"/>
      <c r="GH295" s="284"/>
      <c r="GI295" s="284"/>
      <c r="GJ295" s="284"/>
      <c r="GK295" s="284"/>
      <c r="GL295" s="284"/>
      <c r="GM295" s="284"/>
      <c r="GN295" s="284"/>
      <c r="GO295" s="284"/>
      <c r="GP295" s="284"/>
      <c r="GQ295" s="284"/>
      <c r="GR295" s="284"/>
      <c r="GS295" s="284"/>
      <c r="GT295" s="284"/>
      <c r="GU295" s="284"/>
      <c r="GV295" s="284"/>
      <c r="GW295" s="284"/>
      <c r="GX295" s="284"/>
      <c r="GY295" s="284"/>
      <c r="GZ295" s="284"/>
      <c r="HA295" s="284"/>
      <c r="HB295" s="284"/>
      <c r="HC295" s="284"/>
      <c r="HD295" s="284"/>
      <c r="HE295" s="284"/>
      <c r="HF295" s="284"/>
      <c r="HG295" s="284"/>
      <c r="HH295" s="284"/>
      <c r="HI295" s="284"/>
      <c r="HJ295" s="284"/>
      <c r="HK295" s="284"/>
      <c r="HL295" s="284"/>
      <c r="HM295" s="284"/>
      <c r="HN295" s="284"/>
      <c r="HO295" s="284"/>
      <c r="HP295" s="284"/>
      <c r="HQ295" s="284"/>
      <c r="HR295" s="284"/>
      <c r="HS295" s="284"/>
      <c r="HT295" s="284"/>
      <c r="HU295" s="284"/>
      <c r="HV295" s="284"/>
      <c r="HW295" s="284"/>
      <c r="HX295" s="284"/>
      <c r="HY295" s="284"/>
      <c r="HZ295" s="284"/>
      <c r="IA295" s="284"/>
      <c r="IB295" s="284"/>
      <c r="IC295" s="284"/>
      <c r="ID295" s="284"/>
      <c r="IE295" s="284"/>
      <c r="IF295" s="284"/>
      <c r="IG295" s="284"/>
      <c r="IH295" s="284"/>
      <c r="II295" s="284"/>
      <c r="IJ295" s="284"/>
    </row>
    <row r="296" spans="1:244" s="353" customFormat="1" ht="14.25">
      <c r="A296" s="344" t="s">
        <v>1477</v>
      </c>
      <c r="B296" s="506" t="s">
        <v>1278</v>
      </c>
      <c r="C296" s="168" t="s">
        <v>442</v>
      </c>
      <c r="D296" s="417">
        <v>3</v>
      </c>
      <c r="E296" s="291"/>
      <c r="F296" s="219">
        <f>D296*E296</f>
        <v>0</v>
      </c>
      <c r="G296" s="284"/>
      <c r="H296" s="284"/>
      <c r="I296" s="284"/>
      <c r="J296" s="284"/>
      <c r="K296" s="284"/>
      <c r="L296" s="284"/>
      <c r="M296" s="284"/>
      <c r="N296" s="284"/>
      <c r="O296" s="284"/>
      <c r="P296" s="284"/>
      <c r="Q296" s="284"/>
      <c r="R296" s="284"/>
      <c r="S296" s="284"/>
      <c r="T296" s="284"/>
      <c r="U296" s="284"/>
      <c r="V296" s="284"/>
      <c r="W296" s="284"/>
      <c r="X296" s="284"/>
      <c r="Y296" s="284"/>
      <c r="Z296" s="284"/>
      <c r="AA296" s="284"/>
      <c r="AB296" s="284"/>
      <c r="AC296" s="284"/>
      <c r="AD296" s="284"/>
      <c r="AE296" s="284"/>
      <c r="AF296" s="284"/>
      <c r="AG296" s="284"/>
      <c r="AH296" s="284"/>
      <c r="AI296" s="284"/>
      <c r="AJ296" s="284"/>
      <c r="AK296" s="284"/>
      <c r="AL296" s="284"/>
      <c r="AM296" s="284"/>
      <c r="AN296" s="284"/>
      <c r="AO296" s="284"/>
      <c r="AP296" s="284"/>
      <c r="AQ296" s="284"/>
      <c r="AR296" s="284"/>
      <c r="AS296" s="284"/>
      <c r="AT296" s="284"/>
      <c r="AU296" s="284"/>
      <c r="AV296" s="284"/>
      <c r="AW296" s="284"/>
      <c r="AX296" s="284"/>
      <c r="AY296" s="284"/>
      <c r="AZ296" s="284"/>
      <c r="BA296" s="284"/>
      <c r="BB296" s="284"/>
      <c r="BC296" s="284"/>
      <c r="BD296" s="284"/>
      <c r="BE296" s="284"/>
      <c r="BF296" s="284"/>
      <c r="BG296" s="284"/>
      <c r="BH296" s="284"/>
      <c r="BI296" s="284"/>
      <c r="BJ296" s="284"/>
      <c r="BK296" s="284"/>
      <c r="BL296" s="284"/>
      <c r="BM296" s="284"/>
      <c r="BN296" s="284"/>
      <c r="BO296" s="284"/>
      <c r="BP296" s="284"/>
      <c r="BQ296" s="284"/>
      <c r="BR296" s="284"/>
      <c r="BS296" s="284"/>
      <c r="BT296" s="284"/>
      <c r="BU296" s="284"/>
      <c r="BV296" s="284"/>
      <c r="BW296" s="284"/>
      <c r="BX296" s="284"/>
      <c r="BY296" s="284"/>
      <c r="BZ296" s="284"/>
      <c r="CA296" s="284"/>
      <c r="CB296" s="284"/>
      <c r="CC296" s="284"/>
      <c r="CD296" s="284"/>
      <c r="CE296" s="284"/>
      <c r="CF296" s="284"/>
      <c r="CG296" s="284"/>
      <c r="CH296" s="284"/>
      <c r="CI296" s="284"/>
      <c r="CJ296" s="284"/>
      <c r="CK296" s="284"/>
      <c r="CL296" s="284"/>
      <c r="CM296" s="284"/>
      <c r="CN296" s="284"/>
      <c r="CO296" s="284"/>
      <c r="CP296" s="284"/>
      <c r="CQ296" s="284"/>
      <c r="CR296" s="284"/>
      <c r="CS296" s="284"/>
      <c r="CT296" s="284"/>
      <c r="CU296" s="284"/>
      <c r="CV296" s="284"/>
      <c r="CW296" s="284"/>
      <c r="CX296" s="284"/>
      <c r="CY296" s="284"/>
      <c r="CZ296" s="284"/>
      <c r="DA296" s="284"/>
      <c r="DB296" s="284"/>
      <c r="DC296" s="284"/>
      <c r="DD296" s="284"/>
      <c r="DE296" s="284"/>
      <c r="DF296" s="284"/>
      <c r="DG296" s="284"/>
      <c r="DH296" s="284"/>
      <c r="DI296" s="284"/>
      <c r="DJ296" s="284"/>
      <c r="DK296" s="284"/>
      <c r="DL296" s="284"/>
      <c r="DM296" s="284"/>
      <c r="DN296" s="284"/>
      <c r="DO296" s="284"/>
      <c r="DP296" s="284"/>
      <c r="DQ296" s="284"/>
      <c r="DR296" s="284"/>
      <c r="DS296" s="284"/>
      <c r="DT296" s="284"/>
      <c r="DU296" s="284"/>
      <c r="DV296" s="284"/>
      <c r="DW296" s="284"/>
      <c r="DX296" s="284"/>
      <c r="DY296" s="284"/>
      <c r="DZ296" s="284"/>
      <c r="EA296" s="284"/>
      <c r="EB296" s="284"/>
      <c r="EC296" s="284"/>
      <c r="ED296" s="284"/>
      <c r="EE296" s="284"/>
      <c r="EF296" s="284"/>
      <c r="EG296" s="284"/>
      <c r="EH296" s="284"/>
      <c r="EI296" s="284"/>
      <c r="EJ296" s="284"/>
      <c r="EK296" s="284"/>
      <c r="EL296" s="284"/>
      <c r="EM296" s="284"/>
      <c r="EN296" s="284"/>
      <c r="EO296" s="284"/>
      <c r="EP296" s="284"/>
      <c r="EQ296" s="284"/>
      <c r="ER296" s="284"/>
      <c r="ES296" s="284"/>
      <c r="ET296" s="284"/>
      <c r="EU296" s="284"/>
      <c r="EV296" s="284"/>
      <c r="EW296" s="284"/>
      <c r="EX296" s="284"/>
      <c r="EY296" s="284"/>
      <c r="EZ296" s="284"/>
      <c r="FA296" s="284"/>
      <c r="FB296" s="284"/>
      <c r="FC296" s="284"/>
      <c r="FD296" s="284"/>
      <c r="FE296" s="284"/>
      <c r="FF296" s="284"/>
      <c r="FG296" s="284"/>
      <c r="FH296" s="284"/>
      <c r="FI296" s="284"/>
      <c r="FJ296" s="284"/>
      <c r="FK296" s="284"/>
      <c r="FL296" s="284"/>
      <c r="FM296" s="284"/>
      <c r="FN296" s="284"/>
      <c r="FO296" s="284"/>
      <c r="FP296" s="284"/>
      <c r="FQ296" s="284"/>
      <c r="FR296" s="284"/>
      <c r="FS296" s="284"/>
      <c r="FT296" s="284"/>
      <c r="FU296" s="284"/>
      <c r="FV296" s="284"/>
      <c r="FW296" s="284"/>
      <c r="FX296" s="284"/>
      <c r="FY296" s="284"/>
      <c r="FZ296" s="284"/>
      <c r="GA296" s="284"/>
      <c r="GB296" s="284"/>
      <c r="GC296" s="284"/>
      <c r="GD296" s="284"/>
      <c r="GE296" s="284"/>
      <c r="GF296" s="284"/>
      <c r="GG296" s="284"/>
      <c r="GH296" s="284"/>
      <c r="GI296" s="284"/>
      <c r="GJ296" s="284"/>
      <c r="GK296" s="284"/>
      <c r="GL296" s="284"/>
      <c r="GM296" s="284"/>
      <c r="GN296" s="284"/>
      <c r="GO296" s="284"/>
      <c r="GP296" s="284"/>
      <c r="GQ296" s="284"/>
      <c r="GR296" s="284"/>
      <c r="GS296" s="284"/>
      <c r="GT296" s="284"/>
      <c r="GU296" s="284"/>
      <c r="GV296" s="284"/>
      <c r="GW296" s="284"/>
      <c r="GX296" s="284"/>
      <c r="GY296" s="284"/>
      <c r="GZ296" s="284"/>
      <c r="HA296" s="284"/>
      <c r="HB296" s="284"/>
      <c r="HC296" s="284"/>
      <c r="HD296" s="284"/>
      <c r="HE296" s="284"/>
      <c r="HF296" s="284"/>
      <c r="HG296" s="284"/>
      <c r="HH296" s="284"/>
      <c r="HI296" s="284"/>
      <c r="HJ296" s="284"/>
      <c r="HK296" s="284"/>
      <c r="HL296" s="284"/>
      <c r="HM296" s="284"/>
      <c r="HN296" s="284"/>
      <c r="HO296" s="284"/>
      <c r="HP296" s="284"/>
      <c r="HQ296" s="284"/>
      <c r="HR296" s="284"/>
      <c r="HS296" s="284"/>
      <c r="HT296" s="284"/>
      <c r="HU296" s="284"/>
      <c r="HV296" s="284"/>
      <c r="HW296" s="284"/>
      <c r="HX296" s="284"/>
      <c r="HY296" s="284"/>
      <c r="HZ296" s="284"/>
      <c r="IA296" s="284"/>
      <c r="IB296" s="284"/>
      <c r="IC296" s="284"/>
      <c r="ID296" s="284"/>
      <c r="IE296" s="284"/>
      <c r="IF296" s="284"/>
      <c r="IG296" s="284"/>
      <c r="IH296" s="284"/>
      <c r="II296" s="284"/>
      <c r="IJ296" s="284"/>
    </row>
    <row r="297" spans="1:244" s="353" customFormat="1" ht="15" customHeight="1">
      <c r="A297" s="505"/>
      <c r="B297" s="506"/>
      <c r="C297" s="168"/>
      <c r="D297" s="417"/>
      <c r="E297" s="521"/>
      <c r="F297" s="510"/>
      <c r="G297" s="284"/>
      <c r="H297" s="284"/>
      <c r="I297" s="284"/>
      <c r="J297" s="284"/>
      <c r="K297" s="284"/>
      <c r="L297" s="284"/>
      <c r="M297" s="284"/>
      <c r="N297" s="284"/>
      <c r="O297" s="284"/>
      <c r="P297" s="284"/>
      <c r="Q297" s="284"/>
      <c r="R297" s="284"/>
      <c r="S297" s="284"/>
      <c r="T297" s="284"/>
      <c r="U297" s="284"/>
      <c r="V297" s="284"/>
      <c r="W297" s="284"/>
      <c r="X297" s="284"/>
      <c r="Y297" s="284"/>
      <c r="Z297" s="284"/>
      <c r="AA297" s="284"/>
      <c r="AB297" s="284"/>
      <c r="AC297" s="284"/>
      <c r="AD297" s="284"/>
      <c r="AE297" s="284"/>
      <c r="AF297" s="284"/>
      <c r="AG297" s="284"/>
      <c r="AH297" s="284"/>
      <c r="AI297" s="284"/>
      <c r="AJ297" s="284"/>
      <c r="AK297" s="284"/>
      <c r="AL297" s="284"/>
      <c r="AM297" s="284"/>
      <c r="AN297" s="284"/>
      <c r="AO297" s="284"/>
      <c r="AP297" s="284"/>
      <c r="AQ297" s="284"/>
      <c r="AR297" s="284"/>
      <c r="AS297" s="284"/>
      <c r="AT297" s="284"/>
      <c r="AU297" s="284"/>
      <c r="AV297" s="284"/>
      <c r="AW297" s="284"/>
      <c r="AX297" s="284"/>
      <c r="AY297" s="284"/>
      <c r="AZ297" s="284"/>
      <c r="BA297" s="284"/>
      <c r="BB297" s="284"/>
      <c r="BC297" s="284"/>
      <c r="BD297" s="284"/>
      <c r="BE297" s="284"/>
      <c r="BF297" s="284"/>
      <c r="BG297" s="284"/>
      <c r="BH297" s="284"/>
      <c r="BI297" s="284"/>
      <c r="BJ297" s="284"/>
      <c r="BK297" s="284"/>
      <c r="BL297" s="284"/>
      <c r="BM297" s="284"/>
      <c r="BN297" s="284"/>
      <c r="BO297" s="284"/>
      <c r="BP297" s="284"/>
      <c r="BQ297" s="284"/>
      <c r="BR297" s="284"/>
      <c r="BS297" s="284"/>
      <c r="BT297" s="284"/>
      <c r="BU297" s="284"/>
      <c r="BV297" s="284"/>
      <c r="BW297" s="284"/>
      <c r="BX297" s="284"/>
      <c r="BY297" s="284"/>
      <c r="BZ297" s="284"/>
      <c r="CA297" s="284"/>
      <c r="CB297" s="284"/>
      <c r="CC297" s="284"/>
      <c r="CD297" s="284"/>
      <c r="CE297" s="284"/>
      <c r="CF297" s="284"/>
      <c r="CG297" s="284"/>
      <c r="CH297" s="284"/>
      <c r="CI297" s="284"/>
      <c r="CJ297" s="284"/>
      <c r="CK297" s="284"/>
      <c r="CL297" s="284"/>
      <c r="CM297" s="284"/>
      <c r="CN297" s="284"/>
      <c r="CO297" s="284"/>
      <c r="CP297" s="284"/>
      <c r="CQ297" s="284"/>
      <c r="CR297" s="284"/>
      <c r="CS297" s="284"/>
      <c r="CT297" s="284"/>
      <c r="CU297" s="284"/>
      <c r="CV297" s="284"/>
      <c r="CW297" s="284"/>
      <c r="CX297" s="284"/>
      <c r="CY297" s="284"/>
      <c r="CZ297" s="284"/>
      <c r="DA297" s="284"/>
      <c r="DB297" s="284"/>
      <c r="DC297" s="284"/>
      <c r="DD297" s="284"/>
      <c r="DE297" s="284"/>
      <c r="DF297" s="284"/>
      <c r="DG297" s="284"/>
      <c r="DH297" s="284"/>
      <c r="DI297" s="284"/>
      <c r="DJ297" s="284"/>
      <c r="DK297" s="284"/>
      <c r="DL297" s="284"/>
      <c r="DM297" s="284"/>
      <c r="DN297" s="284"/>
      <c r="DO297" s="284"/>
      <c r="DP297" s="284"/>
      <c r="DQ297" s="284"/>
      <c r="DR297" s="284"/>
      <c r="DS297" s="284"/>
      <c r="DT297" s="284"/>
      <c r="DU297" s="284"/>
      <c r="DV297" s="284"/>
      <c r="DW297" s="284"/>
      <c r="DX297" s="284"/>
      <c r="DY297" s="284"/>
      <c r="DZ297" s="284"/>
      <c r="EA297" s="284"/>
      <c r="EB297" s="284"/>
      <c r="EC297" s="284"/>
      <c r="ED297" s="284"/>
      <c r="EE297" s="284"/>
      <c r="EF297" s="284"/>
      <c r="EG297" s="284"/>
      <c r="EH297" s="284"/>
      <c r="EI297" s="284"/>
      <c r="EJ297" s="284"/>
      <c r="EK297" s="284"/>
      <c r="EL297" s="284"/>
      <c r="EM297" s="284"/>
      <c r="EN297" s="284"/>
      <c r="EO297" s="284"/>
      <c r="EP297" s="284"/>
      <c r="EQ297" s="284"/>
      <c r="ER297" s="284"/>
      <c r="ES297" s="284"/>
      <c r="ET297" s="284"/>
      <c r="EU297" s="284"/>
      <c r="EV297" s="284"/>
      <c r="EW297" s="284"/>
      <c r="EX297" s="284"/>
      <c r="EY297" s="284"/>
      <c r="EZ297" s="284"/>
      <c r="FA297" s="284"/>
      <c r="FB297" s="284"/>
      <c r="FC297" s="284"/>
      <c r="FD297" s="284"/>
      <c r="FE297" s="284"/>
      <c r="FF297" s="284"/>
      <c r="FG297" s="284"/>
      <c r="FH297" s="284"/>
      <c r="FI297" s="284"/>
      <c r="FJ297" s="284"/>
      <c r="FK297" s="284"/>
      <c r="FL297" s="284"/>
      <c r="FM297" s="284"/>
      <c r="FN297" s="284"/>
      <c r="FO297" s="284"/>
      <c r="FP297" s="284"/>
      <c r="FQ297" s="284"/>
      <c r="FR297" s="284"/>
      <c r="FS297" s="284"/>
      <c r="FT297" s="284"/>
      <c r="FU297" s="284"/>
      <c r="FV297" s="284"/>
      <c r="FW297" s="284"/>
      <c r="FX297" s="284"/>
      <c r="FY297" s="284"/>
      <c r="FZ297" s="284"/>
      <c r="GA297" s="284"/>
      <c r="GB297" s="284"/>
      <c r="GC297" s="284"/>
      <c r="GD297" s="284"/>
      <c r="GE297" s="284"/>
      <c r="GF297" s="284"/>
      <c r="GG297" s="284"/>
      <c r="GH297" s="284"/>
      <c r="GI297" s="284"/>
      <c r="GJ297" s="284"/>
      <c r="GK297" s="284"/>
      <c r="GL297" s="284"/>
      <c r="GM297" s="284"/>
      <c r="GN297" s="284"/>
      <c r="GO297" s="284"/>
      <c r="GP297" s="284"/>
      <c r="GQ297" s="284"/>
      <c r="GR297" s="284"/>
      <c r="GS297" s="284"/>
      <c r="GT297" s="284"/>
      <c r="GU297" s="284"/>
      <c r="GV297" s="284"/>
      <c r="GW297" s="284"/>
      <c r="GX297" s="284"/>
      <c r="GY297" s="284"/>
      <c r="GZ297" s="284"/>
      <c r="HA297" s="284"/>
      <c r="HB297" s="284"/>
      <c r="HC297" s="284"/>
      <c r="HD297" s="284"/>
      <c r="HE297" s="284"/>
      <c r="HF297" s="284"/>
      <c r="HG297" s="284"/>
      <c r="HH297" s="284"/>
      <c r="HI297" s="284"/>
      <c r="HJ297" s="284"/>
      <c r="HK297" s="284"/>
      <c r="HL297" s="284"/>
      <c r="HM297" s="284"/>
      <c r="HN297" s="284"/>
      <c r="HO297" s="284"/>
      <c r="HP297" s="284"/>
      <c r="HQ297" s="284"/>
      <c r="HR297" s="284"/>
      <c r="HS297" s="284"/>
      <c r="HT297" s="284"/>
      <c r="HU297" s="284"/>
      <c r="HV297" s="284"/>
      <c r="HW297" s="284"/>
      <c r="HX297" s="284"/>
      <c r="HY297" s="284"/>
      <c r="HZ297" s="284"/>
      <c r="IA297" s="284"/>
      <c r="IB297" s="284"/>
      <c r="IC297" s="284"/>
      <c r="ID297" s="284"/>
      <c r="IE297" s="284"/>
      <c r="IF297" s="284"/>
      <c r="IG297" s="284"/>
      <c r="IH297" s="284"/>
      <c r="II297" s="284"/>
      <c r="IJ297" s="284"/>
    </row>
    <row r="298" spans="1:244" s="353" customFormat="1" ht="15" customHeight="1">
      <c r="A298" s="344" t="s">
        <v>1478</v>
      </c>
      <c r="B298" s="506" t="s">
        <v>1276</v>
      </c>
      <c r="C298" s="168" t="s">
        <v>442</v>
      </c>
      <c r="D298" s="417">
        <v>1</v>
      </c>
      <c r="E298" s="291"/>
      <c r="F298" s="219">
        <f>D298*E298</f>
        <v>0</v>
      </c>
      <c r="G298" s="284"/>
      <c r="H298" s="284"/>
      <c r="I298" s="284"/>
      <c r="J298" s="284"/>
      <c r="K298" s="284"/>
      <c r="L298" s="284"/>
      <c r="M298" s="284"/>
      <c r="N298" s="284"/>
      <c r="O298" s="284"/>
      <c r="P298" s="284"/>
      <c r="Q298" s="284"/>
      <c r="R298" s="284"/>
      <c r="S298" s="284"/>
      <c r="T298" s="284"/>
      <c r="U298" s="284"/>
      <c r="V298" s="284"/>
      <c r="W298" s="284"/>
      <c r="X298" s="284"/>
      <c r="Y298" s="284"/>
      <c r="Z298" s="284"/>
      <c r="AA298" s="284"/>
      <c r="AB298" s="284"/>
      <c r="AC298" s="284"/>
      <c r="AD298" s="284"/>
      <c r="AE298" s="284"/>
      <c r="AF298" s="284"/>
      <c r="AG298" s="284"/>
      <c r="AH298" s="284"/>
      <c r="AI298" s="284"/>
      <c r="AJ298" s="284"/>
      <c r="AK298" s="284"/>
      <c r="AL298" s="284"/>
      <c r="AM298" s="284"/>
      <c r="AN298" s="284"/>
      <c r="AO298" s="284"/>
      <c r="AP298" s="284"/>
      <c r="AQ298" s="284"/>
      <c r="AR298" s="284"/>
      <c r="AS298" s="284"/>
      <c r="AT298" s="284"/>
      <c r="AU298" s="284"/>
      <c r="AV298" s="284"/>
      <c r="AW298" s="284"/>
      <c r="AX298" s="284"/>
      <c r="AY298" s="284"/>
      <c r="AZ298" s="284"/>
      <c r="BA298" s="284"/>
      <c r="BB298" s="284"/>
      <c r="BC298" s="284"/>
      <c r="BD298" s="284"/>
      <c r="BE298" s="284"/>
      <c r="BF298" s="284"/>
      <c r="BG298" s="284"/>
      <c r="BH298" s="284"/>
      <c r="BI298" s="284"/>
      <c r="BJ298" s="284"/>
      <c r="BK298" s="284"/>
      <c r="BL298" s="284"/>
      <c r="BM298" s="284"/>
      <c r="BN298" s="284"/>
      <c r="BO298" s="284"/>
      <c r="BP298" s="284"/>
      <c r="BQ298" s="284"/>
      <c r="BR298" s="284"/>
      <c r="BS298" s="284"/>
      <c r="BT298" s="284"/>
      <c r="BU298" s="284"/>
      <c r="BV298" s="284"/>
      <c r="BW298" s="284"/>
      <c r="BX298" s="284"/>
      <c r="BY298" s="284"/>
      <c r="BZ298" s="284"/>
      <c r="CA298" s="284"/>
      <c r="CB298" s="284"/>
      <c r="CC298" s="284"/>
      <c r="CD298" s="284"/>
      <c r="CE298" s="284"/>
      <c r="CF298" s="284"/>
      <c r="CG298" s="284"/>
      <c r="CH298" s="284"/>
      <c r="CI298" s="284"/>
      <c r="CJ298" s="284"/>
      <c r="CK298" s="284"/>
      <c r="CL298" s="284"/>
      <c r="CM298" s="284"/>
      <c r="CN298" s="284"/>
      <c r="CO298" s="284"/>
      <c r="CP298" s="284"/>
      <c r="CQ298" s="284"/>
      <c r="CR298" s="284"/>
      <c r="CS298" s="284"/>
      <c r="CT298" s="284"/>
      <c r="CU298" s="284"/>
      <c r="CV298" s="284"/>
      <c r="CW298" s="284"/>
      <c r="CX298" s="284"/>
      <c r="CY298" s="284"/>
      <c r="CZ298" s="284"/>
      <c r="DA298" s="284"/>
      <c r="DB298" s="284"/>
      <c r="DC298" s="284"/>
      <c r="DD298" s="284"/>
      <c r="DE298" s="284"/>
      <c r="DF298" s="284"/>
      <c r="DG298" s="284"/>
      <c r="DH298" s="284"/>
      <c r="DI298" s="284"/>
      <c r="DJ298" s="284"/>
      <c r="DK298" s="284"/>
      <c r="DL298" s="284"/>
      <c r="DM298" s="284"/>
      <c r="DN298" s="284"/>
      <c r="DO298" s="284"/>
      <c r="DP298" s="284"/>
      <c r="DQ298" s="284"/>
      <c r="DR298" s="284"/>
      <c r="DS298" s="284"/>
      <c r="DT298" s="284"/>
      <c r="DU298" s="284"/>
      <c r="DV298" s="284"/>
      <c r="DW298" s="284"/>
      <c r="DX298" s="284"/>
      <c r="DY298" s="284"/>
      <c r="DZ298" s="284"/>
      <c r="EA298" s="284"/>
      <c r="EB298" s="284"/>
      <c r="EC298" s="284"/>
      <c r="ED298" s="284"/>
      <c r="EE298" s="284"/>
      <c r="EF298" s="284"/>
      <c r="EG298" s="284"/>
      <c r="EH298" s="284"/>
      <c r="EI298" s="284"/>
      <c r="EJ298" s="284"/>
      <c r="EK298" s="284"/>
      <c r="EL298" s="284"/>
      <c r="EM298" s="284"/>
      <c r="EN298" s="284"/>
      <c r="EO298" s="284"/>
      <c r="EP298" s="284"/>
      <c r="EQ298" s="284"/>
      <c r="ER298" s="284"/>
      <c r="ES298" s="284"/>
      <c r="ET298" s="284"/>
      <c r="EU298" s="284"/>
      <c r="EV298" s="284"/>
      <c r="EW298" s="284"/>
      <c r="EX298" s="284"/>
      <c r="EY298" s="284"/>
      <c r="EZ298" s="284"/>
      <c r="FA298" s="284"/>
      <c r="FB298" s="284"/>
      <c r="FC298" s="284"/>
      <c r="FD298" s="284"/>
      <c r="FE298" s="284"/>
      <c r="FF298" s="284"/>
      <c r="FG298" s="284"/>
      <c r="FH298" s="284"/>
      <c r="FI298" s="284"/>
      <c r="FJ298" s="284"/>
      <c r="FK298" s="284"/>
      <c r="FL298" s="284"/>
      <c r="FM298" s="284"/>
      <c r="FN298" s="284"/>
      <c r="FO298" s="284"/>
      <c r="FP298" s="284"/>
      <c r="FQ298" s="284"/>
      <c r="FR298" s="284"/>
      <c r="FS298" s="284"/>
      <c r="FT298" s="284"/>
      <c r="FU298" s="284"/>
      <c r="FV298" s="284"/>
      <c r="FW298" s="284"/>
      <c r="FX298" s="284"/>
      <c r="FY298" s="284"/>
      <c r="FZ298" s="284"/>
      <c r="GA298" s="284"/>
      <c r="GB298" s="284"/>
      <c r="GC298" s="284"/>
      <c r="GD298" s="284"/>
      <c r="GE298" s="284"/>
      <c r="GF298" s="284"/>
      <c r="GG298" s="284"/>
      <c r="GH298" s="284"/>
      <c r="GI298" s="284"/>
      <c r="GJ298" s="284"/>
      <c r="GK298" s="284"/>
      <c r="GL298" s="284"/>
      <c r="GM298" s="284"/>
      <c r="GN298" s="284"/>
      <c r="GO298" s="284"/>
      <c r="GP298" s="284"/>
      <c r="GQ298" s="284"/>
      <c r="GR298" s="284"/>
      <c r="GS298" s="284"/>
      <c r="GT298" s="284"/>
      <c r="GU298" s="284"/>
      <c r="GV298" s="284"/>
      <c r="GW298" s="284"/>
      <c r="GX298" s="284"/>
      <c r="GY298" s="284"/>
      <c r="GZ298" s="284"/>
      <c r="HA298" s="284"/>
      <c r="HB298" s="284"/>
      <c r="HC298" s="284"/>
      <c r="HD298" s="284"/>
      <c r="HE298" s="284"/>
      <c r="HF298" s="284"/>
      <c r="HG298" s="284"/>
      <c r="HH298" s="284"/>
      <c r="HI298" s="284"/>
      <c r="HJ298" s="284"/>
      <c r="HK298" s="284"/>
      <c r="HL298" s="284"/>
      <c r="HM298" s="284"/>
      <c r="HN298" s="284"/>
      <c r="HO298" s="284"/>
      <c r="HP298" s="284"/>
      <c r="HQ298" s="284"/>
      <c r="HR298" s="284"/>
      <c r="HS298" s="284"/>
      <c r="HT298" s="284"/>
      <c r="HU298" s="284"/>
      <c r="HV298" s="284"/>
      <c r="HW298" s="284"/>
      <c r="HX298" s="284"/>
      <c r="HY298" s="284"/>
      <c r="HZ298" s="284"/>
      <c r="IA298" s="284"/>
      <c r="IB298" s="284"/>
      <c r="IC298" s="284"/>
      <c r="ID298" s="284"/>
      <c r="IE298" s="284"/>
      <c r="IF298" s="284"/>
      <c r="IG298" s="284"/>
      <c r="IH298" s="284"/>
      <c r="II298" s="284"/>
      <c r="IJ298" s="284"/>
    </row>
    <row r="299" spans="1:244" s="353" customFormat="1" ht="15" customHeight="1">
      <c r="A299" s="344"/>
      <c r="B299" s="506"/>
      <c r="C299" s="168"/>
      <c r="D299" s="417"/>
      <c r="E299" s="511"/>
      <c r="F299" s="515"/>
      <c r="G299" s="284"/>
      <c r="H299" s="284"/>
      <c r="I299" s="284"/>
      <c r="J299" s="284"/>
      <c r="K299" s="284"/>
      <c r="L299" s="284"/>
      <c r="M299" s="284"/>
      <c r="N299" s="284"/>
      <c r="O299" s="284"/>
      <c r="P299" s="284"/>
      <c r="Q299" s="284"/>
      <c r="R299" s="284"/>
      <c r="S299" s="284"/>
      <c r="T299" s="284"/>
      <c r="U299" s="284"/>
      <c r="V299" s="284"/>
      <c r="W299" s="284"/>
      <c r="X299" s="284"/>
      <c r="Y299" s="284"/>
      <c r="Z299" s="284"/>
      <c r="AA299" s="284"/>
      <c r="AB299" s="284"/>
      <c r="AC299" s="284"/>
      <c r="AD299" s="284"/>
      <c r="AE299" s="284"/>
      <c r="AF299" s="284"/>
      <c r="AG299" s="284"/>
      <c r="AH299" s="284"/>
      <c r="AI299" s="284"/>
      <c r="AJ299" s="284"/>
      <c r="AK299" s="284"/>
      <c r="AL299" s="284"/>
      <c r="AM299" s="284"/>
      <c r="AN299" s="284"/>
      <c r="AO299" s="284"/>
      <c r="AP299" s="284"/>
      <c r="AQ299" s="284"/>
      <c r="AR299" s="284"/>
      <c r="AS299" s="284"/>
      <c r="AT299" s="284"/>
      <c r="AU299" s="284"/>
      <c r="AV299" s="284"/>
      <c r="AW299" s="284"/>
      <c r="AX299" s="284"/>
      <c r="AY299" s="284"/>
      <c r="AZ299" s="284"/>
      <c r="BA299" s="284"/>
      <c r="BB299" s="284"/>
      <c r="BC299" s="284"/>
      <c r="BD299" s="284"/>
      <c r="BE299" s="284"/>
      <c r="BF299" s="284"/>
      <c r="BG299" s="284"/>
      <c r="BH299" s="284"/>
      <c r="BI299" s="284"/>
      <c r="BJ299" s="284"/>
      <c r="BK299" s="284"/>
      <c r="BL299" s="284"/>
      <c r="BM299" s="284"/>
      <c r="BN299" s="284"/>
      <c r="BO299" s="284"/>
      <c r="BP299" s="284"/>
      <c r="BQ299" s="284"/>
      <c r="BR299" s="284"/>
      <c r="BS299" s="284"/>
      <c r="BT299" s="284"/>
      <c r="BU299" s="284"/>
      <c r="BV299" s="284"/>
      <c r="BW299" s="284"/>
      <c r="BX299" s="284"/>
      <c r="BY299" s="284"/>
      <c r="BZ299" s="284"/>
      <c r="CA299" s="284"/>
      <c r="CB299" s="284"/>
      <c r="CC299" s="284"/>
      <c r="CD299" s="284"/>
      <c r="CE299" s="284"/>
      <c r="CF299" s="284"/>
      <c r="CG299" s="284"/>
      <c r="CH299" s="284"/>
      <c r="CI299" s="284"/>
      <c r="CJ299" s="284"/>
      <c r="CK299" s="284"/>
      <c r="CL299" s="284"/>
      <c r="CM299" s="284"/>
      <c r="CN299" s="284"/>
      <c r="CO299" s="284"/>
      <c r="CP299" s="284"/>
      <c r="CQ299" s="284"/>
      <c r="CR299" s="284"/>
      <c r="CS299" s="284"/>
      <c r="CT299" s="284"/>
      <c r="CU299" s="284"/>
      <c r="CV299" s="284"/>
      <c r="CW299" s="284"/>
      <c r="CX299" s="284"/>
      <c r="CY299" s="284"/>
      <c r="CZ299" s="284"/>
      <c r="DA299" s="284"/>
      <c r="DB299" s="284"/>
      <c r="DC299" s="284"/>
      <c r="DD299" s="284"/>
      <c r="DE299" s="284"/>
      <c r="DF299" s="284"/>
      <c r="DG299" s="284"/>
      <c r="DH299" s="284"/>
      <c r="DI299" s="284"/>
      <c r="DJ299" s="284"/>
      <c r="DK299" s="284"/>
      <c r="DL299" s="284"/>
      <c r="DM299" s="284"/>
      <c r="DN299" s="284"/>
      <c r="DO299" s="284"/>
      <c r="DP299" s="284"/>
      <c r="DQ299" s="284"/>
      <c r="DR299" s="284"/>
      <c r="DS299" s="284"/>
      <c r="DT299" s="284"/>
      <c r="DU299" s="284"/>
      <c r="DV299" s="284"/>
      <c r="DW299" s="284"/>
      <c r="DX299" s="284"/>
      <c r="DY299" s="284"/>
      <c r="DZ299" s="284"/>
      <c r="EA299" s="284"/>
      <c r="EB299" s="284"/>
      <c r="EC299" s="284"/>
      <c r="ED299" s="284"/>
      <c r="EE299" s="284"/>
      <c r="EF299" s="284"/>
      <c r="EG299" s="284"/>
      <c r="EH299" s="284"/>
      <c r="EI299" s="284"/>
      <c r="EJ299" s="284"/>
      <c r="EK299" s="284"/>
      <c r="EL299" s="284"/>
      <c r="EM299" s="284"/>
      <c r="EN299" s="284"/>
      <c r="EO299" s="284"/>
      <c r="EP299" s="284"/>
      <c r="EQ299" s="284"/>
      <c r="ER299" s="284"/>
      <c r="ES299" s="284"/>
      <c r="ET299" s="284"/>
      <c r="EU299" s="284"/>
      <c r="EV299" s="284"/>
      <c r="EW299" s="284"/>
      <c r="EX299" s="284"/>
      <c r="EY299" s="284"/>
      <c r="EZ299" s="284"/>
      <c r="FA299" s="284"/>
      <c r="FB299" s="284"/>
      <c r="FC299" s="284"/>
      <c r="FD299" s="284"/>
      <c r="FE299" s="284"/>
      <c r="FF299" s="284"/>
      <c r="FG299" s="284"/>
      <c r="FH299" s="284"/>
      <c r="FI299" s="284"/>
      <c r="FJ299" s="284"/>
      <c r="FK299" s="284"/>
      <c r="FL299" s="284"/>
      <c r="FM299" s="284"/>
      <c r="FN299" s="284"/>
      <c r="FO299" s="284"/>
      <c r="FP299" s="284"/>
      <c r="FQ299" s="284"/>
      <c r="FR299" s="284"/>
      <c r="FS299" s="284"/>
      <c r="FT299" s="284"/>
      <c r="FU299" s="284"/>
      <c r="FV299" s="284"/>
      <c r="FW299" s="284"/>
      <c r="FX299" s="284"/>
      <c r="FY299" s="284"/>
      <c r="FZ299" s="284"/>
      <c r="GA299" s="284"/>
      <c r="GB299" s="284"/>
      <c r="GC299" s="284"/>
      <c r="GD299" s="284"/>
      <c r="GE299" s="284"/>
      <c r="GF299" s="284"/>
      <c r="GG299" s="284"/>
      <c r="GH299" s="284"/>
      <c r="GI299" s="284"/>
      <c r="GJ299" s="284"/>
      <c r="GK299" s="284"/>
      <c r="GL299" s="284"/>
      <c r="GM299" s="284"/>
      <c r="GN299" s="284"/>
      <c r="GO299" s="284"/>
      <c r="GP299" s="284"/>
      <c r="GQ299" s="284"/>
      <c r="GR299" s="284"/>
      <c r="GS299" s="284"/>
      <c r="GT299" s="284"/>
      <c r="GU299" s="284"/>
      <c r="GV299" s="284"/>
      <c r="GW299" s="284"/>
      <c r="GX299" s="284"/>
      <c r="GY299" s="284"/>
      <c r="GZ299" s="284"/>
      <c r="HA299" s="284"/>
      <c r="HB299" s="284"/>
      <c r="HC299" s="284"/>
      <c r="HD299" s="284"/>
      <c r="HE299" s="284"/>
      <c r="HF299" s="284"/>
      <c r="HG299" s="284"/>
      <c r="HH299" s="284"/>
      <c r="HI299" s="284"/>
      <c r="HJ299" s="284"/>
      <c r="HK299" s="284"/>
      <c r="HL299" s="284"/>
      <c r="HM299" s="284"/>
      <c r="HN299" s="284"/>
      <c r="HO299" s="284"/>
      <c r="HP299" s="284"/>
      <c r="HQ299" s="284"/>
      <c r="HR299" s="284"/>
      <c r="HS299" s="284"/>
      <c r="HT299" s="284"/>
      <c r="HU299" s="284"/>
      <c r="HV299" s="284"/>
      <c r="HW299" s="284"/>
      <c r="HX299" s="284"/>
      <c r="HY299" s="284"/>
      <c r="HZ299" s="284"/>
      <c r="IA299" s="284"/>
      <c r="IB299" s="284"/>
      <c r="IC299" s="284"/>
      <c r="ID299" s="284"/>
      <c r="IE299" s="284"/>
      <c r="IF299" s="284"/>
      <c r="IG299" s="284"/>
      <c r="IH299" s="284"/>
      <c r="II299" s="284"/>
      <c r="IJ299" s="284"/>
    </row>
    <row r="300" spans="1:244" s="353" customFormat="1" ht="15" customHeight="1">
      <c r="A300" s="344"/>
      <c r="B300" s="506"/>
      <c r="C300" s="168"/>
      <c r="D300" s="417"/>
      <c r="E300" s="511"/>
      <c r="F300" s="515"/>
      <c r="G300" s="284"/>
      <c r="H300" s="284"/>
      <c r="I300" s="284"/>
      <c r="J300" s="284"/>
      <c r="K300" s="284"/>
      <c r="L300" s="284"/>
      <c r="M300" s="284"/>
      <c r="N300" s="284"/>
      <c r="O300" s="284"/>
      <c r="P300" s="284"/>
      <c r="Q300" s="284"/>
      <c r="R300" s="284"/>
      <c r="S300" s="284"/>
      <c r="T300" s="284"/>
      <c r="U300" s="284"/>
      <c r="V300" s="284"/>
      <c r="W300" s="284"/>
      <c r="X300" s="284"/>
      <c r="Y300" s="284"/>
      <c r="Z300" s="284"/>
      <c r="AA300" s="284"/>
      <c r="AB300" s="284"/>
      <c r="AC300" s="284"/>
      <c r="AD300" s="284"/>
      <c r="AE300" s="284"/>
      <c r="AF300" s="284"/>
      <c r="AG300" s="284"/>
      <c r="AH300" s="284"/>
      <c r="AI300" s="284"/>
      <c r="AJ300" s="284"/>
      <c r="AK300" s="284"/>
      <c r="AL300" s="284"/>
      <c r="AM300" s="284"/>
      <c r="AN300" s="284"/>
      <c r="AO300" s="284"/>
      <c r="AP300" s="284"/>
      <c r="AQ300" s="284"/>
      <c r="AR300" s="284"/>
      <c r="AS300" s="284"/>
      <c r="AT300" s="284"/>
      <c r="AU300" s="284"/>
      <c r="AV300" s="284"/>
      <c r="AW300" s="284"/>
      <c r="AX300" s="284"/>
      <c r="AY300" s="284"/>
      <c r="AZ300" s="284"/>
      <c r="BA300" s="284"/>
      <c r="BB300" s="284"/>
      <c r="BC300" s="284"/>
      <c r="BD300" s="284"/>
      <c r="BE300" s="284"/>
      <c r="BF300" s="284"/>
      <c r="BG300" s="284"/>
      <c r="BH300" s="284"/>
      <c r="BI300" s="284"/>
      <c r="BJ300" s="284"/>
      <c r="BK300" s="284"/>
      <c r="BL300" s="284"/>
      <c r="BM300" s="284"/>
      <c r="BN300" s="284"/>
      <c r="BO300" s="284"/>
      <c r="BP300" s="284"/>
      <c r="BQ300" s="284"/>
      <c r="BR300" s="284"/>
      <c r="BS300" s="284"/>
      <c r="BT300" s="284"/>
      <c r="BU300" s="284"/>
      <c r="BV300" s="284"/>
      <c r="BW300" s="284"/>
      <c r="BX300" s="284"/>
      <c r="BY300" s="284"/>
      <c r="BZ300" s="284"/>
      <c r="CA300" s="284"/>
      <c r="CB300" s="284"/>
      <c r="CC300" s="284"/>
      <c r="CD300" s="284"/>
      <c r="CE300" s="284"/>
      <c r="CF300" s="284"/>
      <c r="CG300" s="284"/>
      <c r="CH300" s="284"/>
      <c r="CI300" s="284"/>
      <c r="CJ300" s="284"/>
      <c r="CK300" s="284"/>
      <c r="CL300" s="284"/>
      <c r="CM300" s="284"/>
      <c r="CN300" s="284"/>
      <c r="CO300" s="284"/>
      <c r="CP300" s="284"/>
      <c r="CQ300" s="284"/>
      <c r="CR300" s="284"/>
      <c r="CS300" s="284"/>
      <c r="CT300" s="284"/>
      <c r="CU300" s="284"/>
      <c r="CV300" s="284"/>
      <c r="CW300" s="284"/>
      <c r="CX300" s="284"/>
      <c r="CY300" s="284"/>
      <c r="CZ300" s="284"/>
      <c r="DA300" s="284"/>
      <c r="DB300" s="284"/>
      <c r="DC300" s="284"/>
      <c r="DD300" s="284"/>
      <c r="DE300" s="284"/>
      <c r="DF300" s="284"/>
      <c r="DG300" s="284"/>
      <c r="DH300" s="284"/>
      <c r="DI300" s="284"/>
      <c r="DJ300" s="284"/>
      <c r="DK300" s="284"/>
      <c r="DL300" s="284"/>
      <c r="DM300" s="284"/>
      <c r="DN300" s="284"/>
      <c r="DO300" s="284"/>
      <c r="DP300" s="284"/>
      <c r="DQ300" s="284"/>
      <c r="DR300" s="284"/>
      <c r="DS300" s="284"/>
      <c r="DT300" s="284"/>
      <c r="DU300" s="284"/>
      <c r="DV300" s="284"/>
      <c r="DW300" s="284"/>
      <c r="DX300" s="284"/>
      <c r="DY300" s="284"/>
      <c r="DZ300" s="284"/>
      <c r="EA300" s="284"/>
      <c r="EB300" s="284"/>
      <c r="EC300" s="284"/>
      <c r="ED300" s="284"/>
      <c r="EE300" s="284"/>
      <c r="EF300" s="284"/>
      <c r="EG300" s="284"/>
      <c r="EH300" s="284"/>
      <c r="EI300" s="284"/>
      <c r="EJ300" s="284"/>
      <c r="EK300" s="284"/>
      <c r="EL300" s="284"/>
      <c r="EM300" s="284"/>
      <c r="EN300" s="284"/>
      <c r="EO300" s="284"/>
      <c r="EP300" s="284"/>
      <c r="EQ300" s="284"/>
      <c r="ER300" s="284"/>
      <c r="ES300" s="284"/>
      <c r="ET300" s="284"/>
      <c r="EU300" s="284"/>
      <c r="EV300" s="284"/>
      <c r="EW300" s="284"/>
      <c r="EX300" s="284"/>
      <c r="EY300" s="284"/>
      <c r="EZ300" s="284"/>
      <c r="FA300" s="284"/>
      <c r="FB300" s="284"/>
      <c r="FC300" s="284"/>
      <c r="FD300" s="284"/>
      <c r="FE300" s="284"/>
      <c r="FF300" s="284"/>
      <c r="FG300" s="284"/>
      <c r="FH300" s="284"/>
      <c r="FI300" s="284"/>
      <c r="FJ300" s="284"/>
      <c r="FK300" s="284"/>
      <c r="FL300" s="284"/>
      <c r="FM300" s="284"/>
      <c r="FN300" s="284"/>
      <c r="FO300" s="284"/>
      <c r="FP300" s="284"/>
      <c r="FQ300" s="284"/>
      <c r="FR300" s="284"/>
      <c r="FS300" s="284"/>
      <c r="FT300" s="284"/>
      <c r="FU300" s="284"/>
      <c r="FV300" s="284"/>
      <c r="FW300" s="284"/>
      <c r="FX300" s="284"/>
      <c r="FY300" s="284"/>
      <c r="FZ300" s="284"/>
      <c r="GA300" s="284"/>
      <c r="GB300" s="284"/>
      <c r="GC300" s="284"/>
      <c r="GD300" s="284"/>
      <c r="GE300" s="284"/>
      <c r="GF300" s="284"/>
      <c r="GG300" s="284"/>
      <c r="GH300" s="284"/>
      <c r="GI300" s="284"/>
      <c r="GJ300" s="284"/>
      <c r="GK300" s="284"/>
      <c r="GL300" s="284"/>
      <c r="GM300" s="284"/>
      <c r="GN300" s="284"/>
      <c r="GO300" s="284"/>
      <c r="GP300" s="284"/>
      <c r="GQ300" s="284"/>
      <c r="GR300" s="284"/>
      <c r="GS300" s="284"/>
      <c r="GT300" s="284"/>
      <c r="GU300" s="284"/>
      <c r="GV300" s="284"/>
      <c r="GW300" s="284"/>
      <c r="GX300" s="284"/>
      <c r="GY300" s="284"/>
      <c r="GZ300" s="284"/>
      <c r="HA300" s="284"/>
      <c r="HB300" s="284"/>
      <c r="HC300" s="284"/>
      <c r="HD300" s="284"/>
      <c r="HE300" s="284"/>
      <c r="HF300" s="284"/>
      <c r="HG300" s="284"/>
      <c r="HH300" s="284"/>
      <c r="HI300" s="284"/>
      <c r="HJ300" s="284"/>
      <c r="HK300" s="284"/>
      <c r="HL300" s="284"/>
      <c r="HM300" s="284"/>
      <c r="HN300" s="284"/>
      <c r="HO300" s="284"/>
      <c r="HP300" s="284"/>
      <c r="HQ300" s="284"/>
      <c r="HR300" s="284"/>
      <c r="HS300" s="284"/>
      <c r="HT300" s="284"/>
      <c r="HU300" s="284"/>
      <c r="HV300" s="284"/>
      <c r="HW300" s="284"/>
      <c r="HX300" s="284"/>
      <c r="HY300" s="284"/>
      <c r="HZ300" s="284"/>
      <c r="IA300" s="284"/>
      <c r="IB300" s="284"/>
      <c r="IC300" s="284"/>
      <c r="ID300" s="284"/>
      <c r="IE300" s="284"/>
      <c r="IF300" s="284"/>
      <c r="IG300" s="284"/>
      <c r="IH300" s="284"/>
      <c r="II300" s="284"/>
      <c r="IJ300" s="284"/>
    </row>
    <row r="301" spans="1:244" s="353" customFormat="1" ht="15" customHeight="1">
      <c r="A301" s="344"/>
      <c r="B301" s="506"/>
      <c r="C301" s="168"/>
      <c r="D301" s="417"/>
      <c r="E301" s="511"/>
      <c r="F301" s="515"/>
      <c r="G301" s="284"/>
      <c r="H301" s="284"/>
      <c r="I301" s="284"/>
      <c r="J301" s="284"/>
      <c r="K301" s="284"/>
      <c r="L301" s="284"/>
      <c r="M301" s="284"/>
      <c r="N301" s="284"/>
      <c r="O301" s="284"/>
      <c r="P301" s="284"/>
      <c r="Q301" s="284"/>
      <c r="R301" s="284"/>
      <c r="S301" s="284"/>
      <c r="T301" s="284"/>
      <c r="U301" s="284"/>
      <c r="V301" s="284"/>
      <c r="W301" s="284"/>
      <c r="X301" s="284"/>
      <c r="Y301" s="284"/>
      <c r="Z301" s="284"/>
      <c r="AA301" s="284"/>
      <c r="AB301" s="284"/>
      <c r="AC301" s="284"/>
      <c r="AD301" s="284"/>
      <c r="AE301" s="284"/>
      <c r="AF301" s="284"/>
      <c r="AG301" s="284"/>
      <c r="AH301" s="284"/>
      <c r="AI301" s="284"/>
      <c r="AJ301" s="284"/>
      <c r="AK301" s="284"/>
      <c r="AL301" s="284"/>
      <c r="AM301" s="284"/>
      <c r="AN301" s="284"/>
      <c r="AO301" s="284"/>
      <c r="AP301" s="284"/>
      <c r="AQ301" s="284"/>
      <c r="AR301" s="284"/>
      <c r="AS301" s="284"/>
      <c r="AT301" s="284"/>
      <c r="AU301" s="284"/>
      <c r="AV301" s="284"/>
      <c r="AW301" s="284"/>
      <c r="AX301" s="284"/>
      <c r="AY301" s="284"/>
      <c r="AZ301" s="284"/>
      <c r="BA301" s="284"/>
      <c r="BB301" s="284"/>
      <c r="BC301" s="284"/>
      <c r="BD301" s="284"/>
      <c r="BE301" s="284"/>
      <c r="BF301" s="284"/>
      <c r="BG301" s="284"/>
      <c r="BH301" s="284"/>
      <c r="BI301" s="284"/>
      <c r="BJ301" s="284"/>
      <c r="BK301" s="284"/>
      <c r="BL301" s="284"/>
      <c r="BM301" s="284"/>
      <c r="BN301" s="284"/>
      <c r="BO301" s="284"/>
      <c r="BP301" s="284"/>
      <c r="BQ301" s="284"/>
      <c r="BR301" s="284"/>
      <c r="BS301" s="284"/>
      <c r="BT301" s="284"/>
      <c r="BU301" s="284"/>
      <c r="BV301" s="284"/>
      <c r="BW301" s="284"/>
      <c r="BX301" s="284"/>
      <c r="BY301" s="284"/>
      <c r="BZ301" s="284"/>
      <c r="CA301" s="284"/>
      <c r="CB301" s="284"/>
      <c r="CC301" s="284"/>
      <c r="CD301" s="284"/>
      <c r="CE301" s="284"/>
      <c r="CF301" s="284"/>
      <c r="CG301" s="284"/>
      <c r="CH301" s="284"/>
      <c r="CI301" s="284"/>
      <c r="CJ301" s="284"/>
      <c r="CK301" s="284"/>
      <c r="CL301" s="284"/>
      <c r="CM301" s="284"/>
      <c r="CN301" s="284"/>
      <c r="CO301" s="284"/>
      <c r="CP301" s="284"/>
      <c r="CQ301" s="284"/>
      <c r="CR301" s="284"/>
      <c r="CS301" s="284"/>
      <c r="CT301" s="284"/>
      <c r="CU301" s="284"/>
      <c r="CV301" s="284"/>
      <c r="CW301" s="284"/>
      <c r="CX301" s="284"/>
      <c r="CY301" s="284"/>
      <c r="CZ301" s="284"/>
      <c r="DA301" s="284"/>
      <c r="DB301" s="284"/>
      <c r="DC301" s="284"/>
      <c r="DD301" s="284"/>
      <c r="DE301" s="284"/>
      <c r="DF301" s="284"/>
      <c r="DG301" s="284"/>
      <c r="DH301" s="284"/>
      <c r="DI301" s="284"/>
      <c r="DJ301" s="284"/>
      <c r="DK301" s="284"/>
      <c r="DL301" s="284"/>
      <c r="DM301" s="284"/>
      <c r="DN301" s="284"/>
      <c r="DO301" s="284"/>
      <c r="DP301" s="284"/>
      <c r="DQ301" s="284"/>
      <c r="DR301" s="284"/>
      <c r="DS301" s="284"/>
      <c r="DT301" s="284"/>
      <c r="DU301" s="284"/>
      <c r="DV301" s="284"/>
      <c r="DW301" s="284"/>
      <c r="DX301" s="284"/>
      <c r="DY301" s="284"/>
      <c r="DZ301" s="284"/>
      <c r="EA301" s="284"/>
      <c r="EB301" s="284"/>
      <c r="EC301" s="284"/>
      <c r="ED301" s="284"/>
      <c r="EE301" s="284"/>
      <c r="EF301" s="284"/>
      <c r="EG301" s="284"/>
      <c r="EH301" s="284"/>
      <c r="EI301" s="284"/>
      <c r="EJ301" s="284"/>
      <c r="EK301" s="284"/>
      <c r="EL301" s="284"/>
      <c r="EM301" s="284"/>
      <c r="EN301" s="284"/>
      <c r="EO301" s="284"/>
      <c r="EP301" s="284"/>
      <c r="EQ301" s="284"/>
      <c r="ER301" s="284"/>
      <c r="ES301" s="284"/>
      <c r="ET301" s="284"/>
      <c r="EU301" s="284"/>
      <c r="EV301" s="284"/>
      <c r="EW301" s="284"/>
      <c r="EX301" s="284"/>
      <c r="EY301" s="284"/>
      <c r="EZ301" s="284"/>
      <c r="FA301" s="284"/>
      <c r="FB301" s="284"/>
      <c r="FC301" s="284"/>
      <c r="FD301" s="284"/>
      <c r="FE301" s="284"/>
      <c r="FF301" s="284"/>
      <c r="FG301" s="284"/>
      <c r="FH301" s="284"/>
      <c r="FI301" s="284"/>
      <c r="FJ301" s="284"/>
      <c r="FK301" s="284"/>
      <c r="FL301" s="284"/>
      <c r="FM301" s="284"/>
      <c r="FN301" s="284"/>
      <c r="FO301" s="284"/>
      <c r="FP301" s="284"/>
      <c r="FQ301" s="284"/>
      <c r="FR301" s="284"/>
      <c r="FS301" s="284"/>
      <c r="FT301" s="284"/>
      <c r="FU301" s="284"/>
      <c r="FV301" s="284"/>
      <c r="FW301" s="284"/>
      <c r="FX301" s="284"/>
      <c r="FY301" s="284"/>
      <c r="FZ301" s="284"/>
      <c r="GA301" s="284"/>
      <c r="GB301" s="284"/>
      <c r="GC301" s="284"/>
      <c r="GD301" s="284"/>
      <c r="GE301" s="284"/>
      <c r="GF301" s="284"/>
      <c r="GG301" s="284"/>
      <c r="GH301" s="284"/>
      <c r="GI301" s="284"/>
      <c r="GJ301" s="284"/>
      <c r="GK301" s="284"/>
      <c r="GL301" s="284"/>
      <c r="GM301" s="284"/>
      <c r="GN301" s="284"/>
      <c r="GO301" s="284"/>
      <c r="GP301" s="284"/>
      <c r="GQ301" s="284"/>
      <c r="GR301" s="284"/>
      <c r="GS301" s="284"/>
      <c r="GT301" s="284"/>
      <c r="GU301" s="284"/>
      <c r="GV301" s="284"/>
      <c r="GW301" s="284"/>
      <c r="GX301" s="284"/>
      <c r="GY301" s="284"/>
      <c r="GZ301" s="284"/>
      <c r="HA301" s="284"/>
      <c r="HB301" s="284"/>
      <c r="HC301" s="284"/>
      <c r="HD301" s="284"/>
      <c r="HE301" s="284"/>
      <c r="HF301" s="284"/>
      <c r="HG301" s="284"/>
      <c r="HH301" s="284"/>
      <c r="HI301" s="284"/>
      <c r="HJ301" s="284"/>
      <c r="HK301" s="284"/>
      <c r="HL301" s="284"/>
      <c r="HM301" s="284"/>
      <c r="HN301" s="284"/>
      <c r="HO301" s="284"/>
      <c r="HP301" s="284"/>
      <c r="HQ301" s="284"/>
      <c r="HR301" s="284"/>
      <c r="HS301" s="284"/>
      <c r="HT301" s="284"/>
      <c r="HU301" s="284"/>
      <c r="HV301" s="284"/>
      <c r="HW301" s="284"/>
      <c r="HX301" s="284"/>
      <c r="HY301" s="284"/>
      <c r="HZ301" s="284"/>
      <c r="IA301" s="284"/>
      <c r="IB301" s="284"/>
      <c r="IC301" s="284"/>
      <c r="ID301" s="284"/>
      <c r="IE301" s="284"/>
      <c r="IF301" s="284"/>
      <c r="IG301" s="284"/>
      <c r="IH301" s="284"/>
      <c r="II301" s="284"/>
      <c r="IJ301" s="284"/>
    </row>
    <row r="302" spans="1:244" s="353" customFormat="1" ht="15" customHeight="1">
      <c r="A302" s="344"/>
      <c r="B302" s="506"/>
      <c r="C302" s="168"/>
      <c r="D302" s="417"/>
      <c r="E302" s="511"/>
      <c r="F302" s="515"/>
      <c r="G302" s="284"/>
      <c r="H302" s="284"/>
      <c r="I302" s="284"/>
      <c r="J302" s="284"/>
      <c r="K302" s="284"/>
      <c r="L302" s="284"/>
      <c r="M302" s="284"/>
      <c r="N302" s="284"/>
      <c r="O302" s="284"/>
      <c r="P302" s="284"/>
      <c r="Q302" s="284"/>
      <c r="R302" s="284"/>
      <c r="S302" s="284"/>
      <c r="T302" s="284"/>
      <c r="U302" s="284"/>
      <c r="V302" s="284"/>
      <c r="W302" s="284"/>
      <c r="X302" s="284"/>
      <c r="Y302" s="284"/>
      <c r="Z302" s="284"/>
      <c r="AA302" s="284"/>
      <c r="AB302" s="284"/>
      <c r="AC302" s="284"/>
      <c r="AD302" s="284"/>
      <c r="AE302" s="284"/>
      <c r="AF302" s="284"/>
      <c r="AG302" s="284"/>
      <c r="AH302" s="284"/>
      <c r="AI302" s="284"/>
      <c r="AJ302" s="284"/>
      <c r="AK302" s="284"/>
      <c r="AL302" s="284"/>
      <c r="AM302" s="284"/>
      <c r="AN302" s="284"/>
      <c r="AO302" s="284"/>
      <c r="AP302" s="284"/>
      <c r="AQ302" s="284"/>
      <c r="AR302" s="284"/>
      <c r="AS302" s="284"/>
      <c r="AT302" s="284"/>
      <c r="AU302" s="284"/>
      <c r="AV302" s="284"/>
      <c r="AW302" s="284"/>
      <c r="AX302" s="284"/>
      <c r="AY302" s="284"/>
      <c r="AZ302" s="284"/>
      <c r="BA302" s="284"/>
      <c r="BB302" s="284"/>
      <c r="BC302" s="284"/>
      <c r="BD302" s="284"/>
      <c r="BE302" s="284"/>
      <c r="BF302" s="284"/>
      <c r="BG302" s="284"/>
      <c r="BH302" s="284"/>
      <c r="BI302" s="284"/>
      <c r="BJ302" s="284"/>
      <c r="BK302" s="284"/>
      <c r="BL302" s="284"/>
      <c r="BM302" s="284"/>
      <c r="BN302" s="284"/>
      <c r="BO302" s="284"/>
      <c r="BP302" s="284"/>
      <c r="BQ302" s="284"/>
      <c r="BR302" s="284"/>
      <c r="BS302" s="284"/>
      <c r="BT302" s="284"/>
      <c r="BU302" s="284"/>
      <c r="BV302" s="284"/>
      <c r="BW302" s="284"/>
      <c r="BX302" s="284"/>
      <c r="BY302" s="284"/>
      <c r="BZ302" s="284"/>
      <c r="CA302" s="284"/>
      <c r="CB302" s="284"/>
      <c r="CC302" s="284"/>
      <c r="CD302" s="284"/>
      <c r="CE302" s="284"/>
      <c r="CF302" s="284"/>
      <c r="CG302" s="284"/>
      <c r="CH302" s="284"/>
      <c r="CI302" s="284"/>
      <c r="CJ302" s="284"/>
      <c r="CK302" s="284"/>
      <c r="CL302" s="284"/>
      <c r="CM302" s="284"/>
      <c r="CN302" s="284"/>
      <c r="CO302" s="284"/>
      <c r="CP302" s="284"/>
      <c r="CQ302" s="284"/>
      <c r="CR302" s="284"/>
      <c r="CS302" s="284"/>
      <c r="CT302" s="284"/>
      <c r="CU302" s="284"/>
      <c r="CV302" s="284"/>
      <c r="CW302" s="284"/>
      <c r="CX302" s="284"/>
      <c r="CY302" s="284"/>
      <c r="CZ302" s="284"/>
      <c r="DA302" s="284"/>
      <c r="DB302" s="284"/>
      <c r="DC302" s="284"/>
      <c r="DD302" s="284"/>
      <c r="DE302" s="284"/>
      <c r="DF302" s="284"/>
      <c r="DG302" s="284"/>
      <c r="DH302" s="284"/>
      <c r="DI302" s="284"/>
      <c r="DJ302" s="284"/>
      <c r="DK302" s="284"/>
      <c r="DL302" s="284"/>
      <c r="DM302" s="284"/>
      <c r="DN302" s="284"/>
      <c r="DO302" s="284"/>
      <c r="DP302" s="284"/>
      <c r="DQ302" s="284"/>
      <c r="DR302" s="284"/>
      <c r="DS302" s="284"/>
      <c r="DT302" s="284"/>
      <c r="DU302" s="284"/>
      <c r="DV302" s="284"/>
      <c r="DW302" s="284"/>
      <c r="DX302" s="284"/>
      <c r="DY302" s="284"/>
      <c r="DZ302" s="284"/>
      <c r="EA302" s="284"/>
      <c r="EB302" s="284"/>
      <c r="EC302" s="284"/>
      <c r="ED302" s="284"/>
      <c r="EE302" s="284"/>
      <c r="EF302" s="284"/>
      <c r="EG302" s="284"/>
      <c r="EH302" s="284"/>
      <c r="EI302" s="284"/>
      <c r="EJ302" s="284"/>
      <c r="EK302" s="284"/>
      <c r="EL302" s="284"/>
      <c r="EM302" s="284"/>
      <c r="EN302" s="284"/>
      <c r="EO302" s="284"/>
      <c r="EP302" s="284"/>
      <c r="EQ302" s="284"/>
      <c r="ER302" s="284"/>
      <c r="ES302" s="284"/>
      <c r="ET302" s="284"/>
      <c r="EU302" s="284"/>
      <c r="EV302" s="284"/>
      <c r="EW302" s="284"/>
      <c r="EX302" s="284"/>
      <c r="EY302" s="284"/>
      <c r="EZ302" s="284"/>
      <c r="FA302" s="284"/>
      <c r="FB302" s="284"/>
      <c r="FC302" s="284"/>
      <c r="FD302" s="284"/>
      <c r="FE302" s="284"/>
      <c r="FF302" s="284"/>
      <c r="FG302" s="284"/>
      <c r="FH302" s="284"/>
      <c r="FI302" s="284"/>
      <c r="FJ302" s="284"/>
      <c r="FK302" s="284"/>
      <c r="FL302" s="284"/>
      <c r="FM302" s="284"/>
      <c r="FN302" s="284"/>
      <c r="FO302" s="284"/>
      <c r="FP302" s="284"/>
      <c r="FQ302" s="284"/>
      <c r="FR302" s="284"/>
      <c r="FS302" s="284"/>
      <c r="FT302" s="284"/>
      <c r="FU302" s="284"/>
      <c r="FV302" s="284"/>
      <c r="FW302" s="284"/>
      <c r="FX302" s="284"/>
      <c r="FY302" s="284"/>
      <c r="FZ302" s="284"/>
      <c r="GA302" s="284"/>
      <c r="GB302" s="284"/>
      <c r="GC302" s="284"/>
      <c r="GD302" s="284"/>
      <c r="GE302" s="284"/>
      <c r="GF302" s="284"/>
      <c r="GG302" s="284"/>
      <c r="GH302" s="284"/>
      <c r="GI302" s="284"/>
      <c r="GJ302" s="284"/>
      <c r="GK302" s="284"/>
      <c r="GL302" s="284"/>
      <c r="GM302" s="284"/>
      <c r="GN302" s="284"/>
      <c r="GO302" s="284"/>
      <c r="GP302" s="284"/>
      <c r="GQ302" s="284"/>
      <c r="GR302" s="284"/>
      <c r="GS302" s="284"/>
      <c r="GT302" s="284"/>
      <c r="GU302" s="284"/>
      <c r="GV302" s="284"/>
      <c r="GW302" s="284"/>
      <c r="GX302" s="284"/>
      <c r="GY302" s="284"/>
      <c r="GZ302" s="284"/>
      <c r="HA302" s="284"/>
      <c r="HB302" s="284"/>
      <c r="HC302" s="284"/>
      <c r="HD302" s="284"/>
      <c r="HE302" s="284"/>
      <c r="HF302" s="284"/>
      <c r="HG302" s="284"/>
      <c r="HH302" s="284"/>
      <c r="HI302" s="284"/>
      <c r="HJ302" s="284"/>
      <c r="HK302" s="284"/>
      <c r="HL302" s="284"/>
      <c r="HM302" s="284"/>
      <c r="HN302" s="284"/>
      <c r="HO302" s="284"/>
      <c r="HP302" s="284"/>
      <c r="HQ302" s="284"/>
      <c r="HR302" s="284"/>
      <c r="HS302" s="284"/>
      <c r="HT302" s="284"/>
      <c r="HU302" s="284"/>
      <c r="HV302" s="284"/>
      <c r="HW302" s="284"/>
      <c r="HX302" s="284"/>
      <c r="HY302" s="284"/>
      <c r="HZ302" s="284"/>
      <c r="IA302" s="284"/>
      <c r="IB302" s="284"/>
      <c r="IC302" s="284"/>
      <c r="ID302" s="284"/>
      <c r="IE302" s="284"/>
      <c r="IF302" s="284"/>
      <c r="IG302" s="284"/>
      <c r="IH302" s="284"/>
      <c r="II302" s="284"/>
      <c r="IJ302" s="284"/>
    </row>
    <row r="303" spans="1:244" s="353" customFormat="1" ht="15" customHeight="1">
      <c r="A303" s="344"/>
      <c r="B303" s="506"/>
      <c r="C303" s="168"/>
      <c r="D303" s="417"/>
      <c r="E303" s="511"/>
      <c r="F303" s="515"/>
      <c r="G303" s="284"/>
      <c r="H303" s="284"/>
      <c r="I303" s="284"/>
      <c r="J303" s="284"/>
      <c r="K303" s="284"/>
      <c r="L303" s="284"/>
      <c r="M303" s="284"/>
      <c r="N303" s="284"/>
      <c r="O303" s="284"/>
      <c r="P303" s="284"/>
      <c r="Q303" s="284"/>
      <c r="R303" s="284"/>
      <c r="S303" s="284"/>
      <c r="T303" s="284"/>
      <c r="U303" s="284"/>
      <c r="V303" s="284"/>
      <c r="W303" s="284"/>
      <c r="X303" s="284"/>
      <c r="Y303" s="284"/>
      <c r="Z303" s="284"/>
      <c r="AA303" s="284"/>
      <c r="AB303" s="284"/>
      <c r="AC303" s="284"/>
      <c r="AD303" s="284"/>
      <c r="AE303" s="284"/>
      <c r="AF303" s="284"/>
      <c r="AG303" s="284"/>
      <c r="AH303" s="284"/>
      <c r="AI303" s="284"/>
      <c r="AJ303" s="284"/>
      <c r="AK303" s="284"/>
      <c r="AL303" s="284"/>
      <c r="AM303" s="284"/>
      <c r="AN303" s="284"/>
      <c r="AO303" s="284"/>
      <c r="AP303" s="284"/>
      <c r="AQ303" s="284"/>
      <c r="AR303" s="284"/>
      <c r="AS303" s="284"/>
      <c r="AT303" s="284"/>
      <c r="AU303" s="284"/>
      <c r="AV303" s="284"/>
      <c r="AW303" s="284"/>
      <c r="AX303" s="284"/>
      <c r="AY303" s="284"/>
      <c r="AZ303" s="284"/>
      <c r="BA303" s="284"/>
      <c r="BB303" s="284"/>
      <c r="BC303" s="284"/>
      <c r="BD303" s="284"/>
      <c r="BE303" s="284"/>
      <c r="BF303" s="284"/>
      <c r="BG303" s="284"/>
      <c r="BH303" s="284"/>
      <c r="BI303" s="284"/>
      <c r="BJ303" s="284"/>
      <c r="BK303" s="284"/>
      <c r="BL303" s="284"/>
      <c r="BM303" s="284"/>
      <c r="BN303" s="284"/>
      <c r="BO303" s="284"/>
      <c r="BP303" s="284"/>
      <c r="BQ303" s="284"/>
      <c r="BR303" s="284"/>
      <c r="BS303" s="284"/>
      <c r="BT303" s="284"/>
      <c r="BU303" s="284"/>
      <c r="BV303" s="284"/>
      <c r="BW303" s="284"/>
      <c r="BX303" s="284"/>
      <c r="BY303" s="284"/>
      <c r="BZ303" s="284"/>
      <c r="CA303" s="284"/>
      <c r="CB303" s="284"/>
      <c r="CC303" s="284"/>
      <c r="CD303" s="284"/>
      <c r="CE303" s="284"/>
      <c r="CF303" s="284"/>
      <c r="CG303" s="284"/>
      <c r="CH303" s="284"/>
      <c r="CI303" s="284"/>
      <c r="CJ303" s="284"/>
      <c r="CK303" s="284"/>
      <c r="CL303" s="284"/>
      <c r="CM303" s="284"/>
      <c r="CN303" s="284"/>
      <c r="CO303" s="284"/>
      <c r="CP303" s="284"/>
      <c r="CQ303" s="284"/>
      <c r="CR303" s="284"/>
      <c r="CS303" s="284"/>
      <c r="CT303" s="284"/>
      <c r="CU303" s="284"/>
      <c r="CV303" s="284"/>
      <c r="CW303" s="284"/>
      <c r="CX303" s="284"/>
      <c r="CY303" s="284"/>
      <c r="CZ303" s="284"/>
      <c r="DA303" s="284"/>
      <c r="DB303" s="284"/>
      <c r="DC303" s="284"/>
      <c r="DD303" s="284"/>
      <c r="DE303" s="284"/>
      <c r="DF303" s="284"/>
      <c r="DG303" s="284"/>
      <c r="DH303" s="284"/>
      <c r="DI303" s="284"/>
      <c r="DJ303" s="284"/>
      <c r="DK303" s="284"/>
      <c r="DL303" s="284"/>
      <c r="DM303" s="284"/>
      <c r="DN303" s="284"/>
      <c r="DO303" s="284"/>
      <c r="DP303" s="284"/>
      <c r="DQ303" s="284"/>
      <c r="DR303" s="284"/>
      <c r="DS303" s="284"/>
      <c r="DT303" s="284"/>
      <c r="DU303" s="284"/>
      <c r="DV303" s="284"/>
      <c r="DW303" s="284"/>
      <c r="DX303" s="284"/>
      <c r="DY303" s="284"/>
      <c r="DZ303" s="284"/>
      <c r="EA303" s="284"/>
      <c r="EB303" s="284"/>
      <c r="EC303" s="284"/>
      <c r="ED303" s="284"/>
      <c r="EE303" s="284"/>
      <c r="EF303" s="284"/>
      <c r="EG303" s="284"/>
      <c r="EH303" s="284"/>
      <c r="EI303" s="284"/>
      <c r="EJ303" s="284"/>
      <c r="EK303" s="284"/>
      <c r="EL303" s="284"/>
      <c r="EM303" s="284"/>
      <c r="EN303" s="284"/>
      <c r="EO303" s="284"/>
      <c r="EP303" s="284"/>
      <c r="EQ303" s="284"/>
      <c r="ER303" s="284"/>
      <c r="ES303" s="284"/>
      <c r="ET303" s="284"/>
      <c r="EU303" s="284"/>
      <c r="EV303" s="284"/>
      <c r="EW303" s="284"/>
      <c r="EX303" s="284"/>
      <c r="EY303" s="284"/>
      <c r="EZ303" s="284"/>
      <c r="FA303" s="284"/>
      <c r="FB303" s="284"/>
      <c r="FC303" s="284"/>
      <c r="FD303" s="284"/>
      <c r="FE303" s="284"/>
      <c r="FF303" s="284"/>
      <c r="FG303" s="284"/>
      <c r="FH303" s="284"/>
      <c r="FI303" s="284"/>
      <c r="FJ303" s="284"/>
      <c r="FK303" s="284"/>
      <c r="FL303" s="284"/>
      <c r="FM303" s="284"/>
      <c r="FN303" s="284"/>
      <c r="FO303" s="284"/>
      <c r="FP303" s="284"/>
      <c r="FQ303" s="284"/>
      <c r="FR303" s="284"/>
      <c r="FS303" s="284"/>
      <c r="FT303" s="284"/>
      <c r="FU303" s="284"/>
      <c r="FV303" s="284"/>
      <c r="FW303" s="284"/>
      <c r="FX303" s="284"/>
      <c r="FY303" s="284"/>
      <c r="FZ303" s="284"/>
      <c r="GA303" s="284"/>
      <c r="GB303" s="284"/>
      <c r="GC303" s="284"/>
      <c r="GD303" s="284"/>
      <c r="GE303" s="284"/>
      <c r="GF303" s="284"/>
      <c r="GG303" s="284"/>
      <c r="GH303" s="284"/>
      <c r="GI303" s="284"/>
      <c r="GJ303" s="284"/>
      <c r="GK303" s="284"/>
      <c r="GL303" s="284"/>
      <c r="GM303" s="284"/>
      <c r="GN303" s="284"/>
      <c r="GO303" s="284"/>
      <c r="GP303" s="284"/>
      <c r="GQ303" s="284"/>
      <c r="GR303" s="284"/>
      <c r="GS303" s="284"/>
      <c r="GT303" s="284"/>
      <c r="GU303" s="284"/>
      <c r="GV303" s="284"/>
      <c r="GW303" s="284"/>
      <c r="GX303" s="284"/>
      <c r="GY303" s="284"/>
      <c r="GZ303" s="284"/>
      <c r="HA303" s="284"/>
      <c r="HB303" s="284"/>
      <c r="HC303" s="284"/>
      <c r="HD303" s="284"/>
      <c r="HE303" s="284"/>
      <c r="HF303" s="284"/>
      <c r="HG303" s="284"/>
      <c r="HH303" s="284"/>
      <c r="HI303" s="284"/>
      <c r="HJ303" s="284"/>
      <c r="HK303" s="284"/>
      <c r="HL303" s="284"/>
      <c r="HM303" s="284"/>
      <c r="HN303" s="284"/>
      <c r="HO303" s="284"/>
      <c r="HP303" s="284"/>
      <c r="HQ303" s="284"/>
      <c r="HR303" s="284"/>
      <c r="HS303" s="284"/>
      <c r="HT303" s="284"/>
      <c r="HU303" s="284"/>
      <c r="HV303" s="284"/>
      <c r="HW303" s="284"/>
      <c r="HX303" s="284"/>
      <c r="HY303" s="284"/>
      <c r="HZ303" s="284"/>
      <c r="IA303" s="284"/>
      <c r="IB303" s="284"/>
      <c r="IC303" s="284"/>
      <c r="ID303" s="284"/>
      <c r="IE303" s="284"/>
      <c r="IF303" s="284"/>
      <c r="IG303" s="284"/>
      <c r="IH303" s="284"/>
      <c r="II303" s="284"/>
      <c r="IJ303" s="284"/>
    </row>
    <row r="304" spans="1:244" s="353" customFormat="1" ht="15" customHeight="1">
      <c r="A304" s="344"/>
      <c r="B304" s="506"/>
      <c r="C304" s="168"/>
      <c r="D304" s="417"/>
      <c r="E304" s="511"/>
      <c r="F304" s="515"/>
      <c r="G304" s="284"/>
      <c r="H304" s="284"/>
      <c r="I304" s="284"/>
      <c r="J304" s="284"/>
      <c r="K304" s="284"/>
      <c r="L304" s="284"/>
      <c r="M304" s="284"/>
      <c r="N304" s="284"/>
      <c r="O304" s="284"/>
      <c r="P304" s="284"/>
      <c r="Q304" s="284"/>
      <c r="R304" s="284"/>
      <c r="S304" s="284"/>
      <c r="T304" s="284"/>
      <c r="U304" s="284"/>
      <c r="V304" s="284"/>
      <c r="W304" s="284"/>
      <c r="X304" s="284"/>
      <c r="Y304" s="284"/>
      <c r="Z304" s="284"/>
      <c r="AA304" s="284"/>
      <c r="AB304" s="284"/>
      <c r="AC304" s="284"/>
      <c r="AD304" s="284"/>
      <c r="AE304" s="284"/>
      <c r="AF304" s="284"/>
      <c r="AG304" s="284"/>
      <c r="AH304" s="284"/>
      <c r="AI304" s="284"/>
      <c r="AJ304" s="284"/>
      <c r="AK304" s="284"/>
      <c r="AL304" s="284"/>
      <c r="AM304" s="284"/>
      <c r="AN304" s="284"/>
      <c r="AO304" s="284"/>
      <c r="AP304" s="284"/>
      <c r="AQ304" s="284"/>
      <c r="AR304" s="284"/>
      <c r="AS304" s="284"/>
      <c r="AT304" s="284"/>
      <c r="AU304" s="284"/>
      <c r="AV304" s="284"/>
      <c r="AW304" s="284"/>
      <c r="AX304" s="284"/>
      <c r="AY304" s="284"/>
      <c r="AZ304" s="284"/>
      <c r="BA304" s="284"/>
      <c r="BB304" s="284"/>
      <c r="BC304" s="284"/>
      <c r="BD304" s="284"/>
      <c r="BE304" s="284"/>
      <c r="BF304" s="284"/>
      <c r="BG304" s="284"/>
      <c r="BH304" s="284"/>
      <c r="BI304" s="284"/>
      <c r="BJ304" s="284"/>
      <c r="BK304" s="284"/>
      <c r="BL304" s="284"/>
      <c r="BM304" s="284"/>
      <c r="BN304" s="284"/>
      <c r="BO304" s="284"/>
      <c r="BP304" s="284"/>
      <c r="BQ304" s="284"/>
      <c r="BR304" s="284"/>
      <c r="BS304" s="284"/>
      <c r="BT304" s="284"/>
      <c r="BU304" s="284"/>
      <c r="BV304" s="284"/>
      <c r="BW304" s="284"/>
      <c r="BX304" s="284"/>
      <c r="BY304" s="284"/>
      <c r="BZ304" s="284"/>
      <c r="CA304" s="284"/>
      <c r="CB304" s="284"/>
      <c r="CC304" s="284"/>
      <c r="CD304" s="284"/>
      <c r="CE304" s="284"/>
      <c r="CF304" s="284"/>
      <c r="CG304" s="284"/>
      <c r="CH304" s="284"/>
      <c r="CI304" s="284"/>
      <c r="CJ304" s="284"/>
      <c r="CK304" s="284"/>
      <c r="CL304" s="284"/>
      <c r="CM304" s="284"/>
      <c r="CN304" s="284"/>
      <c r="CO304" s="284"/>
      <c r="CP304" s="284"/>
      <c r="CQ304" s="284"/>
      <c r="CR304" s="284"/>
      <c r="CS304" s="284"/>
      <c r="CT304" s="284"/>
      <c r="CU304" s="284"/>
      <c r="CV304" s="284"/>
      <c r="CW304" s="284"/>
      <c r="CX304" s="284"/>
      <c r="CY304" s="284"/>
      <c r="CZ304" s="284"/>
      <c r="DA304" s="284"/>
      <c r="DB304" s="284"/>
      <c r="DC304" s="284"/>
      <c r="DD304" s="284"/>
      <c r="DE304" s="284"/>
      <c r="DF304" s="284"/>
      <c r="DG304" s="284"/>
      <c r="DH304" s="284"/>
      <c r="DI304" s="284"/>
      <c r="DJ304" s="284"/>
      <c r="DK304" s="284"/>
      <c r="DL304" s="284"/>
      <c r="DM304" s="284"/>
      <c r="DN304" s="284"/>
      <c r="DO304" s="284"/>
      <c r="DP304" s="284"/>
      <c r="DQ304" s="284"/>
      <c r="DR304" s="284"/>
      <c r="DS304" s="284"/>
      <c r="DT304" s="284"/>
      <c r="DU304" s="284"/>
      <c r="DV304" s="284"/>
      <c r="DW304" s="284"/>
      <c r="DX304" s="284"/>
      <c r="DY304" s="284"/>
      <c r="DZ304" s="284"/>
      <c r="EA304" s="284"/>
      <c r="EB304" s="284"/>
      <c r="EC304" s="284"/>
      <c r="ED304" s="284"/>
      <c r="EE304" s="284"/>
      <c r="EF304" s="284"/>
      <c r="EG304" s="284"/>
      <c r="EH304" s="284"/>
      <c r="EI304" s="284"/>
      <c r="EJ304" s="284"/>
      <c r="EK304" s="284"/>
      <c r="EL304" s="284"/>
      <c r="EM304" s="284"/>
      <c r="EN304" s="284"/>
      <c r="EO304" s="284"/>
      <c r="EP304" s="284"/>
      <c r="EQ304" s="284"/>
      <c r="ER304" s="284"/>
      <c r="ES304" s="284"/>
      <c r="ET304" s="284"/>
      <c r="EU304" s="284"/>
      <c r="EV304" s="284"/>
      <c r="EW304" s="284"/>
      <c r="EX304" s="284"/>
      <c r="EY304" s="284"/>
      <c r="EZ304" s="284"/>
      <c r="FA304" s="284"/>
      <c r="FB304" s="284"/>
      <c r="FC304" s="284"/>
      <c r="FD304" s="284"/>
      <c r="FE304" s="284"/>
      <c r="FF304" s="284"/>
      <c r="FG304" s="284"/>
      <c r="FH304" s="284"/>
      <c r="FI304" s="284"/>
      <c r="FJ304" s="284"/>
      <c r="FK304" s="284"/>
      <c r="FL304" s="284"/>
      <c r="FM304" s="284"/>
      <c r="FN304" s="284"/>
      <c r="FO304" s="284"/>
      <c r="FP304" s="284"/>
      <c r="FQ304" s="284"/>
      <c r="FR304" s="284"/>
      <c r="FS304" s="284"/>
      <c r="FT304" s="284"/>
      <c r="FU304" s="284"/>
      <c r="FV304" s="284"/>
      <c r="FW304" s="284"/>
      <c r="FX304" s="284"/>
      <c r="FY304" s="284"/>
      <c r="FZ304" s="284"/>
      <c r="GA304" s="284"/>
      <c r="GB304" s="284"/>
      <c r="GC304" s="284"/>
      <c r="GD304" s="284"/>
      <c r="GE304" s="284"/>
      <c r="GF304" s="284"/>
      <c r="GG304" s="284"/>
      <c r="GH304" s="284"/>
      <c r="GI304" s="284"/>
      <c r="GJ304" s="284"/>
      <c r="GK304" s="284"/>
      <c r="GL304" s="284"/>
      <c r="GM304" s="284"/>
      <c r="GN304" s="284"/>
      <c r="GO304" s="284"/>
      <c r="GP304" s="284"/>
      <c r="GQ304" s="284"/>
      <c r="GR304" s="284"/>
      <c r="GS304" s="284"/>
      <c r="GT304" s="284"/>
      <c r="GU304" s="284"/>
      <c r="GV304" s="284"/>
      <c r="GW304" s="284"/>
      <c r="GX304" s="284"/>
      <c r="GY304" s="284"/>
      <c r="GZ304" s="284"/>
      <c r="HA304" s="284"/>
      <c r="HB304" s="284"/>
      <c r="HC304" s="284"/>
      <c r="HD304" s="284"/>
      <c r="HE304" s="284"/>
      <c r="HF304" s="284"/>
      <c r="HG304" s="284"/>
      <c r="HH304" s="284"/>
      <c r="HI304" s="284"/>
      <c r="HJ304" s="284"/>
      <c r="HK304" s="284"/>
      <c r="HL304" s="284"/>
      <c r="HM304" s="284"/>
      <c r="HN304" s="284"/>
      <c r="HO304" s="284"/>
      <c r="HP304" s="284"/>
      <c r="HQ304" s="284"/>
      <c r="HR304" s="284"/>
      <c r="HS304" s="284"/>
      <c r="HT304" s="284"/>
      <c r="HU304" s="284"/>
      <c r="HV304" s="284"/>
      <c r="HW304" s="284"/>
      <c r="HX304" s="284"/>
      <c r="HY304" s="284"/>
      <c r="HZ304" s="284"/>
      <c r="IA304" s="284"/>
      <c r="IB304" s="284"/>
      <c r="IC304" s="284"/>
      <c r="ID304" s="284"/>
      <c r="IE304" s="284"/>
      <c r="IF304" s="284"/>
      <c r="IG304" s="284"/>
      <c r="IH304" s="284"/>
      <c r="II304" s="284"/>
      <c r="IJ304" s="284"/>
    </row>
    <row r="305" spans="1:244" s="353" customFormat="1" ht="15" customHeight="1">
      <c r="A305" s="344"/>
      <c r="B305" s="506"/>
      <c r="C305" s="168"/>
      <c r="D305" s="417"/>
      <c r="E305" s="511"/>
      <c r="F305" s="515"/>
      <c r="G305" s="284"/>
      <c r="H305" s="284"/>
      <c r="I305" s="284"/>
      <c r="J305" s="284"/>
      <c r="K305" s="284"/>
      <c r="L305" s="284"/>
      <c r="M305" s="284"/>
      <c r="N305" s="284"/>
      <c r="O305" s="284"/>
      <c r="P305" s="284"/>
      <c r="Q305" s="284"/>
      <c r="R305" s="284"/>
      <c r="S305" s="284"/>
      <c r="T305" s="284"/>
      <c r="U305" s="284"/>
      <c r="V305" s="284"/>
      <c r="W305" s="284"/>
      <c r="X305" s="284"/>
      <c r="Y305" s="284"/>
      <c r="Z305" s="284"/>
      <c r="AA305" s="284"/>
      <c r="AB305" s="284"/>
      <c r="AC305" s="284"/>
      <c r="AD305" s="284"/>
      <c r="AE305" s="284"/>
      <c r="AF305" s="284"/>
      <c r="AG305" s="284"/>
      <c r="AH305" s="284"/>
      <c r="AI305" s="284"/>
      <c r="AJ305" s="284"/>
      <c r="AK305" s="284"/>
      <c r="AL305" s="284"/>
      <c r="AM305" s="284"/>
      <c r="AN305" s="284"/>
      <c r="AO305" s="284"/>
      <c r="AP305" s="284"/>
      <c r="AQ305" s="284"/>
      <c r="AR305" s="284"/>
      <c r="AS305" s="284"/>
      <c r="AT305" s="284"/>
      <c r="AU305" s="284"/>
      <c r="AV305" s="284"/>
      <c r="AW305" s="284"/>
      <c r="AX305" s="284"/>
      <c r="AY305" s="284"/>
      <c r="AZ305" s="284"/>
      <c r="BA305" s="284"/>
      <c r="BB305" s="284"/>
      <c r="BC305" s="284"/>
      <c r="BD305" s="284"/>
      <c r="BE305" s="284"/>
      <c r="BF305" s="284"/>
      <c r="BG305" s="284"/>
      <c r="BH305" s="284"/>
      <c r="BI305" s="284"/>
      <c r="BJ305" s="284"/>
      <c r="BK305" s="284"/>
      <c r="BL305" s="284"/>
      <c r="BM305" s="284"/>
      <c r="BN305" s="284"/>
      <c r="BO305" s="284"/>
      <c r="BP305" s="284"/>
      <c r="BQ305" s="284"/>
      <c r="BR305" s="284"/>
      <c r="BS305" s="284"/>
      <c r="BT305" s="284"/>
      <c r="BU305" s="284"/>
      <c r="BV305" s="284"/>
      <c r="BW305" s="284"/>
      <c r="BX305" s="284"/>
      <c r="BY305" s="284"/>
      <c r="BZ305" s="284"/>
      <c r="CA305" s="284"/>
      <c r="CB305" s="284"/>
      <c r="CC305" s="284"/>
      <c r="CD305" s="284"/>
      <c r="CE305" s="284"/>
      <c r="CF305" s="284"/>
      <c r="CG305" s="284"/>
      <c r="CH305" s="284"/>
      <c r="CI305" s="284"/>
      <c r="CJ305" s="284"/>
      <c r="CK305" s="284"/>
      <c r="CL305" s="284"/>
      <c r="CM305" s="284"/>
      <c r="CN305" s="284"/>
      <c r="CO305" s="284"/>
      <c r="CP305" s="284"/>
      <c r="CQ305" s="284"/>
      <c r="CR305" s="284"/>
      <c r="CS305" s="284"/>
      <c r="CT305" s="284"/>
      <c r="CU305" s="284"/>
      <c r="CV305" s="284"/>
      <c r="CW305" s="284"/>
      <c r="CX305" s="284"/>
      <c r="CY305" s="284"/>
      <c r="CZ305" s="284"/>
      <c r="DA305" s="284"/>
      <c r="DB305" s="284"/>
      <c r="DC305" s="284"/>
      <c r="DD305" s="284"/>
      <c r="DE305" s="284"/>
      <c r="DF305" s="284"/>
      <c r="DG305" s="284"/>
      <c r="DH305" s="284"/>
      <c r="DI305" s="284"/>
      <c r="DJ305" s="284"/>
      <c r="DK305" s="284"/>
      <c r="DL305" s="284"/>
      <c r="DM305" s="284"/>
      <c r="DN305" s="284"/>
      <c r="DO305" s="284"/>
      <c r="DP305" s="284"/>
      <c r="DQ305" s="284"/>
      <c r="DR305" s="284"/>
      <c r="DS305" s="284"/>
      <c r="DT305" s="284"/>
      <c r="DU305" s="284"/>
      <c r="DV305" s="284"/>
      <c r="DW305" s="284"/>
      <c r="DX305" s="284"/>
      <c r="DY305" s="284"/>
      <c r="DZ305" s="284"/>
      <c r="EA305" s="284"/>
      <c r="EB305" s="284"/>
      <c r="EC305" s="284"/>
      <c r="ED305" s="284"/>
      <c r="EE305" s="284"/>
      <c r="EF305" s="284"/>
      <c r="EG305" s="284"/>
      <c r="EH305" s="284"/>
      <c r="EI305" s="284"/>
      <c r="EJ305" s="284"/>
      <c r="EK305" s="284"/>
      <c r="EL305" s="284"/>
      <c r="EM305" s="284"/>
      <c r="EN305" s="284"/>
      <c r="EO305" s="284"/>
      <c r="EP305" s="284"/>
      <c r="EQ305" s="284"/>
      <c r="ER305" s="284"/>
      <c r="ES305" s="284"/>
      <c r="ET305" s="284"/>
      <c r="EU305" s="284"/>
      <c r="EV305" s="284"/>
      <c r="EW305" s="284"/>
      <c r="EX305" s="284"/>
      <c r="EY305" s="284"/>
      <c r="EZ305" s="284"/>
      <c r="FA305" s="284"/>
      <c r="FB305" s="284"/>
      <c r="FC305" s="284"/>
      <c r="FD305" s="284"/>
      <c r="FE305" s="284"/>
      <c r="FF305" s="284"/>
      <c r="FG305" s="284"/>
      <c r="FH305" s="284"/>
      <c r="FI305" s="284"/>
      <c r="FJ305" s="284"/>
      <c r="FK305" s="284"/>
      <c r="FL305" s="284"/>
      <c r="FM305" s="284"/>
      <c r="FN305" s="284"/>
      <c r="FO305" s="284"/>
      <c r="FP305" s="284"/>
      <c r="FQ305" s="284"/>
      <c r="FR305" s="284"/>
      <c r="FS305" s="284"/>
      <c r="FT305" s="284"/>
      <c r="FU305" s="284"/>
      <c r="FV305" s="284"/>
      <c r="FW305" s="284"/>
      <c r="FX305" s="284"/>
      <c r="FY305" s="284"/>
      <c r="FZ305" s="284"/>
      <c r="GA305" s="284"/>
      <c r="GB305" s="284"/>
      <c r="GC305" s="284"/>
      <c r="GD305" s="284"/>
      <c r="GE305" s="284"/>
      <c r="GF305" s="284"/>
      <c r="GG305" s="284"/>
      <c r="GH305" s="284"/>
      <c r="GI305" s="284"/>
      <c r="GJ305" s="284"/>
      <c r="GK305" s="284"/>
      <c r="GL305" s="284"/>
      <c r="GM305" s="284"/>
      <c r="GN305" s="284"/>
      <c r="GO305" s="284"/>
      <c r="GP305" s="284"/>
      <c r="GQ305" s="284"/>
      <c r="GR305" s="284"/>
      <c r="GS305" s="284"/>
      <c r="GT305" s="284"/>
      <c r="GU305" s="284"/>
      <c r="GV305" s="284"/>
      <c r="GW305" s="284"/>
      <c r="GX305" s="284"/>
      <c r="GY305" s="284"/>
      <c r="GZ305" s="284"/>
      <c r="HA305" s="284"/>
      <c r="HB305" s="284"/>
      <c r="HC305" s="284"/>
      <c r="HD305" s="284"/>
      <c r="HE305" s="284"/>
      <c r="HF305" s="284"/>
      <c r="HG305" s="284"/>
      <c r="HH305" s="284"/>
      <c r="HI305" s="284"/>
      <c r="HJ305" s="284"/>
      <c r="HK305" s="284"/>
      <c r="HL305" s="284"/>
      <c r="HM305" s="284"/>
      <c r="HN305" s="284"/>
      <c r="HO305" s="284"/>
      <c r="HP305" s="284"/>
      <c r="HQ305" s="284"/>
      <c r="HR305" s="284"/>
      <c r="HS305" s="284"/>
      <c r="HT305" s="284"/>
      <c r="HU305" s="284"/>
      <c r="HV305" s="284"/>
      <c r="HW305" s="284"/>
      <c r="HX305" s="284"/>
      <c r="HY305" s="284"/>
      <c r="HZ305" s="284"/>
      <c r="IA305" s="284"/>
      <c r="IB305" s="284"/>
      <c r="IC305" s="284"/>
      <c r="ID305" s="284"/>
      <c r="IE305" s="284"/>
      <c r="IF305" s="284"/>
      <c r="IG305" s="284"/>
      <c r="IH305" s="284"/>
      <c r="II305" s="284"/>
      <c r="IJ305" s="284"/>
    </row>
    <row r="306" spans="1:244" s="353" customFormat="1" ht="15" customHeight="1">
      <c r="A306" s="505"/>
      <c r="B306" s="506"/>
      <c r="C306" s="168"/>
      <c r="D306" s="417"/>
      <c r="E306" s="511"/>
      <c r="F306" s="515"/>
      <c r="G306" s="284"/>
      <c r="H306" s="284"/>
      <c r="I306" s="284"/>
      <c r="J306" s="284"/>
      <c r="K306" s="284"/>
      <c r="L306" s="284"/>
      <c r="M306" s="284"/>
      <c r="N306" s="284"/>
      <c r="O306" s="284"/>
      <c r="P306" s="284"/>
      <c r="Q306" s="284"/>
      <c r="R306" s="284"/>
      <c r="S306" s="284"/>
      <c r="T306" s="284"/>
      <c r="U306" s="284"/>
      <c r="V306" s="284"/>
      <c r="W306" s="284"/>
      <c r="X306" s="284"/>
      <c r="Y306" s="284"/>
      <c r="Z306" s="284"/>
      <c r="AA306" s="284"/>
      <c r="AB306" s="284"/>
      <c r="AC306" s="284"/>
      <c r="AD306" s="284"/>
      <c r="AE306" s="284"/>
      <c r="AF306" s="284"/>
      <c r="AG306" s="284"/>
      <c r="AH306" s="284"/>
      <c r="AI306" s="284"/>
      <c r="AJ306" s="284"/>
      <c r="AK306" s="284"/>
      <c r="AL306" s="284"/>
      <c r="AM306" s="284"/>
      <c r="AN306" s="284"/>
      <c r="AO306" s="284"/>
      <c r="AP306" s="284"/>
      <c r="AQ306" s="284"/>
      <c r="AR306" s="284"/>
      <c r="AS306" s="284"/>
      <c r="AT306" s="284"/>
      <c r="AU306" s="284"/>
      <c r="AV306" s="284"/>
      <c r="AW306" s="284"/>
      <c r="AX306" s="284"/>
      <c r="AY306" s="284"/>
      <c r="AZ306" s="284"/>
      <c r="BA306" s="284"/>
      <c r="BB306" s="284"/>
      <c r="BC306" s="284"/>
      <c r="BD306" s="284"/>
      <c r="BE306" s="284"/>
      <c r="BF306" s="284"/>
      <c r="BG306" s="284"/>
      <c r="BH306" s="284"/>
      <c r="BI306" s="284"/>
      <c r="BJ306" s="284"/>
      <c r="BK306" s="284"/>
      <c r="BL306" s="284"/>
      <c r="BM306" s="284"/>
      <c r="BN306" s="284"/>
      <c r="BO306" s="284"/>
      <c r="BP306" s="284"/>
      <c r="BQ306" s="284"/>
      <c r="BR306" s="284"/>
      <c r="BS306" s="284"/>
      <c r="BT306" s="284"/>
      <c r="BU306" s="284"/>
      <c r="BV306" s="284"/>
      <c r="BW306" s="284"/>
      <c r="BX306" s="284"/>
      <c r="BY306" s="284"/>
      <c r="BZ306" s="284"/>
      <c r="CA306" s="284"/>
      <c r="CB306" s="284"/>
      <c r="CC306" s="284"/>
      <c r="CD306" s="284"/>
      <c r="CE306" s="284"/>
      <c r="CF306" s="284"/>
      <c r="CG306" s="284"/>
      <c r="CH306" s="284"/>
      <c r="CI306" s="284"/>
      <c r="CJ306" s="284"/>
      <c r="CK306" s="284"/>
      <c r="CL306" s="284"/>
      <c r="CM306" s="284"/>
      <c r="CN306" s="284"/>
      <c r="CO306" s="284"/>
      <c r="CP306" s="284"/>
      <c r="CQ306" s="284"/>
      <c r="CR306" s="284"/>
      <c r="CS306" s="284"/>
      <c r="CT306" s="284"/>
      <c r="CU306" s="284"/>
      <c r="CV306" s="284"/>
      <c r="CW306" s="284"/>
      <c r="CX306" s="284"/>
      <c r="CY306" s="284"/>
      <c r="CZ306" s="284"/>
      <c r="DA306" s="284"/>
      <c r="DB306" s="284"/>
      <c r="DC306" s="284"/>
      <c r="DD306" s="284"/>
      <c r="DE306" s="284"/>
      <c r="DF306" s="284"/>
      <c r="DG306" s="284"/>
      <c r="DH306" s="284"/>
      <c r="DI306" s="284"/>
      <c r="DJ306" s="284"/>
      <c r="DK306" s="284"/>
      <c r="DL306" s="284"/>
      <c r="DM306" s="284"/>
      <c r="DN306" s="284"/>
      <c r="DO306" s="284"/>
      <c r="DP306" s="284"/>
      <c r="DQ306" s="284"/>
      <c r="DR306" s="284"/>
      <c r="DS306" s="284"/>
      <c r="DT306" s="284"/>
      <c r="DU306" s="284"/>
      <c r="DV306" s="284"/>
      <c r="DW306" s="284"/>
      <c r="DX306" s="284"/>
      <c r="DY306" s="284"/>
      <c r="DZ306" s="284"/>
      <c r="EA306" s="284"/>
      <c r="EB306" s="284"/>
      <c r="EC306" s="284"/>
      <c r="ED306" s="284"/>
      <c r="EE306" s="284"/>
      <c r="EF306" s="284"/>
      <c r="EG306" s="284"/>
      <c r="EH306" s="284"/>
      <c r="EI306" s="284"/>
      <c r="EJ306" s="284"/>
      <c r="EK306" s="284"/>
      <c r="EL306" s="284"/>
      <c r="EM306" s="284"/>
      <c r="EN306" s="284"/>
      <c r="EO306" s="284"/>
      <c r="EP306" s="284"/>
      <c r="EQ306" s="284"/>
      <c r="ER306" s="284"/>
      <c r="ES306" s="284"/>
      <c r="ET306" s="284"/>
      <c r="EU306" s="284"/>
      <c r="EV306" s="284"/>
      <c r="EW306" s="284"/>
      <c r="EX306" s="284"/>
      <c r="EY306" s="284"/>
      <c r="EZ306" s="284"/>
      <c r="FA306" s="284"/>
      <c r="FB306" s="284"/>
      <c r="FC306" s="284"/>
      <c r="FD306" s="284"/>
      <c r="FE306" s="284"/>
      <c r="FF306" s="284"/>
      <c r="FG306" s="284"/>
      <c r="FH306" s="284"/>
      <c r="FI306" s="284"/>
      <c r="FJ306" s="284"/>
      <c r="FK306" s="284"/>
      <c r="FL306" s="284"/>
      <c r="FM306" s="284"/>
      <c r="FN306" s="284"/>
      <c r="FO306" s="284"/>
      <c r="FP306" s="284"/>
      <c r="FQ306" s="284"/>
      <c r="FR306" s="284"/>
      <c r="FS306" s="284"/>
      <c r="FT306" s="284"/>
      <c r="FU306" s="284"/>
      <c r="FV306" s="284"/>
      <c r="FW306" s="284"/>
      <c r="FX306" s="284"/>
      <c r="FY306" s="284"/>
      <c r="FZ306" s="284"/>
      <c r="GA306" s="284"/>
      <c r="GB306" s="284"/>
      <c r="GC306" s="284"/>
      <c r="GD306" s="284"/>
      <c r="GE306" s="284"/>
      <c r="GF306" s="284"/>
      <c r="GG306" s="284"/>
      <c r="GH306" s="284"/>
      <c r="GI306" s="284"/>
      <c r="GJ306" s="284"/>
      <c r="GK306" s="284"/>
      <c r="GL306" s="284"/>
      <c r="GM306" s="284"/>
      <c r="GN306" s="284"/>
      <c r="GO306" s="284"/>
      <c r="GP306" s="284"/>
      <c r="GQ306" s="284"/>
      <c r="GR306" s="284"/>
      <c r="GS306" s="284"/>
      <c r="GT306" s="284"/>
      <c r="GU306" s="284"/>
      <c r="GV306" s="284"/>
      <c r="GW306" s="284"/>
      <c r="GX306" s="284"/>
      <c r="GY306" s="284"/>
      <c r="GZ306" s="284"/>
      <c r="HA306" s="284"/>
      <c r="HB306" s="284"/>
      <c r="HC306" s="284"/>
      <c r="HD306" s="284"/>
      <c r="HE306" s="284"/>
      <c r="HF306" s="284"/>
      <c r="HG306" s="284"/>
      <c r="HH306" s="284"/>
      <c r="HI306" s="284"/>
      <c r="HJ306" s="284"/>
      <c r="HK306" s="284"/>
      <c r="HL306" s="284"/>
      <c r="HM306" s="284"/>
      <c r="HN306" s="284"/>
      <c r="HO306" s="284"/>
      <c r="HP306" s="284"/>
      <c r="HQ306" s="284"/>
      <c r="HR306" s="284"/>
      <c r="HS306" s="284"/>
      <c r="HT306" s="284"/>
      <c r="HU306" s="284"/>
      <c r="HV306" s="284"/>
      <c r="HW306" s="284"/>
      <c r="HX306" s="284"/>
      <c r="HY306" s="284"/>
      <c r="HZ306" s="284"/>
      <c r="IA306" s="284"/>
      <c r="IB306" s="284"/>
      <c r="IC306" s="284"/>
      <c r="ID306" s="284"/>
      <c r="IE306" s="284"/>
      <c r="IF306" s="284"/>
      <c r="IG306" s="284"/>
      <c r="IH306" s="284"/>
      <c r="II306" s="284"/>
      <c r="IJ306" s="284"/>
    </row>
    <row r="307" spans="1:244" ht="30" customHeight="1">
      <c r="A307" s="358"/>
      <c r="B307" s="359" t="s">
        <v>264</v>
      </c>
      <c r="C307" s="360"/>
      <c r="D307" s="443"/>
      <c r="E307" s="362" t="s">
        <v>248</v>
      </c>
      <c r="F307" s="400">
        <f>SUM(F280:F301)</f>
        <v>0</v>
      </c>
    </row>
    <row r="308" spans="1:244" s="353" customFormat="1" ht="15" customHeight="1">
      <c r="A308" s="436"/>
      <c r="B308" s="506"/>
      <c r="C308" s="168"/>
      <c r="D308" s="417"/>
      <c r="E308" s="388"/>
      <c r="F308" s="220"/>
      <c r="G308" s="284"/>
      <c r="H308" s="284"/>
      <c r="I308" s="284"/>
      <c r="J308" s="284"/>
      <c r="K308" s="284"/>
      <c r="L308" s="284"/>
      <c r="M308" s="284"/>
      <c r="N308" s="284"/>
      <c r="O308" s="284"/>
      <c r="P308" s="284"/>
      <c r="Q308" s="284"/>
      <c r="R308" s="284"/>
      <c r="S308" s="284"/>
      <c r="T308" s="284"/>
      <c r="U308" s="284"/>
      <c r="V308" s="284"/>
      <c r="W308" s="284"/>
      <c r="X308" s="284"/>
      <c r="Y308" s="284"/>
      <c r="Z308" s="284"/>
      <c r="AA308" s="284"/>
      <c r="AB308" s="284"/>
      <c r="AC308" s="284"/>
      <c r="AD308" s="284"/>
      <c r="AE308" s="284"/>
      <c r="AF308" s="284"/>
      <c r="AG308" s="284"/>
      <c r="AH308" s="284"/>
      <c r="AI308" s="284"/>
      <c r="AJ308" s="284"/>
      <c r="AK308" s="284"/>
      <c r="AL308" s="284"/>
      <c r="AM308" s="284"/>
      <c r="AN308" s="284"/>
      <c r="AO308" s="284"/>
      <c r="AP308" s="284"/>
      <c r="AQ308" s="284"/>
      <c r="AR308" s="284"/>
      <c r="AS308" s="284"/>
      <c r="AT308" s="284"/>
      <c r="AU308" s="284"/>
      <c r="AV308" s="284"/>
      <c r="AW308" s="284"/>
      <c r="AX308" s="284"/>
      <c r="AY308" s="284"/>
      <c r="AZ308" s="284"/>
      <c r="BA308" s="284"/>
      <c r="BB308" s="284"/>
      <c r="BC308" s="284"/>
      <c r="BD308" s="284"/>
      <c r="BE308" s="284"/>
      <c r="BF308" s="284"/>
      <c r="BG308" s="284"/>
      <c r="BH308" s="284"/>
      <c r="BI308" s="284"/>
      <c r="BJ308" s="284"/>
      <c r="BK308" s="284"/>
      <c r="BL308" s="284"/>
      <c r="BM308" s="284"/>
      <c r="BN308" s="284"/>
      <c r="BO308" s="284"/>
      <c r="BP308" s="284"/>
      <c r="BQ308" s="284"/>
      <c r="BR308" s="284"/>
      <c r="BS308" s="284"/>
      <c r="BT308" s="284"/>
      <c r="BU308" s="284"/>
      <c r="BV308" s="284"/>
      <c r="BW308" s="284"/>
      <c r="BX308" s="284"/>
      <c r="BY308" s="284"/>
      <c r="BZ308" s="284"/>
      <c r="CA308" s="284"/>
      <c r="CB308" s="284"/>
      <c r="CC308" s="284"/>
      <c r="CD308" s="284"/>
      <c r="CE308" s="284"/>
      <c r="CF308" s="284"/>
      <c r="CG308" s="284"/>
      <c r="CH308" s="284"/>
      <c r="CI308" s="284"/>
      <c r="CJ308" s="284"/>
      <c r="CK308" s="284"/>
      <c r="CL308" s="284"/>
      <c r="CM308" s="284"/>
      <c r="CN308" s="284"/>
      <c r="CO308" s="284"/>
      <c r="CP308" s="284"/>
      <c r="CQ308" s="284"/>
      <c r="CR308" s="284"/>
      <c r="CS308" s="284"/>
      <c r="CT308" s="284"/>
      <c r="CU308" s="284"/>
      <c r="CV308" s="284"/>
      <c r="CW308" s="284"/>
      <c r="CX308" s="284"/>
      <c r="CY308" s="284"/>
      <c r="CZ308" s="284"/>
      <c r="DA308" s="284"/>
      <c r="DB308" s="284"/>
      <c r="DC308" s="284"/>
      <c r="DD308" s="284"/>
      <c r="DE308" s="284"/>
      <c r="DF308" s="284"/>
      <c r="DG308" s="284"/>
      <c r="DH308" s="284"/>
      <c r="DI308" s="284"/>
      <c r="DJ308" s="284"/>
      <c r="DK308" s="284"/>
      <c r="DL308" s="284"/>
      <c r="DM308" s="284"/>
      <c r="DN308" s="284"/>
      <c r="DO308" s="284"/>
      <c r="DP308" s="284"/>
      <c r="DQ308" s="284"/>
      <c r="DR308" s="284"/>
      <c r="DS308" s="284"/>
      <c r="DT308" s="284"/>
      <c r="DU308" s="284"/>
      <c r="DV308" s="284"/>
      <c r="DW308" s="284"/>
      <c r="DX308" s="284"/>
      <c r="DY308" s="284"/>
      <c r="DZ308" s="284"/>
      <c r="EA308" s="284"/>
      <c r="EB308" s="284"/>
      <c r="EC308" s="284"/>
      <c r="ED308" s="284"/>
      <c r="EE308" s="284"/>
      <c r="EF308" s="284"/>
      <c r="EG308" s="284"/>
      <c r="EH308" s="284"/>
      <c r="EI308" s="284"/>
      <c r="EJ308" s="284"/>
      <c r="EK308" s="284"/>
      <c r="EL308" s="284"/>
      <c r="EM308" s="284"/>
      <c r="EN308" s="284"/>
      <c r="EO308" s="284"/>
      <c r="EP308" s="284"/>
      <c r="EQ308" s="284"/>
      <c r="ER308" s="284"/>
      <c r="ES308" s="284"/>
      <c r="ET308" s="284"/>
      <c r="EU308" s="284"/>
      <c r="EV308" s="284"/>
      <c r="EW308" s="284"/>
      <c r="EX308" s="284"/>
      <c r="EY308" s="284"/>
      <c r="EZ308" s="284"/>
      <c r="FA308" s="284"/>
      <c r="FB308" s="284"/>
      <c r="FC308" s="284"/>
      <c r="FD308" s="284"/>
      <c r="FE308" s="284"/>
      <c r="FF308" s="284"/>
      <c r="FG308" s="284"/>
      <c r="FH308" s="284"/>
      <c r="FI308" s="284"/>
      <c r="FJ308" s="284"/>
      <c r="FK308" s="284"/>
      <c r="FL308" s="284"/>
      <c r="FM308" s="284"/>
      <c r="FN308" s="284"/>
      <c r="FO308" s="284"/>
      <c r="FP308" s="284"/>
      <c r="FQ308" s="284"/>
      <c r="FR308" s="284"/>
      <c r="FS308" s="284"/>
      <c r="FT308" s="284"/>
      <c r="FU308" s="284"/>
      <c r="FV308" s="284"/>
      <c r="FW308" s="284"/>
      <c r="FX308" s="284"/>
      <c r="FY308" s="284"/>
      <c r="FZ308" s="284"/>
      <c r="GA308" s="284"/>
      <c r="GB308" s="284"/>
      <c r="GC308" s="284"/>
      <c r="GD308" s="284"/>
      <c r="GE308" s="284"/>
      <c r="GF308" s="284"/>
      <c r="GG308" s="284"/>
      <c r="GH308" s="284"/>
      <c r="GI308" s="284"/>
      <c r="GJ308" s="284"/>
      <c r="GK308" s="284"/>
      <c r="GL308" s="284"/>
      <c r="GM308" s="284"/>
      <c r="GN308" s="284"/>
      <c r="GO308" s="284"/>
      <c r="GP308" s="284"/>
      <c r="GQ308" s="284"/>
      <c r="GR308" s="284"/>
      <c r="GS308" s="284"/>
      <c r="GT308" s="284"/>
      <c r="GU308" s="284"/>
      <c r="GV308" s="284"/>
      <c r="GW308" s="284"/>
      <c r="GX308" s="284"/>
      <c r="GY308" s="284"/>
      <c r="GZ308" s="284"/>
      <c r="HA308" s="284"/>
      <c r="HB308" s="284"/>
      <c r="HC308" s="284"/>
      <c r="HD308" s="284"/>
      <c r="HE308" s="284"/>
      <c r="HF308" s="284"/>
      <c r="HG308" s="284"/>
      <c r="HH308" s="284"/>
      <c r="HI308" s="284"/>
      <c r="HJ308" s="284"/>
      <c r="HK308" s="284"/>
      <c r="HL308" s="284"/>
      <c r="HM308" s="284"/>
      <c r="HN308" s="284"/>
      <c r="HO308" s="284"/>
      <c r="HP308" s="284"/>
      <c r="HQ308" s="284"/>
      <c r="HR308" s="284"/>
      <c r="HS308" s="284"/>
      <c r="HT308" s="284"/>
      <c r="HU308" s="284"/>
      <c r="HV308" s="284"/>
      <c r="HW308" s="284"/>
      <c r="HX308" s="284"/>
      <c r="HY308" s="284"/>
      <c r="HZ308" s="284"/>
      <c r="IA308" s="284"/>
      <c r="IB308" s="284"/>
      <c r="IC308" s="284"/>
      <c r="ID308" s="284"/>
      <c r="IE308" s="284"/>
      <c r="IF308" s="284"/>
      <c r="IG308" s="284"/>
      <c r="IH308" s="284"/>
      <c r="II308" s="284"/>
    </row>
    <row r="309" spans="1:244" ht="15" customHeight="1">
      <c r="A309" s="185"/>
      <c r="B309" s="343" t="s">
        <v>269</v>
      </c>
      <c r="C309" s="345"/>
      <c r="E309" s="345"/>
      <c r="F309" s="347"/>
    </row>
    <row r="310" spans="1:244" s="353" customFormat="1" ht="15" customHeight="1">
      <c r="A310" s="505"/>
      <c r="B310" s="506"/>
      <c r="C310" s="168"/>
      <c r="D310" s="417"/>
      <c r="E310" s="511"/>
      <c r="F310" s="515"/>
      <c r="G310" s="284"/>
      <c r="H310" s="284"/>
      <c r="I310" s="284"/>
      <c r="J310" s="284"/>
      <c r="K310" s="284"/>
      <c r="L310" s="284"/>
      <c r="M310" s="284"/>
      <c r="N310" s="284"/>
      <c r="O310" s="284"/>
      <c r="P310" s="284"/>
      <c r="Q310" s="284"/>
      <c r="R310" s="284"/>
      <c r="S310" s="284"/>
      <c r="T310" s="284"/>
      <c r="U310" s="284"/>
      <c r="V310" s="284"/>
      <c r="W310" s="284"/>
      <c r="X310" s="284"/>
      <c r="Y310" s="284"/>
      <c r="Z310" s="284"/>
      <c r="AA310" s="284"/>
      <c r="AB310" s="284"/>
      <c r="AC310" s="284"/>
      <c r="AD310" s="284"/>
      <c r="AE310" s="284"/>
      <c r="AF310" s="284"/>
      <c r="AG310" s="284"/>
      <c r="AH310" s="284"/>
      <c r="AI310" s="284"/>
      <c r="AJ310" s="284"/>
      <c r="AK310" s="284"/>
      <c r="AL310" s="284"/>
      <c r="AM310" s="284"/>
      <c r="AN310" s="284"/>
      <c r="AO310" s="284"/>
      <c r="AP310" s="284"/>
      <c r="AQ310" s="284"/>
      <c r="AR310" s="284"/>
      <c r="AS310" s="284"/>
      <c r="AT310" s="284"/>
      <c r="AU310" s="284"/>
      <c r="AV310" s="284"/>
      <c r="AW310" s="284"/>
      <c r="AX310" s="284"/>
      <c r="AY310" s="284"/>
      <c r="AZ310" s="284"/>
      <c r="BA310" s="284"/>
      <c r="BB310" s="284"/>
      <c r="BC310" s="284"/>
      <c r="BD310" s="284"/>
      <c r="BE310" s="284"/>
      <c r="BF310" s="284"/>
      <c r="BG310" s="284"/>
      <c r="BH310" s="284"/>
      <c r="BI310" s="284"/>
      <c r="BJ310" s="284"/>
      <c r="BK310" s="284"/>
      <c r="BL310" s="284"/>
      <c r="BM310" s="284"/>
      <c r="BN310" s="284"/>
      <c r="BO310" s="284"/>
      <c r="BP310" s="284"/>
      <c r="BQ310" s="284"/>
      <c r="BR310" s="284"/>
      <c r="BS310" s="284"/>
      <c r="BT310" s="284"/>
      <c r="BU310" s="284"/>
      <c r="BV310" s="284"/>
      <c r="BW310" s="284"/>
      <c r="BX310" s="284"/>
      <c r="BY310" s="284"/>
      <c r="BZ310" s="284"/>
      <c r="CA310" s="284"/>
      <c r="CB310" s="284"/>
      <c r="CC310" s="284"/>
      <c r="CD310" s="284"/>
      <c r="CE310" s="284"/>
      <c r="CF310" s="284"/>
      <c r="CG310" s="284"/>
      <c r="CH310" s="284"/>
      <c r="CI310" s="284"/>
      <c r="CJ310" s="284"/>
      <c r="CK310" s="284"/>
      <c r="CL310" s="284"/>
      <c r="CM310" s="284"/>
      <c r="CN310" s="284"/>
      <c r="CO310" s="284"/>
      <c r="CP310" s="284"/>
      <c r="CQ310" s="284"/>
      <c r="CR310" s="284"/>
      <c r="CS310" s="284"/>
      <c r="CT310" s="284"/>
      <c r="CU310" s="284"/>
      <c r="CV310" s="284"/>
      <c r="CW310" s="284"/>
      <c r="CX310" s="284"/>
      <c r="CY310" s="284"/>
      <c r="CZ310" s="284"/>
      <c r="DA310" s="284"/>
      <c r="DB310" s="284"/>
      <c r="DC310" s="284"/>
      <c r="DD310" s="284"/>
      <c r="DE310" s="284"/>
      <c r="DF310" s="284"/>
      <c r="DG310" s="284"/>
      <c r="DH310" s="284"/>
      <c r="DI310" s="284"/>
      <c r="DJ310" s="284"/>
      <c r="DK310" s="284"/>
      <c r="DL310" s="284"/>
      <c r="DM310" s="284"/>
      <c r="DN310" s="284"/>
      <c r="DO310" s="284"/>
      <c r="DP310" s="284"/>
      <c r="DQ310" s="284"/>
      <c r="DR310" s="284"/>
      <c r="DS310" s="284"/>
      <c r="DT310" s="284"/>
      <c r="DU310" s="284"/>
      <c r="DV310" s="284"/>
      <c r="DW310" s="284"/>
      <c r="DX310" s="284"/>
      <c r="DY310" s="284"/>
      <c r="DZ310" s="284"/>
      <c r="EA310" s="284"/>
      <c r="EB310" s="284"/>
      <c r="EC310" s="284"/>
      <c r="ED310" s="284"/>
      <c r="EE310" s="284"/>
      <c r="EF310" s="284"/>
      <c r="EG310" s="284"/>
      <c r="EH310" s="284"/>
      <c r="EI310" s="284"/>
      <c r="EJ310" s="284"/>
      <c r="EK310" s="284"/>
      <c r="EL310" s="284"/>
      <c r="EM310" s="284"/>
      <c r="EN310" s="284"/>
      <c r="EO310" s="284"/>
      <c r="EP310" s="284"/>
      <c r="EQ310" s="284"/>
      <c r="ER310" s="284"/>
      <c r="ES310" s="284"/>
      <c r="ET310" s="284"/>
      <c r="EU310" s="284"/>
      <c r="EV310" s="284"/>
      <c r="EW310" s="284"/>
      <c r="EX310" s="284"/>
      <c r="EY310" s="284"/>
      <c r="EZ310" s="284"/>
      <c r="FA310" s="284"/>
      <c r="FB310" s="284"/>
      <c r="FC310" s="284"/>
      <c r="FD310" s="284"/>
      <c r="FE310" s="284"/>
      <c r="FF310" s="284"/>
      <c r="FG310" s="284"/>
      <c r="FH310" s="284"/>
      <c r="FI310" s="284"/>
      <c r="FJ310" s="284"/>
      <c r="FK310" s="284"/>
      <c r="FL310" s="284"/>
      <c r="FM310" s="284"/>
      <c r="FN310" s="284"/>
      <c r="FO310" s="284"/>
      <c r="FP310" s="284"/>
      <c r="FQ310" s="284"/>
      <c r="FR310" s="284"/>
      <c r="FS310" s="284"/>
      <c r="FT310" s="284"/>
      <c r="FU310" s="284"/>
      <c r="FV310" s="284"/>
      <c r="FW310" s="284"/>
      <c r="FX310" s="284"/>
      <c r="FY310" s="284"/>
      <c r="FZ310" s="284"/>
      <c r="GA310" s="284"/>
      <c r="GB310" s="284"/>
      <c r="GC310" s="284"/>
      <c r="GD310" s="284"/>
      <c r="GE310" s="284"/>
      <c r="GF310" s="284"/>
      <c r="GG310" s="284"/>
      <c r="GH310" s="284"/>
      <c r="GI310" s="284"/>
      <c r="GJ310" s="284"/>
      <c r="GK310" s="284"/>
      <c r="GL310" s="284"/>
      <c r="GM310" s="284"/>
      <c r="GN310" s="284"/>
      <c r="GO310" s="284"/>
      <c r="GP310" s="284"/>
      <c r="GQ310" s="284"/>
      <c r="GR310" s="284"/>
      <c r="GS310" s="284"/>
      <c r="GT310" s="284"/>
      <c r="GU310" s="284"/>
      <c r="GV310" s="284"/>
      <c r="GW310" s="284"/>
      <c r="GX310" s="284"/>
      <c r="GY310" s="284"/>
      <c r="GZ310" s="284"/>
      <c r="HA310" s="284"/>
      <c r="HB310" s="284"/>
      <c r="HC310" s="284"/>
      <c r="HD310" s="284"/>
      <c r="HE310" s="284"/>
      <c r="HF310" s="284"/>
      <c r="HG310" s="284"/>
      <c r="HH310" s="284"/>
      <c r="HI310" s="284"/>
      <c r="HJ310" s="284"/>
      <c r="HK310" s="284"/>
      <c r="HL310" s="284"/>
      <c r="HM310" s="284"/>
      <c r="HN310" s="284"/>
      <c r="HO310" s="284"/>
      <c r="HP310" s="284"/>
      <c r="HQ310" s="284"/>
      <c r="HR310" s="284"/>
      <c r="HS310" s="284"/>
      <c r="HT310" s="284"/>
      <c r="HU310" s="284"/>
      <c r="HV310" s="284"/>
      <c r="HW310" s="284"/>
      <c r="HX310" s="284"/>
      <c r="HY310" s="284"/>
      <c r="HZ310" s="284"/>
      <c r="IA310" s="284"/>
      <c r="IB310" s="284"/>
      <c r="IC310" s="284"/>
      <c r="ID310" s="284"/>
      <c r="IE310" s="284"/>
      <c r="IF310" s="284"/>
      <c r="IG310" s="284"/>
      <c r="IH310" s="284"/>
      <c r="II310" s="284"/>
      <c r="IJ310" s="284"/>
    </row>
    <row r="311" spans="1:244" s="353" customFormat="1" ht="15" customHeight="1">
      <c r="A311" s="344" t="s">
        <v>1479</v>
      </c>
      <c r="B311" s="517" t="s">
        <v>191</v>
      </c>
      <c r="C311" s="345"/>
      <c r="D311" s="434"/>
      <c r="E311" s="516"/>
      <c r="F311" s="518"/>
      <c r="G311" s="284"/>
      <c r="H311" s="284"/>
      <c r="I311" s="284"/>
      <c r="J311" s="284"/>
      <c r="K311" s="284"/>
      <c r="L311" s="284"/>
      <c r="M311" s="284"/>
      <c r="N311" s="284"/>
      <c r="O311" s="284"/>
      <c r="P311" s="284"/>
      <c r="Q311" s="284"/>
      <c r="R311" s="284"/>
      <c r="S311" s="284"/>
      <c r="T311" s="284"/>
      <c r="U311" s="284"/>
      <c r="V311" s="284"/>
      <c r="W311" s="284"/>
      <c r="X311" s="284"/>
      <c r="Y311" s="284"/>
      <c r="Z311" s="284"/>
      <c r="AA311" s="284"/>
      <c r="AB311" s="284"/>
      <c r="AC311" s="284"/>
      <c r="AD311" s="284"/>
      <c r="AE311" s="284"/>
      <c r="AF311" s="284"/>
      <c r="AG311" s="284"/>
      <c r="AH311" s="284"/>
      <c r="AI311" s="284"/>
      <c r="AJ311" s="284"/>
      <c r="AK311" s="284"/>
      <c r="AL311" s="284"/>
      <c r="AM311" s="284"/>
      <c r="AN311" s="284"/>
      <c r="AO311" s="284"/>
      <c r="AP311" s="284"/>
      <c r="AQ311" s="284"/>
      <c r="AR311" s="284"/>
      <c r="AS311" s="284"/>
      <c r="AT311" s="284"/>
      <c r="AU311" s="284"/>
      <c r="AV311" s="284"/>
      <c r="AW311" s="284"/>
      <c r="AX311" s="284"/>
      <c r="AY311" s="284"/>
      <c r="AZ311" s="284"/>
      <c r="BA311" s="284"/>
      <c r="BB311" s="284"/>
      <c r="BC311" s="284"/>
      <c r="BD311" s="284"/>
      <c r="BE311" s="284"/>
      <c r="BF311" s="284"/>
      <c r="BG311" s="284"/>
      <c r="BH311" s="284"/>
      <c r="BI311" s="284"/>
      <c r="BJ311" s="284"/>
      <c r="BK311" s="284"/>
      <c r="BL311" s="284"/>
      <c r="BM311" s="284"/>
      <c r="BN311" s="284"/>
      <c r="BO311" s="284"/>
      <c r="BP311" s="284"/>
      <c r="BQ311" s="284"/>
      <c r="BR311" s="284"/>
      <c r="BS311" s="284"/>
      <c r="BT311" s="284"/>
      <c r="BU311" s="284"/>
      <c r="BV311" s="284"/>
      <c r="BW311" s="284"/>
      <c r="BX311" s="284"/>
      <c r="BY311" s="284"/>
      <c r="BZ311" s="284"/>
      <c r="CA311" s="284"/>
      <c r="CB311" s="284"/>
      <c r="CC311" s="284"/>
      <c r="CD311" s="284"/>
      <c r="CE311" s="284"/>
      <c r="CF311" s="284"/>
      <c r="CG311" s="284"/>
      <c r="CH311" s="284"/>
      <c r="CI311" s="284"/>
      <c r="CJ311" s="284"/>
      <c r="CK311" s="284"/>
      <c r="CL311" s="284"/>
      <c r="CM311" s="284"/>
      <c r="CN311" s="284"/>
      <c r="CO311" s="284"/>
      <c r="CP311" s="284"/>
      <c r="CQ311" s="284"/>
      <c r="CR311" s="284"/>
      <c r="CS311" s="284"/>
      <c r="CT311" s="284"/>
      <c r="CU311" s="284"/>
      <c r="CV311" s="284"/>
      <c r="CW311" s="284"/>
      <c r="CX311" s="284"/>
      <c r="CY311" s="284"/>
      <c r="CZ311" s="284"/>
      <c r="DA311" s="284"/>
      <c r="DB311" s="284"/>
      <c r="DC311" s="284"/>
      <c r="DD311" s="284"/>
      <c r="DE311" s="284"/>
      <c r="DF311" s="284"/>
      <c r="DG311" s="284"/>
      <c r="DH311" s="284"/>
      <c r="DI311" s="284"/>
      <c r="DJ311" s="284"/>
      <c r="DK311" s="284"/>
      <c r="DL311" s="284"/>
      <c r="DM311" s="284"/>
      <c r="DN311" s="284"/>
      <c r="DO311" s="284"/>
      <c r="DP311" s="284"/>
      <c r="DQ311" s="284"/>
      <c r="DR311" s="284"/>
      <c r="DS311" s="284"/>
      <c r="DT311" s="284"/>
      <c r="DU311" s="284"/>
      <c r="DV311" s="284"/>
      <c r="DW311" s="284"/>
      <c r="DX311" s="284"/>
      <c r="DY311" s="284"/>
      <c r="DZ311" s="284"/>
      <c r="EA311" s="284"/>
      <c r="EB311" s="284"/>
      <c r="EC311" s="284"/>
      <c r="ED311" s="284"/>
      <c r="EE311" s="284"/>
      <c r="EF311" s="284"/>
      <c r="EG311" s="284"/>
      <c r="EH311" s="284"/>
      <c r="EI311" s="284"/>
      <c r="EJ311" s="284"/>
      <c r="EK311" s="284"/>
      <c r="EL311" s="284"/>
      <c r="EM311" s="284"/>
      <c r="EN311" s="284"/>
      <c r="EO311" s="284"/>
      <c r="EP311" s="284"/>
      <c r="EQ311" s="284"/>
      <c r="ER311" s="284"/>
      <c r="ES311" s="284"/>
      <c r="ET311" s="284"/>
      <c r="EU311" s="284"/>
      <c r="EV311" s="284"/>
      <c r="EW311" s="284"/>
      <c r="EX311" s="284"/>
      <c r="EY311" s="284"/>
      <c r="EZ311" s="284"/>
      <c r="FA311" s="284"/>
      <c r="FB311" s="284"/>
      <c r="FC311" s="284"/>
      <c r="FD311" s="284"/>
      <c r="FE311" s="284"/>
      <c r="FF311" s="284"/>
      <c r="FG311" s="284"/>
      <c r="FH311" s="284"/>
      <c r="FI311" s="284"/>
      <c r="FJ311" s="284"/>
      <c r="FK311" s="284"/>
      <c r="FL311" s="284"/>
      <c r="FM311" s="284"/>
      <c r="FN311" s="284"/>
      <c r="FO311" s="284"/>
      <c r="FP311" s="284"/>
      <c r="FQ311" s="284"/>
      <c r="FR311" s="284"/>
      <c r="FS311" s="284"/>
      <c r="FT311" s="284"/>
      <c r="FU311" s="284"/>
      <c r="FV311" s="284"/>
      <c r="FW311" s="284"/>
      <c r="FX311" s="284"/>
      <c r="FY311" s="284"/>
      <c r="FZ311" s="284"/>
      <c r="GA311" s="284"/>
      <c r="GB311" s="284"/>
      <c r="GC311" s="284"/>
      <c r="GD311" s="284"/>
      <c r="GE311" s="284"/>
      <c r="GF311" s="284"/>
      <c r="GG311" s="284"/>
      <c r="GH311" s="284"/>
      <c r="GI311" s="284"/>
      <c r="GJ311" s="284"/>
      <c r="GK311" s="284"/>
      <c r="GL311" s="284"/>
      <c r="GM311" s="284"/>
      <c r="GN311" s="284"/>
      <c r="GO311" s="284"/>
      <c r="GP311" s="284"/>
      <c r="GQ311" s="284"/>
      <c r="GR311" s="284"/>
      <c r="GS311" s="284"/>
      <c r="GT311" s="284"/>
      <c r="GU311" s="284"/>
      <c r="GV311" s="284"/>
      <c r="GW311" s="284"/>
      <c r="GX311" s="284"/>
      <c r="GY311" s="284"/>
      <c r="GZ311" s="284"/>
      <c r="HA311" s="284"/>
      <c r="HB311" s="284"/>
      <c r="HC311" s="284"/>
      <c r="HD311" s="284"/>
      <c r="HE311" s="284"/>
      <c r="HF311" s="284"/>
      <c r="HG311" s="284"/>
      <c r="HH311" s="284"/>
      <c r="HI311" s="284"/>
      <c r="HJ311" s="284"/>
      <c r="HK311" s="284"/>
      <c r="HL311" s="284"/>
      <c r="HM311" s="284"/>
      <c r="HN311" s="284"/>
      <c r="HO311" s="284"/>
      <c r="HP311" s="284"/>
      <c r="HQ311" s="284"/>
      <c r="HR311" s="284"/>
      <c r="HS311" s="284"/>
      <c r="HT311" s="284"/>
      <c r="HU311" s="284"/>
      <c r="HV311" s="284"/>
      <c r="HW311" s="284"/>
      <c r="HX311" s="284"/>
      <c r="HY311" s="284"/>
      <c r="HZ311" s="284"/>
      <c r="IA311" s="284"/>
      <c r="IB311" s="284"/>
      <c r="IC311" s="284"/>
      <c r="ID311" s="284"/>
      <c r="IE311" s="284"/>
      <c r="IF311" s="284"/>
      <c r="IG311" s="284"/>
      <c r="IH311" s="284"/>
      <c r="II311" s="284"/>
      <c r="IJ311" s="284"/>
    </row>
    <row r="312" spans="1:244" s="353" customFormat="1" ht="15" customHeight="1">
      <c r="A312" s="505"/>
      <c r="B312" s="517"/>
      <c r="C312" s="507"/>
      <c r="D312" s="417"/>
      <c r="E312" s="511"/>
      <c r="F312" s="512"/>
      <c r="G312" s="284"/>
      <c r="H312" s="284"/>
      <c r="I312" s="284"/>
      <c r="J312" s="284"/>
      <c r="K312" s="284"/>
      <c r="L312" s="284"/>
      <c r="M312" s="284"/>
      <c r="N312" s="284"/>
      <c r="O312" s="284"/>
      <c r="P312" s="284"/>
      <c r="Q312" s="284"/>
      <c r="R312" s="284"/>
      <c r="S312" s="284"/>
      <c r="T312" s="284"/>
      <c r="U312" s="284"/>
      <c r="V312" s="284"/>
      <c r="W312" s="284"/>
      <c r="X312" s="284"/>
      <c r="Y312" s="284"/>
      <c r="Z312" s="284"/>
      <c r="AA312" s="284"/>
      <c r="AB312" s="284"/>
      <c r="AC312" s="284"/>
      <c r="AD312" s="284"/>
      <c r="AE312" s="284"/>
      <c r="AF312" s="284"/>
      <c r="AG312" s="284"/>
      <c r="AH312" s="284"/>
      <c r="AI312" s="284"/>
      <c r="AJ312" s="284"/>
      <c r="AK312" s="284"/>
      <c r="AL312" s="284"/>
      <c r="AM312" s="284"/>
      <c r="AN312" s="284"/>
      <c r="AO312" s="284"/>
      <c r="AP312" s="284"/>
      <c r="AQ312" s="284"/>
      <c r="AR312" s="284"/>
      <c r="AS312" s="284"/>
      <c r="AT312" s="284"/>
      <c r="AU312" s="284"/>
      <c r="AV312" s="284"/>
      <c r="AW312" s="284"/>
      <c r="AX312" s="284"/>
      <c r="AY312" s="284"/>
      <c r="AZ312" s="284"/>
      <c r="BA312" s="284"/>
      <c r="BB312" s="284"/>
      <c r="BC312" s="284"/>
      <c r="BD312" s="284"/>
      <c r="BE312" s="284"/>
      <c r="BF312" s="284"/>
      <c r="BG312" s="284"/>
      <c r="BH312" s="284"/>
      <c r="BI312" s="284"/>
      <c r="BJ312" s="284"/>
      <c r="BK312" s="284"/>
      <c r="BL312" s="284"/>
      <c r="BM312" s="284"/>
      <c r="BN312" s="284"/>
      <c r="BO312" s="284"/>
      <c r="BP312" s="284"/>
      <c r="BQ312" s="284"/>
      <c r="BR312" s="284"/>
      <c r="BS312" s="284"/>
      <c r="BT312" s="284"/>
      <c r="BU312" s="284"/>
      <c r="BV312" s="284"/>
      <c r="BW312" s="284"/>
      <c r="BX312" s="284"/>
      <c r="BY312" s="284"/>
      <c r="BZ312" s="284"/>
      <c r="CA312" s="284"/>
      <c r="CB312" s="284"/>
      <c r="CC312" s="284"/>
      <c r="CD312" s="284"/>
      <c r="CE312" s="284"/>
      <c r="CF312" s="284"/>
      <c r="CG312" s="284"/>
      <c r="CH312" s="284"/>
      <c r="CI312" s="284"/>
      <c r="CJ312" s="284"/>
      <c r="CK312" s="284"/>
      <c r="CL312" s="284"/>
      <c r="CM312" s="284"/>
      <c r="CN312" s="284"/>
      <c r="CO312" s="284"/>
      <c r="CP312" s="284"/>
      <c r="CQ312" s="284"/>
      <c r="CR312" s="284"/>
      <c r="CS312" s="284"/>
      <c r="CT312" s="284"/>
      <c r="CU312" s="284"/>
      <c r="CV312" s="284"/>
      <c r="CW312" s="284"/>
      <c r="CX312" s="284"/>
      <c r="CY312" s="284"/>
      <c r="CZ312" s="284"/>
      <c r="DA312" s="284"/>
      <c r="DB312" s="284"/>
      <c r="DC312" s="284"/>
      <c r="DD312" s="284"/>
      <c r="DE312" s="284"/>
      <c r="DF312" s="284"/>
      <c r="DG312" s="284"/>
      <c r="DH312" s="284"/>
      <c r="DI312" s="284"/>
      <c r="DJ312" s="284"/>
      <c r="DK312" s="284"/>
      <c r="DL312" s="284"/>
      <c r="DM312" s="284"/>
      <c r="DN312" s="284"/>
      <c r="DO312" s="284"/>
      <c r="DP312" s="284"/>
      <c r="DQ312" s="284"/>
      <c r="DR312" s="284"/>
      <c r="DS312" s="284"/>
      <c r="DT312" s="284"/>
      <c r="DU312" s="284"/>
      <c r="DV312" s="284"/>
      <c r="DW312" s="284"/>
      <c r="DX312" s="284"/>
      <c r="DY312" s="284"/>
      <c r="DZ312" s="284"/>
      <c r="EA312" s="284"/>
      <c r="EB312" s="284"/>
      <c r="EC312" s="284"/>
      <c r="ED312" s="284"/>
      <c r="EE312" s="284"/>
      <c r="EF312" s="284"/>
      <c r="EG312" s="284"/>
      <c r="EH312" s="284"/>
      <c r="EI312" s="284"/>
      <c r="EJ312" s="284"/>
      <c r="EK312" s="284"/>
      <c r="EL312" s="284"/>
      <c r="EM312" s="284"/>
      <c r="EN312" s="284"/>
      <c r="EO312" s="284"/>
      <c r="EP312" s="284"/>
      <c r="EQ312" s="284"/>
      <c r="ER312" s="284"/>
      <c r="ES312" s="284"/>
      <c r="ET312" s="284"/>
      <c r="EU312" s="284"/>
      <c r="EV312" s="284"/>
      <c r="EW312" s="284"/>
      <c r="EX312" s="284"/>
      <c r="EY312" s="284"/>
      <c r="EZ312" s="284"/>
      <c r="FA312" s="284"/>
      <c r="FB312" s="284"/>
      <c r="FC312" s="284"/>
      <c r="FD312" s="284"/>
      <c r="FE312" s="284"/>
      <c r="FF312" s="284"/>
      <c r="FG312" s="284"/>
      <c r="FH312" s="284"/>
      <c r="FI312" s="284"/>
      <c r="FJ312" s="284"/>
      <c r="FK312" s="284"/>
      <c r="FL312" s="284"/>
      <c r="FM312" s="284"/>
      <c r="FN312" s="284"/>
      <c r="FO312" s="284"/>
      <c r="FP312" s="284"/>
      <c r="FQ312" s="284"/>
      <c r="FR312" s="284"/>
      <c r="FS312" s="284"/>
      <c r="FT312" s="284"/>
      <c r="FU312" s="284"/>
      <c r="FV312" s="284"/>
      <c r="FW312" s="284"/>
      <c r="FX312" s="284"/>
      <c r="FY312" s="284"/>
      <c r="FZ312" s="284"/>
      <c r="GA312" s="284"/>
      <c r="GB312" s="284"/>
      <c r="GC312" s="284"/>
      <c r="GD312" s="284"/>
      <c r="GE312" s="284"/>
      <c r="GF312" s="284"/>
      <c r="GG312" s="284"/>
      <c r="GH312" s="284"/>
      <c r="GI312" s="284"/>
      <c r="GJ312" s="284"/>
      <c r="GK312" s="284"/>
      <c r="GL312" s="284"/>
      <c r="GM312" s="284"/>
      <c r="GN312" s="284"/>
      <c r="GO312" s="284"/>
      <c r="GP312" s="284"/>
      <c r="GQ312" s="284"/>
      <c r="GR312" s="284"/>
      <c r="GS312" s="284"/>
      <c r="GT312" s="284"/>
      <c r="GU312" s="284"/>
      <c r="GV312" s="284"/>
      <c r="GW312" s="284"/>
      <c r="GX312" s="284"/>
      <c r="GY312" s="284"/>
      <c r="GZ312" s="284"/>
      <c r="HA312" s="284"/>
      <c r="HB312" s="284"/>
      <c r="HC312" s="284"/>
      <c r="HD312" s="284"/>
      <c r="HE312" s="284"/>
      <c r="HF312" s="284"/>
      <c r="HG312" s="284"/>
      <c r="HH312" s="284"/>
      <c r="HI312" s="284"/>
      <c r="HJ312" s="284"/>
      <c r="HK312" s="284"/>
      <c r="HL312" s="284"/>
      <c r="HM312" s="284"/>
      <c r="HN312" s="284"/>
      <c r="HO312" s="284"/>
      <c r="HP312" s="284"/>
      <c r="HQ312" s="284"/>
      <c r="HR312" s="284"/>
      <c r="HS312" s="284"/>
      <c r="HT312" s="284"/>
      <c r="HU312" s="284"/>
      <c r="HV312" s="284"/>
      <c r="HW312" s="284"/>
      <c r="HX312" s="284"/>
      <c r="HY312" s="284"/>
      <c r="HZ312" s="284"/>
      <c r="IA312" s="284"/>
      <c r="IB312" s="284"/>
      <c r="IC312" s="284"/>
      <c r="ID312" s="284"/>
      <c r="IE312" s="284"/>
      <c r="IF312" s="284"/>
      <c r="IG312" s="284"/>
      <c r="IH312" s="284"/>
      <c r="II312" s="284"/>
      <c r="IJ312" s="284"/>
    </row>
    <row r="313" spans="1:244" s="353" customFormat="1" ht="142.5">
      <c r="A313" s="505"/>
      <c r="B313" s="519" t="s">
        <v>1318</v>
      </c>
      <c r="C313" s="507"/>
      <c r="D313" s="434"/>
      <c r="E313" s="511"/>
      <c r="F313" s="515"/>
      <c r="G313" s="284"/>
      <c r="H313" s="284"/>
      <c r="I313" s="284"/>
      <c r="J313" s="284"/>
      <c r="K313" s="284"/>
      <c r="L313" s="284"/>
      <c r="M313" s="284"/>
      <c r="N313" s="284"/>
      <c r="O313" s="284"/>
      <c r="P313" s="284"/>
      <c r="Q313" s="284"/>
      <c r="R313" s="284"/>
      <c r="S313" s="284"/>
      <c r="T313" s="284"/>
      <c r="U313" s="284"/>
      <c r="V313" s="284"/>
      <c r="W313" s="284"/>
      <c r="X313" s="284"/>
      <c r="Y313" s="284"/>
      <c r="Z313" s="284"/>
      <c r="AA313" s="284"/>
      <c r="AB313" s="284"/>
      <c r="AC313" s="284"/>
      <c r="AD313" s="284"/>
      <c r="AE313" s="284"/>
      <c r="AF313" s="284"/>
      <c r="AG313" s="284"/>
      <c r="AH313" s="284"/>
      <c r="AI313" s="284"/>
      <c r="AJ313" s="284"/>
      <c r="AK313" s="284"/>
      <c r="AL313" s="284"/>
      <c r="AM313" s="284"/>
      <c r="AN313" s="284"/>
      <c r="AO313" s="284"/>
      <c r="AP313" s="284"/>
      <c r="AQ313" s="284"/>
      <c r="AR313" s="284"/>
      <c r="AS313" s="284"/>
      <c r="AT313" s="284"/>
      <c r="AU313" s="284"/>
      <c r="AV313" s="284"/>
      <c r="AW313" s="284"/>
      <c r="AX313" s="284"/>
      <c r="AY313" s="284"/>
      <c r="AZ313" s="284"/>
      <c r="BA313" s="284"/>
      <c r="BB313" s="284"/>
      <c r="BC313" s="284"/>
      <c r="BD313" s="284"/>
      <c r="BE313" s="284"/>
      <c r="BF313" s="284"/>
      <c r="BG313" s="284"/>
      <c r="BH313" s="284"/>
      <c r="BI313" s="284"/>
      <c r="BJ313" s="284"/>
      <c r="BK313" s="284"/>
      <c r="BL313" s="284"/>
      <c r="BM313" s="284"/>
      <c r="BN313" s="284"/>
      <c r="BO313" s="284"/>
      <c r="BP313" s="284"/>
      <c r="BQ313" s="284"/>
      <c r="BR313" s="284"/>
      <c r="BS313" s="284"/>
      <c r="BT313" s="284"/>
      <c r="BU313" s="284"/>
      <c r="BV313" s="284"/>
      <c r="BW313" s="284"/>
      <c r="BX313" s="284"/>
      <c r="BY313" s="284"/>
      <c r="BZ313" s="284"/>
      <c r="CA313" s="284"/>
      <c r="CB313" s="284"/>
      <c r="CC313" s="284"/>
      <c r="CD313" s="284"/>
      <c r="CE313" s="284"/>
      <c r="CF313" s="284"/>
      <c r="CG313" s="284"/>
      <c r="CH313" s="284"/>
      <c r="CI313" s="284"/>
      <c r="CJ313" s="284"/>
      <c r="CK313" s="284"/>
      <c r="CL313" s="284"/>
      <c r="CM313" s="284"/>
      <c r="CN313" s="284"/>
      <c r="CO313" s="284"/>
      <c r="CP313" s="284"/>
      <c r="CQ313" s="284"/>
      <c r="CR313" s="284"/>
      <c r="CS313" s="284"/>
      <c r="CT313" s="284"/>
      <c r="CU313" s="284"/>
      <c r="CV313" s="284"/>
      <c r="CW313" s="284"/>
      <c r="CX313" s="284"/>
      <c r="CY313" s="284"/>
      <c r="CZ313" s="284"/>
      <c r="DA313" s="284"/>
      <c r="DB313" s="284"/>
      <c r="DC313" s="284"/>
      <c r="DD313" s="284"/>
      <c r="DE313" s="284"/>
      <c r="DF313" s="284"/>
      <c r="DG313" s="284"/>
      <c r="DH313" s="284"/>
      <c r="DI313" s="284"/>
      <c r="DJ313" s="284"/>
      <c r="DK313" s="284"/>
      <c r="DL313" s="284"/>
      <c r="DM313" s="284"/>
      <c r="DN313" s="284"/>
      <c r="DO313" s="284"/>
      <c r="DP313" s="284"/>
      <c r="DQ313" s="284"/>
      <c r="DR313" s="284"/>
      <c r="DS313" s="284"/>
      <c r="DT313" s="284"/>
      <c r="DU313" s="284"/>
      <c r="DV313" s="284"/>
      <c r="DW313" s="284"/>
      <c r="DX313" s="284"/>
      <c r="DY313" s="284"/>
      <c r="DZ313" s="284"/>
      <c r="EA313" s="284"/>
      <c r="EB313" s="284"/>
      <c r="EC313" s="284"/>
      <c r="ED313" s="284"/>
      <c r="EE313" s="284"/>
      <c r="EF313" s="284"/>
      <c r="EG313" s="284"/>
      <c r="EH313" s="284"/>
      <c r="EI313" s="284"/>
      <c r="EJ313" s="284"/>
      <c r="EK313" s="284"/>
      <c r="EL313" s="284"/>
      <c r="EM313" s="284"/>
      <c r="EN313" s="284"/>
      <c r="EO313" s="284"/>
      <c r="EP313" s="284"/>
      <c r="EQ313" s="284"/>
      <c r="ER313" s="284"/>
      <c r="ES313" s="284"/>
      <c r="ET313" s="284"/>
      <c r="EU313" s="284"/>
      <c r="EV313" s="284"/>
      <c r="EW313" s="284"/>
      <c r="EX313" s="284"/>
      <c r="EY313" s="284"/>
      <c r="EZ313" s="284"/>
      <c r="FA313" s="284"/>
      <c r="FB313" s="284"/>
      <c r="FC313" s="284"/>
      <c r="FD313" s="284"/>
      <c r="FE313" s="284"/>
      <c r="FF313" s="284"/>
      <c r="FG313" s="284"/>
      <c r="FH313" s="284"/>
      <c r="FI313" s="284"/>
      <c r="FJ313" s="284"/>
      <c r="FK313" s="284"/>
      <c r="FL313" s="284"/>
      <c r="FM313" s="284"/>
      <c r="FN313" s="284"/>
      <c r="FO313" s="284"/>
      <c r="FP313" s="284"/>
      <c r="FQ313" s="284"/>
      <c r="FR313" s="284"/>
      <c r="FS313" s="284"/>
      <c r="FT313" s="284"/>
      <c r="FU313" s="284"/>
      <c r="FV313" s="284"/>
      <c r="FW313" s="284"/>
      <c r="FX313" s="284"/>
      <c r="FY313" s="284"/>
      <c r="FZ313" s="284"/>
      <c r="GA313" s="284"/>
      <c r="GB313" s="284"/>
      <c r="GC313" s="284"/>
      <c r="GD313" s="284"/>
      <c r="GE313" s="284"/>
      <c r="GF313" s="284"/>
      <c r="GG313" s="284"/>
      <c r="GH313" s="284"/>
      <c r="GI313" s="284"/>
      <c r="GJ313" s="284"/>
      <c r="GK313" s="284"/>
      <c r="GL313" s="284"/>
      <c r="GM313" s="284"/>
      <c r="GN313" s="284"/>
      <c r="GO313" s="284"/>
      <c r="GP313" s="284"/>
      <c r="GQ313" s="284"/>
      <c r="GR313" s="284"/>
      <c r="GS313" s="284"/>
      <c r="GT313" s="284"/>
      <c r="GU313" s="284"/>
      <c r="GV313" s="284"/>
      <c r="GW313" s="284"/>
      <c r="GX313" s="284"/>
      <c r="GY313" s="284"/>
      <c r="GZ313" s="284"/>
      <c r="HA313" s="284"/>
      <c r="HB313" s="284"/>
      <c r="HC313" s="284"/>
      <c r="HD313" s="284"/>
      <c r="HE313" s="284"/>
      <c r="HF313" s="284"/>
      <c r="HG313" s="284"/>
      <c r="HH313" s="284"/>
      <c r="HI313" s="284"/>
      <c r="HJ313" s="284"/>
      <c r="HK313" s="284"/>
      <c r="HL313" s="284"/>
      <c r="HM313" s="284"/>
      <c r="HN313" s="284"/>
      <c r="HO313" s="284"/>
      <c r="HP313" s="284"/>
      <c r="HQ313" s="284"/>
      <c r="HR313" s="284"/>
      <c r="HS313" s="284"/>
      <c r="HT313" s="284"/>
      <c r="HU313" s="284"/>
      <c r="HV313" s="284"/>
      <c r="HW313" s="284"/>
      <c r="HX313" s="284"/>
      <c r="HY313" s="284"/>
      <c r="HZ313" s="284"/>
      <c r="IA313" s="284"/>
      <c r="IB313" s="284"/>
      <c r="IC313" s="284"/>
      <c r="ID313" s="284"/>
      <c r="IE313" s="284"/>
      <c r="IF313" s="284"/>
      <c r="IG313" s="284"/>
      <c r="IH313" s="284"/>
      <c r="II313" s="284"/>
      <c r="IJ313" s="284"/>
    </row>
    <row r="314" spans="1:244" s="353" customFormat="1" ht="15" customHeight="1">
      <c r="A314" s="505"/>
      <c r="B314" s="522"/>
      <c r="C314" s="507"/>
      <c r="D314" s="434"/>
      <c r="E314" s="511"/>
      <c r="F314" s="515"/>
      <c r="G314" s="284"/>
      <c r="H314" s="284"/>
      <c r="I314" s="284"/>
      <c r="J314" s="284"/>
      <c r="K314" s="284"/>
      <c r="L314" s="284"/>
      <c r="M314" s="284"/>
      <c r="N314" s="284"/>
      <c r="O314" s="284"/>
      <c r="P314" s="284"/>
      <c r="Q314" s="284"/>
      <c r="R314" s="284"/>
      <c r="S314" s="284"/>
      <c r="T314" s="284"/>
      <c r="U314" s="284"/>
      <c r="V314" s="284"/>
      <c r="W314" s="284"/>
      <c r="X314" s="284"/>
      <c r="Y314" s="284"/>
      <c r="Z314" s="284"/>
      <c r="AA314" s="284"/>
      <c r="AB314" s="284"/>
      <c r="AC314" s="284"/>
      <c r="AD314" s="284"/>
      <c r="AE314" s="284"/>
      <c r="AF314" s="284"/>
      <c r="AG314" s="284"/>
      <c r="AH314" s="284"/>
      <c r="AI314" s="284"/>
      <c r="AJ314" s="284"/>
      <c r="AK314" s="284"/>
      <c r="AL314" s="284"/>
      <c r="AM314" s="284"/>
      <c r="AN314" s="284"/>
      <c r="AO314" s="284"/>
      <c r="AP314" s="284"/>
      <c r="AQ314" s="284"/>
      <c r="AR314" s="284"/>
      <c r="AS314" s="284"/>
      <c r="AT314" s="284"/>
      <c r="AU314" s="284"/>
      <c r="AV314" s="284"/>
      <c r="AW314" s="284"/>
      <c r="AX314" s="284"/>
      <c r="AY314" s="284"/>
      <c r="AZ314" s="284"/>
      <c r="BA314" s="284"/>
      <c r="BB314" s="284"/>
      <c r="BC314" s="284"/>
      <c r="BD314" s="284"/>
      <c r="BE314" s="284"/>
      <c r="BF314" s="284"/>
      <c r="BG314" s="284"/>
      <c r="BH314" s="284"/>
      <c r="BI314" s="284"/>
      <c r="BJ314" s="284"/>
      <c r="BK314" s="284"/>
      <c r="BL314" s="284"/>
      <c r="BM314" s="284"/>
      <c r="BN314" s="284"/>
      <c r="BO314" s="284"/>
      <c r="BP314" s="284"/>
      <c r="BQ314" s="284"/>
      <c r="BR314" s="284"/>
      <c r="BS314" s="284"/>
      <c r="BT314" s="284"/>
      <c r="BU314" s="284"/>
      <c r="BV314" s="284"/>
      <c r="BW314" s="284"/>
      <c r="BX314" s="284"/>
      <c r="BY314" s="284"/>
      <c r="BZ314" s="284"/>
      <c r="CA314" s="284"/>
      <c r="CB314" s="284"/>
      <c r="CC314" s="284"/>
      <c r="CD314" s="284"/>
      <c r="CE314" s="284"/>
      <c r="CF314" s="284"/>
      <c r="CG314" s="284"/>
      <c r="CH314" s="284"/>
      <c r="CI314" s="284"/>
      <c r="CJ314" s="284"/>
      <c r="CK314" s="284"/>
      <c r="CL314" s="284"/>
      <c r="CM314" s="284"/>
      <c r="CN314" s="284"/>
      <c r="CO314" s="284"/>
      <c r="CP314" s="284"/>
      <c r="CQ314" s="284"/>
      <c r="CR314" s="284"/>
      <c r="CS314" s="284"/>
      <c r="CT314" s="284"/>
      <c r="CU314" s="284"/>
      <c r="CV314" s="284"/>
      <c r="CW314" s="284"/>
      <c r="CX314" s="284"/>
      <c r="CY314" s="284"/>
      <c r="CZ314" s="284"/>
      <c r="DA314" s="284"/>
      <c r="DB314" s="284"/>
      <c r="DC314" s="284"/>
      <c r="DD314" s="284"/>
      <c r="DE314" s="284"/>
      <c r="DF314" s="284"/>
      <c r="DG314" s="284"/>
      <c r="DH314" s="284"/>
      <c r="DI314" s="284"/>
      <c r="DJ314" s="284"/>
      <c r="DK314" s="284"/>
      <c r="DL314" s="284"/>
      <c r="DM314" s="284"/>
      <c r="DN314" s="284"/>
      <c r="DO314" s="284"/>
      <c r="DP314" s="284"/>
      <c r="DQ314" s="284"/>
      <c r="DR314" s="284"/>
      <c r="DS314" s="284"/>
      <c r="DT314" s="284"/>
      <c r="DU314" s="284"/>
      <c r="DV314" s="284"/>
      <c r="DW314" s="284"/>
      <c r="DX314" s="284"/>
      <c r="DY314" s="284"/>
      <c r="DZ314" s="284"/>
      <c r="EA314" s="284"/>
      <c r="EB314" s="284"/>
      <c r="EC314" s="284"/>
      <c r="ED314" s="284"/>
      <c r="EE314" s="284"/>
      <c r="EF314" s="284"/>
      <c r="EG314" s="284"/>
      <c r="EH314" s="284"/>
      <c r="EI314" s="284"/>
      <c r="EJ314" s="284"/>
      <c r="EK314" s="284"/>
      <c r="EL314" s="284"/>
      <c r="EM314" s="284"/>
      <c r="EN314" s="284"/>
      <c r="EO314" s="284"/>
      <c r="EP314" s="284"/>
      <c r="EQ314" s="284"/>
      <c r="ER314" s="284"/>
      <c r="ES314" s="284"/>
      <c r="ET314" s="284"/>
      <c r="EU314" s="284"/>
      <c r="EV314" s="284"/>
      <c r="EW314" s="284"/>
      <c r="EX314" s="284"/>
      <c r="EY314" s="284"/>
      <c r="EZ314" s="284"/>
      <c r="FA314" s="284"/>
      <c r="FB314" s="284"/>
      <c r="FC314" s="284"/>
      <c r="FD314" s="284"/>
      <c r="FE314" s="284"/>
      <c r="FF314" s="284"/>
      <c r="FG314" s="284"/>
      <c r="FH314" s="284"/>
      <c r="FI314" s="284"/>
      <c r="FJ314" s="284"/>
      <c r="FK314" s="284"/>
      <c r="FL314" s="284"/>
      <c r="FM314" s="284"/>
      <c r="FN314" s="284"/>
      <c r="FO314" s="284"/>
      <c r="FP314" s="284"/>
      <c r="FQ314" s="284"/>
      <c r="FR314" s="284"/>
      <c r="FS314" s="284"/>
      <c r="FT314" s="284"/>
      <c r="FU314" s="284"/>
      <c r="FV314" s="284"/>
      <c r="FW314" s="284"/>
      <c r="FX314" s="284"/>
      <c r="FY314" s="284"/>
      <c r="FZ314" s="284"/>
      <c r="GA314" s="284"/>
      <c r="GB314" s="284"/>
      <c r="GC314" s="284"/>
      <c r="GD314" s="284"/>
      <c r="GE314" s="284"/>
      <c r="GF314" s="284"/>
      <c r="GG314" s="284"/>
      <c r="GH314" s="284"/>
      <c r="GI314" s="284"/>
      <c r="GJ314" s="284"/>
      <c r="GK314" s="284"/>
      <c r="GL314" s="284"/>
      <c r="GM314" s="284"/>
      <c r="GN314" s="284"/>
      <c r="GO314" s="284"/>
      <c r="GP314" s="284"/>
      <c r="GQ314" s="284"/>
      <c r="GR314" s="284"/>
      <c r="GS314" s="284"/>
      <c r="GT314" s="284"/>
      <c r="GU314" s="284"/>
      <c r="GV314" s="284"/>
      <c r="GW314" s="284"/>
      <c r="GX314" s="284"/>
      <c r="GY314" s="284"/>
      <c r="GZ314" s="284"/>
      <c r="HA314" s="284"/>
      <c r="HB314" s="284"/>
      <c r="HC314" s="284"/>
      <c r="HD314" s="284"/>
      <c r="HE314" s="284"/>
      <c r="HF314" s="284"/>
      <c r="HG314" s="284"/>
      <c r="HH314" s="284"/>
      <c r="HI314" s="284"/>
      <c r="HJ314" s="284"/>
      <c r="HK314" s="284"/>
      <c r="HL314" s="284"/>
      <c r="HM314" s="284"/>
      <c r="HN314" s="284"/>
      <c r="HO314" s="284"/>
      <c r="HP314" s="284"/>
      <c r="HQ314" s="284"/>
      <c r="HR314" s="284"/>
      <c r="HS314" s="284"/>
      <c r="HT314" s="284"/>
      <c r="HU314" s="284"/>
      <c r="HV314" s="284"/>
      <c r="HW314" s="284"/>
      <c r="HX314" s="284"/>
      <c r="HY314" s="284"/>
      <c r="HZ314" s="284"/>
      <c r="IA314" s="284"/>
      <c r="IB314" s="284"/>
      <c r="IC314" s="284"/>
      <c r="ID314" s="284"/>
      <c r="IE314" s="284"/>
      <c r="IF314" s="284"/>
      <c r="IG314" s="284"/>
      <c r="IH314" s="284"/>
      <c r="II314" s="284"/>
      <c r="IJ314" s="284"/>
    </row>
    <row r="315" spans="1:244" s="353" customFormat="1" ht="15" customHeight="1">
      <c r="A315" s="344" t="s">
        <v>1480</v>
      </c>
      <c r="B315" s="506" t="s">
        <v>229</v>
      </c>
      <c r="C315" s="507" t="s">
        <v>442</v>
      </c>
      <c r="D315" s="434">
        <v>1342</v>
      </c>
      <c r="E315" s="288"/>
      <c r="F315" s="219">
        <f>D315*E315</f>
        <v>0</v>
      </c>
      <c r="G315" s="284"/>
      <c r="H315" s="284"/>
      <c r="I315" s="284"/>
      <c r="J315" s="284"/>
      <c r="K315" s="284"/>
      <c r="L315" s="284"/>
      <c r="M315" s="284"/>
      <c r="N315" s="284"/>
      <c r="O315" s="284"/>
      <c r="P315" s="284"/>
      <c r="Q315" s="284"/>
      <c r="R315" s="284"/>
      <c r="S315" s="284"/>
      <c r="T315" s="284"/>
      <c r="U315" s="284"/>
      <c r="V315" s="284"/>
      <c r="W315" s="284"/>
      <c r="X315" s="284"/>
      <c r="Y315" s="284"/>
      <c r="Z315" s="284"/>
      <c r="AA315" s="284"/>
      <c r="AB315" s="284"/>
      <c r="AC315" s="284"/>
      <c r="AD315" s="284"/>
      <c r="AE315" s="284"/>
      <c r="AF315" s="284"/>
      <c r="AG315" s="284"/>
      <c r="AH315" s="284"/>
      <c r="AI315" s="284"/>
      <c r="AJ315" s="284"/>
      <c r="AK315" s="284"/>
      <c r="AL315" s="284"/>
      <c r="AM315" s="284"/>
      <c r="AN315" s="284"/>
      <c r="AO315" s="284"/>
      <c r="AP315" s="284"/>
      <c r="AQ315" s="284"/>
      <c r="AR315" s="284"/>
      <c r="AS315" s="284"/>
      <c r="AT315" s="284"/>
      <c r="AU315" s="284"/>
      <c r="AV315" s="284"/>
      <c r="AW315" s="284"/>
      <c r="AX315" s="284"/>
      <c r="AY315" s="284"/>
      <c r="AZ315" s="284"/>
      <c r="BA315" s="284"/>
      <c r="BB315" s="284"/>
      <c r="BC315" s="284"/>
      <c r="BD315" s="284"/>
      <c r="BE315" s="284"/>
      <c r="BF315" s="284"/>
      <c r="BG315" s="284"/>
      <c r="BH315" s="284"/>
      <c r="BI315" s="284"/>
      <c r="BJ315" s="284"/>
      <c r="BK315" s="284"/>
      <c r="BL315" s="284"/>
      <c r="BM315" s="284"/>
      <c r="BN315" s="284"/>
      <c r="BO315" s="284"/>
      <c r="BP315" s="284"/>
      <c r="BQ315" s="284"/>
      <c r="BR315" s="284"/>
      <c r="BS315" s="284"/>
      <c r="BT315" s="284"/>
      <c r="BU315" s="284"/>
      <c r="BV315" s="284"/>
      <c r="BW315" s="284"/>
      <c r="BX315" s="284"/>
      <c r="BY315" s="284"/>
      <c r="BZ315" s="284"/>
      <c r="CA315" s="284"/>
      <c r="CB315" s="284"/>
      <c r="CC315" s="284"/>
      <c r="CD315" s="284"/>
      <c r="CE315" s="284"/>
      <c r="CF315" s="284"/>
      <c r="CG315" s="284"/>
      <c r="CH315" s="284"/>
      <c r="CI315" s="284"/>
      <c r="CJ315" s="284"/>
      <c r="CK315" s="284"/>
      <c r="CL315" s="284"/>
      <c r="CM315" s="284"/>
      <c r="CN315" s="284"/>
      <c r="CO315" s="284"/>
      <c r="CP315" s="284"/>
      <c r="CQ315" s="284"/>
      <c r="CR315" s="284"/>
      <c r="CS315" s="284"/>
      <c r="CT315" s="284"/>
      <c r="CU315" s="284"/>
      <c r="CV315" s="284"/>
      <c r="CW315" s="284"/>
      <c r="CX315" s="284"/>
      <c r="CY315" s="284"/>
      <c r="CZ315" s="284"/>
      <c r="DA315" s="284"/>
      <c r="DB315" s="284"/>
      <c r="DC315" s="284"/>
      <c r="DD315" s="284"/>
      <c r="DE315" s="284"/>
      <c r="DF315" s="284"/>
      <c r="DG315" s="284"/>
      <c r="DH315" s="284"/>
      <c r="DI315" s="284"/>
      <c r="DJ315" s="284"/>
      <c r="DK315" s="284"/>
      <c r="DL315" s="284"/>
      <c r="DM315" s="284"/>
      <c r="DN315" s="284"/>
      <c r="DO315" s="284"/>
      <c r="DP315" s="284"/>
      <c r="DQ315" s="284"/>
      <c r="DR315" s="284"/>
      <c r="DS315" s="284"/>
      <c r="DT315" s="284"/>
      <c r="DU315" s="284"/>
      <c r="DV315" s="284"/>
      <c r="DW315" s="284"/>
      <c r="DX315" s="284"/>
      <c r="DY315" s="284"/>
      <c r="DZ315" s="284"/>
      <c r="EA315" s="284"/>
      <c r="EB315" s="284"/>
      <c r="EC315" s="284"/>
      <c r="ED315" s="284"/>
      <c r="EE315" s="284"/>
      <c r="EF315" s="284"/>
      <c r="EG315" s="284"/>
      <c r="EH315" s="284"/>
      <c r="EI315" s="284"/>
      <c r="EJ315" s="284"/>
      <c r="EK315" s="284"/>
      <c r="EL315" s="284"/>
      <c r="EM315" s="284"/>
      <c r="EN315" s="284"/>
      <c r="EO315" s="284"/>
      <c r="EP315" s="284"/>
      <c r="EQ315" s="284"/>
      <c r="ER315" s="284"/>
      <c r="ES315" s="284"/>
      <c r="ET315" s="284"/>
      <c r="EU315" s="284"/>
      <c r="EV315" s="284"/>
      <c r="EW315" s="284"/>
      <c r="EX315" s="284"/>
      <c r="EY315" s="284"/>
      <c r="EZ315" s="284"/>
      <c r="FA315" s="284"/>
      <c r="FB315" s="284"/>
      <c r="FC315" s="284"/>
      <c r="FD315" s="284"/>
      <c r="FE315" s="284"/>
      <c r="FF315" s="284"/>
      <c r="FG315" s="284"/>
      <c r="FH315" s="284"/>
      <c r="FI315" s="284"/>
      <c r="FJ315" s="284"/>
      <c r="FK315" s="284"/>
      <c r="FL315" s="284"/>
      <c r="FM315" s="284"/>
      <c r="FN315" s="284"/>
      <c r="FO315" s="284"/>
      <c r="FP315" s="284"/>
      <c r="FQ315" s="284"/>
      <c r="FR315" s="284"/>
      <c r="FS315" s="284"/>
      <c r="FT315" s="284"/>
      <c r="FU315" s="284"/>
      <c r="FV315" s="284"/>
      <c r="FW315" s="284"/>
      <c r="FX315" s="284"/>
      <c r="FY315" s="284"/>
      <c r="FZ315" s="284"/>
      <c r="GA315" s="284"/>
      <c r="GB315" s="284"/>
      <c r="GC315" s="284"/>
      <c r="GD315" s="284"/>
      <c r="GE315" s="284"/>
      <c r="GF315" s="284"/>
      <c r="GG315" s="284"/>
      <c r="GH315" s="284"/>
      <c r="GI315" s="284"/>
      <c r="GJ315" s="284"/>
      <c r="GK315" s="284"/>
      <c r="GL315" s="284"/>
      <c r="GM315" s="284"/>
      <c r="GN315" s="284"/>
      <c r="GO315" s="284"/>
      <c r="GP315" s="284"/>
      <c r="GQ315" s="284"/>
      <c r="GR315" s="284"/>
      <c r="GS315" s="284"/>
      <c r="GT315" s="284"/>
      <c r="GU315" s="284"/>
      <c r="GV315" s="284"/>
      <c r="GW315" s="284"/>
      <c r="GX315" s="284"/>
      <c r="GY315" s="284"/>
      <c r="GZ315" s="284"/>
      <c r="HA315" s="284"/>
      <c r="HB315" s="284"/>
      <c r="HC315" s="284"/>
      <c r="HD315" s="284"/>
      <c r="HE315" s="284"/>
      <c r="HF315" s="284"/>
      <c r="HG315" s="284"/>
      <c r="HH315" s="284"/>
      <c r="HI315" s="284"/>
      <c r="HJ315" s="284"/>
      <c r="HK315" s="284"/>
      <c r="HL315" s="284"/>
      <c r="HM315" s="284"/>
      <c r="HN315" s="284"/>
      <c r="HO315" s="284"/>
      <c r="HP315" s="284"/>
      <c r="HQ315" s="284"/>
      <c r="HR315" s="284"/>
      <c r="HS315" s="284"/>
      <c r="HT315" s="284"/>
      <c r="HU315" s="284"/>
      <c r="HV315" s="284"/>
      <c r="HW315" s="284"/>
      <c r="HX315" s="284"/>
      <c r="HY315" s="284"/>
      <c r="HZ315" s="284"/>
      <c r="IA315" s="284"/>
      <c r="IB315" s="284"/>
      <c r="IC315" s="284"/>
      <c r="ID315" s="284"/>
      <c r="IE315" s="284"/>
      <c r="IF315" s="284"/>
      <c r="IG315" s="284"/>
      <c r="IH315" s="284"/>
      <c r="II315" s="284"/>
      <c r="IJ315" s="284"/>
    </row>
    <row r="316" spans="1:244" s="353" customFormat="1" ht="15" customHeight="1">
      <c r="A316" s="505"/>
      <c r="B316" s="506"/>
      <c r="C316" s="507"/>
      <c r="D316" s="434"/>
      <c r="E316" s="511"/>
      <c r="F316" s="512"/>
      <c r="G316" s="284"/>
      <c r="H316" s="284"/>
      <c r="I316" s="284"/>
      <c r="J316" s="284"/>
      <c r="K316" s="284"/>
      <c r="L316" s="284"/>
      <c r="M316" s="284"/>
      <c r="N316" s="284"/>
      <c r="O316" s="284"/>
      <c r="P316" s="284"/>
      <c r="Q316" s="284"/>
      <c r="R316" s="284"/>
      <c r="S316" s="284"/>
      <c r="T316" s="284"/>
      <c r="U316" s="284"/>
      <c r="V316" s="284"/>
      <c r="W316" s="284"/>
      <c r="X316" s="284"/>
      <c r="Y316" s="284"/>
      <c r="Z316" s="284"/>
      <c r="AA316" s="284"/>
      <c r="AB316" s="284"/>
      <c r="AC316" s="284"/>
      <c r="AD316" s="284"/>
      <c r="AE316" s="284"/>
      <c r="AF316" s="284"/>
      <c r="AG316" s="284"/>
      <c r="AH316" s="284"/>
      <c r="AI316" s="284"/>
      <c r="AJ316" s="284"/>
      <c r="AK316" s="284"/>
      <c r="AL316" s="284"/>
      <c r="AM316" s="284"/>
      <c r="AN316" s="284"/>
      <c r="AO316" s="284"/>
      <c r="AP316" s="284"/>
      <c r="AQ316" s="284"/>
      <c r="AR316" s="284"/>
      <c r="AS316" s="284"/>
      <c r="AT316" s="284"/>
      <c r="AU316" s="284"/>
      <c r="AV316" s="284"/>
      <c r="AW316" s="284"/>
      <c r="AX316" s="284"/>
      <c r="AY316" s="284"/>
      <c r="AZ316" s="284"/>
      <c r="BA316" s="284"/>
      <c r="BB316" s="284"/>
      <c r="BC316" s="284"/>
      <c r="BD316" s="284"/>
      <c r="BE316" s="284"/>
      <c r="BF316" s="284"/>
      <c r="BG316" s="284"/>
      <c r="BH316" s="284"/>
      <c r="BI316" s="284"/>
      <c r="BJ316" s="284"/>
      <c r="BK316" s="284"/>
      <c r="BL316" s="284"/>
      <c r="BM316" s="284"/>
      <c r="BN316" s="284"/>
      <c r="BO316" s="284"/>
      <c r="BP316" s="284"/>
      <c r="BQ316" s="284"/>
      <c r="BR316" s="284"/>
      <c r="BS316" s="284"/>
      <c r="BT316" s="284"/>
      <c r="BU316" s="284"/>
      <c r="BV316" s="284"/>
      <c r="BW316" s="284"/>
      <c r="BX316" s="284"/>
      <c r="BY316" s="284"/>
      <c r="BZ316" s="284"/>
      <c r="CA316" s="284"/>
      <c r="CB316" s="284"/>
      <c r="CC316" s="284"/>
      <c r="CD316" s="284"/>
      <c r="CE316" s="284"/>
      <c r="CF316" s="284"/>
      <c r="CG316" s="284"/>
      <c r="CH316" s="284"/>
      <c r="CI316" s="284"/>
      <c r="CJ316" s="284"/>
      <c r="CK316" s="284"/>
      <c r="CL316" s="284"/>
      <c r="CM316" s="284"/>
      <c r="CN316" s="284"/>
      <c r="CO316" s="284"/>
      <c r="CP316" s="284"/>
      <c r="CQ316" s="284"/>
      <c r="CR316" s="284"/>
      <c r="CS316" s="284"/>
      <c r="CT316" s="284"/>
      <c r="CU316" s="284"/>
      <c r="CV316" s="284"/>
      <c r="CW316" s="284"/>
      <c r="CX316" s="284"/>
      <c r="CY316" s="284"/>
      <c r="CZ316" s="284"/>
      <c r="DA316" s="284"/>
      <c r="DB316" s="284"/>
      <c r="DC316" s="284"/>
      <c r="DD316" s="284"/>
      <c r="DE316" s="284"/>
      <c r="DF316" s="284"/>
      <c r="DG316" s="284"/>
      <c r="DH316" s="284"/>
      <c r="DI316" s="284"/>
      <c r="DJ316" s="284"/>
      <c r="DK316" s="284"/>
      <c r="DL316" s="284"/>
      <c r="DM316" s="284"/>
      <c r="DN316" s="284"/>
      <c r="DO316" s="284"/>
      <c r="DP316" s="284"/>
      <c r="DQ316" s="284"/>
      <c r="DR316" s="284"/>
      <c r="DS316" s="284"/>
      <c r="DT316" s="284"/>
      <c r="DU316" s="284"/>
      <c r="DV316" s="284"/>
      <c r="DW316" s="284"/>
      <c r="DX316" s="284"/>
      <c r="DY316" s="284"/>
      <c r="DZ316" s="284"/>
      <c r="EA316" s="284"/>
      <c r="EB316" s="284"/>
      <c r="EC316" s="284"/>
      <c r="ED316" s="284"/>
      <c r="EE316" s="284"/>
      <c r="EF316" s="284"/>
      <c r="EG316" s="284"/>
      <c r="EH316" s="284"/>
      <c r="EI316" s="284"/>
      <c r="EJ316" s="284"/>
      <c r="EK316" s="284"/>
      <c r="EL316" s="284"/>
      <c r="EM316" s="284"/>
      <c r="EN316" s="284"/>
      <c r="EO316" s="284"/>
      <c r="EP316" s="284"/>
      <c r="EQ316" s="284"/>
      <c r="ER316" s="284"/>
      <c r="ES316" s="284"/>
      <c r="ET316" s="284"/>
      <c r="EU316" s="284"/>
      <c r="EV316" s="284"/>
      <c r="EW316" s="284"/>
      <c r="EX316" s="284"/>
      <c r="EY316" s="284"/>
      <c r="EZ316" s="284"/>
      <c r="FA316" s="284"/>
      <c r="FB316" s="284"/>
      <c r="FC316" s="284"/>
      <c r="FD316" s="284"/>
      <c r="FE316" s="284"/>
      <c r="FF316" s="284"/>
      <c r="FG316" s="284"/>
      <c r="FH316" s="284"/>
      <c r="FI316" s="284"/>
      <c r="FJ316" s="284"/>
      <c r="FK316" s="284"/>
      <c r="FL316" s="284"/>
      <c r="FM316" s="284"/>
      <c r="FN316" s="284"/>
      <c r="FO316" s="284"/>
      <c r="FP316" s="284"/>
      <c r="FQ316" s="284"/>
      <c r="FR316" s="284"/>
      <c r="FS316" s="284"/>
      <c r="FT316" s="284"/>
      <c r="FU316" s="284"/>
      <c r="FV316" s="284"/>
      <c r="FW316" s="284"/>
      <c r="FX316" s="284"/>
      <c r="FY316" s="284"/>
      <c r="FZ316" s="284"/>
      <c r="GA316" s="284"/>
      <c r="GB316" s="284"/>
      <c r="GC316" s="284"/>
      <c r="GD316" s="284"/>
      <c r="GE316" s="284"/>
      <c r="GF316" s="284"/>
      <c r="GG316" s="284"/>
      <c r="GH316" s="284"/>
      <c r="GI316" s="284"/>
      <c r="GJ316" s="284"/>
      <c r="GK316" s="284"/>
      <c r="GL316" s="284"/>
      <c r="GM316" s="284"/>
      <c r="GN316" s="284"/>
      <c r="GO316" s="284"/>
      <c r="GP316" s="284"/>
      <c r="GQ316" s="284"/>
      <c r="GR316" s="284"/>
      <c r="GS316" s="284"/>
      <c r="GT316" s="284"/>
      <c r="GU316" s="284"/>
      <c r="GV316" s="284"/>
      <c r="GW316" s="284"/>
      <c r="GX316" s="284"/>
      <c r="GY316" s="284"/>
      <c r="GZ316" s="284"/>
      <c r="HA316" s="284"/>
      <c r="HB316" s="284"/>
      <c r="HC316" s="284"/>
      <c r="HD316" s="284"/>
      <c r="HE316" s="284"/>
      <c r="HF316" s="284"/>
      <c r="HG316" s="284"/>
      <c r="HH316" s="284"/>
      <c r="HI316" s="284"/>
      <c r="HJ316" s="284"/>
      <c r="HK316" s="284"/>
      <c r="HL316" s="284"/>
      <c r="HM316" s="284"/>
      <c r="HN316" s="284"/>
      <c r="HO316" s="284"/>
      <c r="HP316" s="284"/>
      <c r="HQ316" s="284"/>
      <c r="HR316" s="284"/>
      <c r="HS316" s="284"/>
      <c r="HT316" s="284"/>
      <c r="HU316" s="284"/>
      <c r="HV316" s="284"/>
      <c r="HW316" s="284"/>
      <c r="HX316" s="284"/>
      <c r="HY316" s="284"/>
      <c r="HZ316" s="284"/>
      <c r="IA316" s="284"/>
      <c r="IB316" s="284"/>
      <c r="IC316" s="284"/>
      <c r="ID316" s="284"/>
      <c r="IE316" s="284"/>
      <c r="IF316" s="284"/>
      <c r="IG316" s="284"/>
      <c r="IH316" s="284"/>
      <c r="II316" s="284"/>
      <c r="IJ316" s="284"/>
    </row>
    <row r="317" spans="1:244" s="353" customFormat="1" ht="15" customHeight="1">
      <c r="A317" s="505"/>
      <c r="B317" s="506"/>
      <c r="C317" s="507"/>
      <c r="D317" s="434"/>
      <c r="E317" s="511"/>
      <c r="F317" s="515"/>
      <c r="G317" s="284"/>
      <c r="H317" s="284"/>
      <c r="I317" s="284"/>
      <c r="J317" s="284"/>
      <c r="K317" s="284"/>
      <c r="L317" s="284"/>
      <c r="M317" s="284"/>
      <c r="N317" s="284"/>
      <c r="O317" s="284"/>
      <c r="P317" s="284"/>
      <c r="Q317" s="284"/>
      <c r="R317" s="284"/>
      <c r="S317" s="284"/>
      <c r="T317" s="284"/>
      <c r="U317" s="284"/>
      <c r="V317" s="284"/>
      <c r="W317" s="284"/>
      <c r="X317" s="284"/>
      <c r="Y317" s="284"/>
      <c r="Z317" s="284"/>
      <c r="AA317" s="284"/>
      <c r="AB317" s="284"/>
      <c r="AC317" s="284"/>
      <c r="AD317" s="284"/>
      <c r="AE317" s="284"/>
      <c r="AF317" s="284"/>
      <c r="AG317" s="284"/>
      <c r="AH317" s="284"/>
      <c r="AI317" s="284"/>
      <c r="AJ317" s="284"/>
      <c r="AK317" s="284"/>
      <c r="AL317" s="284"/>
      <c r="AM317" s="284"/>
      <c r="AN317" s="284"/>
      <c r="AO317" s="284"/>
      <c r="AP317" s="284"/>
      <c r="AQ317" s="284"/>
      <c r="AR317" s="284"/>
      <c r="AS317" s="284"/>
      <c r="AT317" s="284"/>
      <c r="AU317" s="284"/>
      <c r="AV317" s="284"/>
      <c r="AW317" s="284"/>
      <c r="AX317" s="284"/>
      <c r="AY317" s="284"/>
      <c r="AZ317" s="284"/>
      <c r="BA317" s="284"/>
      <c r="BB317" s="284"/>
      <c r="BC317" s="284"/>
      <c r="BD317" s="284"/>
      <c r="BE317" s="284"/>
      <c r="BF317" s="284"/>
      <c r="BG317" s="284"/>
      <c r="BH317" s="284"/>
      <c r="BI317" s="284"/>
      <c r="BJ317" s="284"/>
      <c r="BK317" s="284"/>
      <c r="BL317" s="284"/>
      <c r="BM317" s="284"/>
      <c r="BN317" s="284"/>
      <c r="BO317" s="284"/>
      <c r="BP317" s="284"/>
      <c r="BQ317" s="284"/>
      <c r="BR317" s="284"/>
      <c r="BS317" s="284"/>
      <c r="BT317" s="284"/>
      <c r="BU317" s="284"/>
      <c r="BV317" s="284"/>
      <c r="BW317" s="284"/>
      <c r="BX317" s="284"/>
      <c r="BY317" s="284"/>
      <c r="BZ317" s="284"/>
      <c r="CA317" s="284"/>
      <c r="CB317" s="284"/>
      <c r="CC317" s="284"/>
      <c r="CD317" s="284"/>
      <c r="CE317" s="284"/>
      <c r="CF317" s="284"/>
      <c r="CG317" s="284"/>
      <c r="CH317" s="284"/>
      <c r="CI317" s="284"/>
      <c r="CJ317" s="284"/>
      <c r="CK317" s="284"/>
      <c r="CL317" s="284"/>
      <c r="CM317" s="284"/>
      <c r="CN317" s="284"/>
      <c r="CO317" s="284"/>
      <c r="CP317" s="284"/>
      <c r="CQ317" s="284"/>
      <c r="CR317" s="284"/>
      <c r="CS317" s="284"/>
      <c r="CT317" s="284"/>
      <c r="CU317" s="284"/>
      <c r="CV317" s="284"/>
      <c r="CW317" s="284"/>
      <c r="CX317" s="284"/>
      <c r="CY317" s="284"/>
      <c r="CZ317" s="284"/>
      <c r="DA317" s="284"/>
      <c r="DB317" s="284"/>
      <c r="DC317" s="284"/>
      <c r="DD317" s="284"/>
      <c r="DE317" s="284"/>
      <c r="DF317" s="284"/>
      <c r="DG317" s="284"/>
      <c r="DH317" s="284"/>
      <c r="DI317" s="284"/>
      <c r="DJ317" s="284"/>
      <c r="DK317" s="284"/>
      <c r="DL317" s="284"/>
      <c r="DM317" s="284"/>
      <c r="DN317" s="284"/>
      <c r="DO317" s="284"/>
      <c r="DP317" s="284"/>
      <c r="DQ317" s="284"/>
      <c r="DR317" s="284"/>
      <c r="DS317" s="284"/>
      <c r="DT317" s="284"/>
      <c r="DU317" s="284"/>
      <c r="DV317" s="284"/>
      <c r="DW317" s="284"/>
      <c r="DX317" s="284"/>
      <c r="DY317" s="284"/>
      <c r="DZ317" s="284"/>
      <c r="EA317" s="284"/>
      <c r="EB317" s="284"/>
      <c r="EC317" s="284"/>
      <c r="ED317" s="284"/>
      <c r="EE317" s="284"/>
      <c r="EF317" s="284"/>
      <c r="EG317" s="284"/>
      <c r="EH317" s="284"/>
      <c r="EI317" s="284"/>
      <c r="EJ317" s="284"/>
      <c r="EK317" s="284"/>
      <c r="EL317" s="284"/>
      <c r="EM317" s="284"/>
      <c r="EN317" s="284"/>
      <c r="EO317" s="284"/>
      <c r="EP317" s="284"/>
      <c r="EQ317" s="284"/>
      <c r="ER317" s="284"/>
      <c r="ES317" s="284"/>
      <c r="ET317" s="284"/>
      <c r="EU317" s="284"/>
      <c r="EV317" s="284"/>
      <c r="EW317" s="284"/>
      <c r="EX317" s="284"/>
      <c r="EY317" s="284"/>
      <c r="EZ317" s="284"/>
      <c r="FA317" s="284"/>
      <c r="FB317" s="284"/>
      <c r="FC317" s="284"/>
      <c r="FD317" s="284"/>
      <c r="FE317" s="284"/>
      <c r="FF317" s="284"/>
      <c r="FG317" s="284"/>
      <c r="FH317" s="284"/>
      <c r="FI317" s="284"/>
      <c r="FJ317" s="284"/>
      <c r="FK317" s="284"/>
      <c r="FL317" s="284"/>
      <c r="FM317" s="284"/>
      <c r="FN317" s="284"/>
      <c r="FO317" s="284"/>
      <c r="FP317" s="284"/>
      <c r="FQ317" s="284"/>
      <c r="FR317" s="284"/>
      <c r="FS317" s="284"/>
      <c r="FT317" s="284"/>
      <c r="FU317" s="284"/>
      <c r="FV317" s="284"/>
      <c r="FW317" s="284"/>
      <c r="FX317" s="284"/>
      <c r="FY317" s="284"/>
      <c r="FZ317" s="284"/>
      <c r="GA317" s="284"/>
      <c r="GB317" s="284"/>
      <c r="GC317" s="284"/>
      <c r="GD317" s="284"/>
      <c r="GE317" s="284"/>
      <c r="GF317" s="284"/>
      <c r="GG317" s="284"/>
      <c r="GH317" s="284"/>
      <c r="GI317" s="284"/>
      <c r="GJ317" s="284"/>
      <c r="GK317" s="284"/>
      <c r="GL317" s="284"/>
      <c r="GM317" s="284"/>
      <c r="GN317" s="284"/>
      <c r="GO317" s="284"/>
      <c r="GP317" s="284"/>
      <c r="GQ317" s="284"/>
      <c r="GR317" s="284"/>
      <c r="GS317" s="284"/>
      <c r="GT317" s="284"/>
      <c r="GU317" s="284"/>
      <c r="GV317" s="284"/>
      <c r="GW317" s="284"/>
      <c r="GX317" s="284"/>
      <c r="GY317" s="284"/>
      <c r="GZ317" s="284"/>
      <c r="HA317" s="284"/>
      <c r="HB317" s="284"/>
      <c r="HC317" s="284"/>
      <c r="HD317" s="284"/>
      <c r="HE317" s="284"/>
      <c r="HF317" s="284"/>
      <c r="HG317" s="284"/>
      <c r="HH317" s="284"/>
      <c r="HI317" s="284"/>
      <c r="HJ317" s="284"/>
      <c r="HK317" s="284"/>
      <c r="HL317" s="284"/>
      <c r="HM317" s="284"/>
      <c r="HN317" s="284"/>
      <c r="HO317" s="284"/>
      <c r="HP317" s="284"/>
      <c r="HQ317" s="284"/>
      <c r="HR317" s="284"/>
      <c r="HS317" s="284"/>
      <c r="HT317" s="284"/>
      <c r="HU317" s="284"/>
      <c r="HV317" s="284"/>
      <c r="HW317" s="284"/>
      <c r="HX317" s="284"/>
      <c r="HY317" s="284"/>
      <c r="HZ317" s="284"/>
      <c r="IA317" s="284"/>
      <c r="IB317" s="284"/>
      <c r="IC317" s="284"/>
      <c r="ID317" s="284"/>
      <c r="IE317" s="284"/>
      <c r="IF317" s="284"/>
      <c r="IG317" s="284"/>
      <c r="IH317" s="284"/>
      <c r="II317" s="284"/>
      <c r="IJ317" s="284"/>
    </row>
    <row r="318" spans="1:244" s="353" customFormat="1" ht="15" customHeight="1">
      <c r="A318" s="505"/>
      <c r="B318" s="506"/>
      <c r="C318" s="507"/>
      <c r="D318" s="434"/>
      <c r="E318" s="511"/>
      <c r="F318" s="515"/>
      <c r="G318" s="284"/>
      <c r="H318" s="284"/>
      <c r="I318" s="284"/>
      <c r="J318" s="284"/>
      <c r="K318" s="284"/>
      <c r="L318" s="284"/>
      <c r="M318" s="284"/>
      <c r="N318" s="284"/>
      <c r="O318" s="284"/>
      <c r="P318" s="284"/>
      <c r="Q318" s="284"/>
      <c r="R318" s="284"/>
      <c r="S318" s="284"/>
      <c r="T318" s="284"/>
      <c r="U318" s="284"/>
      <c r="V318" s="284"/>
      <c r="W318" s="284"/>
      <c r="X318" s="284"/>
      <c r="Y318" s="284"/>
      <c r="Z318" s="284"/>
      <c r="AA318" s="284"/>
      <c r="AB318" s="284"/>
      <c r="AC318" s="284"/>
      <c r="AD318" s="284"/>
      <c r="AE318" s="284"/>
      <c r="AF318" s="284"/>
      <c r="AG318" s="284"/>
      <c r="AH318" s="284"/>
      <c r="AI318" s="284"/>
      <c r="AJ318" s="284"/>
      <c r="AK318" s="284"/>
      <c r="AL318" s="284"/>
      <c r="AM318" s="284"/>
      <c r="AN318" s="284"/>
      <c r="AO318" s="284"/>
      <c r="AP318" s="284"/>
      <c r="AQ318" s="284"/>
      <c r="AR318" s="284"/>
      <c r="AS318" s="284"/>
      <c r="AT318" s="284"/>
      <c r="AU318" s="284"/>
      <c r="AV318" s="284"/>
      <c r="AW318" s="284"/>
      <c r="AX318" s="284"/>
      <c r="AY318" s="284"/>
      <c r="AZ318" s="284"/>
      <c r="BA318" s="284"/>
      <c r="BB318" s="284"/>
      <c r="BC318" s="284"/>
      <c r="BD318" s="284"/>
      <c r="BE318" s="284"/>
      <c r="BF318" s="284"/>
      <c r="BG318" s="284"/>
      <c r="BH318" s="284"/>
      <c r="BI318" s="284"/>
      <c r="BJ318" s="284"/>
      <c r="BK318" s="284"/>
      <c r="BL318" s="284"/>
      <c r="BM318" s="284"/>
      <c r="BN318" s="284"/>
      <c r="BO318" s="284"/>
      <c r="BP318" s="284"/>
      <c r="BQ318" s="284"/>
      <c r="BR318" s="284"/>
      <c r="BS318" s="284"/>
      <c r="BT318" s="284"/>
      <c r="BU318" s="284"/>
      <c r="BV318" s="284"/>
      <c r="BW318" s="284"/>
      <c r="BX318" s="284"/>
      <c r="BY318" s="284"/>
      <c r="BZ318" s="284"/>
      <c r="CA318" s="284"/>
      <c r="CB318" s="284"/>
      <c r="CC318" s="284"/>
      <c r="CD318" s="284"/>
      <c r="CE318" s="284"/>
      <c r="CF318" s="284"/>
      <c r="CG318" s="284"/>
      <c r="CH318" s="284"/>
      <c r="CI318" s="284"/>
      <c r="CJ318" s="284"/>
      <c r="CK318" s="284"/>
      <c r="CL318" s="284"/>
      <c r="CM318" s="284"/>
      <c r="CN318" s="284"/>
      <c r="CO318" s="284"/>
      <c r="CP318" s="284"/>
      <c r="CQ318" s="284"/>
      <c r="CR318" s="284"/>
      <c r="CS318" s="284"/>
      <c r="CT318" s="284"/>
      <c r="CU318" s="284"/>
      <c r="CV318" s="284"/>
      <c r="CW318" s="284"/>
      <c r="CX318" s="284"/>
      <c r="CY318" s="284"/>
      <c r="CZ318" s="284"/>
      <c r="DA318" s="284"/>
      <c r="DB318" s="284"/>
      <c r="DC318" s="284"/>
      <c r="DD318" s="284"/>
      <c r="DE318" s="284"/>
      <c r="DF318" s="284"/>
      <c r="DG318" s="284"/>
      <c r="DH318" s="284"/>
      <c r="DI318" s="284"/>
      <c r="DJ318" s="284"/>
      <c r="DK318" s="284"/>
      <c r="DL318" s="284"/>
      <c r="DM318" s="284"/>
      <c r="DN318" s="284"/>
      <c r="DO318" s="284"/>
      <c r="DP318" s="284"/>
      <c r="DQ318" s="284"/>
      <c r="DR318" s="284"/>
      <c r="DS318" s="284"/>
      <c r="DT318" s="284"/>
      <c r="DU318" s="284"/>
      <c r="DV318" s="284"/>
      <c r="DW318" s="284"/>
      <c r="DX318" s="284"/>
      <c r="DY318" s="284"/>
      <c r="DZ318" s="284"/>
      <c r="EA318" s="284"/>
      <c r="EB318" s="284"/>
      <c r="EC318" s="284"/>
      <c r="ED318" s="284"/>
      <c r="EE318" s="284"/>
      <c r="EF318" s="284"/>
      <c r="EG318" s="284"/>
      <c r="EH318" s="284"/>
      <c r="EI318" s="284"/>
      <c r="EJ318" s="284"/>
      <c r="EK318" s="284"/>
      <c r="EL318" s="284"/>
      <c r="EM318" s="284"/>
      <c r="EN318" s="284"/>
      <c r="EO318" s="284"/>
      <c r="EP318" s="284"/>
      <c r="EQ318" s="284"/>
      <c r="ER318" s="284"/>
      <c r="ES318" s="284"/>
      <c r="ET318" s="284"/>
      <c r="EU318" s="284"/>
      <c r="EV318" s="284"/>
      <c r="EW318" s="284"/>
      <c r="EX318" s="284"/>
      <c r="EY318" s="284"/>
      <c r="EZ318" s="284"/>
      <c r="FA318" s="284"/>
      <c r="FB318" s="284"/>
      <c r="FC318" s="284"/>
      <c r="FD318" s="284"/>
      <c r="FE318" s="284"/>
      <c r="FF318" s="284"/>
      <c r="FG318" s="284"/>
      <c r="FH318" s="284"/>
      <c r="FI318" s="284"/>
      <c r="FJ318" s="284"/>
      <c r="FK318" s="284"/>
      <c r="FL318" s="284"/>
      <c r="FM318" s="284"/>
      <c r="FN318" s="284"/>
      <c r="FO318" s="284"/>
      <c r="FP318" s="284"/>
      <c r="FQ318" s="284"/>
      <c r="FR318" s="284"/>
      <c r="FS318" s="284"/>
      <c r="FT318" s="284"/>
      <c r="FU318" s="284"/>
      <c r="FV318" s="284"/>
      <c r="FW318" s="284"/>
      <c r="FX318" s="284"/>
      <c r="FY318" s="284"/>
      <c r="FZ318" s="284"/>
      <c r="GA318" s="284"/>
      <c r="GB318" s="284"/>
      <c r="GC318" s="284"/>
      <c r="GD318" s="284"/>
      <c r="GE318" s="284"/>
      <c r="GF318" s="284"/>
      <c r="GG318" s="284"/>
      <c r="GH318" s="284"/>
      <c r="GI318" s="284"/>
      <c r="GJ318" s="284"/>
      <c r="GK318" s="284"/>
      <c r="GL318" s="284"/>
      <c r="GM318" s="284"/>
      <c r="GN318" s="284"/>
      <c r="GO318" s="284"/>
      <c r="GP318" s="284"/>
      <c r="GQ318" s="284"/>
      <c r="GR318" s="284"/>
      <c r="GS318" s="284"/>
      <c r="GT318" s="284"/>
      <c r="GU318" s="284"/>
      <c r="GV318" s="284"/>
      <c r="GW318" s="284"/>
      <c r="GX318" s="284"/>
      <c r="GY318" s="284"/>
      <c r="GZ318" s="284"/>
      <c r="HA318" s="284"/>
      <c r="HB318" s="284"/>
      <c r="HC318" s="284"/>
      <c r="HD318" s="284"/>
      <c r="HE318" s="284"/>
      <c r="HF318" s="284"/>
      <c r="HG318" s="284"/>
      <c r="HH318" s="284"/>
      <c r="HI318" s="284"/>
      <c r="HJ318" s="284"/>
      <c r="HK318" s="284"/>
      <c r="HL318" s="284"/>
      <c r="HM318" s="284"/>
      <c r="HN318" s="284"/>
      <c r="HO318" s="284"/>
      <c r="HP318" s="284"/>
      <c r="HQ318" s="284"/>
      <c r="HR318" s="284"/>
      <c r="HS318" s="284"/>
      <c r="HT318" s="284"/>
      <c r="HU318" s="284"/>
      <c r="HV318" s="284"/>
      <c r="HW318" s="284"/>
      <c r="HX318" s="284"/>
      <c r="HY318" s="284"/>
      <c r="HZ318" s="284"/>
      <c r="IA318" s="284"/>
      <c r="IB318" s="284"/>
      <c r="IC318" s="284"/>
      <c r="ID318" s="284"/>
      <c r="IE318" s="284"/>
      <c r="IF318" s="284"/>
      <c r="IG318" s="284"/>
      <c r="IH318" s="284"/>
      <c r="II318" s="284"/>
      <c r="IJ318" s="284"/>
    </row>
    <row r="319" spans="1:244" s="353" customFormat="1" ht="15" customHeight="1">
      <c r="A319" s="505"/>
      <c r="B319" s="506"/>
      <c r="C319" s="507"/>
      <c r="D319" s="434"/>
      <c r="E319" s="511"/>
      <c r="F319" s="515"/>
      <c r="G319" s="284"/>
      <c r="H319" s="284"/>
      <c r="I319" s="284"/>
      <c r="J319" s="284"/>
      <c r="K319" s="284"/>
      <c r="L319" s="284"/>
      <c r="M319" s="284"/>
      <c r="N319" s="284"/>
      <c r="O319" s="284"/>
      <c r="P319" s="284"/>
      <c r="Q319" s="284"/>
      <c r="R319" s="284"/>
      <c r="S319" s="284"/>
      <c r="T319" s="284"/>
      <c r="U319" s="284"/>
      <c r="V319" s="284"/>
      <c r="W319" s="284"/>
      <c r="X319" s="284"/>
      <c r="Y319" s="284"/>
      <c r="Z319" s="284"/>
      <c r="AA319" s="284"/>
      <c r="AB319" s="284"/>
      <c r="AC319" s="284"/>
      <c r="AD319" s="284"/>
      <c r="AE319" s="284"/>
      <c r="AF319" s="284"/>
      <c r="AG319" s="284"/>
      <c r="AH319" s="284"/>
      <c r="AI319" s="284"/>
      <c r="AJ319" s="284"/>
      <c r="AK319" s="284"/>
      <c r="AL319" s="284"/>
      <c r="AM319" s="284"/>
      <c r="AN319" s="284"/>
      <c r="AO319" s="284"/>
      <c r="AP319" s="284"/>
      <c r="AQ319" s="284"/>
      <c r="AR319" s="284"/>
      <c r="AS319" s="284"/>
      <c r="AT319" s="284"/>
      <c r="AU319" s="284"/>
      <c r="AV319" s="284"/>
      <c r="AW319" s="284"/>
      <c r="AX319" s="284"/>
      <c r="AY319" s="284"/>
      <c r="AZ319" s="284"/>
      <c r="BA319" s="284"/>
      <c r="BB319" s="284"/>
      <c r="BC319" s="284"/>
      <c r="BD319" s="284"/>
      <c r="BE319" s="284"/>
      <c r="BF319" s="284"/>
      <c r="BG319" s="284"/>
      <c r="BH319" s="284"/>
      <c r="BI319" s="284"/>
      <c r="BJ319" s="284"/>
      <c r="BK319" s="284"/>
      <c r="BL319" s="284"/>
      <c r="BM319" s="284"/>
      <c r="BN319" s="284"/>
      <c r="BO319" s="284"/>
      <c r="BP319" s="284"/>
      <c r="BQ319" s="284"/>
      <c r="BR319" s="284"/>
      <c r="BS319" s="284"/>
      <c r="BT319" s="284"/>
      <c r="BU319" s="284"/>
      <c r="BV319" s="284"/>
      <c r="BW319" s="284"/>
      <c r="BX319" s="284"/>
      <c r="BY319" s="284"/>
      <c r="BZ319" s="284"/>
      <c r="CA319" s="284"/>
      <c r="CB319" s="284"/>
      <c r="CC319" s="284"/>
      <c r="CD319" s="284"/>
      <c r="CE319" s="284"/>
      <c r="CF319" s="284"/>
      <c r="CG319" s="284"/>
      <c r="CH319" s="284"/>
      <c r="CI319" s="284"/>
      <c r="CJ319" s="284"/>
      <c r="CK319" s="284"/>
      <c r="CL319" s="284"/>
      <c r="CM319" s="284"/>
      <c r="CN319" s="284"/>
      <c r="CO319" s="284"/>
      <c r="CP319" s="284"/>
      <c r="CQ319" s="284"/>
      <c r="CR319" s="284"/>
      <c r="CS319" s="284"/>
      <c r="CT319" s="284"/>
      <c r="CU319" s="284"/>
      <c r="CV319" s="284"/>
      <c r="CW319" s="284"/>
      <c r="CX319" s="284"/>
      <c r="CY319" s="284"/>
      <c r="CZ319" s="284"/>
      <c r="DA319" s="284"/>
      <c r="DB319" s="284"/>
      <c r="DC319" s="284"/>
      <c r="DD319" s="284"/>
      <c r="DE319" s="284"/>
      <c r="DF319" s="284"/>
      <c r="DG319" s="284"/>
      <c r="DH319" s="284"/>
      <c r="DI319" s="284"/>
      <c r="DJ319" s="284"/>
      <c r="DK319" s="284"/>
      <c r="DL319" s="284"/>
      <c r="DM319" s="284"/>
      <c r="DN319" s="284"/>
      <c r="DO319" s="284"/>
      <c r="DP319" s="284"/>
      <c r="DQ319" s="284"/>
      <c r="DR319" s="284"/>
      <c r="DS319" s="284"/>
      <c r="DT319" s="284"/>
      <c r="DU319" s="284"/>
      <c r="DV319" s="284"/>
      <c r="DW319" s="284"/>
      <c r="DX319" s="284"/>
      <c r="DY319" s="284"/>
      <c r="DZ319" s="284"/>
      <c r="EA319" s="284"/>
      <c r="EB319" s="284"/>
      <c r="EC319" s="284"/>
      <c r="ED319" s="284"/>
      <c r="EE319" s="284"/>
      <c r="EF319" s="284"/>
      <c r="EG319" s="284"/>
      <c r="EH319" s="284"/>
      <c r="EI319" s="284"/>
      <c r="EJ319" s="284"/>
      <c r="EK319" s="284"/>
      <c r="EL319" s="284"/>
      <c r="EM319" s="284"/>
      <c r="EN319" s="284"/>
      <c r="EO319" s="284"/>
      <c r="EP319" s="284"/>
      <c r="EQ319" s="284"/>
      <c r="ER319" s="284"/>
      <c r="ES319" s="284"/>
      <c r="ET319" s="284"/>
      <c r="EU319" s="284"/>
      <c r="EV319" s="284"/>
      <c r="EW319" s="284"/>
      <c r="EX319" s="284"/>
      <c r="EY319" s="284"/>
      <c r="EZ319" s="284"/>
      <c r="FA319" s="284"/>
      <c r="FB319" s="284"/>
      <c r="FC319" s="284"/>
      <c r="FD319" s="284"/>
      <c r="FE319" s="284"/>
      <c r="FF319" s="284"/>
      <c r="FG319" s="284"/>
      <c r="FH319" s="284"/>
      <c r="FI319" s="284"/>
      <c r="FJ319" s="284"/>
      <c r="FK319" s="284"/>
      <c r="FL319" s="284"/>
      <c r="FM319" s="284"/>
      <c r="FN319" s="284"/>
      <c r="FO319" s="284"/>
      <c r="FP319" s="284"/>
      <c r="FQ319" s="284"/>
      <c r="FR319" s="284"/>
      <c r="FS319" s="284"/>
      <c r="FT319" s="284"/>
      <c r="FU319" s="284"/>
      <c r="FV319" s="284"/>
      <c r="FW319" s="284"/>
      <c r="FX319" s="284"/>
      <c r="FY319" s="284"/>
      <c r="FZ319" s="284"/>
      <c r="GA319" s="284"/>
      <c r="GB319" s="284"/>
      <c r="GC319" s="284"/>
      <c r="GD319" s="284"/>
      <c r="GE319" s="284"/>
      <c r="GF319" s="284"/>
      <c r="GG319" s="284"/>
      <c r="GH319" s="284"/>
      <c r="GI319" s="284"/>
      <c r="GJ319" s="284"/>
      <c r="GK319" s="284"/>
      <c r="GL319" s="284"/>
      <c r="GM319" s="284"/>
      <c r="GN319" s="284"/>
      <c r="GO319" s="284"/>
      <c r="GP319" s="284"/>
      <c r="GQ319" s="284"/>
      <c r="GR319" s="284"/>
      <c r="GS319" s="284"/>
      <c r="GT319" s="284"/>
      <c r="GU319" s="284"/>
      <c r="GV319" s="284"/>
      <c r="GW319" s="284"/>
      <c r="GX319" s="284"/>
      <c r="GY319" s="284"/>
      <c r="GZ319" s="284"/>
      <c r="HA319" s="284"/>
      <c r="HB319" s="284"/>
      <c r="HC319" s="284"/>
      <c r="HD319" s="284"/>
      <c r="HE319" s="284"/>
      <c r="HF319" s="284"/>
      <c r="HG319" s="284"/>
      <c r="HH319" s="284"/>
      <c r="HI319" s="284"/>
      <c r="HJ319" s="284"/>
      <c r="HK319" s="284"/>
      <c r="HL319" s="284"/>
      <c r="HM319" s="284"/>
      <c r="HN319" s="284"/>
      <c r="HO319" s="284"/>
      <c r="HP319" s="284"/>
      <c r="HQ319" s="284"/>
      <c r="HR319" s="284"/>
      <c r="HS319" s="284"/>
      <c r="HT319" s="284"/>
      <c r="HU319" s="284"/>
      <c r="HV319" s="284"/>
      <c r="HW319" s="284"/>
      <c r="HX319" s="284"/>
      <c r="HY319" s="284"/>
      <c r="HZ319" s="284"/>
      <c r="IA319" s="284"/>
      <c r="IB319" s="284"/>
      <c r="IC319" s="284"/>
      <c r="ID319" s="284"/>
      <c r="IE319" s="284"/>
      <c r="IF319" s="284"/>
      <c r="IG319" s="284"/>
      <c r="IH319" s="284"/>
      <c r="II319" s="284"/>
      <c r="IJ319" s="284"/>
    </row>
    <row r="320" spans="1:244" s="353" customFormat="1" ht="15" customHeight="1">
      <c r="A320" s="505"/>
      <c r="B320" s="506"/>
      <c r="C320" s="507"/>
      <c r="D320" s="434"/>
      <c r="E320" s="511"/>
      <c r="F320" s="515"/>
      <c r="G320" s="284"/>
      <c r="H320" s="284"/>
      <c r="I320" s="284"/>
      <c r="J320" s="284"/>
      <c r="K320" s="284"/>
      <c r="L320" s="284"/>
      <c r="M320" s="284"/>
      <c r="N320" s="284"/>
      <c r="O320" s="284"/>
      <c r="P320" s="284"/>
      <c r="Q320" s="284"/>
      <c r="R320" s="284"/>
      <c r="S320" s="284"/>
      <c r="T320" s="284"/>
      <c r="U320" s="284"/>
      <c r="V320" s="284"/>
      <c r="W320" s="284"/>
      <c r="X320" s="284"/>
      <c r="Y320" s="284"/>
      <c r="Z320" s="284"/>
      <c r="AA320" s="284"/>
      <c r="AB320" s="284"/>
      <c r="AC320" s="284"/>
      <c r="AD320" s="284"/>
      <c r="AE320" s="284"/>
      <c r="AF320" s="284"/>
      <c r="AG320" s="284"/>
      <c r="AH320" s="284"/>
      <c r="AI320" s="284"/>
      <c r="AJ320" s="284"/>
      <c r="AK320" s="284"/>
      <c r="AL320" s="284"/>
      <c r="AM320" s="284"/>
      <c r="AN320" s="284"/>
      <c r="AO320" s="284"/>
      <c r="AP320" s="284"/>
      <c r="AQ320" s="284"/>
      <c r="AR320" s="284"/>
      <c r="AS320" s="284"/>
      <c r="AT320" s="284"/>
      <c r="AU320" s="284"/>
      <c r="AV320" s="284"/>
      <c r="AW320" s="284"/>
      <c r="AX320" s="284"/>
      <c r="AY320" s="284"/>
      <c r="AZ320" s="284"/>
      <c r="BA320" s="284"/>
      <c r="BB320" s="284"/>
      <c r="BC320" s="284"/>
      <c r="BD320" s="284"/>
      <c r="BE320" s="284"/>
      <c r="BF320" s="284"/>
      <c r="BG320" s="284"/>
      <c r="BH320" s="284"/>
      <c r="BI320" s="284"/>
      <c r="BJ320" s="284"/>
      <c r="BK320" s="284"/>
      <c r="BL320" s="284"/>
      <c r="BM320" s="284"/>
      <c r="BN320" s="284"/>
      <c r="BO320" s="284"/>
      <c r="BP320" s="284"/>
      <c r="BQ320" s="284"/>
      <c r="BR320" s="284"/>
      <c r="BS320" s="284"/>
      <c r="BT320" s="284"/>
      <c r="BU320" s="284"/>
      <c r="BV320" s="284"/>
      <c r="BW320" s="284"/>
      <c r="BX320" s="284"/>
      <c r="BY320" s="284"/>
      <c r="BZ320" s="284"/>
      <c r="CA320" s="284"/>
      <c r="CB320" s="284"/>
      <c r="CC320" s="284"/>
      <c r="CD320" s="284"/>
      <c r="CE320" s="284"/>
      <c r="CF320" s="284"/>
      <c r="CG320" s="284"/>
      <c r="CH320" s="284"/>
      <c r="CI320" s="284"/>
      <c r="CJ320" s="284"/>
      <c r="CK320" s="284"/>
      <c r="CL320" s="284"/>
      <c r="CM320" s="284"/>
      <c r="CN320" s="284"/>
      <c r="CO320" s="284"/>
      <c r="CP320" s="284"/>
      <c r="CQ320" s="284"/>
      <c r="CR320" s="284"/>
      <c r="CS320" s="284"/>
      <c r="CT320" s="284"/>
      <c r="CU320" s="284"/>
      <c r="CV320" s="284"/>
      <c r="CW320" s="284"/>
      <c r="CX320" s="284"/>
      <c r="CY320" s="284"/>
      <c r="CZ320" s="284"/>
      <c r="DA320" s="284"/>
      <c r="DB320" s="284"/>
      <c r="DC320" s="284"/>
      <c r="DD320" s="284"/>
      <c r="DE320" s="284"/>
      <c r="DF320" s="284"/>
      <c r="DG320" s="284"/>
      <c r="DH320" s="284"/>
      <c r="DI320" s="284"/>
      <c r="DJ320" s="284"/>
      <c r="DK320" s="284"/>
      <c r="DL320" s="284"/>
      <c r="DM320" s="284"/>
      <c r="DN320" s="284"/>
      <c r="DO320" s="284"/>
      <c r="DP320" s="284"/>
      <c r="DQ320" s="284"/>
      <c r="DR320" s="284"/>
      <c r="DS320" s="284"/>
      <c r="DT320" s="284"/>
      <c r="DU320" s="284"/>
      <c r="DV320" s="284"/>
      <c r="DW320" s="284"/>
      <c r="DX320" s="284"/>
      <c r="DY320" s="284"/>
      <c r="DZ320" s="284"/>
      <c r="EA320" s="284"/>
      <c r="EB320" s="284"/>
      <c r="EC320" s="284"/>
      <c r="ED320" s="284"/>
      <c r="EE320" s="284"/>
      <c r="EF320" s="284"/>
      <c r="EG320" s="284"/>
      <c r="EH320" s="284"/>
      <c r="EI320" s="284"/>
      <c r="EJ320" s="284"/>
      <c r="EK320" s="284"/>
      <c r="EL320" s="284"/>
      <c r="EM320" s="284"/>
      <c r="EN320" s="284"/>
      <c r="EO320" s="284"/>
      <c r="EP320" s="284"/>
      <c r="EQ320" s="284"/>
      <c r="ER320" s="284"/>
      <c r="ES320" s="284"/>
      <c r="ET320" s="284"/>
      <c r="EU320" s="284"/>
      <c r="EV320" s="284"/>
      <c r="EW320" s="284"/>
      <c r="EX320" s="284"/>
      <c r="EY320" s="284"/>
      <c r="EZ320" s="284"/>
      <c r="FA320" s="284"/>
      <c r="FB320" s="284"/>
      <c r="FC320" s="284"/>
      <c r="FD320" s="284"/>
      <c r="FE320" s="284"/>
      <c r="FF320" s="284"/>
      <c r="FG320" s="284"/>
      <c r="FH320" s="284"/>
      <c r="FI320" s="284"/>
      <c r="FJ320" s="284"/>
      <c r="FK320" s="284"/>
      <c r="FL320" s="284"/>
      <c r="FM320" s="284"/>
      <c r="FN320" s="284"/>
      <c r="FO320" s="284"/>
      <c r="FP320" s="284"/>
      <c r="FQ320" s="284"/>
      <c r="FR320" s="284"/>
      <c r="FS320" s="284"/>
      <c r="FT320" s="284"/>
      <c r="FU320" s="284"/>
      <c r="FV320" s="284"/>
      <c r="FW320" s="284"/>
      <c r="FX320" s="284"/>
      <c r="FY320" s="284"/>
      <c r="FZ320" s="284"/>
      <c r="GA320" s="284"/>
      <c r="GB320" s="284"/>
      <c r="GC320" s="284"/>
      <c r="GD320" s="284"/>
      <c r="GE320" s="284"/>
      <c r="GF320" s="284"/>
      <c r="GG320" s="284"/>
      <c r="GH320" s="284"/>
      <c r="GI320" s="284"/>
      <c r="GJ320" s="284"/>
      <c r="GK320" s="284"/>
      <c r="GL320" s="284"/>
      <c r="GM320" s="284"/>
      <c r="GN320" s="284"/>
      <c r="GO320" s="284"/>
      <c r="GP320" s="284"/>
      <c r="GQ320" s="284"/>
      <c r="GR320" s="284"/>
      <c r="GS320" s="284"/>
      <c r="GT320" s="284"/>
      <c r="GU320" s="284"/>
      <c r="GV320" s="284"/>
      <c r="GW320" s="284"/>
      <c r="GX320" s="284"/>
      <c r="GY320" s="284"/>
      <c r="GZ320" s="284"/>
      <c r="HA320" s="284"/>
      <c r="HB320" s="284"/>
      <c r="HC320" s="284"/>
      <c r="HD320" s="284"/>
      <c r="HE320" s="284"/>
      <c r="HF320" s="284"/>
      <c r="HG320" s="284"/>
      <c r="HH320" s="284"/>
      <c r="HI320" s="284"/>
      <c r="HJ320" s="284"/>
      <c r="HK320" s="284"/>
      <c r="HL320" s="284"/>
      <c r="HM320" s="284"/>
      <c r="HN320" s="284"/>
      <c r="HO320" s="284"/>
      <c r="HP320" s="284"/>
      <c r="HQ320" s="284"/>
      <c r="HR320" s="284"/>
      <c r="HS320" s="284"/>
      <c r="HT320" s="284"/>
      <c r="HU320" s="284"/>
      <c r="HV320" s="284"/>
      <c r="HW320" s="284"/>
      <c r="HX320" s="284"/>
      <c r="HY320" s="284"/>
      <c r="HZ320" s="284"/>
      <c r="IA320" s="284"/>
      <c r="IB320" s="284"/>
      <c r="IC320" s="284"/>
      <c r="ID320" s="284"/>
      <c r="IE320" s="284"/>
      <c r="IF320" s="284"/>
      <c r="IG320" s="284"/>
      <c r="IH320" s="284"/>
      <c r="II320" s="284"/>
      <c r="IJ320" s="284"/>
    </row>
    <row r="321" spans="1:244" s="353" customFormat="1" ht="15" customHeight="1">
      <c r="A321" s="505"/>
      <c r="B321" s="506"/>
      <c r="C321" s="507"/>
      <c r="D321" s="434"/>
      <c r="E321" s="511"/>
      <c r="F321" s="515"/>
      <c r="G321" s="284"/>
      <c r="H321" s="284"/>
      <c r="I321" s="284"/>
      <c r="J321" s="284"/>
      <c r="K321" s="284"/>
      <c r="L321" s="284"/>
      <c r="M321" s="284"/>
      <c r="N321" s="284"/>
      <c r="O321" s="284"/>
      <c r="P321" s="284"/>
      <c r="Q321" s="284"/>
      <c r="R321" s="284"/>
      <c r="S321" s="284"/>
      <c r="T321" s="284"/>
      <c r="U321" s="284"/>
      <c r="V321" s="284"/>
      <c r="W321" s="284"/>
      <c r="X321" s="284"/>
      <c r="Y321" s="284"/>
      <c r="Z321" s="284"/>
      <c r="AA321" s="284"/>
      <c r="AB321" s="284"/>
      <c r="AC321" s="284"/>
      <c r="AD321" s="284"/>
      <c r="AE321" s="284"/>
      <c r="AF321" s="284"/>
      <c r="AG321" s="284"/>
      <c r="AH321" s="284"/>
      <c r="AI321" s="284"/>
      <c r="AJ321" s="284"/>
      <c r="AK321" s="284"/>
      <c r="AL321" s="284"/>
      <c r="AM321" s="284"/>
      <c r="AN321" s="284"/>
      <c r="AO321" s="284"/>
      <c r="AP321" s="284"/>
      <c r="AQ321" s="284"/>
      <c r="AR321" s="284"/>
      <c r="AS321" s="284"/>
      <c r="AT321" s="284"/>
      <c r="AU321" s="284"/>
      <c r="AV321" s="284"/>
      <c r="AW321" s="284"/>
      <c r="AX321" s="284"/>
      <c r="AY321" s="284"/>
      <c r="AZ321" s="284"/>
      <c r="BA321" s="284"/>
      <c r="BB321" s="284"/>
      <c r="BC321" s="284"/>
      <c r="BD321" s="284"/>
      <c r="BE321" s="284"/>
      <c r="BF321" s="284"/>
      <c r="BG321" s="284"/>
      <c r="BH321" s="284"/>
      <c r="BI321" s="284"/>
      <c r="BJ321" s="284"/>
      <c r="BK321" s="284"/>
      <c r="BL321" s="284"/>
      <c r="BM321" s="284"/>
      <c r="BN321" s="284"/>
      <c r="BO321" s="284"/>
      <c r="BP321" s="284"/>
      <c r="BQ321" s="284"/>
      <c r="BR321" s="284"/>
      <c r="BS321" s="284"/>
      <c r="BT321" s="284"/>
      <c r="BU321" s="284"/>
      <c r="BV321" s="284"/>
      <c r="BW321" s="284"/>
      <c r="BX321" s="284"/>
      <c r="BY321" s="284"/>
      <c r="BZ321" s="284"/>
      <c r="CA321" s="284"/>
      <c r="CB321" s="284"/>
      <c r="CC321" s="284"/>
      <c r="CD321" s="284"/>
      <c r="CE321" s="284"/>
      <c r="CF321" s="284"/>
      <c r="CG321" s="284"/>
      <c r="CH321" s="284"/>
      <c r="CI321" s="284"/>
      <c r="CJ321" s="284"/>
      <c r="CK321" s="284"/>
      <c r="CL321" s="284"/>
      <c r="CM321" s="284"/>
      <c r="CN321" s="284"/>
      <c r="CO321" s="284"/>
      <c r="CP321" s="284"/>
      <c r="CQ321" s="284"/>
      <c r="CR321" s="284"/>
      <c r="CS321" s="284"/>
      <c r="CT321" s="284"/>
      <c r="CU321" s="284"/>
      <c r="CV321" s="284"/>
      <c r="CW321" s="284"/>
      <c r="CX321" s="284"/>
      <c r="CY321" s="284"/>
      <c r="CZ321" s="284"/>
      <c r="DA321" s="284"/>
      <c r="DB321" s="284"/>
      <c r="DC321" s="284"/>
      <c r="DD321" s="284"/>
      <c r="DE321" s="284"/>
      <c r="DF321" s="284"/>
      <c r="DG321" s="284"/>
      <c r="DH321" s="284"/>
      <c r="DI321" s="284"/>
      <c r="DJ321" s="284"/>
      <c r="DK321" s="284"/>
      <c r="DL321" s="284"/>
      <c r="DM321" s="284"/>
      <c r="DN321" s="284"/>
      <c r="DO321" s="284"/>
      <c r="DP321" s="284"/>
      <c r="DQ321" s="284"/>
      <c r="DR321" s="284"/>
      <c r="DS321" s="284"/>
      <c r="DT321" s="284"/>
      <c r="DU321" s="284"/>
      <c r="DV321" s="284"/>
      <c r="DW321" s="284"/>
      <c r="DX321" s="284"/>
      <c r="DY321" s="284"/>
      <c r="DZ321" s="284"/>
      <c r="EA321" s="284"/>
      <c r="EB321" s="284"/>
      <c r="EC321" s="284"/>
      <c r="ED321" s="284"/>
      <c r="EE321" s="284"/>
      <c r="EF321" s="284"/>
      <c r="EG321" s="284"/>
      <c r="EH321" s="284"/>
      <c r="EI321" s="284"/>
      <c r="EJ321" s="284"/>
      <c r="EK321" s="284"/>
      <c r="EL321" s="284"/>
      <c r="EM321" s="284"/>
      <c r="EN321" s="284"/>
      <c r="EO321" s="284"/>
      <c r="EP321" s="284"/>
      <c r="EQ321" s="284"/>
      <c r="ER321" s="284"/>
      <c r="ES321" s="284"/>
      <c r="ET321" s="284"/>
      <c r="EU321" s="284"/>
      <c r="EV321" s="284"/>
      <c r="EW321" s="284"/>
      <c r="EX321" s="284"/>
      <c r="EY321" s="284"/>
      <c r="EZ321" s="284"/>
      <c r="FA321" s="284"/>
      <c r="FB321" s="284"/>
      <c r="FC321" s="284"/>
      <c r="FD321" s="284"/>
      <c r="FE321" s="284"/>
      <c r="FF321" s="284"/>
      <c r="FG321" s="284"/>
      <c r="FH321" s="284"/>
      <c r="FI321" s="284"/>
      <c r="FJ321" s="284"/>
      <c r="FK321" s="284"/>
      <c r="FL321" s="284"/>
      <c r="FM321" s="284"/>
      <c r="FN321" s="284"/>
      <c r="FO321" s="284"/>
      <c r="FP321" s="284"/>
      <c r="FQ321" s="284"/>
      <c r="FR321" s="284"/>
      <c r="FS321" s="284"/>
      <c r="FT321" s="284"/>
      <c r="FU321" s="284"/>
      <c r="FV321" s="284"/>
      <c r="FW321" s="284"/>
      <c r="FX321" s="284"/>
      <c r="FY321" s="284"/>
      <c r="FZ321" s="284"/>
      <c r="GA321" s="284"/>
      <c r="GB321" s="284"/>
      <c r="GC321" s="284"/>
      <c r="GD321" s="284"/>
      <c r="GE321" s="284"/>
      <c r="GF321" s="284"/>
      <c r="GG321" s="284"/>
      <c r="GH321" s="284"/>
      <c r="GI321" s="284"/>
      <c r="GJ321" s="284"/>
      <c r="GK321" s="284"/>
      <c r="GL321" s="284"/>
      <c r="GM321" s="284"/>
      <c r="GN321" s="284"/>
      <c r="GO321" s="284"/>
      <c r="GP321" s="284"/>
      <c r="GQ321" s="284"/>
      <c r="GR321" s="284"/>
      <c r="GS321" s="284"/>
      <c r="GT321" s="284"/>
      <c r="GU321" s="284"/>
      <c r="GV321" s="284"/>
      <c r="GW321" s="284"/>
      <c r="GX321" s="284"/>
      <c r="GY321" s="284"/>
      <c r="GZ321" s="284"/>
      <c r="HA321" s="284"/>
      <c r="HB321" s="284"/>
      <c r="HC321" s="284"/>
      <c r="HD321" s="284"/>
      <c r="HE321" s="284"/>
      <c r="HF321" s="284"/>
      <c r="HG321" s="284"/>
      <c r="HH321" s="284"/>
      <c r="HI321" s="284"/>
      <c r="HJ321" s="284"/>
      <c r="HK321" s="284"/>
      <c r="HL321" s="284"/>
      <c r="HM321" s="284"/>
      <c r="HN321" s="284"/>
      <c r="HO321" s="284"/>
      <c r="HP321" s="284"/>
      <c r="HQ321" s="284"/>
      <c r="HR321" s="284"/>
      <c r="HS321" s="284"/>
      <c r="HT321" s="284"/>
      <c r="HU321" s="284"/>
      <c r="HV321" s="284"/>
      <c r="HW321" s="284"/>
      <c r="HX321" s="284"/>
      <c r="HY321" s="284"/>
      <c r="HZ321" s="284"/>
      <c r="IA321" s="284"/>
      <c r="IB321" s="284"/>
      <c r="IC321" s="284"/>
      <c r="ID321" s="284"/>
      <c r="IE321" s="284"/>
      <c r="IF321" s="284"/>
      <c r="IG321" s="284"/>
      <c r="IH321" s="284"/>
      <c r="II321" s="284"/>
      <c r="IJ321" s="284"/>
    </row>
    <row r="322" spans="1:244" s="353" customFormat="1" ht="15" customHeight="1">
      <c r="A322" s="505"/>
      <c r="B322" s="506"/>
      <c r="C322" s="507"/>
      <c r="D322" s="434"/>
      <c r="E322" s="511"/>
      <c r="F322" s="515"/>
      <c r="G322" s="284"/>
      <c r="H322" s="284"/>
      <c r="I322" s="284"/>
      <c r="J322" s="284"/>
      <c r="K322" s="284"/>
      <c r="L322" s="284"/>
      <c r="M322" s="284"/>
      <c r="N322" s="284"/>
      <c r="O322" s="284"/>
      <c r="P322" s="284"/>
      <c r="Q322" s="284"/>
      <c r="R322" s="284"/>
      <c r="S322" s="284"/>
      <c r="T322" s="284"/>
      <c r="U322" s="284"/>
      <c r="V322" s="284"/>
      <c r="W322" s="284"/>
      <c r="X322" s="284"/>
      <c r="Y322" s="284"/>
      <c r="Z322" s="284"/>
      <c r="AA322" s="284"/>
      <c r="AB322" s="284"/>
      <c r="AC322" s="284"/>
      <c r="AD322" s="284"/>
      <c r="AE322" s="284"/>
      <c r="AF322" s="284"/>
      <c r="AG322" s="284"/>
      <c r="AH322" s="284"/>
      <c r="AI322" s="284"/>
      <c r="AJ322" s="284"/>
      <c r="AK322" s="284"/>
      <c r="AL322" s="284"/>
      <c r="AM322" s="284"/>
      <c r="AN322" s="284"/>
      <c r="AO322" s="284"/>
      <c r="AP322" s="284"/>
      <c r="AQ322" s="284"/>
      <c r="AR322" s="284"/>
      <c r="AS322" s="284"/>
      <c r="AT322" s="284"/>
      <c r="AU322" s="284"/>
      <c r="AV322" s="284"/>
      <c r="AW322" s="284"/>
      <c r="AX322" s="284"/>
      <c r="AY322" s="284"/>
      <c r="AZ322" s="284"/>
      <c r="BA322" s="284"/>
      <c r="BB322" s="284"/>
      <c r="BC322" s="284"/>
      <c r="BD322" s="284"/>
      <c r="BE322" s="284"/>
      <c r="BF322" s="284"/>
      <c r="BG322" s="284"/>
      <c r="BH322" s="284"/>
      <c r="BI322" s="284"/>
      <c r="BJ322" s="284"/>
      <c r="BK322" s="284"/>
      <c r="BL322" s="284"/>
      <c r="BM322" s="284"/>
      <c r="BN322" s="284"/>
      <c r="BO322" s="284"/>
      <c r="BP322" s="284"/>
      <c r="BQ322" s="284"/>
      <c r="BR322" s="284"/>
      <c r="BS322" s="284"/>
      <c r="BT322" s="284"/>
      <c r="BU322" s="284"/>
      <c r="BV322" s="284"/>
      <c r="BW322" s="284"/>
      <c r="BX322" s="284"/>
      <c r="BY322" s="284"/>
      <c r="BZ322" s="284"/>
      <c r="CA322" s="284"/>
      <c r="CB322" s="284"/>
      <c r="CC322" s="284"/>
      <c r="CD322" s="284"/>
      <c r="CE322" s="284"/>
      <c r="CF322" s="284"/>
      <c r="CG322" s="284"/>
      <c r="CH322" s="284"/>
      <c r="CI322" s="284"/>
      <c r="CJ322" s="284"/>
      <c r="CK322" s="284"/>
      <c r="CL322" s="284"/>
      <c r="CM322" s="284"/>
      <c r="CN322" s="284"/>
      <c r="CO322" s="284"/>
      <c r="CP322" s="284"/>
      <c r="CQ322" s="284"/>
      <c r="CR322" s="284"/>
      <c r="CS322" s="284"/>
      <c r="CT322" s="284"/>
      <c r="CU322" s="284"/>
      <c r="CV322" s="284"/>
      <c r="CW322" s="284"/>
      <c r="CX322" s="284"/>
      <c r="CY322" s="284"/>
      <c r="CZ322" s="284"/>
      <c r="DA322" s="284"/>
      <c r="DB322" s="284"/>
      <c r="DC322" s="284"/>
      <c r="DD322" s="284"/>
      <c r="DE322" s="284"/>
      <c r="DF322" s="284"/>
      <c r="DG322" s="284"/>
      <c r="DH322" s="284"/>
      <c r="DI322" s="284"/>
      <c r="DJ322" s="284"/>
      <c r="DK322" s="284"/>
      <c r="DL322" s="284"/>
      <c r="DM322" s="284"/>
      <c r="DN322" s="284"/>
      <c r="DO322" s="284"/>
      <c r="DP322" s="284"/>
      <c r="DQ322" s="284"/>
      <c r="DR322" s="284"/>
      <c r="DS322" s="284"/>
      <c r="DT322" s="284"/>
      <c r="DU322" s="284"/>
      <c r="DV322" s="284"/>
      <c r="DW322" s="284"/>
      <c r="DX322" s="284"/>
      <c r="DY322" s="284"/>
      <c r="DZ322" s="284"/>
      <c r="EA322" s="284"/>
      <c r="EB322" s="284"/>
      <c r="EC322" s="284"/>
      <c r="ED322" s="284"/>
      <c r="EE322" s="284"/>
      <c r="EF322" s="284"/>
      <c r="EG322" s="284"/>
      <c r="EH322" s="284"/>
      <c r="EI322" s="284"/>
      <c r="EJ322" s="284"/>
      <c r="EK322" s="284"/>
      <c r="EL322" s="284"/>
      <c r="EM322" s="284"/>
      <c r="EN322" s="284"/>
      <c r="EO322" s="284"/>
      <c r="EP322" s="284"/>
      <c r="EQ322" s="284"/>
      <c r="ER322" s="284"/>
      <c r="ES322" s="284"/>
      <c r="ET322" s="284"/>
      <c r="EU322" s="284"/>
      <c r="EV322" s="284"/>
      <c r="EW322" s="284"/>
      <c r="EX322" s="284"/>
      <c r="EY322" s="284"/>
      <c r="EZ322" s="284"/>
      <c r="FA322" s="284"/>
      <c r="FB322" s="284"/>
      <c r="FC322" s="284"/>
      <c r="FD322" s="284"/>
      <c r="FE322" s="284"/>
      <c r="FF322" s="284"/>
      <c r="FG322" s="284"/>
      <c r="FH322" s="284"/>
      <c r="FI322" s="284"/>
      <c r="FJ322" s="284"/>
      <c r="FK322" s="284"/>
      <c r="FL322" s="284"/>
      <c r="FM322" s="284"/>
      <c r="FN322" s="284"/>
      <c r="FO322" s="284"/>
      <c r="FP322" s="284"/>
      <c r="FQ322" s="284"/>
      <c r="FR322" s="284"/>
      <c r="FS322" s="284"/>
      <c r="FT322" s="284"/>
      <c r="FU322" s="284"/>
      <c r="FV322" s="284"/>
      <c r="FW322" s="284"/>
      <c r="FX322" s="284"/>
      <c r="FY322" s="284"/>
      <c r="FZ322" s="284"/>
      <c r="GA322" s="284"/>
      <c r="GB322" s="284"/>
      <c r="GC322" s="284"/>
      <c r="GD322" s="284"/>
      <c r="GE322" s="284"/>
      <c r="GF322" s="284"/>
      <c r="GG322" s="284"/>
      <c r="GH322" s="284"/>
      <c r="GI322" s="284"/>
      <c r="GJ322" s="284"/>
      <c r="GK322" s="284"/>
      <c r="GL322" s="284"/>
      <c r="GM322" s="284"/>
      <c r="GN322" s="284"/>
      <c r="GO322" s="284"/>
      <c r="GP322" s="284"/>
      <c r="GQ322" s="284"/>
      <c r="GR322" s="284"/>
      <c r="GS322" s="284"/>
      <c r="GT322" s="284"/>
      <c r="GU322" s="284"/>
      <c r="GV322" s="284"/>
      <c r="GW322" s="284"/>
      <c r="GX322" s="284"/>
      <c r="GY322" s="284"/>
      <c r="GZ322" s="284"/>
      <c r="HA322" s="284"/>
      <c r="HB322" s="284"/>
      <c r="HC322" s="284"/>
      <c r="HD322" s="284"/>
      <c r="HE322" s="284"/>
      <c r="HF322" s="284"/>
      <c r="HG322" s="284"/>
      <c r="HH322" s="284"/>
      <c r="HI322" s="284"/>
      <c r="HJ322" s="284"/>
      <c r="HK322" s="284"/>
      <c r="HL322" s="284"/>
      <c r="HM322" s="284"/>
      <c r="HN322" s="284"/>
      <c r="HO322" s="284"/>
      <c r="HP322" s="284"/>
      <c r="HQ322" s="284"/>
      <c r="HR322" s="284"/>
      <c r="HS322" s="284"/>
      <c r="HT322" s="284"/>
      <c r="HU322" s="284"/>
      <c r="HV322" s="284"/>
      <c r="HW322" s="284"/>
      <c r="HX322" s="284"/>
      <c r="HY322" s="284"/>
      <c r="HZ322" s="284"/>
      <c r="IA322" s="284"/>
      <c r="IB322" s="284"/>
      <c r="IC322" s="284"/>
      <c r="ID322" s="284"/>
      <c r="IE322" s="284"/>
      <c r="IF322" s="284"/>
      <c r="IG322" s="284"/>
      <c r="IH322" s="284"/>
      <c r="II322" s="284"/>
      <c r="IJ322" s="284"/>
    </row>
    <row r="323" spans="1:244" s="353" customFormat="1" ht="15" customHeight="1">
      <c r="A323" s="505"/>
      <c r="B323" s="506"/>
      <c r="C323" s="507"/>
      <c r="D323" s="434"/>
      <c r="E323" s="511"/>
      <c r="F323" s="515"/>
      <c r="G323" s="284"/>
      <c r="H323" s="284"/>
      <c r="I323" s="284"/>
      <c r="J323" s="284"/>
      <c r="K323" s="284"/>
      <c r="L323" s="284"/>
      <c r="M323" s="284"/>
      <c r="N323" s="284"/>
      <c r="O323" s="284"/>
      <c r="P323" s="284"/>
      <c r="Q323" s="284"/>
      <c r="R323" s="284"/>
      <c r="S323" s="284"/>
      <c r="T323" s="284"/>
      <c r="U323" s="284"/>
      <c r="V323" s="284"/>
      <c r="W323" s="284"/>
      <c r="X323" s="284"/>
      <c r="Y323" s="284"/>
      <c r="Z323" s="284"/>
      <c r="AA323" s="284"/>
      <c r="AB323" s="284"/>
      <c r="AC323" s="284"/>
      <c r="AD323" s="284"/>
      <c r="AE323" s="284"/>
      <c r="AF323" s="284"/>
      <c r="AG323" s="284"/>
      <c r="AH323" s="284"/>
      <c r="AI323" s="284"/>
      <c r="AJ323" s="284"/>
      <c r="AK323" s="284"/>
      <c r="AL323" s="284"/>
      <c r="AM323" s="284"/>
      <c r="AN323" s="284"/>
      <c r="AO323" s="284"/>
      <c r="AP323" s="284"/>
      <c r="AQ323" s="284"/>
      <c r="AR323" s="284"/>
      <c r="AS323" s="284"/>
      <c r="AT323" s="284"/>
      <c r="AU323" s="284"/>
      <c r="AV323" s="284"/>
      <c r="AW323" s="284"/>
      <c r="AX323" s="284"/>
      <c r="AY323" s="284"/>
      <c r="AZ323" s="284"/>
      <c r="BA323" s="284"/>
      <c r="BB323" s="284"/>
      <c r="BC323" s="284"/>
      <c r="BD323" s="284"/>
      <c r="BE323" s="284"/>
      <c r="BF323" s="284"/>
      <c r="BG323" s="284"/>
      <c r="BH323" s="284"/>
      <c r="BI323" s="284"/>
      <c r="BJ323" s="284"/>
      <c r="BK323" s="284"/>
      <c r="BL323" s="284"/>
      <c r="BM323" s="284"/>
      <c r="BN323" s="284"/>
      <c r="BO323" s="284"/>
      <c r="BP323" s="284"/>
      <c r="BQ323" s="284"/>
      <c r="BR323" s="284"/>
      <c r="BS323" s="284"/>
      <c r="BT323" s="284"/>
      <c r="BU323" s="284"/>
      <c r="BV323" s="284"/>
      <c r="BW323" s="284"/>
      <c r="BX323" s="284"/>
      <c r="BY323" s="284"/>
      <c r="BZ323" s="284"/>
      <c r="CA323" s="284"/>
      <c r="CB323" s="284"/>
      <c r="CC323" s="284"/>
      <c r="CD323" s="284"/>
      <c r="CE323" s="284"/>
      <c r="CF323" s="284"/>
      <c r="CG323" s="284"/>
      <c r="CH323" s="284"/>
      <c r="CI323" s="284"/>
      <c r="CJ323" s="284"/>
      <c r="CK323" s="284"/>
      <c r="CL323" s="284"/>
      <c r="CM323" s="284"/>
      <c r="CN323" s="284"/>
      <c r="CO323" s="284"/>
      <c r="CP323" s="284"/>
      <c r="CQ323" s="284"/>
      <c r="CR323" s="284"/>
      <c r="CS323" s="284"/>
      <c r="CT323" s="284"/>
      <c r="CU323" s="284"/>
      <c r="CV323" s="284"/>
      <c r="CW323" s="284"/>
      <c r="CX323" s="284"/>
      <c r="CY323" s="284"/>
      <c r="CZ323" s="284"/>
      <c r="DA323" s="284"/>
      <c r="DB323" s="284"/>
      <c r="DC323" s="284"/>
      <c r="DD323" s="284"/>
      <c r="DE323" s="284"/>
      <c r="DF323" s="284"/>
      <c r="DG323" s="284"/>
      <c r="DH323" s="284"/>
      <c r="DI323" s="284"/>
      <c r="DJ323" s="284"/>
      <c r="DK323" s="284"/>
      <c r="DL323" s="284"/>
      <c r="DM323" s="284"/>
      <c r="DN323" s="284"/>
      <c r="DO323" s="284"/>
      <c r="DP323" s="284"/>
      <c r="DQ323" s="284"/>
      <c r="DR323" s="284"/>
      <c r="DS323" s="284"/>
      <c r="DT323" s="284"/>
      <c r="DU323" s="284"/>
      <c r="DV323" s="284"/>
      <c r="DW323" s="284"/>
      <c r="DX323" s="284"/>
      <c r="DY323" s="284"/>
      <c r="DZ323" s="284"/>
      <c r="EA323" s="284"/>
      <c r="EB323" s="284"/>
      <c r="EC323" s="284"/>
      <c r="ED323" s="284"/>
      <c r="EE323" s="284"/>
      <c r="EF323" s="284"/>
      <c r="EG323" s="284"/>
      <c r="EH323" s="284"/>
      <c r="EI323" s="284"/>
      <c r="EJ323" s="284"/>
      <c r="EK323" s="284"/>
      <c r="EL323" s="284"/>
      <c r="EM323" s="284"/>
      <c r="EN323" s="284"/>
      <c r="EO323" s="284"/>
      <c r="EP323" s="284"/>
      <c r="EQ323" s="284"/>
      <c r="ER323" s="284"/>
      <c r="ES323" s="284"/>
      <c r="ET323" s="284"/>
      <c r="EU323" s="284"/>
      <c r="EV323" s="284"/>
      <c r="EW323" s="284"/>
      <c r="EX323" s="284"/>
      <c r="EY323" s="284"/>
      <c r="EZ323" s="284"/>
      <c r="FA323" s="284"/>
      <c r="FB323" s="284"/>
      <c r="FC323" s="284"/>
      <c r="FD323" s="284"/>
      <c r="FE323" s="284"/>
      <c r="FF323" s="284"/>
      <c r="FG323" s="284"/>
      <c r="FH323" s="284"/>
      <c r="FI323" s="284"/>
      <c r="FJ323" s="284"/>
      <c r="FK323" s="284"/>
      <c r="FL323" s="284"/>
      <c r="FM323" s="284"/>
      <c r="FN323" s="284"/>
      <c r="FO323" s="284"/>
      <c r="FP323" s="284"/>
      <c r="FQ323" s="284"/>
      <c r="FR323" s="284"/>
      <c r="FS323" s="284"/>
      <c r="FT323" s="284"/>
      <c r="FU323" s="284"/>
      <c r="FV323" s="284"/>
      <c r="FW323" s="284"/>
      <c r="FX323" s="284"/>
      <c r="FY323" s="284"/>
      <c r="FZ323" s="284"/>
      <c r="GA323" s="284"/>
      <c r="GB323" s="284"/>
      <c r="GC323" s="284"/>
      <c r="GD323" s="284"/>
      <c r="GE323" s="284"/>
      <c r="GF323" s="284"/>
      <c r="GG323" s="284"/>
      <c r="GH323" s="284"/>
      <c r="GI323" s="284"/>
      <c r="GJ323" s="284"/>
      <c r="GK323" s="284"/>
      <c r="GL323" s="284"/>
      <c r="GM323" s="284"/>
      <c r="GN323" s="284"/>
      <c r="GO323" s="284"/>
      <c r="GP323" s="284"/>
      <c r="GQ323" s="284"/>
      <c r="GR323" s="284"/>
      <c r="GS323" s="284"/>
      <c r="GT323" s="284"/>
      <c r="GU323" s="284"/>
      <c r="GV323" s="284"/>
      <c r="GW323" s="284"/>
      <c r="GX323" s="284"/>
      <c r="GY323" s="284"/>
      <c r="GZ323" s="284"/>
      <c r="HA323" s="284"/>
      <c r="HB323" s="284"/>
      <c r="HC323" s="284"/>
      <c r="HD323" s="284"/>
      <c r="HE323" s="284"/>
      <c r="HF323" s="284"/>
      <c r="HG323" s="284"/>
      <c r="HH323" s="284"/>
      <c r="HI323" s="284"/>
      <c r="HJ323" s="284"/>
      <c r="HK323" s="284"/>
      <c r="HL323" s="284"/>
      <c r="HM323" s="284"/>
      <c r="HN323" s="284"/>
      <c r="HO323" s="284"/>
      <c r="HP323" s="284"/>
      <c r="HQ323" s="284"/>
      <c r="HR323" s="284"/>
      <c r="HS323" s="284"/>
      <c r="HT323" s="284"/>
      <c r="HU323" s="284"/>
      <c r="HV323" s="284"/>
      <c r="HW323" s="284"/>
      <c r="HX323" s="284"/>
      <c r="HY323" s="284"/>
      <c r="HZ323" s="284"/>
      <c r="IA323" s="284"/>
      <c r="IB323" s="284"/>
      <c r="IC323" s="284"/>
      <c r="ID323" s="284"/>
      <c r="IE323" s="284"/>
      <c r="IF323" s="284"/>
      <c r="IG323" s="284"/>
      <c r="IH323" s="284"/>
      <c r="II323" s="284"/>
      <c r="IJ323" s="284"/>
    </row>
    <row r="324" spans="1:244" s="353" customFormat="1" ht="15" customHeight="1">
      <c r="A324" s="505"/>
      <c r="B324" s="506"/>
      <c r="C324" s="507"/>
      <c r="D324" s="434"/>
      <c r="E324" s="511"/>
      <c r="F324" s="515"/>
      <c r="G324" s="284"/>
      <c r="H324" s="284"/>
      <c r="I324" s="284"/>
      <c r="J324" s="284"/>
      <c r="K324" s="284"/>
      <c r="L324" s="284"/>
      <c r="M324" s="284"/>
      <c r="N324" s="284"/>
      <c r="O324" s="284"/>
      <c r="P324" s="284"/>
      <c r="Q324" s="284"/>
      <c r="R324" s="284"/>
      <c r="S324" s="284"/>
      <c r="T324" s="284"/>
      <c r="U324" s="284"/>
      <c r="V324" s="284"/>
      <c r="W324" s="284"/>
      <c r="X324" s="284"/>
      <c r="Y324" s="284"/>
      <c r="Z324" s="284"/>
      <c r="AA324" s="284"/>
      <c r="AB324" s="284"/>
      <c r="AC324" s="284"/>
      <c r="AD324" s="284"/>
      <c r="AE324" s="284"/>
      <c r="AF324" s="284"/>
      <c r="AG324" s="284"/>
      <c r="AH324" s="284"/>
      <c r="AI324" s="284"/>
      <c r="AJ324" s="284"/>
      <c r="AK324" s="284"/>
      <c r="AL324" s="284"/>
      <c r="AM324" s="284"/>
      <c r="AN324" s="284"/>
      <c r="AO324" s="284"/>
      <c r="AP324" s="284"/>
      <c r="AQ324" s="284"/>
      <c r="AR324" s="284"/>
      <c r="AS324" s="284"/>
      <c r="AT324" s="284"/>
      <c r="AU324" s="284"/>
      <c r="AV324" s="284"/>
      <c r="AW324" s="284"/>
      <c r="AX324" s="284"/>
      <c r="AY324" s="284"/>
      <c r="AZ324" s="284"/>
      <c r="BA324" s="284"/>
      <c r="BB324" s="284"/>
      <c r="BC324" s="284"/>
      <c r="BD324" s="284"/>
      <c r="BE324" s="284"/>
      <c r="BF324" s="284"/>
      <c r="BG324" s="284"/>
      <c r="BH324" s="284"/>
      <c r="BI324" s="284"/>
      <c r="BJ324" s="284"/>
      <c r="BK324" s="284"/>
      <c r="BL324" s="284"/>
      <c r="BM324" s="284"/>
      <c r="BN324" s="284"/>
      <c r="BO324" s="284"/>
      <c r="BP324" s="284"/>
      <c r="BQ324" s="284"/>
      <c r="BR324" s="284"/>
      <c r="BS324" s="284"/>
      <c r="BT324" s="284"/>
      <c r="BU324" s="284"/>
      <c r="BV324" s="284"/>
      <c r="BW324" s="284"/>
      <c r="BX324" s="284"/>
      <c r="BY324" s="284"/>
      <c r="BZ324" s="284"/>
      <c r="CA324" s="284"/>
      <c r="CB324" s="284"/>
      <c r="CC324" s="284"/>
      <c r="CD324" s="284"/>
      <c r="CE324" s="284"/>
      <c r="CF324" s="284"/>
      <c r="CG324" s="284"/>
      <c r="CH324" s="284"/>
      <c r="CI324" s="284"/>
      <c r="CJ324" s="284"/>
      <c r="CK324" s="284"/>
      <c r="CL324" s="284"/>
      <c r="CM324" s="284"/>
      <c r="CN324" s="284"/>
      <c r="CO324" s="284"/>
      <c r="CP324" s="284"/>
      <c r="CQ324" s="284"/>
      <c r="CR324" s="284"/>
      <c r="CS324" s="284"/>
      <c r="CT324" s="284"/>
      <c r="CU324" s="284"/>
      <c r="CV324" s="284"/>
      <c r="CW324" s="284"/>
      <c r="CX324" s="284"/>
      <c r="CY324" s="284"/>
      <c r="CZ324" s="284"/>
      <c r="DA324" s="284"/>
      <c r="DB324" s="284"/>
      <c r="DC324" s="284"/>
      <c r="DD324" s="284"/>
      <c r="DE324" s="284"/>
      <c r="DF324" s="284"/>
      <c r="DG324" s="284"/>
      <c r="DH324" s="284"/>
      <c r="DI324" s="284"/>
      <c r="DJ324" s="284"/>
      <c r="DK324" s="284"/>
      <c r="DL324" s="284"/>
      <c r="DM324" s="284"/>
      <c r="DN324" s="284"/>
      <c r="DO324" s="284"/>
      <c r="DP324" s="284"/>
      <c r="DQ324" s="284"/>
      <c r="DR324" s="284"/>
      <c r="DS324" s="284"/>
      <c r="DT324" s="284"/>
      <c r="DU324" s="284"/>
      <c r="DV324" s="284"/>
      <c r="DW324" s="284"/>
      <c r="DX324" s="284"/>
      <c r="DY324" s="284"/>
      <c r="DZ324" s="284"/>
      <c r="EA324" s="284"/>
      <c r="EB324" s="284"/>
      <c r="EC324" s="284"/>
      <c r="ED324" s="284"/>
      <c r="EE324" s="284"/>
      <c r="EF324" s="284"/>
      <c r="EG324" s="284"/>
      <c r="EH324" s="284"/>
      <c r="EI324" s="284"/>
      <c r="EJ324" s="284"/>
      <c r="EK324" s="284"/>
      <c r="EL324" s="284"/>
      <c r="EM324" s="284"/>
      <c r="EN324" s="284"/>
      <c r="EO324" s="284"/>
      <c r="EP324" s="284"/>
      <c r="EQ324" s="284"/>
      <c r="ER324" s="284"/>
      <c r="ES324" s="284"/>
      <c r="ET324" s="284"/>
      <c r="EU324" s="284"/>
      <c r="EV324" s="284"/>
      <c r="EW324" s="284"/>
      <c r="EX324" s="284"/>
      <c r="EY324" s="284"/>
      <c r="EZ324" s="284"/>
      <c r="FA324" s="284"/>
      <c r="FB324" s="284"/>
      <c r="FC324" s="284"/>
      <c r="FD324" s="284"/>
      <c r="FE324" s="284"/>
      <c r="FF324" s="284"/>
      <c r="FG324" s="284"/>
      <c r="FH324" s="284"/>
      <c r="FI324" s="284"/>
      <c r="FJ324" s="284"/>
      <c r="FK324" s="284"/>
      <c r="FL324" s="284"/>
      <c r="FM324" s="284"/>
      <c r="FN324" s="284"/>
      <c r="FO324" s="284"/>
      <c r="FP324" s="284"/>
      <c r="FQ324" s="284"/>
      <c r="FR324" s="284"/>
      <c r="FS324" s="284"/>
      <c r="FT324" s="284"/>
      <c r="FU324" s="284"/>
      <c r="FV324" s="284"/>
      <c r="FW324" s="284"/>
      <c r="FX324" s="284"/>
      <c r="FY324" s="284"/>
      <c r="FZ324" s="284"/>
      <c r="GA324" s="284"/>
      <c r="GB324" s="284"/>
      <c r="GC324" s="284"/>
      <c r="GD324" s="284"/>
      <c r="GE324" s="284"/>
      <c r="GF324" s="284"/>
      <c r="GG324" s="284"/>
      <c r="GH324" s="284"/>
      <c r="GI324" s="284"/>
      <c r="GJ324" s="284"/>
      <c r="GK324" s="284"/>
      <c r="GL324" s="284"/>
      <c r="GM324" s="284"/>
      <c r="GN324" s="284"/>
      <c r="GO324" s="284"/>
      <c r="GP324" s="284"/>
      <c r="GQ324" s="284"/>
      <c r="GR324" s="284"/>
      <c r="GS324" s="284"/>
      <c r="GT324" s="284"/>
      <c r="GU324" s="284"/>
      <c r="GV324" s="284"/>
      <c r="GW324" s="284"/>
      <c r="GX324" s="284"/>
      <c r="GY324" s="284"/>
      <c r="GZ324" s="284"/>
      <c r="HA324" s="284"/>
      <c r="HB324" s="284"/>
      <c r="HC324" s="284"/>
      <c r="HD324" s="284"/>
      <c r="HE324" s="284"/>
      <c r="HF324" s="284"/>
      <c r="HG324" s="284"/>
      <c r="HH324" s="284"/>
      <c r="HI324" s="284"/>
      <c r="HJ324" s="284"/>
      <c r="HK324" s="284"/>
      <c r="HL324" s="284"/>
      <c r="HM324" s="284"/>
      <c r="HN324" s="284"/>
      <c r="HO324" s="284"/>
      <c r="HP324" s="284"/>
      <c r="HQ324" s="284"/>
      <c r="HR324" s="284"/>
      <c r="HS324" s="284"/>
      <c r="HT324" s="284"/>
      <c r="HU324" s="284"/>
      <c r="HV324" s="284"/>
      <c r="HW324" s="284"/>
      <c r="HX324" s="284"/>
      <c r="HY324" s="284"/>
      <c r="HZ324" s="284"/>
      <c r="IA324" s="284"/>
      <c r="IB324" s="284"/>
      <c r="IC324" s="284"/>
      <c r="ID324" s="284"/>
      <c r="IE324" s="284"/>
      <c r="IF324" s="284"/>
      <c r="IG324" s="284"/>
      <c r="IH324" s="284"/>
      <c r="II324" s="284"/>
      <c r="IJ324" s="284"/>
    </row>
    <row r="325" spans="1:244" s="353" customFormat="1" ht="15" customHeight="1">
      <c r="A325" s="505"/>
      <c r="B325" s="506"/>
      <c r="C325" s="507"/>
      <c r="D325" s="434"/>
      <c r="E325" s="511"/>
      <c r="F325" s="515"/>
      <c r="G325" s="284"/>
      <c r="H325" s="284"/>
      <c r="I325" s="284"/>
      <c r="J325" s="284"/>
      <c r="K325" s="284"/>
      <c r="L325" s="284"/>
      <c r="M325" s="284"/>
      <c r="N325" s="284"/>
      <c r="O325" s="284"/>
      <c r="P325" s="284"/>
      <c r="Q325" s="284"/>
      <c r="R325" s="284"/>
      <c r="S325" s="284"/>
      <c r="T325" s="284"/>
      <c r="U325" s="284"/>
      <c r="V325" s="284"/>
      <c r="W325" s="284"/>
      <c r="X325" s="284"/>
      <c r="Y325" s="284"/>
      <c r="Z325" s="284"/>
      <c r="AA325" s="284"/>
      <c r="AB325" s="284"/>
      <c r="AC325" s="284"/>
      <c r="AD325" s="284"/>
      <c r="AE325" s="284"/>
      <c r="AF325" s="284"/>
      <c r="AG325" s="284"/>
      <c r="AH325" s="284"/>
      <c r="AI325" s="284"/>
      <c r="AJ325" s="284"/>
      <c r="AK325" s="284"/>
      <c r="AL325" s="284"/>
      <c r="AM325" s="284"/>
      <c r="AN325" s="284"/>
      <c r="AO325" s="284"/>
      <c r="AP325" s="284"/>
      <c r="AQ325" s="284"/>
      <c r="AR325" s="284"/>
      <c r="AS325" s="284"/>
      <c r="AT325" s="284"/>
      <c r="AU325" s="284"/>
      <c r="AV325" s="284"/>
      <c r="AW325" s="284"/>
      <c r="AX325" s="284"/>
      <c r="AY325" s="284"/>
      <c r="AZ325" s="284"/>
      <c r="BA325" s="284"/>
      <c r="BB325" s="284"/>
      <c r="BC325" s="284"/>
      <c r="BD325" s="284"/>
      <c r="BE325" s="284"/>
      <c r="BF325" s="284"/>
      <c r="BG325" s="284"/>
      <c r="BH325" s="284"/>
      <c r="BI325" s="284"/>
      <c r="BJ325" s="284"/>
      <c r="BK325" s="284"/>
      <c r="BL325" s="284"/>
      <c r="BM325" s="284"/>
      <c r="BN325" s="284"/>
      <c r="BO325" s="284"/>
      <c r="BP325" s="284"/>
      <c r="BQ325" s="284"/>
      <c r="BR325" s="284"/>
      <c r="BS325" s="284"/>
      <c r="BT325" s="284"/>
      <c r="BU325" s="284"/>
      <c r="BV325" s="284"/>
      <c r="BW325" s="284"/>
      <c r="BX325" s="284"/>
      <c r="BY325" s="284"/>
      <c r="BZ325" s="284"/>
      <c r="CA325" s="284"/>
      <c r="CB325" s="284"/>
      <c r="CC325" s="284"/>
      <c r="CD325" s="284"/>
      <c r="CE325" s="284"/>
      <c r="CF325" s="284"/>
      <c r="CG325" s="284"/>
      <c r="CH325" s="284"/>
      <c r="CI325" s="284"/>
      <c r="CJ325" s="284"/>
      <c r="CK325" s="284"/>
      <c r="CL325" s="284"/>
      <c r="CM325" s="284"/>
      <c r="CN325" s="284"/>
      <c r="CO325" s="284"/>
      <c r="CP325" s="284"/>
      <c r="CQ325" s="284"/>
      <c r="CR325" s="284"/>
      <c r="CS325" s="284"/>
      <c r="CT325" s="284"/>
      <c r="CU325" s="284"/>
      <c r="CV325" s="284"/>
      <c r="CW325" s="284"/>
      <c r="CX325" s="284"/>
      <c r="CY325" s="284"/>
      <c r="CZ325" s="284"/>
      <c r="DA325" s="284"/>
      <c r="DB325" s="284"/>
      <c r="DC325" s="284"/>
      <c r="DD325" s="284"/>
      <c r="DE325" s="284"/>
      <c r="DF325" s="284"/>
      <c r="DG325" s="284"/>
      <c r="DH325" s="284"/>
      <c r="DI325" s="284"/>
      <c r="DJ325" s="284"/>
      <c r="DK325" s="284"/>
      <c r="DL325" s="284"/>
      <c r="DM325" s="284"/>
      <c r="DN325" s="284"/>
      <c r="DO325" s="284"/>
      <c r="DP325" s="284"/>
      <c r="DQ325" s="284"/>
      <c r="DR325" s="284"/>
      <c r="DS325" s="284"/>
      <c r="DT325" s="284"/>
      <c r="DU325" s="284"/>
      <c r="DV325" s="284"/>
      <c r="DW325" s="284"/>
      <c r="DX325" s="284"/>
      <c r="DY325" s="284"/>
      <c r="DZ325" s="284"/>
      <c r="EA325" s="284"/>
      <c r="EB325" s="284"/>
      <c r="EC325" s="284"/>
      <c r="ED325" s="284"/>
      <c r="EE325" s="284"/>
      <c r="EF325" s="284"/>
      <c r="EG325" s="284"/>
      <c r="EH325" s="284"/>
      <c r="EI325" s="284"/>
      <c r="EJ325" s="284"/>
      <c r="EK325" s="284"/>
      <c r="EL325" s="284"/>
      <c r="EM325" s="284"/>
      <c r="EN325" s="284"/>
      <c r="EO325" s="284"/>
      <c r="EP325" s="284"/>
      <c r="EQ325" s="284"/>
      <c r="ER325" s="284"/>
      <c r="ES325" s="284"/>
      <c r="ET325" s="284"/>
      <c r="EU325" s="284"/>
      <c r="EV325" s="284"/>
      <c r="EW325" s="284"/>
      <c r="EX325" s="284"/>
      <c r="EY325" s="284"/>
      <c r="EZ325" s="284"/>
      <c r="FA325" s="284"/>
      <c r="FB325" s="284"/>
      <c r="FC325" s="284"/>
      <c r="FD325" s="284"/>
      <c r="FE325" s="284"/>
      <c r="FF325" s="284"/>
      <c r="FG325" s="284"/>
      <c r="FH325" s="284"/>
      <c r="FI325" s="284"/>
      <c r="FJ325" s="284"/>
      <c r="FK325" s="284"/>
      <c r="FL325" s="284"/>
      <c r="FM325" s="284"/>
      <c r="FN325" s="284"/>
      <c r="FO325" s="284"/>
      <c r="FP325" s="284"/>
      <c r="FQ325" s="284"/>
      <c r="FR325" s="284"/>
      <c r="FS325" s="284"/>
      <c r="FT325" s="284"/>
      <c r="FU325" s="284"/>
      <c r="FV325" s="284"/>
      <c r="FW325" s="284"/>
      <c r="FX325" s="284"/>
      <c r="FY325" s="284"/>
      <c r="FZ325" s="284"/>
      <c r="GA325" s="284"/>
      <c r="GB325" s="284"/>
      <c r="GC325" s="284"/>
      <c r="GD325" s="284"/>
      <c r="GE325" s="284"/>
      <c r="GF325" s="284"/>
      <c r="GG325" s="284"/>
      <c r="GH325" s="284"/>
      <c r="GI325" s="284"/>
      <c r="GJ325" s="284"/>
      <c r="GK325" s="284"/>
      <c r="GL325" s="284"/>
      <c r="GM325" s="284"/>
      <c r="GN325" s="284"/>
      <c r="GO325" s="284"/>
      <c r="GP325" s="284"/>
      <c r="GQ325" s="284"/>
      <c r="GR325" s="284"/>
      <c r="GS325" s="284"/>
      <c r="GT325" s="284"/>
      <c r="GU325" s="284"/>
      <c r="GV325" s="284"/>
      <c r="GW325" s="284"/>
      <c r="GX325" s="284"/>
      <c r="GY325" s="284"/>
      <c r="GZ325" s="284"/>
      <c r="HA325" s="284"/>
      <c r="HB325" s="284"/>
      <c r="HC325" s="284"/>
      <c r="HD325" s="284"/>
      <c r="HE325" s="284"/>
      <c r="HF325" s="284"/>
      <c r="HG325" s="284"/>
      <c r="HH325" s="284"/>
      <c r="HI325" s="284"/>
      <c r="HJ325" s="284"/>
      <c r="HK325" s="284"/>
      <c r="HL325" s="284"/>
      <c r="HM325" s="284"/>
      <c r="HN325" s="284"/>
      <c r="HO325" s="284"/>
      <c r="HP325" s="284"/>
      <c r="HQ325" s="284"/>
      <c r="HR325" s="284"/>
      <c r="HS325" s="284"/>
      <c r="HT325" s="284"/>
      <c r="HU325" s="284"/>
      <c r="HV325" s="284"/>
      <c r="HW325" s="284"/>
      <c r="HX325" s="284"/>
      <c r="HY325" s="284"/>
      <c r="HZ325" s="284"/>
      <c r="IA325" s="284"/>
      <c r="IB325" s="284"/>
      <c r="IC325" s="284"/>
      <c r="ID325" s="284"/>
      <c r="IE325" s="284"/>
      <c r="IF325" s="284"/>
      <c r="IG325" s="284"/>
      <c r="IH325" s="284"/>
      <c r="II325" s="284"/>
      <c r="IJ325" s="284"/>
    </row>
    <row r="326" spans="1:244" s="353" customFormat="1" ht="15" customHeight="1">
      <c r="A326" s="505"/>
      <c r="B326" s="506"/>
      <c r="C326" s="507"/>
      <c r="D326" s="434"/>
      <c r="E326" s="511"/>
      <c r="F326" s="515"/>
      <c r="G326" s="284"/>
      <c r="H326" s="284"/>
      <c r="I326" s="284"/>
      <c r="J326" s="284"/>
      <c r="K326" s="284"/>
      <c r="L326" s="284"/>
      <c r="M326" s="284"/>
      <c r="N326" s="284"/>
      <c r="O326" s="284"/>
      <c r="P326" s="284"/>
      <c r="Q326" s="284"/>
      <c r="R326" s="284"/>
      <c r="S326" s="284"/>
      <c r="T326" s="284"/>
      <c r="U326" s="284"/>
      <c r="V326" s="284"/>
      <c r="W326" s="284"/>
      <c r="X326" s="284"/>
      <c r="Y326" s="284"/>
      <c r="Z326" s="284"/>
      <c r="AA326" s="284"/>
      <c r="AB326" s="284"/>
      <c r="AC326" s="284"/>
      <c r="AD326" s="284"/>
      <c r="AE326" s="284"/>
      <c r="AF326" s="284"/>
      <c r="AG326" s="284"/>
      <c r="AH326" s="284"/>
      <c r="AI326" s="284"/>
      <c r="AJ326" s="284"/>
      <c r="AK326" s="284"/>
      <c r="AL326" s="284"/>
      <c r="AM326" s="284"/>
      <c r="AN326" s="284"/>
      <c r="AO326" s="284"/>
      <c r="AP326" s="284"/>
      <c r="AQ326" s="284"/>
      <c r="AR326" s="284"/>
      <c r="AS326" s="284"/>
      <c r="AT326" s="284"/>
      <c r="AU326" s="284"/>
      <c r="AV326" s="284"/>
      <c r="AW326" s="284"/>
      <c r="AX326" s="284"/>
      <c r="AY326" s="284"/>
      <c r="AZ326" s="284"/>
      <c r="BA326" s="284"/>
      <c r="BB326" s="284"/>
      <c r="BC326" s="284"/>
      <c r="BD326" s="284"/>
      <c r="BE326" s="284"/>
      <c r="BF326" s="284"/>
      <c r="BG326" s="284"/>
      <c r="BH326" s="284"/>
      <c r="BI326" s="284"/>
      <c r="BJ326" s="284"/>
      <c r="BK326" s="284"/>
      <c r="BL326" s="284"/>
      <c r="BM326" s="284"/>
      <c r="BN326" s="284"/>
      <c r="BO326" s="284"/>
      <c r="BP326" s="284"/>
      <c r="BQ326" s="284"/>
      <c r="BR326" s="284"/>
      <c r="BS326" s="284"/>
      <c r="BT326" s="284"/>
      <c r="BU326" s="284"/>
      <c r="BV326" s="284"/>
      <c r="BW326" s="284"/>
      <c r="BX326" s="284"/>
      <c r="BY326" s="284"/>
      <c r="BZ326" s="284"/>
      <c r="CA326" s="284"/>
      <c r="CB326" s="284"/>
      <c r="CC326" s="284"/>
      <c r="CD326" s="284"/>
      <c r="CE326" s="284"/>
      <c r="CF326" s="284"/>
      <c r="CG326" s="284"/>
      <c r="CH326" s="284"/>
      <c r="CI326" s="284"/>
      <c r="CJ326" s="284"/>
      <c r="CK326" s="284"/>
      <c r="CL326" s="284"/>
      <c r="CM326" s="284"/>
      <c r="CN326" s="284"/>
      <c r="CO326" s="284"/>
      <c r="CP326" s="284"/>
      <c r="CQ326" s="284"/>
      <c r="CR326" s="284"/>
      <c r="CS326" s="284"/>
      <c r="CT326" s="284"/>
      <c r="CU326" s="284"/>
      <c r="CV326" s="284"/>
      <c r="CW326" s="284"/>
      <c r="CX326" s="284"/>
      <c r="CY326" s="284"/>
      <c r="CZ326" s="284"/>
      <c r="DA326" s="284"/>
      <c r="DB326" s="284"/>
      <c r="DC326" s="284"/>
      <c r="DD326" s="284"/>
      <c r="DE326" s="284"/>
      <c r="DF326" s="284"/>
      <c r="DG326" s="284"/>
      <c r="DH326" s="284"/>
      <c r="DI326" s="284"/>
      <c r="DJ326" s="284"/>
      <c r="DK326" s="284"/>
      <c r="DL326" s="284"/>
      <c r="DM326" s="284"/>
      <c r="DN326" s="284"/>
      <c r="DO326" s="284"/>
      <c r="DP326" s="284"/>
      <c r="DQ326" s="284"/>
      <c r="DR326" s="284"/>
      <c r="DS326" s="284"/>
      <c r="DT326" s="284"/>
      <c r="DU326" s="284"/>
      <c r="DV326" s="284"/>
      <c r="DW326" s="284"/>
      <c r="DX326" s="284"/>
      <c r="DY326" s="284"/>
      <c r="DZ326" s="284"/>
      <c r="EA326" s="284"/>
      <c r="EB326" s="284"/>
      <c r="EC326" s="284"/>
      <c r="ED326" s="284"/>
      <c r="EE326" s="284"/>
      <c r="EF326" s="284"/>
      <c r="EG326" s="284"/>
      <c r="EH326" s="284"/>
      <c r="EI326" s="284"/>
      <c r="EJ326" s="284"/>
      <c r="EK326" s="284"/>
      <c r="EL326" s="284"/>
      <c r="EM326" s="284"/>
      <c r="EN326" s="284"/>
      <c r="EO326" s="284"/>
      <c r="EP326" s="284"/>
      <c r="EQ326" s="284"/>
      <c r="ER326" s="284"/>
      <c r="ES326" s="284"/>
      <c r="ET326" s="284"/>
      <c r="EU326" s="284"/>
      <c r="EV326" s="284"/>
      <c r="EW326" s="284"/>
      <c r="EX326" s="284"/>
      <c r="EY326" s="284"/>
      <c r="EZ326" s="284"/>
      <c r="FA326" s="284"/>
      <c r="FB326" s="284"/>
      <c r="FC326" s="284"/>
      <c r="FD326" s="284"/>
      <c r="FE326" s="284"/>
      <c r="FF326" s="284"/>
      <c r="FG326" s="284"/>
      <c r="FH326" s="284"/>
      <c r="FI326" s="284"/>
      <c r="FJ326" s="284"/>
      <c r="FK326" s="284"/>
      <c r="FL326" s="284"/>
      <c r="FM326" s="284"/>
      <c r="FN326" s="284"/>
      <c r="FO326" s="284"/>
      <c r="FP326" s="284"/>
      <c r="FQ326" s="284"/>
      <c r="FR326" s="284"/>
      <c r="FS326" s="284"/>
      <c r="FT326" s="284"/>
      <c r="FU326" s="284"/>
      <c r="FV326" s="284"/>
      <c r="FW326" s="284"/>
      <c r="FX326" s="284"/>
      <c r="FY326" s="284"/>
      <c r="FZ326" s="284"/>
      <c r="GA326" s="284"/>
      <c r="GB326" s="284"/>
      <c r="GC326" s="284"/>
      <c r="GD326" s="284"/>
      <c r="GE326" s="284"/>
      <c r="GF326" s="284"/>
      <c r="GG326" s="284"/>
      <c r="GH326" s="284"/>
      <c r="GI326" s="284"/>
      <c r="GJ326" s="284"/>
      <c r="GK326" s="284"/>
      <c r="GL326" s="284"/>
      <c r="GM326" s="284"/>
      <c r="GN326" s="284"/>
      <c r="GO326" s="284"/>
      <c r="GP326" s="284"/>
      <c r="GQ326" s="284"/>
      <c r="GR326" s="284"/>
      <c r="GS326" s="284"/>
      <c r="GT326" s="284"/>
      <c r="GU326" s="284"/>
      <c r="GV326" s="284"/>
      <c r="GW326" s="284"/>
      <c r="GX326" s="284"/>
      <c r="GY326" s="284"/>
      <c r="GZ326" s="284"/>
      <c r="HA326" s="284"/>
      <c r="HB326" s="284"/>
      <c r="HC326" s="284"/>
      <c r="HD326" s="284"/>
      <c r="HE326" s="284"/>
      <c r="HF326" s="284"/>
      <c r="HG326" s="284"/>
      <c r="HH326" s="284"/>
      <c r="HI326" s="284"/>
      <c r="HJ326" s="284"/>
      <c r="HK326" s="284"/>
      <c r="HL326" s="284"/>
      <c r="HM326" s="284"/>
      <c r="HN326" s="284"/>
      <c r="HO326" s="284"/>
      <c r="HP326" s="284"/>
      <c r="HQ326" s="284"/>
      <c r="HR326" s="284"/>
      <c r="HS326" s="284"/>
      <c r="HT326" s="284"/>
      <c r="HU326" s="284"/>
      <c r="HV326" s="284"/>
      <c r="HW326" s="284"/>
      <c r="HX326" s="284"/>
      <c r="HY326" s="284"/>
      <c r="HZ326" s="284"/>
      <c r="IA326" s="284"/>
      <c r="IB326" s="284"/>
      <c r="IC326" s="284"/>
      <c r="ID326" s="284"/>
      <c r="IE326" s="284"/>
      <c r="IF326" s="284"/>
      <c r="IG326" s="284"/>
      <c r="IH326" s="284"/>
      <c r="II326" s="284"/>
      <c r="IJ326" s="284"/>
    </row>
    <row r="327" spans="1:244" s="353" customFormat="1" ht="15" customHeight="1">
      <c r="A327" s="505"/>
      <c r="B327" s="506"/>
      <c r="C327" s="507"/>
      <c r="D327" s="434"/>
      <c r="E327" s="511"/>
      <c r="F327" s="515"/>
      <c r="G327" s="284"/>
      <c r="H327" s="284"/>
      <c r="I327" s="284"/>
      <c r="J327" s="284"/>
      <c r="K327" s="284"/>
      <c r="L327" s="284"/>
      <c r="M327" s="284"/>
      <c r="N327" s="284"/>
      <c r="O327" s="284"/>
      <c r="P327" s="284"/>
      <c r="Q327" s="284"/>
      <c r="R327" s="284"/>
      <c r="S327" s="284"/>
      <c r="T327" s="284"/>
      <c r="U327" s="284"/>
      <c r="V327" s="284"/>
      <c r="W327" s="284"/>
      <c r="X327" s="284"/>
      <c r="Y327" s="284"/>
      <c r="Z327" s="284"/>
      <c r="AA327" s="284"/>
      <c r="AB327" s="284"/>
      <c r="AC327" s="284"/>
      <c r="AD327" s="284"/>
      <c r="AE327" s="284"/>
      <c r="AF327" s="284"/>
      <c r="AG327" s="284"/>
      <c r="AH327" s="284"/>
      <c r="AI327" s="284"/>
      <c r="AJ327" s="284"/>
      <c r="AK327" s="284"/>
      <c r="AL327" s="284"/>
      <c r="AM327" s="284"/>
      <c r="AN327" s="284"/>
      <c r="AO327" s="284"/>
      <c r="AP327" s="284"/>
      <c r="AQ327" s="284"/>
      <c r="AR327" s="284"/>
      <c r="AS327" s="284"/>
      <c r="AT327" s="284"/>
      <c r="AU327" s="284"/>
      <c r="AV327" s="284"/>
      <c r="AW327" s="284"/>
      <c r="AX327" s="284"/>
      <c r="AY327" s="284"/>
      <c r="AZ327" s="284"/>
      <c r="BA327" s="284"/>
      <c r="BB327" s="284"/>
      <c r="BC327" s="284"/>
      <c r="BD327" s="284"/>
      <c r="BE327" s="284"/>
      <c r="BF327" s="284"/>
      <c r="BG327" s="284"/>
      <c r="BH327" s="284"/>
      <c r="BI327" s="284"/>
      <c r="BJ327" s="284"/>
      <c r="BK327" s="284"/>
      <c r="BL327" s="284"/>
      <c r="BM327" s="284"/>
      <c r="BN327" s="284"/>
      <c r="BO327" s="284"/>
      <c r="BP327" s="284"/>
      <c r="BQ327" s="284"/>
      <c r="BR327" s="284"/>
      <c r="BS327" s="284"/>
      <c r="BT327" s="284"/>
      <c r="BU327" s="284"/>
      <c r="BV327" s="284"/>
      <c r="BW327" s="284"/>
      <c r="BX327" s="284"/>
      <c r="BY327" s="284"/>
      <c r="BZ327" s="284"/>
      <c r="CA327" s="284"/>
      <c r="CB327" s="284"/>
      <c r="CC327" s="284"/>
      <c r="CD327" s="284"/>
      <c r="CE327" s="284"/>
      <c r="CF327" s="284"/>
      <c r="CG327" s="284"/>
      <c r="CH327" s="284"/>
      <c r="CI327" s="284"/>
      <c r="CJ327" s="284"/>
      <c r="CK327" s="284"/>
      <c r="CL327" s="284"/>
      <c r="CM327" s="284"/>
      <c r="CN327" s="284"/>
      <c r="CO327" s="284"/>
      <c r="CP327" s="284"/>
      <c r="CQ327" s="284"/>
      <c r="CR327" s="284"/>
      <c r="CS327" s="284"/>
      <c r="CT327" s="284"/>
      <c r="CU327" s="284"/>
      <c r="CV327" s="284"/>
      <c r="CW327" s="284"/>
      <c r="CX327" s="284"/>
      <c r="CY327" s="284"/>
      <c r="CZ327" s="284"/>
      <c r="DA327" s="284"/>
      <c r="DB327" s="284"/>
      <c r="DC327" s="284"/>
      <c r="DD327" s="284"/>
      <c r="DE327" s="284"/>
      <c r="DF327" s="284"/>
      <c r="DG327" s="284"/>
      <c r="DH327" s="284"/>
      <c r="DI327" s="284"/>
      <c r="DJ327" s="284"/>
      <c r="DK327" s="284"/>
      <c r="DL327" s="284"/>
      <c r="DM327" s="284"/>
      <c r="DN327" s="284"/>
      <c r="DO327" s="284"/>
      <c r="DP327" s="284"/>
      <c r="DQ327" s="284"/>
      <c r="DR327" s="284"/>
      <c r="DS327" s="284"/>
      <c r="DT327" s="284"/>
      <c r="DU327" s="284"/>
      <c r="DV327" s="284"/>
      <c r="DW327" s="284"/>
      <c r="DX327" s="284"/>
      <c r="DY327" s="284"/>
      <c r="DZ327" s="284"/>
      <c r="EA327" s="284"/>
      <c r="EB327" s="284"/>
      <c r="EC327" s="284"/>
      <c r="ED327" s="284"/>
      <c r="EE327" s="284"/>
      <c r="EF327" s="284"/>
      <c r="EG327" s="284"/>
      <c r="EH327" s="284"/>
      <c r="EI327" s="284"/>
      <c r="EJ327" s="284"/>
      <c r="EK327" s="284"/>
      <c r="EL327" s="284"/>
      <c r="EM327" s="284"/>
      <c r="EN327" s="284"/>
      <c r="EO327" s="284"/>
      <c r="EP327" s="284"/>
      <c r="EQ327" s="284"/>
      <c r="ER327" s="284"/>
      <c r="ES327" s="284"/>
      <c r="ET327" s="284"/>
      <c r="EU327" s="284"/>
      <c r="EV327" s="284"/>
      <c r="EW327" s="284"/>
      <c r="EX327" s="284"/>
      <c r="EY327" s="284"/>
      <c r="EZ327" s="284"/>
      <c r="FA327" s="284"/>
      <c r="FB327" s="284"/>
      <c r="FC327" s="284"/>
      <c r="FD327" s="284"/>
      <c r="FE327" s="284"/>
      <c r="FF327" s="284"/>
      <c r="FG327" s="284"/>
      <c r="FH327" s="284"/>
      <c r="FI327" s="284"/>
      <c r="FJ327" s="284"/>
      <c r="FK327" s="284"/>
      <c r="FL327" s="284"/>
      <c r="FM327" s="284"/>
      <c r="FN327" s="284"/>
      <c r="FO327" s="284"/>
      <c r="FP327" s="284"/>
      <c r="FQ327" s="284"/>
      <c r="FR327" s="284"/>
      <c r="FS327" s="284"/>
      <c r="FT327" s="284"/>
      <c r="FU327" s="284"/>
      <c r="FV327" s="284"/>
      <c r="FW327" s="284"/>
      <c r="FX327" s="284"/>
      <c r="FY327" s="284"/>
      <c r="FZ327" s="284"/>
      <c r="GA327" s="284"/>
      <c r="GB327" s="284"/>
      <c r="GC327" s="284"/>
      <c r="GD327" s="284"/>
      <c r="GE327" s="284"/>
      <c r="GF327" s="284"/>
      <c r="GG327" s="284"/>
      <c r="GH327" s="284"/>
      <c r="GI327" s="284"/>
      <c r="GJ327" s="284"/>
      <c r="GK327" s="284"/>
      <c r="GL327" s="284"/>
      <c r="GM327" s="284"/>
      <c r="GN327" s="284"/>
      <c r="GO327" s="284"/>
      <c r="GP327" s="284"/>
      <c r="GQ327" s="284"/>
      <c r="GR327" s="284"/>
      <c r="GS327" s="284"/>
      <c r="GT327" s="284"/>
      <c r="GU327" s="284"/>
      <c r="GV327" s="284"/>
      <c r="GW327" s="284"/>
      <c r="GX327" s="284"/>
      <c r="GY327" s="284"/>
      <c r="GZ327" s="284"/>
      <c r="HA327" s="284"/>
      <c r="HB327" s="284"/>
      <c r="HC327" s="284"/>
      <c r="HD327" s="284"/>
      <c r="HE327" s="284"/>
      <c r="HF327" s="284"/>
      <c r="HG327" s="284"/>
      <c r="HH327" s="284"/>
      <c r="HI327" s="284"/>
      <c r="HJ327" s="284"/>
      <c r="HK327" s="284"/>
      <c r="HL327" s="284"/>
      <c r="HM327" s="284"/>
      <c r="HN327" s="284"/>
      <c r="HO327" s="284"/>
      <c r="HP327" s="284"/>
      <c r="HQ327" s="284"/>
      <c r="HR327" s="284"/>
      <c r="HS327" s="284"/>
      <c r="HT327" s="284"/>
      <c r="HU327" s="284"/>
      <c r="HV327" s="284"/>
      <c r="HW327" s="284"/>
      <c r="HX327" s="284"/>
      <c r="HY327" s="284"/>
      <c r="HZ327" s="284"/>
      <c r="IA327" s="284"/>
      <c r="IB327" s="284"/>
      <c r="IC327" s="284"/>
      <c r="ID327" s="284"/>
      <c r="IE327" s="284"/>
      <c r="IF327" s="284"/>
      <c r="IG327" s="284"/>
      <c r="IH327" s="284"/>
      <c r="II327" s="284"/>
      <c r="IJ327" s="284"/>
    </row>
    <row r="328" spans="1:244" s="353" customFormat="1" ht="15" customHeight="1">
      <c r="A328" s="505"/>
      <c r="B328" s="506"/>
      <c r="C328" s="507"/>
      <c r="D328" s="434"/>
      <c r="E328" s="511"/>
      <c r="F328" s="515"/>
      <c r="G328" s="284"/>
      <c r="H328" s="284"/>
      <c r="I328" s="284"/>
      <c r="J328" s="284"/>
      <c r="K328" s="284"/>
      <c r="L328" s="284"/>
      <c r="M328" s="284"/>
      <c r="N328" s="284"/>
      <c r="O328" s="284"/>
      <c r="P328" s="284"/>
      <c r="Q328" s="284"/>
      <c r="R328" s="284"/>
      <c r="S328" s="284"/>
      <c r="T328" s="284"/>
      <c r="U328" s="284"/>
      <c r="V328" s="284"/>
      <c r="W328" s="284"/>
      <c r="X328" s="284"/>
      <c r="Y328" s="284"/>
      <c r="Z328" s="284"/>
      <c r="AA328" s="284"/>
      <c r="AB328" s="284"/>
      <c r="AC328" s="284"/>
      <c r="AD328" s="284"/>
      <c r="AE328" s="284"/>
      <c r="AF328" s="284"/>
      <c r="AG328" s="284"/>
      <c r="AH328" s="284"/>
      <c r="AI328" s="284"/>
      <c r="AJ328" s="284"/>
      <c r="AK328" s="284"/>
      <c r="AL328" s="284"/>
      <c r="AM328" s="284"/>
      <c r="AN328" s="284"/>
      <c r="AO328" s="284"/>
      <c r="AP328" s="284"/>
      <c r="AQ328" s="284"/>
      <c r="AR328" s="284"/>
      <c r="AS328" s="284"/>
      <c r="AT328" s="284"/>
      <c r="AU328" s="284"/>
      <c r="AV328" s="284"/>
      <c r="AW328" s="284"/>
      <c r="AX328" s="284"/>
      <c r="AY328" s="284"/>
      <c r="AZ328" s="284"/>
      <c r="BA328" s="284"/>
      <c r="BB328" s="284"/>
      <c r="BC328" s="284"/>
      <c r="BD328" s="284"/>
      <c r="BE328" s="284"/>
      <c r="BF328" s="284"/>
      <c r="BG328" s="284"/>
      <c r="BH328" s="284"/>
      <c r="BI328" s="284"/>
      <c r="BJ328" s="284"/>
      <c r="BK328" s="284"/>
      <c r="BL328" s="284"/>
      <c r="BM328" s="284"/>
      <c r="BN328" s="284"/>
      <c r="BO328" s="284"/>
      <c r="BP328" s="284"/>
      <c r="BQ328" s="284"/>
      <c r="BR328" s="284"/>
      <c r="BS328" s="284"/>
      <c r="BT328" s="284"/>
      <c r="BU328" s="284"/>
      <c r="BV328" s="284"/>
      <c r="BW328" s="284"/>
      <c r="BX328" s="284"/>
      <c r="BY328" s="284"/>
      <c r="BZ328" s="284"/>
      <c r="CA328" s="284"/>
      <c r="CB328" s="284"/>
      <c r="CC328" s="284"/>
      <c r="CD328" s="284"/>
      <c r="CE328" s="284"/>
      <c r="CF328" s="284"/>
      <c r="CG328" s="284"/>
      <c r="CH328" s="284"/>
      <c r="CI328" s="284"/>
      <c r="CJ328" s="284"/>
      <c r="CK328" s="284"/>
      <c r="CL328" s="284"/>
      <c r="CM328" s="284"/>
      <c r="CN328" s="284"/>
      <c r="CO328" s="284"/>
      <c r="CP328" s="284"/>
      <c r="CQ328" s="284"/>
      <c r="CR328" s="284"/>
      <c r="CS328" s="284"/>
      <c r="CT328" s="284"/>
      <c r="CU328" s="284"/>
      <c r="CV328" s="284"/>
      <c r="CW328" s="284"/>
      <c r="CX328" s="284"/>
      <c r="CY328" s="284"/>
      <c r="CZ328" s="284"/>
      <c r="DA328" s="284"/>
      <c r="DB328" s="284"/>
      <c r="DC328" s="284"/>
      <c r="DD328" s="284"/>
      <c r="DE328" s="284"/>
      <c r="DF328" s="284"/>
      <c r="DG328" s="284"/>
      <c r="DH328" s="284"/>
      <c r="DI328" s="284"/>
      <c r="DJ328" s="284"/>
      <c r="DK328" s="284"/>
      <c r="DL328" s="284"/>
      <c r="DM328" s="284"/>
      <c r="DN328" s="284"/>
      <c r="DO328" s="284"/>
      <c r="DP328" s="284"/>
      <c r="DQ328" s="284"/>
      <c r="DR328" s="284"/>
      <c r="DS328" s="284"/>
      <c r="DT328" s="284"/>
      <c r="DU328" s="284"/>
      <c r="DV328" s="284"/>
      <c r="DW328" s="284"/>
      <c r="DX328" s="284"/>
      <c r="DY328" s="284"/>
      <c r="DZ328" s="284"/>
      <c r="EA328" s="284"/>
      <c r="EB328" s="284"/>
      <c r="EC328" s="284"/>
      <c r="ED328" s="284"/>
      <c r="EE328" s="284"/>
      <c r="EF328" s="284"/>
      <c r="EG328" s="284"/>
      <c r="EH328" s="284"/>
      <c r="EI328" s="284"/>
      <c r="EJ328" s="284"/>
      <c r="EK328" s="284"/>
      <c r="EL328" s="284"/>
      <c r="EM328" s="284"/>
      <c r="EN328" s="284"/>
      <c r="EO328" s="284"/>
      <c r="EP328" s="284"/>
      <c r="EQ328" s="284"/>
      <c r="ER328" s="284"/>
      <c r="ES328" s="284"/>
      <c r="ET328" s="284"/>
      <c r="EU328" s="284"/>
      <c r="EV328" s="284"/>
      <c r="EW328" s="284"/>
      <c r="EX328" s="284"/>
      <c r="EY328" s="284"/>
      <c r="EZ328" s="284"/>
      <c r="FA328" s="284"/>
      <c r="FB328" s="284"/>
      <c r="FC328" s="284"/>
      <c r="FD328" s="284"/>
      <c r="FE328" s="284"/>
      <c r="FF328" s="284"/>
      <c r="FG328" s="284"/>
      <c r="FH328" s="284"/>
      <c r="FI328" s="284"/>
      <c r="FJ328" s="284"/>
      <c r="FK328" s="284"/>
      <c r="FL328" s="284"/>
      <c r="FM328" s="284"/>
      <c r="FN328" s="284"/>
      <c r="FO328" s="284"/>
      <c r="FP328" s="284"/>
      <c r="FQ328" s="284"/>
      <c r="FR328" s="284"/>
      <c r="FS328" s="284"/>
      <c r="FT328" s="284"/>
      <c r="FU328" s="284"/>
      <c r="FV328" s="284"/>
      <c r="FW328" s="284"/>
      <c r="FX328" s="284"/>
      <c r="FY328" s="284"/>
      <c r="FZ328" s="284"/>
      <c r="GA328" s="284"/>
      <c r="GB328" s="284"/>
      <c r="GC328" s="284"/>
      <c r="GD328" s="284"/>
      <c r="GE328" s="284"/>
      <c r="GF328" s="284"/>
      <c r="GG328" s="284"/>
      <c r="GH328" s="284"/>
      <c r="GI328" s="284"/>
      <c r="GJ328" s="284"/>
      <c r="GK328" s="284"/>
      <c r="GL328" s="284"/>
      <c r="GM328" s="284"/>
      <c r="GN328" s="284"/>
      <c r="GO328" s="284"/>
      <c r="GP328" s="284"/>
      <c r="GQ328" s="284"/>
      <c r="GR328" s="284"/>
      <c r="GS328" s="284"/>
      <c r="GT328" s="284"/>
      <c r="GU328" s="284"/>
      <c r="GV328" s="284"/>
      <c r="GW328" s="284"/>
      <c r="GX328" s="284"/>
      <c r="GY328" s="284"/>
      <c r="GZ328" s="284"/>
      <c r="HA328" s="284"/>
      <c r="HB328" s="284"/>
      <c r="HC328" s="284"/>
      <c r="HD328" s="284"/>
      <c r="HE328" s="284"/>
      <c r="HF328" s="284"/>
      <c r="HG328" s="284"/>
      <c r="HH328" s="284"/>
      <c r="HI328" s="284"/>
      <c r="HJ328" s="284"/>
      <c r="HK328" s="284"/>
      <c r="HL328" s="284"/>
      <c r="HM328" s="284"/>
      <c r="HN328" s="284"/>
      <c r="HO328" s="284"/>
      <c r="HP328" s="284"/>
      <c r="HQ328" s="284"/>
      <c r="HR328" s="284"/>
      <c r="HS328" s="284"/>
      <c r="HT328" s="284"/>
      <c r="HU328" s="284"/>
      <c r="HV328" s="284"/>
      <c r="HW328" s="284"/>
      <c r="HX328" s="284"/>
      <c r="HY328" s="284"/>
      <c r="HZ328" s="284"/>
      <c r="IA328" s="284"/>
      <c r="IB328" s="284"/>
      <c r="IC328" s="284"/>
      <c r="ID328" s="284"/>
      <c r="IE328" s="284"/>
      <c r="IF328" s="284"/>
      <c r="IG328" s="284"/>
      <c r="IH328" s="284"/>
      <c r="II328" s="284"/>
      <c r="IJ328" s="284"/>
    </row>
    <row r="329" spans="1:244" s="353" customFormat="1" ht="15" customHeight="1">
      <c r="A329" s="505"/>
      <c r="B329" s="506"/>
      <c r="C329" s="507"/>
      <c r="D329" s="434"/>
      <c r="E329" s="511"/>
      <c r="F329" s="515"/>
      <c r="G329" s="284"/>
      <c r="H329" s="284"/>
      <c r="I329" s="284"/>
      <c r="J329" s="284"/>
      <c r="K329" s="284"/>
      <c r="L329" s="284"/>
      <c r="M329" s="284"/>
      <c r="N329" s="284"/>
      <c r="O329" s="284"/>
      <c r="P329" s="284"/>
      <c r="Q329" s="284"/>
      <c r="R329" s="284"/>
      <c r="S329" s="284"/>
      <c r="T329" s="284"/>
      <c r="U329" s="284"/>
      <c r="V329" s="284"/>
      <c r="W329" s="284"/>
      <c r="X329" s="284"/>
      <c r="Y329" s="284"/>
      <c r="Z329" s="284"/>
      <c r="AA329" s="284"/>
      <c r="AB329" s="284"/>
      <c r="AC329" s="284"/>
      <c r="AD329" s="284"/>
      <c r="AE329" s="284"/>
      <c r="AF329" s="284"/>
      <c r="AG329" s="284"/>
      <c r="AH329" s="284"/>
      <c r="AI329" s="284"/>
      <c r="AJ329" s="284"/>
      <c r="AK329" s="284"/>
      <c r="AL329" s="284"/>
      <c r="AM329" s="284"/>
      <c r="AN329" s="284"/>
      <c r="AO329" s="284"/>
      <c r="AP329" s="284"/>
      <c r="AQ329" s="284"/>
      <c r="AR329" s="284"/>
      <c r="AS329" s="284"/>
      <c r="AT329" s="284"/>
      <c r="AU329" s="284"/>
      <c r="AV329" s="284"/>
      <c r="AW329" s="284"/>
      <c r="AX329" s="284"/>
      <c r="AY329" s="284"/>
      <c r="AZ329" s="284"/>
      <c r="BA329" s="284"/>
      <c r="BB329" s="284"/>
      <c r="BC329" s="284"/>
      <c r="BD329" s="284"/>
      <c r="BE329" s="284"/>
      <c r="BF329" s="284"/>
      <c r="BG329" s="284"/>
      <c r="BH329" s="284"/>
      <c r="BI329" s="284"/>
      <c r="BJ329" s="284"/>
      <c r="BK329" s="284"/>
      <c r="BL329" s="284"/>
      <c r="BM329" s="284"/>
      <c r="BN329" s="284"/>
      <c r="BO329" s="284"/>
      <c r="BP329" s="284"/>
      <c r="BQ329" s="284"/>
      <c r="BR329" s="284"/>
      <c r="BS329" s="284"/>
      <c r="BT329" s="284"/>
      <c r="BU329" s="284"/>
      <c r="BV329" s="284"/>
      <c r="BW329" s="284"/>
      <c r="BX329" s="284"/>
      <c r="BY329" s="284"/>
      <c r="BZ329" s="284"/>
      <c r="CA329" s="284"/>
      <c r="CB329" s="284"/>
      <c r="CC329" s="284"/>
      <c r="CD329" s="284"/>
      <c r="CE329" s="284"/>
      <c r="CF329" s="284"/>
      <c r="CG329" s="284"/>
      <c r="CH329" s="284"/>
      <c r="CI329" s="284"/>
      <c r="CJ329" s="284"/>
      <c r="CK329" s="284"/>
      <c r="CL329" s="284"/>
      <c r="CM329" s="284"/>
      <c r="CN329" s="284"/>
      <c r="CO329" s="284"/>
      <c r="CP329" s="284"/>
      <c r="CQ329" s="284"/>
      <c r="CR329" s="284"/>
      <c r="CS329" s="284"/>
      <c r="CT329" s="284"/>
      <c r="CU329" s="284"/>
      <c r="CV329" s="284"/>
      <c r="CW329" s="284"/>
      <c r="CX329" s="284"/>
      <c r="CY329" s="284"/>
      <c r="CZ329" s="284"/>
      <c r="DA329" s="284"/>
      <c r="DB329" s="284"/>
      <c r="DC329" s="284"/>
      <c r="DD329" s="284"/>
      <c r="DE329" s="284"/>
      <c r="DF329" s="284"/>
      <c r="DG329" s="284"/>
      <c r="DH329" s="284"/>
      <c r="DI329" s="284"/>
      <c r="DJ329" s="284"/>
      <c r="DK329" s="284"/>
      <c r="DL329" s="284"/>
      <c r="DM329" s="284"/>
      <c r="DN329" s="284"/>
      <c r="DO329" s="284"/>
      <c r="DP329" s="284"/>
      <c r="DQ329" s="284"/>
      <c r="DR329" s="284"/>
      <c r="DS329" s="284"/>
      <c r="DT329" s="284"/>
      <c r="DU329" s="284"/>
      <c r="DV329" s="284"/>
      <c r="DW329" s="284"/>
      <c r="DX329" s="284"/>
      <c r="DY329" s="284"/>
      <c r="DZ329" s="284"/>
      <c r="EA329" s="284"/>
      <c r="EB329" s="284"/>
      <c r="EC329" s="284"/>
      <c r="ED329" s="284"/>
      <c r="EE329" s="284"/>
      <c r="EF329" s="284"/>
      <c r="EG329" s="284"/>
      <c r="EH329" s="284"/>
      <c r="EI329" s="284"/>
      <c r="EJ329" s="284"/>
      <c r="EK329" s="284"/>
      <c r="EL329" s="284"/>
      <c r="EM329" s="284"/>
      <c r="EN329" s="284"/>
      <c r="EO329" s="284"/>
      <c r="EP329" s="284"/>
      <c r="EQ329" s="284"/>
      <c r="ER329" s="284"/>
      <c r="ES329" s="284"/>
      <c r="ET329" s="284"/>
      <c r="EU329" s="284"/>
      <c r="EV329" s="284"/>
      <c r="EW329" s="284"/>
      <c r="EX329" s="284"/>
      <c r="EY329" s="284"/>
      <c r="EZ329" s="284"/>
      <c r="FA329" s="284"/>
      <c r="FB329" s="284"/>
      <c r="FC329" s="284"/>
      <c r="FD329" s="284"/>
      <c r="FE329" s="284"/>
      <c r="FF329" s="284"/>
      <c r="FG329" s="284"/>
      <c r="FH329" s="284"/>
      <c r="FI329" s="284"/>
      <c r="FJ329" s="284"/>
      <c r="FK329" s="284"/>
      <c r="FL329" s="284"/>
      <c r="FM329" s="284"/>
      <c r="FN329" s="284"/>
      <c r="FO329" s="284"/>
      <c r="FP329" s="284"/>
      <c r="FQ329" s="284"/>
      <c r="FR329" s="284"/>
      <c r="FS329" s="284"/>
      <c r="FT329" s="284"/>
      <c r="FU329" s="284"/>
      <c r="FV329" s="284"/>
      <c r="FW329" s="284"/>
      <c r="FX329" s="284"/>
      <c r="FY329" s="284"/>
      <c r="FZ329" s="284"/>
      <c r="GA329" s="284"/>
      <c r="GB329" s="284"/>
      <c r="GC329" s="284"/>
      <c r="GD329" s="284"/>
      <c r="GE329" s="284"/>
      <c r="GF329" s="284"/>
      <c r="GG329" s="284"/>
      <c r="GH329" s="284"/>
      <c r="GI329" s="284"/>
      <c r="GJ329" s="284"/>
      <c r="GK329" s="284"/>
      <c r="GL329" s="284"/>
      <c r="GM329" s="284"/>
      <c r="GN329" s="284"/>
      <c r="GO329" s="284"/>
      <c r="GP329" s="284"/>
      <c r="GQ329" s="284"/>
      <c r="GR329" s="284"/>
      <c r="GS329" s="284"/>
      <c r="GT329" s="284"/>
      <c r="GU329" s="284"/>
      <c r="GV329" s="284"/>
      <c r="GW329" s="284"/>
      <c r="GX329" s="284"/>
      <c r="GY329" s="284"/>
      <c r="GZ329" s="284"/>
      <c r="HA329" s="284"/>
      <c r="HB329" s="284"/>
      <c r="HC329" s="284"/>
      <c r="HD329" s="284"/>
      <c r="HE329" s="284"/>
      <c r="HF329" s="284"/>
      <c r="HG329" s="284"/>
      <c r="HH329" s="284"/>
      <c r="HI329" s="284"/>
      <c r="HJ329" s="284"/>
      <c r="HK329" s="284"/>
      <c r="HL329" s="284"/>
      <c r="HM329" s="284"/>
      <c r="HN329" s="284"/>
      <c r="HO329" s="284"/>
      <c r="HP329" s="284"/>
      <c r="HQ329" s="284"/>
      <c r="HR329" s="284"/>
      <c r="HS329" s="284"/>
      <c r="HT329" s="284"/>
      <c r="HU329" s="284"/>
      <c r="HV329" s="284"/>
      <c r="HW329" s="284"/>
      <c r="HX329" s="284"/>
      <c r="HY329" s="284"/>
      <c r="HZ329" s="284"/>
      <c r="IA329" s="284"/>
      <c r="IB329" s="284"/>
      <c r="IC329" s="284"/>
      <c r="ID329" s="284"/>
      <c r="IE329" s="284"/>
      <c r="IF329" s="284"/>
      <c r="IG329" s="284"/>
      <c r="IH329" s="284"/>
      <c r="II329" s="284"/>
      <c r="IJ329" s="284"/>
    </row>
    <row r="330" spans="1:244" s="353" customFormat="1" ht="15" customHeight="1">
      <c r="A330" s="505"/>
      <c r="B330" s="506"/>
      <c r="C330" s="507"/>
      <c r="D330" s="434"/>
      <c r="E330" s="511"/>
      <c r="F330" s="515"/>
      <c r="G330" s="284"/>
      <c r="H330" s="284"/>
      <c r="I330" s="284"/>
      <c r="J330" s="284"/>
      <c r="K330" s="284"/>
      <c r="L330" s="284"/>
      <c r="M330" s="284"/>
      <c r="N330" s="284"/>
      <c r="O330" s="284"/>
      <c r="P330" s="284"/>
      <c r="Q330" s="284"/>
      <c r="R330" s="284"/>
      <c r="S330" s="284"/>
      <c r="T330" s="284"/>
      <c r="U330" s="284"/>
      <c r="V330" s="284"/>
      <c r="W330" s="284"/>
      <c r="X330" s="284"/>
      <c r="Y330" s="284"/>
      <c r="Z330" s="284"/>
      <c r="AA330" s="284"/>
      <c r="AB330" s="284"/>
      <c r="AC330" s="284"/>
      <c r="AD330" s="284"/>
      <c r="AE330" s="284"/>
      <c r="AF330" s="284"/>
      <c r="AG330" s="284"/>
      <c r="AH330" s="284"/>
      <c r="AI330" s="284"/>
      <c r="AJ330" s="284"/>
      <c r="AK330" s="284"/>
      <c r="AL330" s="284"/>
      <c r="AM330" s="284"/>
      <c r="AN330" s="284"/>
      <c r="AO330" s="284"/>
      <c r="AP330" s="284"/>
      <c r="AQ330" s="284"/>
      <c r="AR330" s="284"/>
      <c r="AS330" s="284"/>
      <c r="AT330" s="284"/>
      <c r="AU330" s="284"/>
      <c r="AV330" s="284"/>
      <c r="AW330" s="284"/>
      <c r="AX330" s="284"/>
      <c r="AY330" s="284"/>
      <c r="AZ330" s="284"/>
      <c r="BA330" s="284"/>
      <c r="BB330" s="284"/>
      <c r="BC330" s="284"/>
      <c r="BD330" s="284"/>
      <c r="BE330" s="284"/>
      <c r="BF330" s="284"/>
      <c r="BG330" s="284"/>
      <c r="BH330" s="284"/>
      <c r="BI330" s="284"/>
      <c r="BJ330" s="284"/>
      <c r="BK330" s="284"/>
      <c r="BL330" s="284"/>
      <c r="BM330" s="284"/>
      <c r="BN330" s="284"/>
      <c r="BO330" s="284"/>
      <c r="BP330" s="284"/>
      <c r="BQ330" s="284"/>
      <c r="BR330" s="284"/>
      <c r="BS330" s="284"/>
      <c r="BT330" s="284"/>
      <c r="BU330" s="284"/>
      <c r="BV330" s="284"/>
      <c r="BW330" s="284"/>
      <c r="BX330" s="284"/>
      <c r="BY330" s="284"/>
      <c r="BZ330" s="284"/>
      <c r="CA330" s="284"/>
      <c r="CB330" s="284"/>
      <c r="CC330" s="284"/>
      <c r="CD330" s="284"/>
      <c r="CE330" s="284"/>
      <c r="CF330" s="284"/>
      <c r="CG330" s="284"/>
      <c r="CH330" s="284"/>
      <c r="CI330" s="284"/>
      <c r="CJ330" s="284"/>
      <c r="CK330" s="284"/>
      <c r="CL330" s="284"/>
      <c r="CM330" s="284"/>
      <c r="CN330" s="284"/>
      <c r="CO330" s="284"/>
      <c r="CP330" s="284"/>
      <c r="CQ330" s="284"/>
      <c r="CR330" s="284"/>
      <c r="CS330" s="284"/>
      <c r="CT330" s="284"/>
      <c r="CU330" s="284"/>
      <c r="CV330" s="284"/>
      <c r="CW330" s="284"/>
      <c r="CX330" s="284"/>
      <c r="CY330" s="284"/>
      <c r="CZ330" s="284"/>
      <c r="DA330" s="284"/>
      <c r="DB330" s="284"/>
      <c r="DC330" s="284"/>
      <c r="DD330" s="284"/>
      <c r="DE330" s="284"/>
      <c r="DF330" s="284"/>
      <c r="DG330" s="284"/>
      <c r="DH330" s="284"/>
      <c r="DI330" s="284"/>
      <c r="DJ330" s="284"/>
      <c r="DK330" s="284"/>
      <c r="DL330" s="284"/>
      <c r="DM330" s="284"/>
      <c r="DN330" s="284"/>
      <c r="DO330" s="284"/>
      <c r="DP330" s="284"/>
      <c r="DQ330" s="284"/>
      <c r="DR330" s="284"/>
      <c r="DS330" s="284"/>
      <c r="DT330" s="284"/>
      <c r="DU330" s="284"/>
      <c r="DV330" s="284"/>
      <c r="DW330" s="284"/>
      <c r="DX330" s="284"/>
      <c r="DY330" s="284"/>
      <c r="DZ330" s="284"/>
      <c r="EA330" s="284"/>
      <c r="EB330" s="284"/>
      <c r="EC330" s="284"/>
      <c r="ED330" s="284"/>
      <c r="EE330" s="284"/>
      <c r="EF330" s="284"/>
      <c r="EG330" s="284"/>
      <c r="EH330" s="284"/>
      <c r="EI330" s="284"/>
      <c r="EJ330" s="284"/>
      <c r="EK330" s="284"/>
      <c r="EL330" s="284"/>
      <c r="EM330" s="284"/>
      <c r="EN330" s="284"/>
      <c r="EO330" s="284"/>
      <c r="EP330" s="284"/>
      <c r="EQ330" s="284"/>
      <c r="ER330" s="284"/>
      <c r="ES330" s="284"/>
      <c r="ET330" s="284"/>
      <c r="EU330" s="284"/>
      <c r="EV330" s="284"/>
      <c r="EW330" s="284"/>
      <c r="EX330" s="284"/>
      <c r="EY330" s="284"/>
      <c r="EZ330" s="284"/>
      <c r="FA330" s="284"/>
      <c r="FB330" s="284"/>
      <c r="FC330" s="284"/>
      <c r="FD330" s="284"/>
      <c r="FE330" s="284"/>
      <c r="FF330" s="284"/>
      <c r="FG330" s="284"/>
      <c r="FH330" s="284"/>
      <c r="FI330" s="284"/>
      <c r="FJ330" s="284"/>
      <c r="FK330" s="284"/>
      <c r="FL330" s="284"/>
      <c r="FM330" s="284"/>
      <c r="FN330" s="284"/>
      <c r="FO330" s="284"/>
      <c r="FP330" s="284"/>
      <c r="FQ330" s="284"/>
      <c r="FR330" s="284"/>
      <c r="FS330" s="284"/>
      <c r="FT330" s="284"/>
      <c r="FU330" s="284"/>
      <c r="FV330" s="284"/>
      <c r="FW330" s="284"/>
      <c r="FX330" s="284"/>
      <c r="FY330" s="284"/>
      <c r="FZ330" s="284"/>
      <c r="GA330" s="284"/>
      <c r="GB330" s="284"/>
      <c r="GC330" s="284"/>
      <c r="GD330" s="284"/>
      <c r="GE330" s="284"/>
      <c r="GF330" s="284"/>
      <c r="GG330" s="284"/>
      <c r="GH330" s="284"/>
      <c r="GI330" s="284"/>
      <c r="GJ330" s="284"/>
      <c r="GK330" s="284"/>
      <c r="GL330" s="284"/>
      <c r="GM330" s="284"/>
      <c r="GN330" s="284"/>
      <c r="GO330" s="284"/>
      <c r="GP330" s="284"/>
      <c r="GQ330" s="284"/>
      <c r="GR330" s="284"/>
      <c r="GS330" s="284"/>
      <c r="GT330" s="284"/>
      <c r="GU330" s="284"/>
      <c r="GV330" s="284"/>
      <c r="GW330" s="284"/>
      <c r="GX330" s="284"/>
      <c r="GY330" s="284"/>
      <c r="GZ330" s="284"/>
      <c r="HA330" s="284"/>
      <c r="HB330" s="284"/>
      <c r="HC330" s="284"/>
      <c r="HD330" s="284"/>
      <c r="HE330" s="284"/>
      <c r="HF330" s="284"/>
      <c r="HG330" s="284"/>
      <c r="HH330" s="284"/>
      <c r="HI330" s="284"/>
      <c r="HJ330" s="284"/>
      <c r="HK330" s="284"/>
      <c r="HL330" s="284"/>
      <c r="HM330" s="284"/>
      <c r="HN330" s="284"/>
      <c r="HO330" s="284"/>
      <c r="HP330" s="284"/>
      <c r="HQ330" s="284"/>
      <c r="HR330" s="284"/>
      <c r="HS330" s="284"/>
      <c r="HT330" s="284"/>
      <c r="HU330" s="284"/>
      <c r="HV330" s="284"/>
      <c r="HW330" s="284"/>
      <c r="HX330" s="284"/>
      <c r="HY330" s="284"/>
      <c r="HZ330" s="284"/>
      <c r="IA330" s="284"/>
      <c r="IB330" s="284"/>
      <c r="IC330" s="284"/>
      <c r="ID330" s="284"/>
      <c r="IE330" s="284"/>
      <c r="IF330" s="284"/>
      <c r="IG330" s="284"/>
      <c r="IH330" s="284"/>
      <c r="II330" s="284"/>
      <c r="IJ330" s="284"/>
    </row>
    <row r="331" spans="1:244" s="353" customFormat="1" ht="15" customHeight="1">
      <c r="A331" s="505"/>
      <c r="B331" s="506"/>
      <c r="C331" s="507"/>
      <c r="D331" s="434"/>
      <c r="E331" s="511"/>
      <c r="F331" s="515"/>
      <c r="G331" s="284"/>
      <c r="H331" s="284"/>
      <c r="I331" s="284"/>
      <c r="J331" s="284"/>
      <c r="K331" s="284"/>
      <c r="L331" s="284"/>
      <c r="M331" s="284"/>
      <c r="N331" s="284"/>
      <c r="O331" s="284"/>
      <c r="P331" s="284"/>
      <c r="Q331" s="284"/>
      <c r="R331" s="284"/>
      <c r="S331" s="284"/>
      <c r="T331" s="284"/>
      <c r="U331" s="284"/>
      <c r="V331" s="284"/>
      <c r="W331" s="284"/>
      <c r="X331" s="284"/>
      <c r="Y331" s="284"/>
      <c r="Z331" s="284"/>
      <c r="AA331" s="284"/>
      <c r="AB331" s="284"/>
      <c r="AC331" s="284"/>
      <c r="AD331" s="284"/>
      <c r="AE331" s="284"/>
      <c r="AF331" s="284"/>
      <c r="AG331" s="284"/>
      <c r="AH331" s="284"/>
      <c r="AI331" s="284"/>
      <c r="AJ331" s="284"/>
      <c r="AK331" s="284"/>
      <c r="AL331" s="284"/>
      <c r="AM331" s="284"/>
      <c r="AN331" s="284"/>
      <c r="AO331" s="284"/>
      <c r="AP331" s="284"/>
      <c r="AQ331" s="284"/>
      <c r="AR331" s="284"/>
      <c r="AS331" s="284"/>
      <c r="AT331" s="284"/>
      <c r="AU331" s="284"/>
      <c r="AV331" s="284"/>
      <c r="AW331" s="284"/>
      <c r="AX331" s="284"/>
      <c r="AY331" s="284"/>
      <c r="AZ331" s="284"/>
      <c r="BA331" s="284"/>
      <c r="BB331" s="284"/>
      <c r="BC331" s="284"/>
      <c r="BD331" s="284"/>
      <c r="BE331" s="284"/>
      <c r="BF331" s="284"/>
      <c r="BG331" s="284"/>
      <c r="BH331" s="284"/>
      <c r="BI331" s="284"/>
      <c r="BJ331" s="284"/>
      <c r="BK331" s="284"/>
      <c r="BL331" s="284"/>
      <c r="BM331" s="284"/>
      <c r="BN331" s="284"/>
      <c r="BO331" s="284"/>
      <c r="BP331" s="284"/>
      <c r="BQ331" s="284"/>
      <c r="BR331" s="284"/>
      <c r="BS331" s="284"/>
      <c r="BT331" s="284"/>
      <c r="BU331" s="284"/>
      <c r="BV331" s="284"/>
      <c r="BW331" s="284"/>
      <c r="BX331" s="284"/>
      <c r="BY331" s="284"/>
      <c r="BZ331" s="284"/>
      <c r="CA331" s="284"/>
      <c r="CB331" s="284"/>
      <c r="CC331" s="284"/>
      <c r="CD331" s="284"/>
      <c r="CE331" s="284"/>
      <c r="CF331" s="284"/>
      <c r="CG331" s="284"/>
      <c r="CH331" s="284"/>
      <c r="CI331" s="284"/>
      <c r="CJ331" s="284"/>
      <c r="CK331" s="284"/>
      <c r="CL331" s="284"/>
      <c r="CM331" s="284"/>
      <c r="CN331" s="284"/>
      <c r="CO331" s="284"/>
      <c r="CP331" s="284"/>
      <c r="CQ331" s="284"/>
      <c r="CR331" s="284"/>
      <c r="CS331" s="284"/>
      <c r="CT331" s="284"/>
      <c r="CU331" s="284"/>
      <c r="CV331" s="284"/>
      <c r="CW331" s="284"/>
      <c r="CX331" s="284"/>
      <c r="CY331" s="284"/>
      <c r="CZ331" s="284"/>
      <c r="DA331" s="284"/>
      <c r="DB331" s="284"/>
      <c r="DC331" s="284"/>
      <c r="DD331" s="284"/>
      <c r="DE331" s="284"/>
      <c r="DF331" s="284"/>
      <c r="DG331" s="284"/>
      <c r="DH331" s="284"/>
      <c r="DI331" s="284"/>
      <c r="DJ331" s="284"/>
      <c r="DK331" s="284"/>
      <c r="DL331" s="284"/>
      <c r="DM331" s="284"/>
      <c r="DN331" s="284"/>
      <c r="DO331" s="284"/>
      <c r="DP331" s="284"/>
      <c r="DQ331" s="284"/>
      <c r="DR331" s="284"/>
      <c r="DS331" s="284"/>
      <c r="DT331" s="284"/>
      <c r="DU331" s="284"/>
      <c r="DV331" s="284"/>
      <c r="DW331" s="284"/>
      <c r="DX331" s="284"/>
      <c r="DY331" s="284"/>
      <c r="DZ331" s="284"/>
      <c r="EA331" s="284"/>
      <c r="EB331" s="284"/>
      <c r="EC331" s="284"/>
      <c r="ED331" s="284"/>
      <c r="EE331" s="284"/>
      <c r="EF331" s="284"/>
      <c r="EG331" s="284"/>
      <c r="EH331" s="284"/>
      <c r="EI331" s="284"/>
      <c r="EJ331" s="284"/>
      <c r="EK331" s="284"/>
      <c r="EL331" s="284"/>
      <c r="EM331" s="284"/>
      <c r="EN331" s="284"/>
      <c r="EO331" s="284"/>
      <c r="EP331" s="284"/>
      <c r="EQ331" s="284"/>
      <c r="ER331" s="284"/>
      <c r="ES331" s="284"/>
      <c r="ET331" s="284"/>
      <c r="EU331" s="284"/>
      <c r="EV331" s="284"/>
      <c r="EW331" s="284"/>
      <c r="EX331" s="284"/>
      <c r="EY331" s="284"/>
      <c r="EZ331" s="284"/>
      <c r="FA331" s="284"/>
      <c r="FB331" s="284"/>
      <c r="FC331" s="284"/>
      <c r="FD331" s="284"/>
      <c r="FE331" s="284"/>
      <c r="FF331" s="284"/>
      <c r="FG331" s="284"/>
      <c r="FH331" s="284"/>
      <c r="FI331" s="284"/>
      <c r="FJ331" s="284"/>
      <c r="FK331" s="284"/>
      <c r="FL331" s="284"/>
      <c r="FM331" s="284"/>
      <c r="FN331" s="284"/>
      <c r="FO331" s="284"/>
      <c r="FP331" s="284"/>
      <c r="FQ331" s="284"/>
      <c r="FR331" s="284"/>
      <c r="FS331" s="284"/>
      <c r="FT331" s="284"/>
      <c r="FU331" s="284"/>
      <c r="FV331" s="284"/>
      <c r="FW331" s="284"/>
      <c r="FX331" s="284"/>
      <c r="FY331" s="284"/>
      <c r="FZ331" s="284"/>
      <c r="GA331" s="284"/>
      <c r="GB331" s="284"/>
      <c r="GC331" s="284"/>
      <c r="GD331" s="284"/>
      <c r="GE331" s="284"/>
      <c r="GF331" s="284"/>
      <c r="GG331" s="284"/>
      <c r="GH331" s="284"/>
      <c r="GI331" s="284"/>
      <c r="GJ331" s="284"/>
      <c r="GK331" s="284"/>
      <c r="GL331" s="284"/>
      <c r="GM331" s="284"/>
      <c r="GN331" s="284"/>
      <c r="GO331" s="284"/>
      <c r="GP331" s="284"/>
      <c r="GQ331" s="284"/>
      <c r="GR331" s="284"/>
      <c r="GS331" s="284"/>
      <c r="GT331" s="284"/>
      <c r="GU331" s="284"/>
      <c r="GV331" s="284"/>
      <c r="GW331" s="284"/>
      <c r="GX331" s="284"/>
      <c r="GY331" s="284"/>
      <c r="GZ331" s="284"/>
      <c r="HA331" s="284"/>
      <c r="HB331" s="284"/>
      <c r="HC331" s="284"/>
      <c r="HD331" s="284"/>
      <c r="HE331" s="284"/>
      <c r="HF331" s="284"/>
      <c r="HG331" s="284"/>
      <c r="HH331" s="284"/>
      <c r="HI331" s="284"/>
      <c r="HJ331" s="284"/>
      <c r="HK331" s="284"/>
      <c r="HL331" s="284"/>
      <c r="HM331" s="284"/>
      <c r="HN331" s="284"/>
      <c r="HO331" s="284"/>
      <c r="HP331" s="284"/>
      <c r="HQ331" s="284"/>
      <c r="HR331" s="284"/>
      <c r="HS331" s="284"/>
      <c r="HT331" s="284"/>
      <c r="HU331" s="284"/>
      <c r="HV331" s="284"/>
      <c r="HW331" s="284"/>
      <c r="HX331" s="284"/>
      <c r="HY331" s="284"/>
      <c r="HZ331" s="284"/>
      <c r="IA331" s="284"/>
      <c r="IB331" s="284"/>
      <c r="IC331" s="284"/>
      <c r="ID331" s="284"/>
      <c r="IE331" s="284"/>
      <c r="IF331" s="284"/>
      <c r="IG331" s="284"/>
      <c r="IH331" s="284"/>
      <c r="II331" s="284"/>
      <c r="IJ331" s="284"/>
    </row>
    <row r="332" spans="1:244" s="353" customFormat="1" ht="15" customHeight="1">
      <c r="A332" s="505"/>
      <c r="B332" s="506"/>
      <c r="C332" s="507"/>
      <c r="D332" s="434"/>
      <c r="E332" s="511"/>
      <c r="F332" s="515"/>
      <c r="G332" s="284"/>
      <c r="H332" s="284"/>
      <c r="I332" s="284"/>
      <c r="J332" s="284"/>
      <c r="K332" s="284"/>
      <c r="L332" s="284"/>
      <c r="M332" s="284"/>
      <c r="N332" s="284"/>
      <c r="O332" s="284"/>
      <c r="P332" s="284"/>
      <c r="Q332" s="284"/>
      <c r="R332" s="284"/>
      <c r="S332" s="284"/>
      <c r="T332" s="284"/>
      <c r="U332" s="284"/>
      <c r="V332" s="284"/>
      <c r="W332" s="284"/>
      <c r="X332" s="284"/>
      <c r="Y332" s="284"/>
      <c r="Z332" s="284"/>
      <c r="AA332" s="284"/>
      <c r="AB332" s="284"/>
      <c r="AC332" s="284"/>
      <c r="AD332" s="284"/>
      <c r="AE332" s="284"/>
      <c r="AF332" s="284"/>
      <c r="AG332" s="284"/>
      <c r="AH332" s="284"/>
      <c r="AI332" s="284"/>
      <c r="AJ332" s="284"/>
      <c r="AK332" s="284"/>
      <c r="AL332" s="284"/>
      <c r="AM332" s="284"/>
      <c r="AN332" s="284"/>
      <c r="AO332" s="284"/>
      <c r="AP332" s="284"/>
      <c r="AQ332" s="284"/>
      <c r="AR332" s="284"/>
      <c r="AS332" s="284"/>
      <c r="AT332" s="284"/>
      <c r="AU332" s="284"/>
      <c r="AV332" s="284"/>
      <c r="AW332" s="284"/>
      <c r="AX332" s="284"/>
      <c r="AY332" s="284"/>
      <c r="AZ332" s="284"/>
      <c r="BA332" s="284"/>
      <c r="BB332" s="284"/>
      <c r="BC332" s="284"/>
      <c r="BD332" s="284"/>
      <c r="BE332" s="284"/>
      <c r="BF332" s="284"/>
      <c r="BG332" s="284"/>
      <c r="BH332" s="284"/>
      <c r="BI332" s="284"/>
      <c r="BJ332" s="284"/>
      <c r="BK332" s="284"/>
      <c r="BL332" s="284"/>
      <c r="BM332" s="284"/>
      <c r="BN332" s="284"/>
      <c r="BO332" s="284"/>
      <c r="BP332" s="284"/>
      <c r="BQ332" s="284"/>
      <c r="BR332" s="284"/>
      <c r="BS332" s="284"/>
      <c r="BT332" s="284"/>
      <c r="BU332" s="284"/>
      <c r="BV332" s="284"/>
      <c r="BW332" s="284"/>
      <c r="BX332" s="284"/>
      <c r="BY332" s="284"/>
      <c r="BZ332" s="284"/>
      <c r="CA332" s="284"/>
      <c r="CB332" s="284"/>
      <c r="CC332" s="284"/>
      <c r="CD332" s="284"/>
      <c r="CE332" s="284"/>
      <c r="CF332" s="284"/>
      <c r="CG332" s="284"/>
      <c r="CH332" s="284"/>
      <c r="CI332" s="284"/>
      <c r="CJ332" s="284"/>
      <c r="CK332" s="284"/>
      <c r="CL332" s="284"/>
      <c r="CM332" s="284"/>
      <c r="CN332" s="284"/>
      <c r="CO332" s="284"/>
      <c r="CP332" s="284"/>
      <c r="CQ332" s="284"/>
      <c r="CR332" s="284"/>
      <c r="CS332" s="284"/>
      <c r="CT332" s="284"/>
      <c r="CU332" s="284"/>
      <c r="CV332" s="284"/>
      <c r="CW332" s="284"/>
      <c r="CX332" s="284"/>
      <c r="CY332" s="284"/>
      <c r="CZ332" s="284"/>
      <c r="DA332" s="284"/>
      <c r="DB332" s="284"/>
      <c r="DC332" s="284"/>
      <c r="DD332" s="284"/>
      <c r="DE332" s="284"/>
      <c r="DF332" s="284"/>
      <c r="DG332" s="284"/>
      <c r="DH332" s="284"/>
      <c r="DI332" s="284"/>
      <c r="DJ332" s="284"/>
      <c r="DK332" s="284"/>
      <c r="DL332" s="284"/>
      <c r="DM332" s="284"/>
      <c r="DN332" s="284"/>
      <c r="DO332" s="284"/>
      <c r="DP332" s="284"/>
      <c r="DQ332" s="284"/>
      <c r="DR332" s="284"/>
      <c r="DS332" s="284"/>
      <c r="DT332" s="284"/>
      <c r="DU332" s="284"/>
      <c r="DV332" s="284"/>
      <c r="DW332" s="284"/>
      <c r="DX332" s="284"/>
      <c r="DY332" s="284"/>
      <c r="DZ332" s="284"/>
      <c r="EA332" s="284"/>
      <c r="EB332" s="284"/>
      <c r="EC332" s="284"/>
      <c r="ED332" s="284"/>
      <c r="EE332" s="284"/>
      <c r="EF332" s="284"/>
      <c r="EG332" s="284"/>
      <c r="EH332" s="284"/>
      <c r="EI332" s="284"/>
      <c r="EJ332" s="284"/>
      <c r="EK332" s="284"/>
      <c r="EL332" s="284"/>
      <c r="EM332" s="284"/>
      <c r="EN332" s="284"/>
      <c r="EO332" s="284"/>
      <c r="EP332" s="284"/>
      <c r="EQ332" s="284"/>
      <c r="ER332" s="284"/>
      <c r="ES332" s="284"/>
      <c r="ET332" s="284"/>
      <c r="EU332" s="284"/>
      <c r="EV332" s="284"/>
      <c r="EW332" s="284"/>
      <c r="EX332" s="284"/>
      <c r="EY332" s="284"/>
      <c r="EZ332" s="284"/>
      <c r="FA332" s="284"/>
      <c r="FB332" s="284"/>
      <c r="FC332" s="284"/>
      <c r="FD332" s="284"/>
      <c r="FE332" s="284"/>
      <c r="FF332" s="284"/>
      <c r="FG332" s="284"/>
      <c r="FH332" s="284"/>
      <c r="FI332" s="284"/>
      <c r="FJ332" s="284"/>
      <c r="FK332" s="284"/>
      <c r="FL332" s="284"/>
      <c r="FM332" s="284"/>
      <c r="FN332" s="284"/>
      <c r="FO332" s="284"/>
      <c r="FP332" s="284"/>
      <c r="FQ332" s="284"/>
      <c r="FR332" s="284"/>
      <c r="FS332" s="284"/>
      <c r="FT332" s="284"/>
      <c r="FU332" s="284"/>
      <c r="FV332" s="284"/>
      <c r="FW332" s="284"/>
      <c r="FX332" s="284"/>
      <c r="FY332" s="284"/>
      <c r="FZ332" s="284"/>
      <c r="GA332" s="284"/>
      <c r="GB332" s="284"/>
      <c r="GC332" s="284"/>
      <c r="GD332" s="284"/>
      <c r="GE332" s="284"/>
      <c r="GF332" s="284"/>
      <c r="GG332" s="284"/>
      <c r="GH332" s="284"/>
      <c r="GI332" s="284"/>
      <c r="GJ332" s="284"/>
      <c r="GK332" s="284"/>
      <c r="GL332" s="284"/>
      <c r="GM332" s="284"/>
      <c r="GN332" s="284"/>
      <c r="GO332" s="284"/>
      <c r="GP332" s="284"/>
      <c r="GQ332" s="284"/>
      <c r="GR332" s="284"/>
      <c r="GS332" s="284"/>
      <c r="GT332" s="284"/>
      <c r="GU332" s="284"/>
      <c r="GV332" s="284"/>
      <c r="GW332" s="284"/>
      <c r="GX332" s="284"/>
      <c r="GY332" s="284"/>
      <c r="GZ332" s="284"/>
      <c r="HA332" s="284"/>
      <c r="HB332" s="284"/>
      <c r="HC332" s="284"/>
      <c r="HD332" s="284"/>
      <c r="HE332" s="284"/>
      <c r="HF332" s="284"/>
      <c r="HG332" s="284"/>
      <c r="HH332" s="284"/>
      <c r="HI332" s="284"/>
      <c r="HJ332" s="284"/>
      <c r="HK332" s="284"/>
      <c r="HL332" s="284"/>
      <c r="HM332" s="284"/>
      <c r="HN332" s="284"/>
      <c r="HO332" s="284"/>
      <c r="HP332" s="284"/>
      <c r="HQ332" s="284"/>
      <c r="HR332" s="284"/>
      <c r="HS332" s="284"/>
      <c r="HT332" s="284"/>
      <c r="HU332" s="284"/>
      <c r="HV332" s="284"/>
      <c r="HW332" s="284"/>
      <c r="HX332" s="284"/>
      <c r="HY332" s="284"/>
      <c r="HZ332" s="284"/>
      <c r="IA332" s="284"/>
      <c r="IB332" s="284"/>
      <c r="IC332" s="284"/>
      <c r="ID332" s="284"/>
      <c r="IE332" s="284"/>
      <c r="IF332" s="284"/>
      <c r="IG332" s="284"/>
      <c r="IH332" s="284"/>
      <c r="II332" s="284"/>
      <c r="IJ332" s="284"/>
    </row>
    <row r="333" spans="1:244" s="353" customFormat="1" ht="15" customHeight="1">
      <c r="A333" s="505"/>
      <c r="B333" s="506"/>
      <c r="C333" s="507"/>
      <c r="D333" s="434"/>
      <c r="E333" s="511"/>
      <c r="F333" s="515"/>
      <c r="G333" s="284"/>
      <c r="H333" s="284"/>
      <c r="I333" s="284"/>
      <c r="J333" s="284"/>
      <c r="K333" s="284"/>
      <c r="L333" s="284"/>
      <c r="M333" s="284"/>
      <c r="N333" s="284"/>
      <c r="O333" s="284"/>
      <c r="P333" s="284"/>
      <c r="Q333" s="284"/>
      <c r="R333" s="284"/>
      <c r="S333" s="284"/>
      <c r="T333" s="284"/>
      <c r="U333" s="284"/>
      <c r="V333" s="284"/>
      <c r="W333" s="284"/>
      <c r="X333" s="284"/>
      <c r="Y333" s="284"/>
      <c r="Z333" s="284"/>
      <c r="AA333" s="284"/>
      <c r="AB333" s="284"/>
      <c r="AC333" s="284"/>
      <c r="AD333" s="284"/>
      <c r="AE333" s="284"/>
      <c r="AF333" s="284"/>
      <c r="AG333" s="284"/>
      <c r="AH333" s="284"/>
      <c r="AI333" s="284"/>
      <c r="AJ333" s="284"/>
      <c r="AK333" s="284"/>
      <c r="AL333" s="284"/>
      <c r="AM333" s="284"/>
      <c r="AN333" s="284"/>
      <c r="AO333" s="284"/>
      <c r="AP333" s="284"/>
      <c r="AQ333" s="284"/>
      <c r="AR333" s="284"/>
      <c r="AS333" s="284"/>
      <c r="AT333" s="284"/>
      <c r="AU333" s="284"/>
      <c r="AV333" s="284"/>
      <c r="AW333" s="284"/>
      <c r="AX333" s="284"/>
      <c r="AY333" s="284"/>
      <c r="AZ333" s="284"/>
      <c r="BA333" s="284"/>
      <c r="BB333" s="284"/>
      <c r="BC333" s="284"/>
      <c r="BD333" s="284"/>
      <c r="BE333" s="284"/>
      <c r="BF333" s="284"/>
      <c r="BG333" s="284"/>
      <c r="BH333" s="284"/>
      <c r="BI333" s="284"/>
      <c r="BJ333" s="284"/>
      <c r="BK333" s="284"/>
      <c r="BL333" s="284"/>
      <c r="BM333" s="284"/>
      <c r="BN333" s="284"/>
      <c r="BO333" s="284"/>
      <c r="BP333" s="284"/>
      <c r="BQ333" s="284"/>
      <c r="BR333" s="284"/>
      <c r="BS333" s="284"/>
      <c r="BT333" s="284"/>
      <c r="BU333" s="284"/>
      <c r="BV333" s="284"/>
      <c r="BW333" s="284"/>
      <c r="BX333" s="284"/>
      <c r="BY333" s="284"/>
      <c r="BZ333" s="284"/>
      <c r="CA333" s="284"/>
      <c r="CB333" s="284"/>
      <c r="CC333" s="284"/>
      <c r="CD333" s="284"/>
      <c r="CE333" s="284"/>
      <c r="CF333" s="284"/>
      <c r="CG333" s="284"/>
      <c r="CH333" s="284"/>
      <c r="CI333" s="284"/>
      <c r="CJ333" s="284"/>
      <c r="CK333" s="284"/>
      <c r="CL333" s="284"/>
      <c r="CM333" s="284"/>
      <c r="CN333" s="284"/>
      <c r="CO333" s="284"/>
      <c r="CP333" s="284"/>
      <c r="CQ333" s="284"/>
      <c r="CR333" s="284"/>
      <c r="CS333" s="284"/>
      <c r="CT333" s="284"/>
      <c r="CU333" s="284"/>
      <c r="CV333" s="284"/>
      <c r="CW333" s="284"/>
      <c r="CX333" s="284"/>
      <c r="CY333" s="284"/>
      <c r="CZ333" s="284"/>
      <c r="DA333" s="284"/>
      <c r="DB333" s="284"/>
      <c r="DC333" s="284"/>
      <c r="DD333" s="284"/>
      <c r="DE333" s="284"/>
      <c r="DF333" s="284"/>
      <c r="DG333" s="284"/>
      <c r="DH333" s="284"/>
      <c r="DI333" s="284"/>
      <c r="DJ333" s="284"/>
      <c r="DK333" s="284"/>
      <c r="DL333" s="284"/>
      <c r="DM333" s="284"/>
      <c r="DN333" s="284"/>
      <c r="DO333" s="284"/>
      <c r="DP333" s="284"/>
      <c r="DQ333" s="284"/>
      <c r="DR333" s="284"/>
      <c r="DS333" s="284"/>
      <c r="DT333" s="284"/>
      <c r="DU333" s="284"/>
      <c r="DV333" s="284"/>
      <c r="DW333" s="284"/>
      <c r="DX333" s="284"/>
      <c r="DY333" s="284"/>
      <c r="DZ333" s="284"/>
      <c r="EA333" s="284"/>
      <c r="EB333" s="284"/>
      <c r="EC333" s="284"/>
      <c r="ED333" s="284"/>
      <c r="EE333" s="284"/>
      <c r="EF333" s="284"/>
      <c r="EG333" s="284"/>
      <c r="EH333" s="284"/>
      <c r="EI333" s="284"/>
      <c r="EJ333" s="284"/>
      <c r="EK333" s="284"/>
      <c r="EL333" s="284"/>
      <c r="EM333" s="284"/>
      <c r="EN333" s="284"/>
      <c r="EO333" s="284"/>
      <c r="EP333" s="284"/>
      <c r="EQ333" s="284"/>
      <c r="ER333" s="284"/>
      <c r="ES333" s="284"/>
      <c r="ET333" s="284"/>
      <c r="EU333" s="284"/>
      <c r="EV333" s="284"/>
      <c r="EW333" s="284"/>
      <c r="EX333" s="284"/>
      <c r="EY333" s="284"/>
      <c r="EZ333" s="284"/>
      <c r="FA333" s="284"/>
      <c r="FB333" s="284"/>
      <c r="FC333" s="284"/>
      <c r="FD333" s="284"/>
      <c r="FE333" s="284"/>
      <c r="FF333" s="284"/>
      <c r="FG333" s="284"/>
      <c r="FH333" s="284"/>
      <c r="FI333" s="284"/>
      <c r="FJ333" s="284"/>
      <c r="FK333" s="284"/>
      <c r="FL333" s="284"/>
      <c r="FM333" s="284"/>
      <c r="FN333" s="284"/>
      <c r="FO333" s="284"/>
      <c r="FP333" s="284"/>
      <c r="FQ333" s="284"/>
      <c r="FR333" s="284"/>
      <c r="FS333" s="284"/>
      <c r="FT333" s="284"/>
      <c r="FU333" s="284"/>
      <c r="FV333" s="284"/>
      <c r="FW333" s="284"/>
      <c r="FX333" s="284"/>
      <c r="FY333" s="284"/>
      <c r="FZ333" s="284"/>
      <c r="GA333" s="284"/>
      <c r="GB333" s="284"/>
      <c r="GC333" s="284"/>
      <c r="GD333" s="284"/>
      <c r="GE333" s="284"/>
      <c r="GF333" s="284"/>
      <c r="GG333" s="284"/>
      <c r="GH333" s="284"/>
      <c r="GI333" s="284"/>
      <c r="GJ333" s="284"/>
      <c r="GK333" s="284"/>
      <c r="GL333" s="284"/>
      <c r="GM333" s="284"/>
      <c r="GN333" s="284"/>
      <c r="GO333" s="284"/>
      <c r="GP333" s="284"/>
      <c r="GQ333" s="284"/>
      <c r="GR333" s="284"/>
      <c r="GS333" s="284"/>
      <c r="GT333" s="284"/>
      <c r="GU333" s="284"/>
      <c r="GV333" s="284"/>
      <c r="GW333" s="284"/>
      <c r="GX333" s="284"/>
      <c r="GY333" s="284"/>
      <c r="GZ333" s="284"/>
      <c r="HA333" s="284"/>
      <c r="HB333" s="284"/>
      <c r="HC333" s="284"/>
      <c r="HD333" s="284"/>
      <c r="HE333" s="284"/>
      <c r="HF333" s="284"/>
      <c r="HG333" s="284"/>
      <c r="HH333" s="284"/>
      <c r="HI333" s="284"/>
      <c r="HJ333" s="284"/>
      <c r="HK333" s="284"/>
      <c r="HL333" s="284"/>
      <c r="HM333" s="284"/>
      <c r="HN333" s="284"/>
      <c r="HO333" s="284"/>
      <c r="HP333" s="284"/>
      <c r="HQ333" s="284"/>
      <c r="HR333" s="284"/>
      <c r="HS333" s="284"/>
      <c r="HT333" s="284"/>
      <c r="HU333" s="284"/>
      <c r="HV333" s="284"/>
      <c r="HW333" s="284"/>
      <c r="HX333" s="284"/>
      <c r="HY333" s="284"/>
      <c r="HZ333" s="284"/>
      <c r="IA333" s="284"/>
      <c r="IB333" s="284"/>
      <c r="IC333" s="284"/>
      <c r="ID333" s="284"/>
      <c r="IE333" s="284"/>
      <c r="IF333" s="284"/>
      <c r="IG333" s="284"/>
      <c r="IH333" s="284"/>
      <c r="II333" s="284"/>
      <c r="IJ333" s="284"/>
    </row>
    <row r="334" spans="1:244" s="353" customFormat="1" ht="15" customHeight="1">
      <c r="A334" s="505"/>
      <c r="B334" s="506"/>
      <c r="C334" s="507"/>
      <c r="D334" s="434"/>
      <c r="E334" s="511"/>
      <c r="F334" s="515"/>
      <c r="G334" s="284"/>
      <c r="H334" s="284"/>
      <c r="I334" s="284"/>
      <c r="J334" s="284"/>
      <c r="K334" s="284"/>
      <c r="L334" s="284"/>
      <c r="M334" s="284"/>
      <c r="N334" s="284"/>
      <c r="O334" s="284"/>
      <c r="P334" s="284"/>
      <c r="Q334" s="284"/>
      <c r="R334" s="284"/>
      <c r="S334" s="284"/>
      <c r="T334" s="284"/>
      <c r="U334" s="284"/>
      <c r="V334" s="284"/>
      <c r="W334" s="284"/>
      <c r="X334" s="284"/>
      <c r="Y334" s="284"/>
      <c r="Z334" s="284"/>
      <c r="AA334" s="284"/>
      <c r="AB334" s="284"/>
      <c r="AC334" s="284"/>
      <c r="AD334" s="284"/>
      <c r="AE334" s="284"/>
      <c r="AF334" s="284"/>
      <c r="AG334" s="284"/>
      <c r="AH334" s="284"/>
      <c r="AI334" s="284"/>
      <c r="AJ334" s="284"/>
      <c r="AK334" s="284"/>
      <c r="AL334" s="284"/>
      <c r="AM334" s="284"/>
      <c r="AN334" s="284"/>
      <c r="AO334" s="284"/>
      <c r="AP334" s="284"/>
      <c r="AQ334" s="284"/>
      <c r="AR334" s="284"/>
      <c r="AS334" s="284"/>
      <c r="AT334" s="284"/>
      <c r="AU334" s="284"/>
      <c r="AV334" s="284"/>
      <c r="AW334" s="284"/>
      <c r="AX334" s="284"/>
      <c r="AY334" s="284"/>
      <c r="AZ334" s="284"/>
      <c r="BA334" s="284"/>
      <c r="BB334" s="284"/>
      <c r="BC334" s="284"/>
      <c r="BD334" s="284"/>
      <c r="BE334" s="284"/>
      <c r="BF334" s="284"/>
      <c r="BG334" s="284"/>
      <c r="BH334" s="284"/>
      <c r="BI334" s="284"/>
      <c r="BJ334" s="284"/>
      <c r="BK334" s="284"/>
      <c r="BL334" s="284"/>
      <c r="BM334" s="284"/>
      <c r="BN334" s="284"/>
      <c r="BO334" s="284"/>
      <c r="BP334" s="284"/>
      <c r="BQ334" s="284"/>
      <c r="BR334" s="284"/>
      <c r="BS334" s="284"/>
      <c r="BT334" s="284"/>
      <c r="BU334" s="284"/>
      <c r="BV334" s="284"/>
      <c r="BW334" s="284"/>
      <c r="BX334" s="284"/>
      <c r="BY334" s="284"/>
      <c r="BZ334" s="284"/>
      <c r="CA334" s="284"/>
      <c r="CB334" s="284"/>
      <c r="CC334" s="284"/>
      <c r="CD334" s="284"/>
      <c r="CE334" s="284"/>
      <c r="CF334" s="284"/>
      <c r="CG334" s="284"/>
      <c r="CH334" s="284"/>
      <c r="CI334" s="284"/>
      <c r="CJ334" s="284"/>
      <c r="CK334" s="284"/>
      <c r="CL334" s="284"/>
      <c r="CM334" s="284"/>
      <c r="CN334" s="284"/>
      <c r="CO334" s="284"/>
      <c r="CP334" s="284"/>
      <c r="CQ334" s="284"/>
      <c r="CR334" s="284"/>
      <c r="CS334" s="284"/>
      <c r="CT334" s="284"/>
      <c r="CU334" s="284"/>
      <c r="CV334" s="284"/>
      <c r="CW334" s="284"/>
      <c r="CX334" s="284"/>
      <c r="CY334" s="284"/>
      <c r="CZ334" s="284"/>
      <c r="DA334" s="284"/>
      <c r="DB334" s="284"/>
      <c r="DC334" s="284"/>
      <c r="DD334" s="284"/>
      <c r="DE334" s="284"/>
      <c r="DF334" s="284"/>
      <c r="DG334" s="284"/>
      <c r="DH334" s="284"/>
      <c r="DI334" s="284"/>
      <c r="DJ334" s="284"/>
      <c r="DK334" s="284"/>
      <c r="DL334" s="284"/>
      <c r="DM334" s="284"/>
      <c r="DN334" s="284"/>
      <c r="DO334" s="284"/>
      <c r="DP334" s="284"/>
      <c r="DQ334" s="284"/>
      <c r="DR334" s="284"/>
      <c r="DS334" s="284"/>
      <c r="DT334" s="284"/>
      <c r="DU334" s="284"/>
      <c r="DV334" s="284"/>
      <c r="DW334" s="284"/>
      <c r="DX334" s="284"/>
      <c r="DY334" s="284"/>
      <c r="DZ334" s="284"/>
      <c r="EA334" s="284"/>
      <c r="EB334" s="284"/>
      <c r="EC334" s="284"/>
      <c r="ED334" s="284"/>
      <c r="EE334" s="284"/>
      <c r="EF334" s="284"/>
      <c r="EG334" s="284"/>
      <c r="EH334" s="284"/>
      <c r="EI334" s="284"/>
      <c r="EJ334" s="284"/>
      <c r="EK334" s="284"/>
      <c r="EL334" s="284"/>
      <c r="EM334" s="284"/>
      <c r="EN334" s="284"/>
      <c r="EO334" s="284"/>
      <c r="EP334" s="284"/>
      <c r="EQ334" s="284"/>
      <c r="ER334" s="284"/>
      <c r="ES334" s="284"/>
      <c r="ET334" s="284"/>
      <c r="EU334" s="284"/>
      <c r="EV334" s="284"/>
      <c r="EW334" s="284"/>
      <c r="EX334" s="284"/>
      <c r="EY334" s="284"/>
      <c r="EZ334" s="284"/>
      <c r="FA334" s="284"/>
      <c r="FB334" s="284"/>
      <c r="FC334" s="284"/>
      <c r="FD334" s="284"/>
      <c r="FE334" s="284"/>
      <c r="FF334" s="284"/>
      <c r="FG334" s="284"/>
      <c r="FH334" s="284"/>
      <c r="FI334" s="284"/>
      <c r="FJ334" s="284"/>
      <c r="FK334" s="284"/>
      <c r="FL334" s="284"/>
      <c r="FM334" s="284"/>
      <c r="FN334" s="284"/>
      <c r="FO334" s="284"/>
      <c r="FP334" s="284"/>
      <c r="FQ334" s="284"/>
      <c r="FR334" s="284"/>
      <c r="FS334" s="284"/>
      <c r="FT334" s="284"/>
      <c r="FU334" s="284"/>
      <c r="FV334" s="284"/>
      <c r="FW334" s="284"/>
      <c r="FX334" s="284"/>
      <c r="FY334" s="284"/>
      <c r="FZ334" s="284"/>
      <c r="GA334" s="284"/>
      <c r="GB334" s="284"/>
      <c r="GC334" s="284"/>
      <c r="GD334" s="284"/>
      <c r="GE334" s="284"/>
      <c r="GF334" s="284"/>
      <c r="GG334" s="284"/>
      <c r="GH334" s="284"/>
      <c r="GI334" s="284"/>
      <c r="GJ334" s="284"/>
      <c r="GK334" s="284"/>
      <c r="GL334" s="284"/>
      <c r="GM334" s="284"/>
      <c r="GN334" s="284"/>
      <c r="GO334" s="284"/>
      <c r="GP334" s="284"/>
      <c r="GQ334" s="284"/>
      <c r="GR334" s="284"/>
      <c r="GS334" s="284"/>
      <c r="GT334" s="284"/>
      <c r="GU334" s="284"/>
      <c r="GV334" s="284"/>
      <c r="GW334" s="284"/>
      <c r="GX334" s="284"/>
      <c r="GY334" s="284"/>
      <c r="GZ334" s="284"/>
      <c r="HA334" s="284"/>
      <c r="HB334" s="284"/>
      <c r="HC334" s="284"/>
      <c r="HD334" s="284"/>
      <c r="HE334" s="284"/>
      <c r="HF334" s="284"/>
      <c r="HG334" s="284"/>
      <c r="HH334" s="284"/>
      <c r="HI334" s="284"/>
      <c r="HJ334" s="284"/>
      <c r="HK334" s="284"/>
      <c r="HL334" s="284"/>
      <c r="HM334" s="284"/>
      <c r="HN334" s="284"/>
      <c r="HO334" s="284"/>
      <c r="HP334" s="284"/>
      <c r="HQ334" s="284"/>
      <c r="HR334" s="284"/>
      <c r="HS334" s="284"/>
      <c r="HT334" s="284"/>
      <c r="HU334" s="284"/>
      <c r="HV334" s="284"/>
      <c r="HW334" s="284"/>
      <c r="HX334" s="284"/>
      <c r="HY334" s="284"/>
      <c r="HZ334" s="284"/>
      <c r="IA334" s="284"/>
      <c r="IB334" s="284"/>
      <c r="IC334" s="284"/>
      <c r="ID334" s="284"/>
      <c r="IE334" s="284"/>
      <c r="IF334" s="284"/>
      <c r="IG334" s="284"/>
      <c r="IH334" s="284"/>
      <c r="II334" s="284"/>
      <c r="IJ334" s="284"/>
    </row>
    <row r="335" spans="1:244" s="353" customFormat="1" ht="15" customHeight="1">
      <c r="A335" s="505"/>
      <c r="B335" s="506"/>
      <c r="C335" s="507"/>
      <c r="D335" s="434"/>
      <c r="E335" s="511"/>
      <c r="F335" s="515"/>
      <c r="G335" s="284"/>
      <c r="H335" s="284"/>
      <c r="I335" s="284"/>
      <c r="J335" s="284"/>
      <c r="K335" s="284"/>
      <c r="L335" s="284"/>
      <c r="M335" s="284"/>
      <c r="N335" s="284"/>
      <c r="O335" s="284"/>
      <c r="P335" s="284"/>
      <c r="Q335" s="284"/>
      <c r="R335" s="284"/>
      <c r="S335" s="284"/>
      <c r="T335" s="284"/>
      <c r="U335" s="284"/>
      <c r="V335" s="284"/>
      <c r="W335" s="284"/>
      <c r="X335" s="284"/>
      <c r="Y335" s="284"/>
      <c r="Z335" s="284"/>
      <c r="AA335" s="284"/>
      <c r="AB335" s="284"/>
      <c r="AC335" s="284"/>
      <c r="AD335" s="284"/>
      <c r="AE335" s="284"/>
      <c r="AF335" s="284"/>
      <c r="AG335" s="284"/>
      <c r="AH335" s="284"/>
      <c r="AI335" s="284"/>
      <c r="AJ335" s="284"/>
      <c r="AK335" s="284"/>
      <c r="AL335" s="284"/>
      <c r="AM335" s="284"/>
      <c r="AN335" s="284"/>
      <c r="AO335" s="284"/>
      <c r="AP335" s="284"/>
      <c r="AQ335" s="284"/>
      <c r="AR335" s="284"/>
      <c r="AS335" s="284"/>
      <c r="AT335" s="284"/>
      <c r="AU335" s="284"/>
      <c r="AV335" s="284"/>
      <c r="AW335" s="284"/>
      <c r="AX335" s="284"/>
      <c r="AY335" s="284"/>
      <c r="AZ335" s="284"/>
      <c r="BA335" s="284"/>
      <c r="BB335" s="284"/>
      <c r="BC335" s="284"/>
      <c r="BD335" s="284"/>
      <c r="BE335" s="284"/>
      <c r="BF335" s="284"/>
      <c r="BG335" s="284"/>
      <c r="BH335" s="284"/>
      <c r="BI335" s="284"/>
      <c r="BJ335" s="284"/>
      <c r="BK335" s="284"/>
      <c r="BL335" s="284"/>
      <c r="BM335" s="284"/>
      <c r="BN335" s="284"/>
      <c r="BO335" s="284"/>
      <c r="BP335" s="284"/>
      <c r="BQ335" s="284"/>
      <c r="BR335" s="284"/>
      <c r="BS335" s="284"/>
      <c r="BT335" s="284"/>
      <c r="BU335" s="284"/>
      <c r="BV335" s="284"/>
      <c r="BW335" s="284"/>
      <c r="BX335" s="284"/>
      <c r="BY335" s="284"/>
      <c r="BZ335" s="284"/>
      <c r="CA335" s="284"/>
      <c r="CB335" s="284"/>
      <c r="CC335" s="284"/>
      <c r="CD335" s="284"/>
      <c r="CE335" s="284"/>
      <c r="CF335" s="284"/>
      <c r="CG335" s="284"/>
      <c r="CH335" s="284"/>
      <c r="CI335" s="284"/>
      <c r="CJ335" s="284"/>
      <c r="CK335" s="284"/>
      <c r="CL335" s="284"/>
      <c r="CM335" s="284"/>
      <c r="CN335" s="284"/>
      <c r="CO335" s="284"/>
      <c r="CP335" s="284"/>
      <c r="CQ335" s="284"/>
      <c r="CR335" s="284"/>
      <c r="CS335" s="284"/>
      <c r="CT335" s="284"/>
      <c r="CU335" s="284"/>
      <c r="CV335" s="284"/>
      <c r="CW335" s="284"/>
      <c r="CX335" s="284"/>
      <c r="CY335" s="284"/>
      <c r="CZ335" s="284"/>
      <c r="DA335" s="284"/>
      <c r="DB335" s="284"/>
      <c r="DC335" s="284"/>
      <c r="DD335" s="284"/>
      <c r="DE335" s="284"/>
      <c r="DF335" s="284"/>
      <c r="DG335" s="284"/>
      <c r="DH335" s="284"/>
      <c r="DI335" s="284"/>
      <c r="DJ335" s="284"/>
      <c r="DK335" s="284"/>
      <c r="DL335" s="284"/>
      <c r="DM335" s="284"/>
      <c r="DN335" s="284"/>
      <c r="DO335" s="284"/>
      <c r="DP335" s="284"/>
      <c r="DQ335" s="284"/>
      <c r="DR335" s="284"/>
      <c r="DS335" s="284"/>
      <c r="DT335" s="284"/>
      <c r="DU335" s="284"/>
      <c r="DV335" s="284"/>
      <c r="DW335" s="284"/>
      <c r="DX335" s="284"/>
      <c r="DY335" s="284"/>
      <c r="DZ335" s="284"/>
      <c r="EA335" s="284"/>
      <c r="EB335" s="284"/>
      <c r="EC335" s="284"/>
      <c r="ED335" s="284"/>
      <c r="EE335" s="284"/>
      <c r="EF335" s="284"/>
      <c r="EG335" s="284"/>
      <c r="EH335" s="284"/>
      <c r="EI335" s="284"/>
      <c r="EJ335" s="284"/>
      <c r="EK335" s="284"/>
      <c r="EL335" s="284"/>
      <c r="EM335" s="284"/>
      <c r="EN335" s="284"/>
      <c r="EO335" s="284"/>
      <c r="EP335" s="284"/>
      <c r="EQ335" s="284"/>
      <c r="ER335" s="284"/>
      <c r="ES335" s="284"/>
      <c r="ET335" s="284"/>
      <c r="EU335" s="284"/>
      <c r="EV335" s="284"/>
      <c r="EW335" s="284"/>
      <c r="EX335" s="284"/>
      <c r="EY335" s="284"/>
      <c r="EZ335" s="284"/>
      <c r="FA335" s="284"/>
      <c r="FB335" s="284"/>
      <c r="FC335" s="284"/>
      <c r="FD335" s="284"/>
      <c r="FE335" s="284"/>
      <c r="FF335" s="284"/>
      <c r="FG335" s="284"/>
      <c r="FH335" s="284"/>
      <c r="FI335" s="284"/>
      <c r="FJ335" s="284"/>
      <c r="FK335" s="284"/>
      <c r="FL335" s="284"/>
      <c r="FM335" s="284"/>
      <c r="FN335" s="284"/>
      <c r="FO335" s="284"/>
      <c r="FP335" s="284"/>
      <c r="FQ335" s="284"/>
      <c r="FR335" s="284"/>
      <c r="FS335" s="284"/>
      <c r="FT335" s="284"/>
      <c r="FU335" s="284"/>
      <c r="FV335" s="284"/>
      <c r="FW335" s="284"/>
      <c r="FX335" s="284"/>
      <c r="FY335" s="284"/>
      <c r="FZ335" s="284"/>
      <c r="GA335" s="284"/>
      <c r="GB335" s="284"/>
      <c r="GC335" s="284"/>
      <c r="GD335" s="284"/>
      <c r="GE335" s="284"/>
      <c r="GF335" s="284"/>
      <c r="GG335" s="284"/>
      <c r="GH335" s="284"/>
      <c r="GI335" s="284"/>
      <c r="GJ335" s="284"/>
      <c r="GK335" s="284"/>
      <c r="GL335" s="284"/>
      <c r="GM335" s="284"/>
      <c r="GN335" s="284"/>
      <c r="GO335" s="284"/>
      <c r="GP335" s="284"/>
      <c r="GQ335" s="284"/>
      <c r="GR335" s="284"/>
      <c r="GS335" s="284"/>
      <c r="GT335" s="284"/>
      <c r="GU335" s="284"/>
      <c r="GV335" s="284"/>
      <c r="GW335" s="284"/>
      <c r="GX335" s="284"/>
      <c r="GY335" s="284"/>
      <c r="GZ335" s="284"/>
      <c r="HA335" s="284"/>
      <c r="HB335" s="284"/>
      <c r="HC335" s="284"/>
      <c r="HD335" s="284"/>
      <c r="HE335" s="284"/>
      <c r="HF335" s="284"/>
      <c r="HG335" s="284"/>
      <c r="HH335" s="284"/>
      <c r="HI335" s="284"/>
      <c r="HJ335" s="284"/>
      <c r="HK335" s="284"/>
      <c r="HL335" s="284"/>
      <c r="HM335" s="284"/>
      <c r="HN335" s="284"/>
      <c r="HO335" s="284"/>
      <c r="HP335" s="284"/>
      <c r="HQ335" s="284"/>
      <c r="HR335" s="284"/>
      <c r="HS335" s="284"/>
      <c r="HT335" s="284"/>
      <c r="HU335" s="284"/>
      <c r="HV335" s="284"/>
      <c r="HW335" s="284"/>
      <c r="HX335" s="284"/>
      <c r="HY335" s="284"/>
      <c r="HZ335" s="284"/>
      <c r="IA335" s="284"/>
      <c r="IB335" s="284"/>
      <c r="IC335" s="284"/>
      <c r="ID335" s="284"/>
      <c r="IE335" s="284"/>
      <c r="IF335" s="284"/>
      <c r="IG335" s="284"/>
      <c r="IH335" s="284"/>
      <c r="II335" s="284"/>
      <c r="IJ335" s="284"/>
    </row>
    <row r="336" spans="1:244" s="353" customFormat="1" ht="15" customHeight="1">
      <c r="A336" s="505"/>
      <c r="B336" s="506"/>
      <c r="C336" s="507"/>
      <c r="D336" s="434"/>
      <c r="E336" s="511"/>
      <c r="F336" s="515"/>
      <c r="G336" s="284"/>
      <c r="H336" s="284"/>
      <c r="I336" s="284"/>
      <c r="J336" s="284"/>
      <c r="K336" s="284"/>
      <c r="L336" s="284"/>
      <c r="M336" s="284"/>
      <c r="N336" s="284"/>
      <c r="O336" s="284"/>
      <c r="P336" s="284"/>
      <c r="Q336" s="284"/>
      <c r="R336" s="284"/>
      <c r="S336" s="284"/>
      <c r="T336" s="284"/>
      <c r="U336" s="284"/>
      <c r="V336" s="284"/>
      <c r="W336" s="284"/>
      <c r="X336" s="284"/>
      <c r="Y336" s="284"/>
      <c r="Z336" s="284"/>
      <c r="AA336" s="284"/>
      <c r="AB336" s="284"/>
      <c r="AC336" s="284"/>
      <c r="AD336" s="284"/>
      <c r="AE336" s="284"/>
      <c r="AF336" s="284"/>
      <c r="AG336" s="284"/>
      <c r="AH336" s="284"/>
      <c r="AI336" s="284"/>
      <c r="AJ336" s="284"/>
      <c r="AK336" s="284"/>
      <c r="AL336" s="284"/>
      <c r="AM336" s="284"/>
      <c r="AN336" s="284"/>
      <c r="AO336" s="284"/>
      <c r="AP336" s="284"/>
      <c r="AQ336" s="284"/>
      <c r="AR336" s="284"/>
      <c r="AS336" s="284"/>
      <c r="AT336" s="284"/>
      <c r="AU336" s="284"/>
      <c r="AV336" s="284"/>
      <c r="AW336" s="284"/>
      <c r="AX336" s="284"/>
      <c r="AY336" s="284"/>
      <c r="AZ336" s="284"/>
      <c r="BA336" s="284"/>
      <c r="BB336" s="284"/>
      <c r="BC336" s="284"/>
      <c r="BD336" s="284"/>
      <c r="BE336" s="284"/>
      <c r="BF336" s="284"/>
      <c r="BG336" s="284"/>
      <c r="BH336" s="284"/>
      <c r="BI336" s="284"/>
      <c r="BJ336" s="284"/>
      <c r="BK336" s="284"/>
      <c r="BL336" s="284"/>
      <c r="BM336" s="284"/>
      <c r="BN336" s="284"/>
      <c r="BO336" s="284"/>
      <c r="BP336" s="284"/>
      <c r="BQ336" s="284"/>
      <c r="BR336" s="284"/>
      <c r="BS336" s="284"/>
      <c r="BT336" s="284"/>
      <c r="BU336" s="284"/>
      <c r="BV336" s="284"/>
      <c r="BW336" s="284"/>
      <c r="BX336" s="284"/>
      <c r="BY336" s="284"/>
      <c r="BZ336" s="284"/>
      <c r="CA336" s="284"/>
      <c r="CB336" s="284"/>
      <c r="CC336" s="284"/>
      <c r="CD336" s="284"/>
      <c r="CE336" s="284"/>
      <c r="CF336" s="284"/>
      <c r="CG336" s="284"/>
      <c r="CH336" s="284"/>
      <c r="CI336" s="284"/>
      <c r="CJ336" s="284"/>
      <c r="CK336" s="284"/>
      <c r="CL336" s="284"/>
      <c r="CM336" s="284"/>
      <c r="CN336" s="284"/>
      <c r="CO336" s="284"/>
      <c r="CP336" s="284"/>
      <c r="CQ336" s="284"/>
      <c r="CR336" s="284"/>
      <c r="CS336" s="284"/>
      <c r="CT336" s="284"/>
      <c r="CU336" s="284"/>
      <c r="CV336" s="284"/>
      <c r="CW336" s="284"/>
      <c r="CX336" s="284"/>
      <c r="CY336" s="284"/>
      <c r="CZ336" s="284"/>
      <c r="DA336" s="284"/>
      <c r="DB336" s="284"/>
      <c r="DC336" s="284"/>
      <c r="DD336" s="284"/>
      <c r="DE336" s="284"/>
      <c r="DF336" s="284"/>
      <c r="DG336" s="284"/>
      <c r="DH336" s="284"/>
      <c r="DI336" s="284"/>
      <c r="DJ336" s="284"/>
      <c r="DK336" s="284"/>
      <c r="DL336" s="284"/>
      <c r="DM336" s="284"/>
      <c r="DN336" s="284"/>
      <c r="DO336" s="284"/>
      <c r="DP336" s="284"/>
      <c r="DQ336" s="284"/>
      <c r="DR336" s="284"/>
      <c r="DS336" s="284"/>
      <c r="DT336" s="284"/>
      <c r="DU336" s="284"/>
      <c r="DV336" s="284"/>
      <c r="DW336" s="284"/>
      <c r="DX336" s="284"/>
      <c r="DY336" s="284"/>
      <c r="DZ336" s="284"/>
      <c r="EA336" s="284"/>
      <c r="EB336" s="284"/>
      <c r="EC336" s="284"/>
      <c r="ED336" s="284"/>
      <c r="EE336" s="284"/>
      <c r="EF336" s="284"/>
      <c r="EG336" s="284"/>
      <c r="EH336" s="284"/>
      <c r="EI336" s="284"/>
      <c r="EJ336" s="284"/>
      <c r="EK336" s="284"/>
      <c r="EL336" s="284"/>
      <c r="EM336" s="284"/>
      <c r="EN336" s="284"/>
      <c r="EO336" s="284"/>
      <c r="EP336" s="284"/>
      <c r="EQ336" s="284"/>
      <c r="ER336" s="284"/>
      <c r="ES336" s="284"/>
      <c r="ET336" s="284"/>
      <c r="EU336" s="284"/>
      <c r="EV336" s="284"/>
      <c r="EW336" s="284"/>
      <c r="EX336" s="284"/>
      <c r="EY336" s="284"/>
      <c r="EZ336" s="284"/>
      <c r="FA336" s="284"/>
      <c r="FB336" s="284"/>
      <c r="FC336" s="284"/>
      <c r="FD336" s="284"/>
      <c r="FE336" s="284"/>
      <c r="FF336" s="284"/>
      <c r="FG336" s="284"/>
      <c r="FH336" s="284"/>
      <c r="FI336" s="284"/>
      <c r="FJ336" s="284"/>
      <c r="FK336" s="284"/>
      <c r="FL336" s="284"/>
      <c r="FM336" s="284"/>
      <c r="FN336" s="284"/>
      <c r="FO336" s="284"/>
      <c r="FP336" s="284"/>
      <c r="FQ336" s="284"/>
      <c r="FR336" s="284"/>
      <c r="FS336" s="284"/>
      <c r="FT336" s="284"/>
      <c r="FU336" s="284"/>
      <c r="FV336" s="284"/>
      <c r="FW336" s="284"/>
      <c r="FX336" s="284"/>
      <c r="FY336" s="284"/>
      <c r="FZ336" s="284"/>
      <c r="GA336" s="284"/>
      <c r="GB336" s="284"/>
      <c r="GC336" s="284"/>
      <c r="GD336" s="284"/>
      <c r="GE336" s="284"/>
      <c r="GF336" s="284"/>
      <c r="GG336" s="284"/>
      <c r="GH336" s="284"/>
      <c r="GI336" s="284"/>
      <c r="GJ336" s="284"/>
      <c r="GK336" s="284"/>
      <c r="GL336" s="284"/>
      <c r="GM336" s="284"/>
      <c r="GN336" s="284"/>
      <c r="GO336" s="284"/>
      <c r="GP336" s="284"/>
      <c r="GQ336" s="284"/>
      <c r="GR336" s="284"/>
      <c r="GS336" s="284"/>
      <c r="GT336" s="284"/>
      <c r="GU336" s="284"/>
      <c r="GV336" s="284"/>
      <c r="GW336" s="284"/>
      <c r="GX336" s="284"/>
      <c r="GY336" s="284"/>
      <c r="GZ336" s="284"/>
      <c r="HA336" s="284"/>
      <c r="HB336" s="284"/>
      <c r="HC336" s="284"/>
      <c r="HD336" s="284"/>
      <c r="HE336" s="284"/>
      <c r="HF336" s="284"/>
      <c r="HG336" s="284"/>
      <c r="HH336" s="284"/>
      <c r="HI336" s="284"/>
      <c r="HJ336" s="284"/>
      <c r="HK336" s="284"/>
      <c r="HL336" s="284"/>
      <c r="HM336" s="284"/>
      <c r="HN336" s="284"/>
      <c r="HO336" s="284"/>
      <c r="HP336" s="284"/>
      <c r="HQ336" s="284"/>
      <c r="HR336" s="284"/>
      <c r="HS336" s="284"/>
      <c r="HT336" s="284"/>
      <c r="HU336" s="284"/>
      <c r="HV336" s="284"/>
      <c r="HW336" s="284"/>
      <c r="HX336" s="284"/>
      <c r="HY336" s="284"/>
      <c r="HZ336" s="284"/>
      <c r="IA336" s="284"/>
      <c r="IB336" s="284"/>
      <c r="IC336" s="284"/>
      <c r="ID336" s="284"/>
      <c r="IE336" s="284"/>
      <c r="IF336" s="284"/>
      <c r="IG336" s="284"/>
      <c r="IH336" s="284"/>
      <c r="II336" s="284"/>
      <c r="IJ336" s="284"/>
    </row>
    <row r="337" spans="1:244" s="353" customFormat="1" ht="15" customHeight="1">
      <c r="A337" s="505"/>
      <c r="B337" s="506"/>
      <c r="C337" s="507"/>
      <c r="D337" s="434"/>
      <c r="E337" s="511"/>
      <c r="F337" s="515"/>
      <c r="G337" s="284"/>
      <c r="H337" s="284"/>
      <c r="I337" s="284"/>
      <c r="J337" s="284"/>
      <c r="K337" s="284"/>
      <c r="L337" s="284"/>
      <c r="M337" s="284"/>
      <c r="N337" s="284"/>
      <c r="O337" s="284"/>
      <c r="P337" s="284"/>
      <c r="Q337" s="284"/>
      <c r="R337" s="284"/>
      <c r="S337" s="284"/>
      <c r="T337" s="284"/>
      <c r="U337" s="284"/>
      <c r="V337" s="284"/>
      <c r="W337" s="284"/>
      <c r="X337" s="284"/>
      <c r="Y337" s="284"/>
      <c r="Z337" s="284"/>
      <c r="AA337" s="284"/>
      <c r="AB337" s="284"/>
      <c r="AC337" s="284"/>
      <c r="AD337" s="284"/>
      <c r="AE337" s="284"/>
      <c r="AF337" s="284"/>
      <c r="AG337" s="284"/>
      <c r="AH337" s="284"/>
      <c r="AI337" s="284"/>
      <c r="AJ337" s="284"/>
      <c r="AK337" s="284"/>
      <c r="AL337" s="284"/>
      <c r="AM337" s="284"/>
      <c r="AN337" s="284"/>
      <c r="AO337" s="284"/>
      <c r="AP337" s="284"/>
      <c r="AQ337" s="284"/>
      <c r="AR337" s="284"/>
      <c r="AS337" s="284"/>
      <c r="AT337" s="284"/>
      <c r="AU337" s="284"/>
      <c r="AV337" s="284"/>
      <c r="AW337" s="284"/>
      <c r="AX337" s="284"/>
      <c r="AY337" s="284"/>
      <c r="AZ337" s="284"/>
      <c r="BA337" s="284"/>
      <c r="BB337" s="284"/>
      <c r="BC337" s="284"/>
      <c r="BD337" s="284"/>
      <c r="BE337" s="284"/>
      <c r="BF337" s="284"/>
      <c r="BG337" s="284"/>
      <c r="BH337" s="284"/>
      <c r="BI337" s="284"/>
      <c r="BJ337" s="284"/>
      <c r="BK337" s="284"/>
      <c r="BL337" s="284"/>
      <c r="BM337" s="284"/>
      <c r="BN337" s="284"/>
      <c r="BO337" s="284"/>
      <c r="BP337" s="284"/>
      <c r="BQ337" s="284"/>
      <c r="BR337" s="284"/>
      <c r="BS337" s="284"/>
      <c r="BT337" s="284"/>
      <c r="BU337" s="284"/>
      <c r="BV337" s="284"/>
      <c r="BW337" s="284"/>
      <c r="BX337" s="284"/>
      <c r="BY337" s="284"/>
      <c r="BZ337" s="284"/>
      <c r="CA337" s="284"/>
      <c r="CB337" s="284"/>
      <c r="CC337" s="284"/>
      <c r="CD337" s="284"/>
      <c r="CE337" s="284"/>
      <c r="CF337" s="284"/>
      <c r="CG337" s="284"/>
      <c r="CH337" s="284"/>
      <c r="CI337" s="284"/>
      <c r="CJ337" s="284"/>
      <c r="CK337" s="284"/>
      <c r="CL337" s="284"/>
      <c r="CM337" s="284"/>
      <c r="CN337" s="284"/>
      <c r="CO337" s="284"/>
      <c r="CP337" s="284"/>
      <c r="CQ337" s="284"/>
      <c r="CR337" s="284"/>
      <c r="CS337" s="284"/>
      <c r="CT337" s="284"/>
      <c r="CU337" s="284"/>
      <c r="CV337" s="284"/>
      <c r="CW337" s="284"/>
      <c r="CX337" s="284"/>
      <c r="CY337" s="284"/>
      <c r="CZ337" s="284"/>
      <c r="DA337" s="284"/>
      <c r="DB337" s="284"/>
      <c r="DC337" s="284"/>
      <c r="DD337" s="284"/>
      <c r="DE337" s="284"/>
      <c r="DF337" s="284"/>
      <c r="DG337" s="284"/>
      <c r="DH337" s="284"/>
      <c r="DI337" s="284"/>
      <c r="DJ337" s="284"/>
      <c r="DK337" s="284"/>
      <c r="DL337" s="284"/>
      <c r="DM337" s="284"/>
      <c r="DN337" s="284"/>
      <c r="DO337" s="284"/>
      <c r="DP337" s="284"/>
      <c r="DQ337" s="284"/>
      <c r="DR337" s="284"/>
      <c r="DS337" s="284"/>
      <c r="DT337" s="284"/>
      <c r="DU337" s="284"/>
      <c r="DV337" s="284"/>
      <c r="DW337" s="284"/>
      <c r="DX337" s="284"/>
      <c r="DY337" s="284"/>
      <c r="DZ337" s="284"/>
      <c r="EA337" s="284"/>
      <c r="EB337" s="284"/>
      <c r="EC337" s="284"/>
      <c r="ED337" s="284"/>
      <c r="EE337" s="284"/>
      <c r="EF337" s="284"/>
      <c r="EG337" s="284"/>
      <c r="EH337" s="284"/>
      <c r="EI337" s="284"/>
      <c r="EJ337" s="284"/>
      <c r="EK337" s="284"/>
      <c r="EL337" s="284"/>
      <c r="EM337" s="284"/>
      <c r="EN337" s="284"/>
      <c r="EO337" s="284"/>
      <c r="EP337" s="284"/>
      <c r="EQ337" s="284"/>
      <c r="ER337" s="284"/>
      <c r="ES337" s="284"/>
      <c r="ET337" s="284"/>
      <c r="EU337" s="284"/>
      <c r="EV337" s="284"/>
      <c r="EW337" s="284"/>
      <c r="EX337" s="284"/>
      <c r="EY337" s="284"/>
      <c r="EZ337" s="284"/>
      <c r="FA337" s="284"/>
      <c r="FB337" s="284"/>
      <c r="FC337" s="284"/>
      <c r="FD337" s="284"/>
      <c r="FE337" s="284"/>
      <c r="FF337" s="284"/>
      <c r="FG337" s="284"/>
      <c r="FH337" s="284"/>
      <c r="FI337" s="284"/>
      <c r="FJ337" s="284"/>
      <c r="FK337" s="284"/>
      <c r="FL337" s="284"/>
      <c r="FM337" s="284"/>
      <c r="FN337" s="284"/>
      <c r="FO337" s="284"/>
      <c r="FP337" s="284"/>
      <c r="FQ337" s="284"/>
      <c r="FR337" s="284"/>
      <c r="FS337" s="284"/>
      <c r="FT337" s="284"/>
      <c r="FU337" s="284"/>
      <c r="FV337" s="284"/>
      <c r="FW337" s="284"/>
      <c r="FX337" s="284"/>
      <c r="FY337" s="284"/>
      <c r="FZ337" s="284"/>
      <c r="GA337" s="284"/>
      <c r="GB337" s="284"/>
      <c r="GC337" s="284"/>
      <c r="GD337" s="284"/>
      <c r="GE337" s="284"/>
      <c r="GF337" s="284"/>
      <c r="GG337" s="284"/>
      <c r="GH337" s="284"/>
      <c r="GI337" s="284"/>
      <c r="GJ337" s="284"/>
      <c r="GK337" s="284"/>
      <c r="GL337" s="284"/>
      <c r="GM337" s="284"/>
      <c r="GN337" s="284"/>
      <c r="GO337" s="284"/>
      <c r="GP337" s="284"/>
      <c r="GQ337" s="284"/>
      <c r="GR337" s="284"/>
      <c r="GS337" s="284"/>
      <c r="GT337" s="284"/>
      <c r="GU337" s="284"/>
      <c r="GV337" s="284"/>
      <c r="GW337" s="284"/>
      <c r="GX337" s="284"/>
      <c r="GY337" s="284"/>
      <c r="GZ337" s="284"/>
      <c r="HA337" s="284"/>
      <c r="HB337" s="284"/>
      <c r="HC337" s="284"/>
      <c r="HD337" s="284"/>
      <c r="HE337" s="284"/>
      <c r="HF337" s="284"/>
      <c r="HG337" s="284"/>
      <c r="HH337" s="284"/>
      <c r="HI337" s="284"/>
      <c r="HJ337" s="284"/>
      <c r="HK337" s="284"/>
      <c r="HL337" s="284"/>
      <c r="HM337" s="284"/>
      <c r="HN337" s="284"/>
      <c r="HO337" s="284"/>
      <c r="HP337" s="284"/>
      <c r="HQ337" s="284"/>
      <c r="HR337" s="284"/>
      <c r="HS337" s="284"/>
      <c r="HT337" s="284"/>
      <c r="HU337" s="284"/>
      <c r="HV337" s="284"/>
      <c r="HW337" s="284"/>
      <c r="HX337" s="284"/>
      <c r="HY337" s="284"/>
      <c r="HZ337" s="284"/>
      <c r="IA337" s="284"/>
      <c r="IB337" s="284"/>
      <c r="IC337" s="284"/>
      <c r="ID337" s="284"/>
      <c r="IE337" s="284"/>
      <c r="IF337" s="284"/>
      <c r="IG337" s="284"/>
      <c r="IH337" s="284"/>
      <c r="II337" s="284"/>
      <c r="IJ337" s="284"/>
    </row>
    <row r="338" spans="1:244" s="353" customFormat="1" ht="15" customHeight="1">
      <c r="A338" s="505"/>
      <c r="B338" s="506"/>
      <c r="C338" s="507"/>
      <c r="D338" s="434"/>
      <c r="E338" s="511"/>
      <c r="F338" s="515"/>
      <c r="G338" s="284"/>
      <c r="H338" s="284"/>
      <c r="I338" s="284"/>
      <c r="J338" s="284"/>
      <c r="K338" s="284"/>
      <c r="L338" s="284"/>
      <c r="M338" s="284"/>
      <c r="N338" s="284"/>
      <c r="O338" s="284"/>
      <c r="P338" s="284"/>
      <c r="Q338" s="284"/>
      <c r="R338" s="284"/>
      <c r="S338" s="284"/>
      <c r="T338" s="284"/>
      <c r="U338" s="284"/>
      <c r="V338" s="284"/>
      <c r="W338" s="284"/>
      <c r="X338" s="284"/>
      <c r="Y338" s="284"/>
      <c r="Z338" s="284"/>
      <c r="AA338" s="284"/>
      <c r="AB338" s="284"/>
      <c r="AC338" s="284"/>
      <c r="AD338" s="284"/>
      <c r="AE338" s="284"/>
      <c r="AF338" s="284"/>
      <c r="AG338" s="284"/>
      <c r="AH338" s="284"/>
      <c r="AI338" s="284"/>
      <c r="AJ338" s="284"/>
      <c r="AK338" s="284"/>
      <c r="AL338" s="284"/>
      <c r="AM338" s="284"/>
      <c r="AN338" s="284"/>
      <c r="AO338" s="284"/>
      <c r="AP338" s="284"/>
      <c r="AQ338" s="284"/>
      <c r="AR338" s="284"/>
      <c r="AS338" s="284"/>
      <c r="AT338" s="284"/>
      <c r="AU338" s="284"/>
      <c r="AV338" s="284"/>
      <c r="AW338" s="284"/>
      <c r="AX338" s="284"/>
      <c r="AY338" s="284"/>
      <c r="AZ338" s="284"/>
      <c r="BA338" s="284"/>
      <c r="BB338" s="284"/>
      <c r="BC338" s="284"/>
      <c r="BD338" s="284"/>
      <c r="BE338" s="284"/>
      <c r="BF338" s="284"/>
      <c r="BG338" s="284"/>
      <c r="BH338" s="284"/>
      <c r="BI338" s="284"/>
      <c r="BJ338" s="284"/>
      <c r="BK338" s="284"/>
      <c r="BL338" s="284"/>
      <c r="BM338" s="284"/>
      <c r="BN338" s="284"/>
      <c r="BO338" s="284"/>
      <c r="BP338" s="284"/>
      <c r="BQ338" s="284"/>
      <c r="BR338" s="284"/>
      <c r="BS338" s="284"/>
      <c r="BT338" s="284"/>
      <c r="BU338" s="284"/>
      <c r="BV338" s="284"/>
      <c r="BW338" s="284"/>
      <c r="BX338" s="284"/>
      <c r="BY338" s="284"/>
      <c r="BZ338" s="284"/>
      <c r="CA338" s="284"/>
      <c r="CB338" s="284"/>
      <c r="CC338" s="284"/>
      <c r="CD338" s="284"/>
      <c r="CE338" s="284"/>
      <c r="CF338" s="284"/>
      <c r="CG338" s="284"/>
      <c r="CH338" s="284"/>
      <c r="CI338" s="284"/>
      <c r="CJ338" s="284"/>
      <c r="CK338" s="284"/>
      <c r="CL338" s="284"/>
      <c r="CM338" s="284"/>
      <c r="CN338" s="284"/>
      <c r="CO338" s="284"/>
      <c r="CP338" s="284"/>
      <c r="CQ338" s="284"/>
      <c r="CR338" s="284"/>
      <c r="CS338" s="284"/>
      <c r="CT338" s="284"/>
      <c r="CU338" s="284"/>
      <c r="CV338" s="284"/>
      <c r="CW338" s="284"/>
      <c r="CX338" s="284"/>
      <c r="CY338" s="284"/>
      <c r="CZ338" s="284"/>
      <c r="DA338" s="284"/>
      <c r="DB338" s="284"/>
      <c r="DC338" s="284"/>
      <c r="DD338" s="284"/>
      <c r="DE338" s="284"/>
      <c r="DF338" s="284"/>
      <c r="DG338" s="284"/>
      <c r="DH338" s="284"/>
      <c r="DI338" s="284"/>
      <c r="DJ338" s="284"/>
      <c r="DK338" s="284"/>
      <c r="DL338" s="284"/>
      <c r="DM338" s="284"/>
      <c r="DN338" s="284"/>
      <c r="DO338" s="284"/>
      <c r="DP338" s="284"/>
      <c r="DQ338" s="284"/>
      <c r="DR338" s="284"/>
      <c r="DS338" s="284"/>
      <c r="DT338" s="284"/>
      <c r="DU338" s="284"/>
      <c r="DV338" s="284"/>
      <c r="DW338" s="284"/>
      <c r="DX338" s="284"/>
      <c r="DY338" s="284"/>
      <c r="DZ338" s="284"/>
      <c r="EA338" s="284"/>
      <c r="EB338" s="284"/>
      <c r="EC338" s="284"/>
      <c r="ED338" s="284"/>
      <c r="EE338" s="284"/>
      <c r="EF338" s="284"/>
      <c r="EG338" s="284"/>
      <c r="EH338" s="284"/>
      <c r="EI338" s="284"/>
      <c r="EJ338" s="284"/>
      <c r="EK338" s="284"/>
      <c r="EL338" s="284"/>
      <c r="EM338" s="284"/>
      <c r="EN338" s="284"/>
      <c r="EO338" s="284"/>
      <c r="EP338" s="284"/>
      <c r="EQ338" s="284"/>
      <c r="ER338" s="284"/>
      <c r="ES338" s="284"/>
      <c r="ET338" s="284"/>
      <c r="EU338" s="284"/>
      <c r="EV338" s="284"/>
      <c r="EW338" s="284"/>
      <c r="EX338" s="284"/>
      <c r="EY338" s="284"/>
      <c r="EZ338" s="284"/>
      <c r="FA338" s="284"/>
      <c r="FB338" s="284"/>
      <c r="FC338" s="284"/>
      <c r="FD338" s="284"/>
      <c r="FE338" s="284"/>
      <c r="FF338" s="284"/>
      <c r="FG338" s="284"/>
      <c r="FH338" s="284"/>
      <c r="FI338" s="284"/>
      <c r="FJ338" s="284"/>
      <c r="FK338" s="284"/>
      <c r="FL338" s="284"/>
      <c r="FM338" s="284"/>
      <c r="FN338" s="284"/>
      <c r="FO338" s="284"/>
      <c r="FP338" s="284"/>
      <c r="FQ338" s="284"/>
      <c r="FR338" s="284"/>
      <c r="FS338" s="284"/>
      <c r="FT338" s="284"/>
      <c r="FU338" s="284"/>
      <c r="FV338" s="284"/>
      <c r="FW338" s="284"/>
      <c r="FX338" s="284"/>
      <c r="FY338" s="284"/>
      <c r="FZ338" s="284"/>
      <c r="GA338" s="284"/>
      <c r="GB338" s="284"/>
      <c r="GC338" s="284"/>
      <c r="GD338" s="284"/>
      <c r="GE338" s="284"/>
      <c r="GF338" s="284"/>
      <c r="GG338" s="284"/>
      <c r="GH338" s="284"/>
      <c r="GI338" s="284"/>
      <c r="GJ338" s="284"/>
      <c r="GK338" s="284"/>
      <c r="GL338" s="284"/>
      <c r="GM338" s="284"/>
      <c r="GN338" s="284"/>
      <c r="GO338" s="284"/>
      <c r="GP338" s="284"/>
      <c r="GQ338" s="284"/>
      <c r="GR338" s="284"/>
      <c r="GS338" s="284"/>
      <c r="GT338" s="284"/>
      <c r="GU338" s="284"/>
      <c r="GV338" s="284"/>
      <c r="GW338" s="284"/>
      <c r="GX338" s="284"/>
      <c r="GY338" s="284"/>
      <c r="GZ338" s="284"/>
      <c r="HA338" s="284"/>
      <c r="HB338" s="284"/>
      <c r="HC338" s="284"/>
      <c r="HD338" s="284"/>
      <c r="HE338" s="284"/>
      <c r="HF338" s="284"/>
      <c r="HG338" s="284"/>
      <c r="HH338" s="284"/>
      <c r="HI338" s="284"/>
      <c r="HJ338" s="284"/>
      <c r="HK338" s="284"/>
      <c r="HL338" s="284"/>
      <c r="HM338" s="284"/>
      <c r="HN338" s="284"/>
      <c r="HO338" s="284"/>
      <c r="HP338" s="284"/>
      <c r="HQ338" s="284"/>
      <c r="HR338" s="284"/>
      <c r="HS338" s="284"/>
      <c r="HT338" s="284"/>
      <c r="HU338" s="284"/>
      <c r="HV338" s="284"/>
      <c r="HW338" s="284"/>
      <c r="HX338" s="284"/>
      <c r="HY338" s="284"/>
      <c r="HZ338" s="284"/>
      <c r="IA338" s="284"/>
      <c r="IB338" s="284"/>
      <c r="IC338" s="284"/>
      <c r="ID338" s="284"/>
      <c r="IE338" s="284"/>
      <c r="IF338" s="284"/>
      <c r="IG338" s="284"/>
      <c r="IH338" s="284"/>
      <c r="II338" s="284"/>
      <c r="IJ338" s="284"/>
    </row>
    <row r="339" spans="1:244" s="353" customFormat="1" ht="15" customHeight="1">
      <c r="A339" s="505"/>
      <c r="B339" s="506"/>
      <c r="C339" s="507"/>
      <c r="D339" s="434"/>
      <c r="E339" s="511"/>
      <c r="F339" s="515"/>
      <c r="G339" s="284"/>
      <c r="H339" s="284"/>
      <c r="I339" s="284"/>
      <c r="J339" s="284"/>
      <c r="K339" s="284"/>
      <c r="L339" s="284"/>
      <c r="M339" s="284"/>
      <c r="N339" s="284"/>
      <c r="O339" s="284"/>
      <c r="P339" s="284"/>
      <c r="Q339" s="284"/>
      <c r="R339" s="284"/>
      <c r="S339" s="284"/>
      <c r="T339" s="284"/>
      <c r="U339" s="284"/>
      <c r="V339" s="284"/>
      <c r="W339" s="284"/>
      <c r="X339" s="284"/>
      <c r="Y339" s="284"/>
      <c r="Z339" s="284"/>
      <c r="AA339" s="284"/>
      <c r="AB339" s="284"/>
      <c r="AC339" s="284"/>
      <c r="AD339" s="284"/>
      <c r="AE339" s="284"/>
      <c r="AF339" s="284"/>
      <c r="AG339" s="284"/>
      <c r="AH339" s="284"/>
      <c r="AI339" s="284"/>
      <c r="AJ339" s="284"/>
      <c r="AK339" s="284"/>
      <c r="AL339" s="284"/>
      <c r="AM339" s="284"/>
      <c r="AN339" s="284"/>
      <c r="AO339" s="284"/>
      <c r="AP339" s="284"/>
      <c r="AQ339" s="284"/>
      <c r="AR339" s="284"/>
      <c r="AS339" s="284"/>
      <c r="AT339" s="284"/>
      <c r="AU339" s="284"/>
      <c r="AV339" s="284"/>
      <c r="AW339" s="284"/>
      <c r="AX339" s="284"/>
      <c r="AY339" s="284"/>
      <c r="AZ339" s="284"/>
      <c r="BA339" s="284"/>
      <c r="BB339" s="284"/>
      <c r="BC339" s="284"/>
      <c r="BD339" s="284"/>
      <c r="BE339" s="284"/>
      <c r="BF339" s="284"/>
      <c r="BG339" s="284"/>
      <c r="BH339" s="284"/>
      <c r="BI339" s="284"/>
      <c r="BJ339" s="284"/>
      <c r="BK339" s="284"/>
      <c r="BL339" s="284"/>
      <c r="BM339" s="284"/>
      <c r="BN339" s="284"/>
      <c r="BO339" s="284"/>
      <c r="BP339" s="284"/>
      <c r="BQ339" s="284"/>
      <c r="BR339" s="284"/>
      <c r="BS339" s="284"/>
      <c r="BT339" s="284"/>
      <c r="BU339" s="284"/>
      <c r="BV339" s="284"/>
      <c r="BW339" s="284"/>
      <c r="BX339" s="284"/>
      <c r="BY339" s="284"/>
      <c r="BZ339" s="284"/>
      <c r="CA339" s="284"/>
      <c r="CB339" s="284"/>
      <c r="CC339" s="284"/>
      <c r="CD339" s="284"/>
      <c r="CE339" s="284"/>
      <c r="CF339" s="284"/>
      <c r="CG339" s="284"/>
      <c r="CH339" s="284"/>
      <c r="CI339" s="284"/>
      <c r="CJ339" s="284"/>
      <c r="CK339" s="284"/>
      <c r="CL339" s="284"/>
      <c r="CM339" s="284"/>
      <c r="CN339" s="284"/>
      <c r="CO339" s="284"/>
      <c r="CP339" s="284"/>
      <c r="CQ339" s="284"/>
      <c r="CR339" s="284"/>
      <c r="CS339" s="284"/>
      <c r="CT339" s="284"/>
      <c r="CU339" s="284"/>
      <c r="CV339" s="284"/>
      <c r="CW339" s="284"/>
      <c r="CX339" s="284"/>
      <c r="CY339" s="284"/>
      <c r="CZ339" s="284"/>
      <c r="DA339" s="284"/>
      <c r="DB339" s="284"/>
      <c r="DC339" s="284"/>
      <c r="DD339" s="284"/>
      <c r="DE339" s="284"/>
      <c r="DF339" s="284"/>
      <c r="DG339" s="284"/>
      <c r="DH339" s="284"/>
      <c r="DI339" s="284"/>
      <c r="DJ339" s="284"/>
      <c r="DK339" s="284"/>
      <c r="DL339" s="284"/>
      <c r="DM339" s="284"/>
      <c r="DN339" s="284"/>
      <c r="DO339" s="284"/>
      <c r="DP339" s="284"/>
      <c r="DQ339" s="284"/>
      <c r="DR339" s="284"/>
      <c r="DS339" s="284"/>
      <c r="DT339" s="284"/>
      <c r="DU339" s="284"/>
      <c r="DV339" s="284"/>
      <c r="DW339" s="284"/>
      <c r="DX339" s="284"/>
      <c r="DY339" s="284"/>
      <c r="DZ339" s="284"/>
      <c r="EA339" s="284"/>
      <c r="EB339" s="284"/>
      <c r="EC339" s="284"/>
      <c r="ED339" s="284"/>
      <c r="EE339" s="284"/>
      <c r="EF339" s="284"/>
      <c r="EG339" s="284"/>
      <c r="EH339" s="284"/>
      <c r="EI339" s="284"/>
      <c r="EJ339" s="284"/>
      <c r="EK339" s="284"/>
      <c r="EL339" s="284"/>
      <c r="EM339" s="284"/>
      <c r="EN339" s="284"/>
      <c r="EO339" s="284"/>
      <c r="EP339" s="284"/>
      <c r="EQ339" s="284"/>
      <c r="ER339" s="284"/>
      <c r="ES339" s="284"/>
      <c r="ET339" s="284"/>
      <c r="EU339" s="284"/>
      <c r="EV339" s="284"/>
      <c r="EW339" s="284"/>
      <c r="EX339" s="284"/>
      <c r="EY339" s="284"/>
      <c r="EZ339" s="284"/>
      <c r="FA339" s="284"/>
      <c r="FB339" s="284"/>
      <c r="FC339" s="284"/>
      <c r="FD339" s="284"/>
      <c r="FE339" s="284"/>
      <c r="FF339" s="284"/>
      <c r="FG339" s="284"/>
      <c r="FH339" s="284"/>
      <c r="FI339" s="284"/>
      <c r="FJ339" s="284"/>
      <c r="FK339" s="284"/>
      <c r="FL339" s="284"/>
      <c r="FM339" s="284"/>
      <c r="FN339" s="284"/>
      <c r="FO339" s="284"/>
      <c r="FP339" s="284"/>
      <c r="FQ339" s="284"/>
      <c r="FR339" s="284"/>
      <c r="FS339" s="284"/>
      <c r="FT339" s="284"/>
      <c r="FU339" s="284"/>
      <c r="FV339" s="284"/>
      <c r="FW339" s="284"/>
      <c r="FX339" s="284"/>
      <c r="FY339" s="284"/>
      <c r="FZ339" s="284"/>
      <c r="GA339" s="284"/>
      <c r="GB339" s="284"/>
      <c r="GC339" s="284"/>
      <c r="GD339" s="284"/>
      <c r="GE339" s="284"/>
      <c r="GF339" s="284"/>
      <c r="GG339" s="284"/>
      <c r="GH339" s="284"/>
      <c r="GI339" s="284"/>
      <c r="GJ339" s="284"/>
      <c r="GK339" s="284"/>
      <c r="GL339" s="284"/>
      <c r="GM339" s="284"/>
      <c r="GN339" s="284"/>
      <c r="GO339" s="284"/>
      <c r="GP339" s="284"/>
      <c r="GQ339" s="284"/>
      <c r="GR339" s="284"/>
      <c r="GS339" s="284"/>
      <c r="GT339" s="284"/>
      <c r="GU339" s="284"/>
      <c r="GV339" s="284"/>
      <c r="GW339" s="284"/>
      <c r="GX339" s="284"/>
      <c r="GY339" s="284"/>
      <c r="GZ339" s="284"/>
      <c r="HA339" s="284"/>
      <c r="HB339" s="284"/>
      <c r="HC339" s="284"/>
      <c r="HD339" s="284"/>
      <c r="HE339" s="284"/>
      <c r="HF339" s="284"/>
      <c r="HG339" s="284"/>
      <c r="HH339" s="284"/>
      <c r="HI339" s="284"/>
      <c r="HJ339" s="284"/>
      <c r="HK339" s="284"/>
      <c r="HL339" s="284"/>
      <c r="HM339" s="284"/>
      <c r="HN339" s="284"/>
      <c r="HO339" s="284"/>
      <c r="HP339" s="284"/>
      <c r="HQ339" s="284"/>
      <c r="HR339" s="284"/>
      <c r="HS339" s="284"/>
      <c r="HT339" s="284"/>
      <c r="HU339" s="284"/>
      <c r="HV339" s="284"/>
      <c r="HW339" s="284"/>
      <c r="HX339" s="284"/>
      <c r="HY339" s="284"/>
      <c r="HZ339" s="284"/>
      <c r="IA339" s="284"/>
      <c r="IB339" s="284"/>
      <c r="IC339" s="284"/>
      <c r="ID339" s="284"/>
      <c r="IE339" s="284"/>
      <c r="IF339" s="284"/>
      <c r="IG339" s="284"/>
      <c r="IH339" s="284"/>
      <c r="II339" s="284"/>
      <c r="IJ339" s="284"/>
    </row>
    <row r="340" spans="1:244" s="353" customFormat="1" ht="15" customHeight="1">
      <c r="A340" s="505"/>
      <c r="B340" s="506"/>
      <c r="C340" s="507"/>
      <c r="D340" s="434"/>
      <c r="E340" s="511"/>
      <c r="F340" s="515"/>
      <c r="G340" s="284"/>
      <c r="H340" s="284"/>
      <c r="I340" s="284"/>
      <c r="J340" s="284"/>
      <c r="K340" s="284"/>
      <c r="L340" s="284"/>
      <c r="M340" s="284"/>
      <c r="N340" s="284"/>
      <c r="O340" s="284"/>
      <c r="P340" s="284"/>
      <c r="Q340" s="284"/>
      <c r="R340" s="284"/>
      <c r="S340" s="284"/>
      <c r="T340" s="284"/>
      <c r="U340" s="284"/>
      <c r="V340" s="284"/>
      <c r="W340" s="284"/>
      <c r="X340" s="284"/>
      <c r="Y340" s="284"/>
      <c r="Z340" s="284"/>
      <c r="AA340" s="284"/>
      <c r="AB340" s="284"/>
      <c r="AC340" s="284"/>
      <c r="AD340" s="284"/>
      <c r="AE340" s="284"/>
      <c r="AF340" s="284"/>
      <c r="AG340" s="284"/>
      <c r="AH340" s="284"/>
      <c r="AI340" s="284"/>
      <c r="AJ340" s="284"/>
      <c r="AK340" s="284"/>
      <c r="AL340" s="284"/>
      <c r="AM340" s="284"/>
      <c r="AN340" s="284"/>
      <c r="AO340" s="284"/>
      <c r="AP340" s="284"/>
      <c r="AQ340" s="284"/>
      <c r="AR340" s="284"/>
      <c r="AS340" s="284"/>
      <c r="AT340" s="284"/>
      <c r="AU340" s="284"/>
      <c r="AV340" s="284"/>
      <c r="AW340" s="284"/>
      <c r="AX340" s="284"/>
      <c r="AY340" s="284"/>
      <c r="AZ340" s="284"/>
      <c r="BA340" s="284"/>
      <c r="BB340" s="284"/>
      <c r="BC340" s="284"/>
      <c r="BD340" s="284"/>
      <c r="BE340" s="284"/>
      <c r="BF340" s="284"/>
      <c r="BG340" s="284"/>
      <c r="BH340" s="284"/>
      <c r="BI340" s="284"/>
      <c r="BJ340" s="284"/>
      <c r="BK340" s="284"/>
      <c r="BL340" s="284"/>
      <c r="BM340" s="284"/>
      <c r="BN340" s="284"/>
      <c r="BO340" s="284"/>
      <c r="BP340" s="284"/>
      <c r="BQ340" s="284"/>
      <c r="BR340" s="284"/>
      <c r="BS340" s="284"/>
      <c r="BT340" s="284"/>
      <c r="BU340" s="284"/>
      <c r="BV340" s="284"/>
      <c r="BW340" s="284"/>
      <c r="BX340" s="284"/>
      <c r="BY340" s="284"/>
      <c r="BZ340" s="284"/>
      <c r="CA340" s="284"/>
      <c r="CB340" s="284"/>
      <c r="CC340" s="284"/>
      <c r="CD340" s="284"/>
      <c r="CE340" s="284"/>
      <c r="CF340" s="284"/>
      <c r="CG340" s="284"/>
      <c r="CH340" s="284"/>
      <c r="CI340" s="284"/>
      <c r="CJ340" s="284"/>
      <c r="CK340" s="284"/>
      <c r="CL340" s="284"/>
      <c r="CM340" s="284"/>
      <c r="CN340" s="284"/>
      <c r="CO340" s="284"/>
      <c r="CP340" s="284"/>
      <c r="CQ340" s="284"/>
      <c r="CR340" s="284"/>
      <c r="CS340" s="284"/>
      <c r="CT340" s="284"/>
      <c r="CU340" s="284"/>
      <c r="CV340" s="284"/>
      <c r="CW340" s="284"/>
      <c r="CX340" s="284"/>
      <c r="CY340" s="284"/>
      <c r="CZ340" s="284"/>
      <c r="DA340" s="284"/>
      <c r="DB340" s="284"/>
      <c r="DC340" s="284"/>
      <c r="DD340" s="284"/>
      <c r="DE340" s="284"/>
      <c r="DF340" s="284"/>
      <c r="DG340" s="284"/>
      <c r="DH340" s="284"/>
      <c r="DI340" s="284"/>
      <c r="DJ340" s="284"/>
      <c r="DK340" s="284"/>
      <c r="DL340" s="284"/>
      <c r="DM340" s="284"/>
      <c r="DN340" s="284"/>
      <c r="DO340" s="284"/>
      <c r="DP340" s="284"/>
      <c r="DQ340" s="284"/>
      <c r="DR340" s="284"/>
      <c r="DS340" s="284"/>
      <c r="DT340" s="284"/>
      <c r="DU340" s="284"/>
      <c r="DV340" s="284"/>
      <c r="DW340" s="284"/>
      <c r="DX340" s="284"/>
      <c r="DY340" s="284"/>
      <c r="DZ340" s="284"/>
      <c r="EA340" s="284"/>
      <c r="EB340" s="284"/>
      <c r="EC340" s="284"/>
      <c r="ED340" s="284"/>
      <c r="EE340" s="284"/>
      <c r="EF340" s="284"/>
      <c r="EG340" s="284"/>
      <c r="EH340" s="284"/>
      <c r="EI340" s="284"/>
      <c r="EJ340" s="284"/>
      <c r="EK340" s="284"/>
      <c r="EL340" s="284"/>
      <c r="EM340" s="284"/>
      <c r="EN340" s="284"/>
      <c r="EO340" s="284"/>
      <c r="EP340" s="284"/>
      <c r="EQ340" s="284"/>
      <c r="ER340" s="284"/>
      <c r="ES340" s="284"/>
      <c r="ET340" s="284"/>
      <c r="EU340" s="284"/>
      <c r="EV340" s="284"/>
      <c r="EW340" s="284"/>
      <c r="EX340" s="284"/>
      <c r="EY340" s="284"/>
      <c r="EZ340" s="284"/>
      <c r="FA340" s="284"/>
      <c r="FB340" s="284"/>
      <c r="FC340" s="284"/>
      <c r="FD340" s="284"/>
      <c r="FE340" s="284"/>
      <c r="FF340" s="284"/>
      <c r="FG340" s="284"/>
      <c r="FH340" s="284"/>
      <c r="FI340" s="284"/>
      <c r="FJ340" s="284"/>
      <c r="FK340" s="284"/>
      <c r="FL340" s="284"/>
      <c r="FM340" s="284"/>
      <c r="FN340" s="284"/>
      <c r="FO340" s="284"/>
      <c r="FP340" s="284"/>
      <c r="FQ340" s="284"/>
      <c r="FR340" s="284"/>
      <c r="FS340" s="284"/>
      <c r="FT340" s="284"/>
      <c r="FU340" s="284"/>
      <c r="FV340" s="284"/>
      <c r="FW340" s="284"/>
      <c r="FX340" s="284"/>
      <c r="FY340" s="284"/>
      <c r="FZ340" s="284"/>
      <c r="GA340" s="284"/>
      <c r="GB340" s="284"/>
      <c r="GC340" s="284"/>
      <c r="GD340" s="284"/>
      <c r="GE340" s="284"/>
      <c r="GF340" s="284"/>
      <c r="GG340" s="284"/>
      <c r="GH340" s="284"/>
      <c r="GI340" s="284"/>
      <c r="GJ340" s="284"/>
      <c r="GK340" s="284"/>
      <c r="GL340" s="284"/>
      <c r="GM340" s="284"/>
      <c r="GN340" s="284"/>
      <c r="GO340" s="284"/>
      <c r="GP340" s="284"/>
      <c r="GQ340" s="284"/>
      <c r="GR340" s="284"/>
      <c r="GS340" s="284"/>
      <c r="GT340" s="284"/>
      <c r="GU340" s="284"/>
      <c r="GV340" s="284"/>
      <c r="GW340" s="284"/>
      <c r="GX340" s="284"/>
      <c r="GY340" s="284"/>
      <c r="GZ340" s="284"/>
      <c r="HA340" s="284"/>
      <c r="HB340" s="284"/>
      <c r="HC340" s="284"/>
      <c r="HD340" s="284"/>
      <c r="HE340" s="284"/>
      <c r="HF340" s="284"/>
      <c r="HG340" s="284"/>
      <c r="HH340" s="284"/>
      <c r="HI340" s="284"/>
      <c r="HJ340" s="284"/>
      <c r="HK340" s="284"/>
      <c r="HL340" s="284"/>
      <c r="HM340" s="284"/>
      <c r="HN340" s="284"/>
      <c r="HO340" s="284"/>
      <c r="HP340" s="284"/>
      <c r="HQ340" s="284"/>
      <c r="HR340" s="284"/>
      <c r="HS340" s="284"/>
      <c r="HT340" s="284"/>
      <c r="HU340" s="284"/>
      <c r="HV340" s="284"/>
      <c r="HW340" s="284"/>
      <c r="HX340" s="284"/>
      <c r="HY340" s="284"/>
      <c r="HZ340" s="284"/>
      <c r="IA340" s="284"/>
      <c r="IB340" s="284"/>
      <c r="IC340" s="284"/>
      <c r="ID340" s="284"/>
      <c r="IE340" s="284"/>
      <c r="IF340" s="284"/>
      <c r="IG340" s="284"/>
      <c r="IH340" s="284"/>
      <c r="II340" s="284"/>
      <c r="IJ340" s="284"/>
    </row>
    <row r="341" spans="1:244" s="353" customFormat="1" ht="15" customHeight="1">
      <c r="A341" s="505"/>
      <c r="B341" s="506"/>
      <c r="C341" s="507"/>
      <c r="D341" s="434"/>
      <c r="E341" s="511"/>
      <c r="F341" s="515"/>
      <c r="G341" s="284"/>
      <c r="H341" s="284"/>
      <c r="I341" s="284"/>
      <c r="J341" s="284"/>
      <c r="K341" s="284"/>
      <c r="L341" s="284"/>
      <c r="M341" s="284"/>
      <c r="N341" s="284"/>
      <c r="O341" s="284"/>
      <c r="P341" s="284"/>
      <c r="Q341" s="284"/>
      <c r="R341" s="284"/>
      <c r="S341" s="284"/>
      <c r="T341" s="284"/>
      <c r="U341" s="284"/>
      <c r="V341" s="284"/>
      <c r="W341" s="284"/>
      <c r="X341" s="284"/>
      <c r="Y341" s="284"/>
      <c r="Z341" s="284"/>
      <c r="AA341" s="284"/>
      <c r="AB341" s="284"/>
      <c r="AC341" s="284"/>
      <c r="AD341" s="284"/>
      <c r="AE341" s="284"/>
      <c r="AF341" s="284"/>
      <c r="AG341" s="284"/>
      <c r="AH341" s="284"/>
      <c r="AI341" s="284"/>
      <c r="AJ341" s="284"/>
      <c r="AK341" s="284"/>
      <c r="AL341" s="284"/>
      <c r="AM341" s="284"/>
      <c r="AN341" s="284"/>
      <c r="AO341" s="284"/>
      <c r="AP341" s="284"/>
      <c r="AQ341" s="284"/>
      <c r="AR341" s="284"/>
      <c r="AS341" s="284"/>
      <c r="AT341" s="284"/>
      <c r="AU341" s="284"/>
      <c r="AV341" s="284"/>
      <c r="AW341" s="284"/>
      <c r="AX341" s="284"/>
      <c r="AY341" s="284"/>
      <c r="AZ341" s="284"/>
      <c r="BA341" s="284"/>
      <c r="BB341" s="284"/>
      <c r="BC341" s="284"/>
      <c r="BD341" s="284"/>
      <c r="BE341" s="284"/>
      <c r="BF341" s="284"/>
      <c r="BG341" s="284"/>
      <c r="BH341" s="284"/>
      <c r="BI341" s="284"/>
      <c r="BJ341" s="284"/>
      <c r="BK341" s="284"/>
      <c r="BL341" s="284"/>
      <c r="BM341" s="284"/>
      <c r="BN341" s="284"/>
      <c r="BO341" s="284"/>
      <c r="BP341" s="284"/>
      <c r="BQ341" s="284"/>
      <c r="BR341" s="284"/>
      <c r="BS341" s="284"/>
      <c r="BT341" s="284"/>
      <c r="BU341" s="284"/>
      <c r="BV341" s="284"/>
      <c r="BW341" s="284"/>
      <c r="BX341" s="284"/>
      <c r="BY341" s="284"/>
      <c r="BZ341" s="284"/>
      <c r="CA341" s="284"/>
      <c r="CB341" s="284"/>
      <c r="CC341" s="284"/>
      <c r="CD341" s="284"/>
      <c r="CE341" s="284"/>
      <c r="CF341" s="284"/>
      <c r="CG341" s="284"/>
      <c r="CH341" s="284"/>
      <c r="CI341" s="284"/>
      <c r="CJ341" s="284"/>
      <c r="CK341" s="284"/>
      <c r="CL341" s="284"/>
      <c r="CM341" s="284"/>
      <c r="CN341" s="284"/>
      <c r="CO341" s="284"/>
      <c r="CP341" s="284"/>
      <c r="CQ341" s="284"/>
      <c r="CR341" s="284"/>
      <c r="CS341" s="284"/>
      <c r="CT341" s="284"/>
      <c r="CU341" s="284"/>
      <c r="CV341" s="284"/>
      <c r="CW341" s="284"/>
      <c r="CX341" s="284"/>
      <c r="CY341" s="284"/>
      <c r="CZ341" s="284"/>
      <c r="DA341" s="284"/>
      <c r="DB341" s="284"/>
      <c r="DC341" s="284"/>
      <c r="DD341" s="284"/>
      <c r="DE341" s="284"/>
      <c r="DF341" s="284"/>
      <c r="DG341" s="284"/>
      <c r="DH341" s="284"/>
      <c r="DI341" s="284"/>
      <c r="DJ341" s="284"/>
      <c r="DK341" s="284"/>
      <c r="DL341" s="284"/>
      <c r="DM341" s="284"/>
      <c r="DN341" s="284"/>
      <c r="DO341" s="284"/>
      <c r="DP341" s="284"/>
      <c r="DQ341" s="284"/>
      <c r="DR341" s="284"/>
      <c r="DS341" s="284"/>
      <c r="DT341" s="284"/>
      <c r="DU341" s="284"/>
      <c r="DV341" s="284"/>
      <c r="DW341" s="284"/>
      <c r="DX341" s="284"/>
      <c r="DY341" s="284"/>
      <c r="DZ341" s="284"/>
      <c r="EA341" s="284"/>
      <c r="EB341" s="284"/>
      <c r="EC341" s="284"/>
      <c r="ED341" s="284"/>
      <c r="EE341" s="284"/>
      <c r="EF341" s="284"/>
      <c r="EG341" s="284"/>
      <c r="EH341" s="284"/>
      <c r="EI341" s="284"/>
      <c r="EJ341" s="284"/>
      <c r="EK341" s="284"/>
      <c r="EL341" s="284"/>
      <c r="EM341" s="284"/>
      <c r="EN341" s="284"/>
      <c r="EO341" s="284"/>
      <c r="EP341" s="284"/>
      <c r="EQ341" s="284"/>
      <c r="ER341" s="284"/>
      <c r="ES341" s="284"/>
      <c r="ET341" s="284"/>
      <c r="EU341" s="284"/>
      <c r="EV341" s="284"/>
      <c r="EW341" s="284"/>
      <c r="EX341" s="284"/>
      <c r="EY341" s="284"/>
      <c r="EZ341" s="284"/>
      <c r="FA341" s="284"/>
      <c r="FB341" s="284"/>
      <c r="FC341" s="284"/>
      <c r="FD341" s="284"/>
      <c r="FE341" s="284"/>
      <c r="FF341" s="284"/>
      <c r="FG341" s="284"/>
      <c r="FH341" s="284"/>
      <c r="FI341" s="284"/>
      <c r="FJ341" s="284"/>
      <c r="FK341" s="284"/>
      <c r="FL341" s="284"/>
      <c r="FM341" s="284"/>
      <c r="FN341" s="284"/>
      <c r="FO341" s="284"/>
      <c r="FP341" s="284"/>
      <c r="FQ341" s="284"/>
      <c r="FR341" s="284"/>
      <c r="FS341" s="284"/>
      <c r="FT341" s="284"/>
      <c r="FU341" s="284"/>
      <c r="FV341" s="284"/>
      <c r="FW341" s="284"/>
      <c r="FX341" s="284"/>
      <c r="FY341" s="284"/>
      <c r="FZ341" s="284"/>
      <c r="GA341" s="284"/>
      <c r="GB341" s="284"/>
      <c r="GC341" s="284"/>
      <c r="GD341" s="284"/>
      <c r="GE341" s="284"/>
      <c r="GF341" s="284"/>
      <c r="GG341" s="284"/>
      <c r="GH341" s="284"/>
      <c r="GI341" s="284"/>
      <c r="GJ341" s="284"/>
      <c r="GK341" s="284"/>
      <c r="GL341" s="284"/>
      <c r="GM341" s="284"/>
      <c r="GN341" s="284"/>
      <c r="GO341" s="284"/>
      <c r="GP341" s="284"/>
      <c r="GQ341" s="284"/>
      <c r="GR341" s="284"/>
      <c r="GS341" s="284"/>
      <c r="GT341" s="284"/>
      <c r="GU341" s="284"/>
      <c r="GV341" s="284"/>
      <c r="GW341" s="284"/>
      <c r="GX341" s="284"/>
      <c r="GY341" s="284"/>
      <c r="GZ341" s="284"/>
      <c r="HA341" s="284"/>
      <c r="HB341" s="284"/>
      <c r="HC341" s="284"/>
      <c r="HD341" s="284"/>
      <c r="HE341" s="284"/>
      <c r="HF341" s="284"/>
      <c r="HG341" s="284"/>
      <c r="HH341" s="284"/>
      <c r="HI341" s="284"/>
      <c r="HJ341" s="284"/>
      <c r="HK341" s="284"/>
      <c r="HL341" s="284"/>
      <c r="HM341" s="284"/>
      <c r="HN341" s="284"/>
      <c r="HO341" s="284"/>
      <c r="HP341" s="284"/>
      <c r="HQ341" s="284"/>
      <c r="HR341" s="284"/>
      <c r="HS341" s="284"/>
      <c r="HT341" s="284"/>
      <c r="HU341" s="284"/>
      <c r="HV341" s="284"/>
      <c r="HW341" s="284"/>
      <c r="HX341" s="284"/>
      <c r="HY341" s="284"/>
      <c r="HZ341" s="284"/>
      <c r="IA341" s="284"/>
      <c r="IB341" s="284"/>
      <c r="IC341" s="284"/>
      <c r="ID341" s="284"/>
      <c r="IE341" s="284"/>
      <c r="IF341" s="284"/>
      <c r="IG341" s="284"/>
      <c r="IH341" s="284"/>
      <c r="II341" s="284"/>
      <c r="IJ341" s="284"/>
    </row>
    <row r="342" spans="1:244" s="353" customFormat="1" ht="15" customHeight="1">
      <c r="A342" s="436"/>
      <c r="B342" s="350"/>
      <c r="C342" s="345"/>
      <c r="D342" s="523"/>
      <c r="E342" s="524"/>
      <c r="F342" s="515"/>
      <c r="G342" s="284"/>
      <c r="H342" s="284"/>
      <c r="I342" s="284"/>
      <c r="J342" s="284"/>
      <c r="K342" s="284"/>
      <c r="L342" s="284"/>
      <c r="M342" s="284"/>
      <c r="N342" s="284"/>
      <c r="O342" s="284"/>
      <c r="P342" s="284"/>
      <c r="Q342" s="284"/>
      <c r="R342" s="284"/>
      <c r="S342" s="284"/>
      <c r="T342" s="284"/>
      <c r="U342" s="284"/>
      <c r="V342" s="284"/>
      <c r="W342" s="284"/>
      <c r="X342" s="284"/>
      <c r="Y342" s="284"/>
      <c r="Z342" s="284"/>
      <c r="AA342" s="284"/>
      <c r="AB342" s="284"/>
      <c r="AC342" s="284"/>
      <c r="AD342" s="284"/>
      <c r="AE342" s="284"/>
      <c r="AF342" s="284"/>
      <c r="AG342" s="284"/>
      <c r="AH342" s="284"/>
      <c r="AI342" s="284"/>
      <c r="AJ342" s="284"/>
      <c r="AK342" s="284"/>
      <c r="AL342" s="284"/>
      <c r="AM342" s="284"/>
      <c r="AN342" s="284"/>
      <c r="AO342" s="284"/>
      <c r="AP342" s="284"/>
      <c r="AQ342" s="284"/>
      <c r="AR342" s="284"/>
      <c r="AS342" s="284"/>
      <c r="AT342" s="284"/>
      <c r="AU342" s="284"/>
      <c r="AV342" s="284"/>
      <c r="AW342" s="284"/>
      <c r="AX342" s="284"/>
      <c r="AY342" s="284"/>
      <c r="AZ342" s="284"/>
      <c r="BA342" s="284"/>
      <c r="BB342" s="284"/>
      <c r="BC342" s="284"/>
      <c r="BD342" s="284"/>
      <c r="BE342" s="284"/>
      <c r="BF342" s="284"/>
      <c r="BG342" s="284"/>
      <c r="BH342" s="284"/>
      <c r="BI342" s="284"/>
      <c r="BJ342" s="284"/>
      <c r="BK342" s="284"/>
      <c r="BL342" s="284"/>
      <c r="BM342" s="284"/>
      <c r="BN342" s="284"/>
      <c r="BO342" s="284"/>
      <c r="BP342" s="284"/>
      <c r="BQ342" s="284"/>
      <c r="BR342" s="284"/>
      <c r="BS342" s="284"/>
      <c r="BT342" s="284"/>
      <c r="BU342" s="284"/>
      <c r="BV342" s="284"/>
      <c r="BW342" s="284"/>
      <c r="BX342" s="284"/>
      <c r="BY342" s="284"/>
      <c r="BZ342" s="284"/>
      <c r="CA342" s="284"/>
      <c r="CB342" s="284"/>
      <c r="CC342" s="284"/>
      <c r="CD342" s="284"/>
      <c r="CE342" s="284"/>
      <c r="CF342" s="284"/>
      <c r="CG342" s="284"/>
      <c r="CH342" s="284"/>
      <c r="CI342" s="284"/>
      <c r="CJ342" s="284"/>
      <c r="CK342" s="284"/>
      <c r="CL342" s="284"/>
      <c r="CM342" s="284"/>
      <c r="CN342" s="284"/>
      <c r="CO342" s="284"/>
      <c r="CP342" s="284"/>
      <c r="CQ342" s="284"/>
      <c r="CR342" s="284"/>
      <c r="CS342" s="284"/>
      <c r="CT342" s="284"/>
      <c r="CU342" s="284"/>
      <c r="CV342" s="284"/>
      <c r="CW342" s="284"/>
      <c r="CX342" s="284"/>
      <c r="CY342" s="284"/>
      <c r="CZ342" s="284"/>
      <c r="DA342" s="284"/>
      <c r="DB342" s="284"/>
      <c r="DC342" s="284"/>
      <c r="DD342" s="284"/>
      <c r="DE342" s="284"/>
      <c r="DF342" s="284"/>
      <c r="DG342" s="284"/>
      <c r="DH342" s="284"/>
      <c r="DI342" s="284"/>
      <c r="DJ342" s="284"/>
      <c r="DK342" s="284"/>
      <c r="DL342" s="284"/>
      <c r="DM342" s="284"/>
      <c r="DN342" s="284"/>
      <c r="DO342" s="284"/>
      <c r="DP342" s="284"/>
      <c r="DQ342" s="284"/>
      <c r="DR342" s="284"/>
      <c r="DS342" s="284"/>
      <c r="DT342" s="284"/>
      <c r="DU342" s="284"/>
      <c r="DV342" s="284"/>
      <c r="DW342" s="284"/>
      <c r="DX342" s="284"/>
      <c r="DY342" s="284"/>
      <c r="DZ342" s="284"/>
      <c r="EA342" s="284"/>
      <c r="EB342" s="284"/>
      <c r="EC342" s="284"/>
      <c r="ED342" s="284"/>
      <c r="EE342" s="284"/>
      <c r="EF342" s="284"/>
      <c r="EG342" s="284"/>
      <c r="EH342" s="284"/>
      <c r="EI342" s="284"/>
      <c r="EJ342" s="284"/>
      <c r="EK342" s="284"/>
      <c r="EL342" s="284"/>
      <c r="EM342" s="284"/>
      <c r="EN342" s="284"/>
      <c r="EO342" s="284"/>
      <c r="EP342" s="284"/>
      <c r="EQ342" s="284"/>
      <c r="ER342" s="284"/>
      <c r="ES342" s="284"/>
      <c r="ET342" s="284"/>
      <c r="EU342" s="284"/>
      <c r="EV342" s="284"/>
      <c r="EW342" s="284"/>
      <c r="EX342" s="284"/>
      <c r="EY342" s="284"/>
      <c r="EZ342" s="284"/>
      <c r="FA342" s="284"/>
      <c r="FB342" s="284"/>
      <c r="FC342" s="284"/>
      <c r="FD342" s="284"/>
      <c r="FE342" s="284"/>
      <c r="FF342" s="284"/>
      <c r="FG342" s="284"/>
      <c r="FH342" s="284"/>
      <c r="FI342" s="284"/>
      <c r="FJ342" s="284"/>
      <c r="FK342" s="284"/>
      <c r="FL342" s="284"/>
      <c r="FM342" s="284"/>
      <c r="FN342" s="284"/>
      <c r="FO342" s="284"/>
      <c r="FP342" s="284"/>
      <c r="FQ342" s="284"/>
      <c r="FR342" s="284"/>
      <c r="FS342" s="284"/>
      <c r="FT342" s="284"/>
      <c r="FU342" s="284"/>
      <c r="FV342" s="284"/>
      <c r="FW342" s="284"/>
      <c r="FX342" s="284"/>
      <c r="FY342" s="284"/>
      <c r="FZ342" s="284"/>
      <c r="GA342" s="284"/>
      <c r="GB342" s="284"/>
      <c r="GC342" s="284"/>
      <c r="GD342" s="284"/>
      <c r="GE342" s="284"/>
      <c r="GF342" s="284"/>
      <c r="GG342" s="284"/>
      <c r="GH342" s="284"/>
      <c r="GI342" s="284"/>
      <c r="GJ342" s="284"/>
      <c r="GK342" s="284"/>
      <c r="GL342" s="284"/>
      <c r="GM342" s="284"/>
      <c r="GN342" s="284"/>
      <c r="GO342" s="284"/>
      <c r="GP342" s="284"/>
      <c r="GQ342" s="284"/>
      <c r="GR342" s="284"/>
      <c r="GS342" s="284"/>
      <c r="GT342" s="284"/>
      <c r="GU342" s="284"/>
      <c r="GV342" s="284"/>
      <c r="GW342" s="284"/>
      <c r="GX342" s="284"/>
      <c r="GY342" s="284"/>
      <c r="GZ342" s="284"/>
      <c r="HA342" s="284"/>
      <c r="HB342" s="284"/>
      <c r="HC342" s="284"/>
      <c r="HD342" s="284"/>
      <c r="HE342" s="284"/>
      <c r="HF342" s="284"/>
      <c r="HG342" s="284"/>
      <c r="HH342" s="284"/>
      <c r="HI342" s="284"/>
      <c r="HJ342" s="284"/>
      <c r="HK342" s="284"/>
      <c r="HL342" s="284"/>
      <c r="HM342" s="284"/>
      <c r="HN342" s="284"/>
      <c r="HO342" s="284"/>
      <c r="HP342" s="284"/>
      <c r="HQ342" s="284"/>
      <c r="HR342" s="284"/>
      <c r="HS342" s="284"/>
      <c r="HT342" s="284"/>
      <c r="HU342" s="284"/>
      <c r="HV342" s="284"/>
      <c r="HW342" s="284"/>
      <c r="HX342" s="284"/>
      <c r="HY342" s="284"/>
      <c r="HZ342" s="284"/>
      <c r="IA342" s="284"/>
      <c r="IB342" s="284"/>
      <c r="IC342" s="284"/>
      <c r="ID342" s="284"/>
      <c r="IE342" s="284"/>
      <c r="IF342" s="284"/>
      <c r="IG342" s="284"/>
      <c r="IH342" s="284"/>
      <c r="II342" s="284"/>
      <c r="IJ342" s="284"/>
    </row>
    <row r="343" spans="1:244" ht="30" customHeight="1">
      <c r="A343" s="358"/>
      <c r="B343" s="359" t="s">
        <v>264</v>
      </c>
      <c r="C343" s="360"/>
      <c r="D343" s="443"/>
      <c r="E343" s="362" t="s">
        <v>248</v>
      </c>
      <c r="F343" s="400">
        <f>SUM(F313:F326)</f>
        <v>0</v>
      </c>
    </row>
    <row r="344" spans="1:244" ht="15" customHeight="1">
      <c r="A344" s="130"/>
      <c r="B344" s="367"/>
      <c r="C344" s="368"/>
      <c r="D344" s="484"/>
      <c r="E344" s="370"/>
      <c r="F344" s="220"/>
    </row>
    <row r="345" spans="1:244" ht="15" customHeight="1">
      <c r="A345" s="130"/>
      <c r="B345" s="371" t="s">
        <v>269</v>
      </c>
      <c r="C345" s="317"/>
      <c r="D345" s="486"/>
      <c r="E345" s="370"/>
      <c r="F345" s="220"/>
    </row>
    <row r="346" spans="1:244" s="353" customFormat="1" ht="14.25">
      <c r="A346" s="344"/>
      <c r="B346" s="373"/>
      <c r="C346" s="317"/>
      <c r="D346" s="454"/>
      <c r="E346" s="375"/>
      <c r="F346" s="220"/>
      <c r="G346" s="284"/>
      <c r="H346" s="284"/>
      <c r="I346" s="284"/>
      <c r="J346" s="284"/>
      <c r="K346" s="284"/>
      <c r="L346" s="284"/>
      <c r="M346" s="284"/>
      <c r="N346" s="284"/>
      <c r="O346" s="284"/>
      <c r="P346" s="284"/>
      <c r="Q346" s="284"/>
      <c r="R346" s="284"/>
      <c r="S346" s="284"/>
      <c r="T346" s="284"/>
      <c r="U346" s="284"/>
      <c r="V346" s="284"/>
      <c r="W346" s="284"/>
      <c r="X346" s="284"/>
      <c r="Y346" s="284"/>
      <c r="Z346" s="284"/>
      <c r="AA346" s="284"/>
      <c r="AB346" s="284"/>
      <c r="AC346" s="284"/>
      <c r="AD346" s="284"/>
      <c r="AE346" s="284"/>
      <c r="AF346" s="284"/>
      <c r="AG346" s="284"/>
      <c r="AH346" s="284"/>
      <c r="AI346" s="284"/>
      <c r="AJ346" s="284"/>
      <c r="AK346" s="284"/>
      <c r="AL346" s="284"/>
      <c r="AM346" s="284"/>
      <c r="AN346" s="284"/>
      <c r="AO346" s="284"/>
      <c r="AP346" s="284"/>
      <c r="AQ346" s="284"/>
      <c r="AR346" s="284"/>
      <c r="AS346" s="284"/>
      <c r="AT346" s="284"/>
      <c r="AU346" s="284"/>
      <c r="AV346" s="284"/>
      <c r="AW346" s="284"/>
      <c r="AX346" s="284"/>
      <c r="AY346" s="284"/>
      <c r="AZ346" s="284"/>
      <c r="BA346" s="284"/>
      <c r="BB346" s="284"/>
      <c r="BC346" s="284"/>
      <c r="BD346" s="284"/>
      <c r="BE346" s="284"/>
      <c r="BF346" s="284"/>
      <c r="BG346" s="284"/>
      <c r="BH346" s="284"/>
      <c r="BI346" s="284"/>
      <c r="BJ346" s="284"/>
      <c r="BK346" s="284"/>
      <c r="BL346" s="284"/>
      <c r="BM346" s="284"/>
      <c r="BN346" s="284"/>
      <c r="BO346" s="284"/>
      <c r="BP346" s="284"/>
      <c r="BQ346" s="284"/>
      <c r="BR346" s="284"/>
      <c r="BS346" s="284"/>
      <c r="BT346" s="284"/>
      <c r="BU346" s="284"/>
      <c r="BV346" s="284"/>
      <c r="BW346" s="284"/>
      <c r="BX346" s="284"/>
      <c r="BY346" s="284"/>
      <c r="BZ346" s="284"/>
      <c r="CA346" s="284"/>
      <c r="CB346" s="284"/>
      <c r="CC346" s="284"/>
      <c r="CD346" s="284"/>
      <c r="CE346" s="284"/>
      <c r="CF346" s="284"/>
      <c r="CG346" s="284"/>
      <c r="CH346" s="284"/>
      <c r="CI346" s="284"/>
      <c r="CJ346" s="284"/>
      <c r="CK346" s="284"/>
      <c r="CL346" s="284"/>
      <c r="CM346" s="284"/>
      <c r="CN346" s="284"/>
      <c r="CO346" s="284"/>
      <c r="CP346" s="284"/>
      <c r="CQ346" s="284"/>
      <c r="CR346" s="284"/>
      <c r="CS346" s="284"/>
      <c r="CT346" s="284"/>
      <c r="CU346" s="284"/>
      <c r="CV346" s="284"/>
      <c r="CW346" s="284"/>
      <c r="CX346" s="284"/>
      <c r="CY346" s="284"/>
      <c r="CZ346" s="284"/>
      <c r="DA346" s="284"/>
      <c r="DB346" s="284"/>
      <c r="DC346" s="284"/>
      <c r="DD346" s="284"/>
      <c r="DE346" s="284"/>
      <c r="DF346" s="284"/>
      <c r="DG346" s="284"/>
      <c r="DH346" s="284"/>
      <c r="DI346" s="284"/>
      <c r="DJ346" s="284"/>
      <c r="DK346" s="284"/>
      <c r="DL346" s="284"/>
      <c r="DM346" s="284"/>
      <c r="DN346" s="284"/>
      <c r="DO346" s="284"/>
      <c r="DP346" s="284"/>
      <c r="DQ346" s="284"/>
      <c r="DR346" s="284"/>
      <c r="DS346" s="284"/>
      <c r="DT346" s="284"/>
      <c r="DU346" s="284"/>
      <c r="DV346" s="284"/>
      <c r="DW346" s="284"/>
      <c r="DX346" s="284"/>
      <c r="DY346" s="284"/>
      <c r="DZ346" s="284"/>
      <c r="EA346" s="284"/>
      <c r="EB346" s="284"/>
      <c r="EC346" s="284"/>
      <c r="ED346" s="284"/>
      <c r="EE346" s="284"/>
      <c r="EF346" s="284"/>
      <c r="EG346" s="284"/>
      <c r="EH346" s="284"/>
      <c r="EI346" s="284"/>
      <c r="EJ346" s="284"/>
      <c r="EK346" s="284"/>
      <c r="EL346" s="284"/>
      <c r="EM346" s="284"/>
      <c r="EN346" s="284"/>
      <c r="EO346" s="284"/>
      <c r="EP346" s="284"/>
      <c r="EQ346" s="284"/>
      <c r="ER346" s="284"/>
      <c r="ES346" s="284"/>
      <c r="ET346" s="284"/>
      <c r="EU346" s="284"/>
      <c r="EV346" s="284"/>
      <c r="EW346" s="284"/>
      <c r="EX346" s="284"/>
      <c r="EY346" s="284"/>
      <c r="EZ346" s="284"/>
      <c r="FA346" s="284"/>
      <c r="FB346" s="284"/>
      <c r="FC346" s="284"/>
      <c r="FD346" s="284"/>
      <c r="FE346" s="284"/>
      <c r="FF346" s="284"/>
      <c r="FG346" s="284"/>
      <c r="FH346" s="284"/>
      <c r="FI346" s="284"/>
      <c r="FJ346" s="284"/>
      <c r="FK346" s="284"/>
      <c r="FL346" s="284"/>
      <c r="FM346" s="284"/>
      <c r="FN346" s="284"/>
      <c r="FO346" s="284"/>
      <c r="FP346" s="284"/>
      <c r="FQ346" s="284"/>
      <c r="FR346" s="284"/>
      <c r="FS346" s="284"/>
      <c r="FT346" s="284"/>
      <c r="FU346" s="284"/>
      <c r="FV346" s="284"/>
      <c r="FW346" s="284"/>
      <c r="FX346" s="284"/>
      <c r="FY346" s="284"/>
      <c r="FZ346" s="284"/>
      <c r="GA346" s="284"/>
      <c r="GB346" s="284"/>
      <c r="GC346" s="284"/>
      <c r="GD346" s="284"/>
      <c r="GE346" s="284"/>
      <c r="GF346" s="284"/>
      <c r="GG346" s="284"/>
      <c r="GH346" s="284"/>
      <c r="GI346" s="284"/>
      <c r="GJ346" s="284"/>
      <c r="GK346" s="284"/>
      <c r="GL346" s="284"/>
      <c r="GM346" s="284"/>
      <c r="GN346" s="284"/>
      <c r="GO346" s="284"/>
      <c r="GP346" s="284"/>
      <c r="GQ346" s="284"/>
      <c r="GR346" s="284"/>
      <c r="GS346" s="284"/>
      <c r="GT346" s="284"/>
      <c r="GU346" s="284"/>
      <c r="GV346" s="284"/>
      <c r="GW346" s="284"/>
      <c r="GX346" s="284"/>
      <c r="GY346" s="284"/>
      <c r="GZ346" s="284"/>
      <c r="HA346" s="284"/>
      <c r="HB346" s="284"/>
      <c r="HC346" s="284"/>
      <c r="HD346" s="284"/>
      <c r="HE346" s="284"/>
      <c r="HF346" s="284"/>
      <c r="HG346" s="284"/>
      <c r="HH346" s="284"/>
      <c r="HI346" s="284"/>
      <c r="HJ346" s="284"/>
      <c r="HK346" s="284"/>
      <c r="HL346" s="284"/>
      <c r="HM346" s="284"/>
      <c r="HN346" s="284"/>
      <c r="HO346" s="284"/>
      <c r="HP346" s="284"/>
      <c r="HQ346" s="284"/>
      <c r="HR346" s="284"/>
      <c r="HS346" s="284"/>
      <c r="HT346" s="284"/>
      <c r="HU346" s="284"/>
      <c r="HV346" s="284"/>
      <c r="HW346" s="284"/>
      <c r="HX346" s="284"/>
      <c r="HY346" s="284"/>
      <c r="HZ346" s="284"/>
      <c r="IA346" s="284"/>
      <c r="IB346" s="284"/>
      <c r="IC346" s="284"/>
      <c r="ID346" s="284"/>
      <c r="IE346" s="284"/>
      <c r="IF346" s="284"/>
      <c r="IG346" s="284"/>
      <c r="IH346" s="284"/>
      <c r="II346" s="284"/>
    </row>
    <row r="347" spans="1:244" s="353" customFormat="1" ht="14.25">
      <c r="A347" s="344"/>
      <c r="B347" s="376" t="s">
        <v>268</v>
      </c>
      <c r="C347" s="317"/>
      <c r="D347" s="454"/>
      <c r="E347" s="375"/>
      <c r="F347" s="220"/>
      <c r="G347" s="284"/>
      <c r="H347" s="284"/>
      <c r="I347" s="284"/>
      <c r="J347" s="284"/>
      <c r="K347" s="284"/>
      <c r="L347" s="284"/>
      <c r="M347" s="284"/>
      <c r="N347" s="284"/>
      <c r="O347" s="284"/>
      <c r="P347" s="284"/>
      <c r="Q347" s="284"/>
      <c r="R347" s="284"/>
      <c r="S347" s="284"/>
      <c r="T347" s="284"/>
      <c r="U347" s="284"/>
      <c r="V347" s="284"/>
      <c r="W347" s="284"/>
      <c r="X347" s="284"/>
      <c r="Y347" s="284"/>
      <c r="Z347" s="284"/>
      <c r="AA347" s="284"/>
      <c r="AB347" s="284"/>
      <c r="AC347" s="284"/>
      <c r="AD347" s="284"/>
      <c r="AE347" s="284"/>
      <c r="AF347" s="284"/>
      <c r="AG347" s="284"/>
      <c r="AH347" s="284"/>
      <c r="AI347" s="284"/>
      <c r="AJ347" s="284"/>
      <c r="AK347" s="284"/>
      <c r="AL347" s="284"/>
      <c r="AM347" s="284"/>
      <c r="AN347" s="284"/>
      <c r="AO347" s="284"/>
      <c r="AP347" s="284"/>
      <c r="AQ347" s="284"/>
      <c r="AR347" s="284"/>
      <c r="AS347" s="284"/>
      <c r="AT347" s="284"/>
      <c r="AU347" s="284"/>
      <c r="AV347" s="284"/>
      <c r="AW347" s="284"/>
      <c r="AX347" s="284"/>
      <c r="AY347" s="284"/>
      <c r="AZ347" s="284"/>
      <c r="BA347" s="284"/>
      <c r="BB347" s="284"/>
      <c r="BC347" s="284"/>
      <c r="BD347" s="284"/>
      <c r="BE347" s="284"/>
      <c r="BF347" s="284"/>
      <c r="BG347" s="284"/>
      <c r="BH347" s="284"/>
      <c r="BI347" s="284"/>
      <c r="BJ347" s="284"/>
      <c r="BK347" s="284"/>
      <c r="BL347" s="284"/>
      <c r="BM347" s="284"/>
      <c r="BN347" s="284"/>
      <c r="BO347" s="284"/>
      <c r="BP347" s="284"/>
      <c r="BQ347" s="284"/>
      <c r="BR347" s="284"/>
      <c r="BS347" s="284"/>
      <c r="BT347" s="284"/>
      <c r="BU347" s="284"/>
      <c r="BV347" s="284"/>
      <c r="BW347" s="284"/>
      <c r="BX347" s="284"/>
      <c r="BY347" s="284"/>
      <c r="BZ347" s="284"/>
      <c r="CA347" s="284"/>
      <c r="CB347" s="284"/>
      <c r="CC347" s="284"/>
      <c r="CD347" s="284"/>
      <c r="CE347" s="284"/>
      <c r="CF347" s="284"/>
      <c r="CG347" s="284"/>
      <c r="CH347" s="284"/>
      <c r="CI347" s="284"/>
      <c r="CJ347" s="284"/>
      <c r="CK347" s="284"/>
      <c r="CL347" s="284"/>
      <c r="CM347" s="284"/>
      <c r="CN347" s="284"/>
      <c r="CO347" s="284"/>
      <c r="CP347" s="284"/>
      <c r="CQ347" s="284"/>
      <c r="CR347" s="284"/>
      <c r="CS347" s="284"/>
      <c r="CT347" s="284"/>
      <c r="CU347" s="284"/>
      <c r="CV347" s="284"/>
      <c r="CW347" s="284"/>
      <c r="CX347" s="284"/>
      <c r="CY347" s="284"/>
      <c r="CZ347" s="284"/>
      <c r="DA347" s="284"/>
      <c r="DB347" s="284"/>
      <c r="DC347" s="284"/>
      <c r="DD347" s="284"/>
      <c r="DE347" s="284"/>
      <c r="DF347" s="284"/>
      <c r="DG347" s="284"/>
      <c r="DH347" s="284"/>
      <c r="DI347" s="284"/>
      <c r="DJ347" s="284"/>
      <c r="DK347" s="284"/>
      <c r="DL347" s="284"/>
      <c r="DM347" s="284"/>
      <c r="DN347" s="284"/>
      <c r="DO347" s="284"/>
      <c r="DP347" s="284"/>
      <c r="DQ347" s="284"/>
      <c r="DR347" s="284"/>
      <c r="DS347" s="284"/>
      <c r="DT347" s="284"/>
      <c r="DU347" s="284"/>
      <c r="DV347" s="284"/>
      <c r="DW347" s="284"/>
      <c r="DX347" s="284"/>
      <c r="DY347" s="284"/>
      <c r="DZ347" s="284"/>
      <c r="EA347" s="284"/>
      <c r="EB347" s="284"/>
      <c r="EC347" s="284"/>
      <c r="ED347" s="284"/>
      <c r="EE347" s="284"/>
      <c r="EF347" s="284"/>
      <c r="EG347" s="284"/>
      <c r="EH347" s="284"/>
      <c r="EI347" s="284"/>
      <c r="EJ347" s="284"/>
      <c r="EK347" s="284"/>
      <c r="EL347" s="284"/>
      <c r="EM347" s="284"/>
      <c r="EN347" s="284"/>
      <c r="EO347" s="284"/>
      <c r="EP347" s="284"/>
      <c r="EQ347" s="284"/>
      <c r="ER347" s="284"/>
      <c r="ES347" s="284"/>
      <c r="ET347" s="284"/>
      <c r="EU347" s="284"/>
      <c r="EV347" s="284"/>
      <c r="EW347" s="284"/>
      <c r="EX347" s="284"/>
      <c r="EY347" s="284"/>
      <c r="EZ347" s="284"/>
      <c r="FA347" s="284"/>
      <c r="FB347" s="284"/>
      <c r="FC347" s="284"/>
      <c r="FD347" s="284"/>
      <c r="FE347" s="284"/>
      <c r="FF347" s="284"/>
      <c r="FG347" s="284"/>
      <c r="FH347" s="284"/>
      <c r="FI347" s="284"/>
      <c r="FJ347" s="284"/>
      <c r="FK347" s="284"/>
      <c r="FL347" s="284"/>
      <c r="FM347" s="284"/>
      <c r="FN347" s="284"/>
      <c r="FO347" s="284"/>
      <c r="FP347" s="284"/>
      <c r="FQ347" s="284"/>
      <c r="FR347" s="284"/>
      <c r="FS347" s="284"/>
      <c r="FT347" s="284"/>
      <c r="FU347" s="284"/>
      <c r="FV347" s="284"/>
      <c r="FW347" s="284"/>
      <c r="FX347" s="284"/>
      <c r="FY347" s="284"/>
      <c r="FZ347" s="284"/>
      <c r="GA347" s="284"/>
      <c r="GB347" s="284"/>
      <c r="GC347" s="284"/>
      <c r="GD347" s="284"/>
      <c r="GE347" s="284"/>
      <c r="GF347" s="284"/>
      <c r="GG347" s="284"/>
      <c r="GH347" s="284"/>
      <c r="GI347" s="284"/>
      <c r="GJ347" s="284"/>
      <c r="GK347" s="284"/>
      <c r="GL347" s="284"/>
      <c r="GM347" s="284"/>
      <c r="GN347" s="284"/>
      <c r="GO347" s="284"/>
      <c r="GP347" s="284"/>
      <c r="GQ347" s="284"/>
      <c r="GR347" s="284"/>
      <c r="GS347" s="284"/>
      <c r="GT347" s="284"/>
      <c r="GU347" s="284"/>
      <c r="GV347" s="284"/>
      <c r="GW347" s="284"/>
      <c r="GX347" s="284"/>
      <c r="GY347" s="284"/>
      <c r="GZ347" s="284"/>
      <c r="HA347" s="284"/>
      <c r="HB347" s="284"/>
      <c r="HC347" s="284"/>
      <c r="HD347" s="284"/>
      <c r="HE347" s="284"/>
      <c r="HF347" s="284"/>
      <c r="HG347" s="284"/>
      <c r="HH347" s="284"/>
      <c r="HI347" s="284"/>
      <c r="HJ347" s="284"/>
      <c r="HK347" s="284"/>
      <c r="HL347" s="284"/>
      <c r="HM347" s="284"/>
      <c r="HN347" s="284"/>
      <c r="HO347" s="284"/>
      <c r="HP347" s="284"/>
      <c r="HQ347" s="284"/>
      <c r="HR347" s="284"/>
      <c r="HS347" s="284"/>
      <c r="HT347" s="284"/>
      <c r="HU347" s="284"/>
      <c r="HV347" s="284"/>
      <c r="HW347" s="284"/>
      <c r="HX347" s="284"/>
      <c r="HY347" s="284"/>
      <c r="HZ347" s="284"/>
      <c r="IA347" s="284"/>
      <c r="IB347" s="284"/>
      <c r="IC347" s="284"/>
      <c r="ID347" s="284"/>
      <c r="IE347" s="284"/>
      <c r="IF347" s="284"/>
      <c r="IG347" s="284"/>
      <c r="IH347" s="284"/>
      <c r="II347" s="284"/>
    </row>
    <row r="348" spans="1:244" s="353" customFormat="1" ht="14.25">
      <c r="A348" s="344"/>
      <c r="B348" s="373"/>
      <c r="C348" s="317"/>
      <c r="D348" s="454"/>
      <c r="E348" s="375"/>
      <c r="F348" s="220"/>
      <c r="G348" s="284"/>
      <c r="H348" s="284"/>
      <c r="I348" s="284"/>
      <c r="J348" s="284"/>
      <c r="K348" s="284"/>
      <c r="L348" s="284"/>
      <c r="M348" s="284"/>
      <c r="N348" s="284"/>
      <c r="O348" s="284"/>
      <c r="P348" s="284"/>
      <c r="Q348" s="284"/>
      <c r="R348" s="284"/>
      <c r="S348" s="284"/>
      <c r="T348" s="284"/>
      <c r="U348" s="284"/>
      <c r="V348" s="284"/>
      <c r="W348" s="284"/>
      <c r="X348" s="284"/>
      <c r="Y348" s="284"/>
      <c r="Z348" s="284"/>
      <c r="AA348" s="284"/>
      <c r="AB348" s="284"/>
      <c r="AC348" s="284"/>
      <c r="AD348" s="284"/>
      <c r="AE348" s="284"/>
      <c r="AF348" s="284"/>
      <c r="AG348" s="284"/>
      <c r="AH348" s="284"/>
      <c r="AI348" s="284"/>
      <c r="AJ348" s="284"/>
      <c r="AK348" s="284"/>
      <c r="AL348" s="284"/>
      <c r="AM348" s="284"/>
      <c r="AN348" s="284"/>
      <c r="AO348" s="284"/>
      <c r="AP348" s="284"/>
      <c r="AQ348" s="284"/>
      <c r="AR348" s="284"/>
      <c r="AS348" s="284"/>
      <c r="AT348" s="284"/>
      <c r="AU348" s="284"/>
      <c r="AV348" s="284"/>
      <c r="AW348" s="284"/>
      <c r="AX348" s="284"/>
      <c r="AY348" s="284"/>
      <c r="AZ348" s="284"/>
      <c r="BA348" s="284"/>
      <c r="BB348" s="284"/>
      <c r="BC348" s="284"/>
      <c r="BD348" s="284"/>
      <c r="BE348" s="284"/>
      <c r="BF348" s="284"/>
      <c r="BG348" s="284"/>
      <c r="BH348" s="284"/>
      <c r="BI348" s="284"/>
      <c r="BJ348" s="284"/>
      <c r="BK348" s="284"/>
      <c r="BL348" s="284"/>
      <c r="BM348" s="284"/>
      <c r="BN348" s="284"/>
      <c r="BO348" s="284"/>
      <c r="BP348" s="284"/>
      <c r="BQ348" s="284"/>
      <c r="BR348" s="284"/>
      <c r="BS348" s="284"/>
      <c r="BT348" s="284"/>
      <c r="BU348" s="284"/>
      <c r="BV348" s="284"/>
      <c r="BW348" s="284"/>
      <c r="BX348" s="284"/>
      <c r="BY348" s="284"/>
      <c r="BZ348" s="284"/>
      <c r="CA348" s="284"/>
      <c r="CB348" s="284"/>
      <c r="CC348" s="284"/>
      <c r="CD348" s="284"/>
      <c r="CE348" s="284"/>
      <c r="CF348" s="284"/>
      <c r="CG348" s="284"/>
      <c r="CH348" s="284"/>
      <c r="CI348" s="284"/>
      <c r="CJ348" s="284"/>
      <c r="CK348" s="284"/>
      <c r="CL348" s="284"/>
      <c r="CM348" s="284"/>
      <c r="CN348" s="284"/>
      <c r="CO348" s="284"/>
      <c r="CP348" s="284"/>
      <c r="CQ348" s="284"/>
      <c r="CR348" s="284"/>
      <c r="CS348" s="284"/>
      <c r="CT348" s="284"/>
      <c r="CU348" s="284"/>
      <c r="CV348" s="284"/>
      <c r="CW348" s="284"/>
      <c r="CX348" s="284"/>
      <c r="CY348" s="284"/>
      <c r="CZ348" s="284"/>
      <c r="DA348" s="284"/>
      <c r="DB348" s="284"/>
      <c r="DC348" s="284"/>
      <c r="DD348" s="284"/>
      <c r="DE348" s="284"/>
      <c r="DF348" s="284"/>
      <c r="DG348" s="284"/>
      <c r="DH348" s="284"/>
      <c r="DI348" s="284"/>
      <c r="DJ348" s="284"/>
      <c r="DK348" s="284"/>
      <c r="DL348" s="284"/>
      <c r="DM348" s="284"/>
      <c r="DN348" s="284"/>
      <c r="DO348" s="284"/>
      <c r="DP348" s="284"/>
      <c r="DQ348" s="284"/>
      <c r="DR348" s="284"/>
      <c r="DS348" s="284"/>
      <c r="DT348" s="284"/>
      <c r="DU348" s="284"/>
      <c r="DV348" s="284"/>
      <c r="DW348" s="284"/>
      <c r="DX348" s="284"/>
      <c r="DY348" s="284"/>
      <c r="DZ348" s="284"/>
      <c r="EA348" s="284"/>
      <c r="EB348" s="284"/>
      <c r="EC348" s="284"/>
      <c r="ED348" s="284"/>
      <c r="EE348" s="284"/>
      <c r="EF348" s="284"/>
      <c r="EG348" s="284"/>
      <c r="EH348" s="284"/>
      <c r="EI348" s="284"/>
      <c r="EJ348" s="284"/>
      <c r="EK348" s="284"/>
      <c r="EL348" s="284"/>
      <c r="EM348" s="284"/>
      <c r="EN348" s="284"/>
      <c r="EO348" s="284"/>
      <c r="EP348" s="284"/>
      <c r="EQ348" s="284"/>
      <c r="ER348" s="284"/>
      <c r="ES348" s="284"/>
      <c r="ET348" s="284"/>
      <c r="EU348" s="284"/>
      <c r="EV348" s="284"/>
      <c r="EW348" s="284"/>
      <c r="EX348" s="284"/>
      <c r="EY348" s="284"/>
      <c r="EZ348" s="284"/>
      <c r="FA348" s="284"/>
      <c r="FB348" s="284"/>
      <c r="FC348" s="284"/>
      <c r="FD348" s="284"/>
      <c r="FE348" s="284"/>
      <c r="FF348" s="284"/>
      <c r="FG348" s="284"/>
      <c r="FH348" s="284"/>
      <c r="FI348" s="284"/>
      <c r="FJ348" s="284"/>
      <c r="FK348" s="284"/>
      <c r="FL348" s="284"/>
      <c r="FM348" s="284"/>
      <c r="FN348" s="284"/>
      <c r="FO348" s="284"/>
      <c r="FP348" s="284"/>
      <c r="FQ348" s="284"/>
      <c r="FR348" s="284"/>
      <c r="FS348" s="284"/>
      <c r="FT348" s="284"/>
      <c r="FU348" s="284"/>
      <c r="FV348" s="284"/>
      <c r="FW348" s="284"/>
      <c r="FX348" s="284"/>
      <c r="FY348" s="284"/>
      <c r="FZ348" s="284"/>
      <c r="GA348" s="284"/>
      <c r="GB348" s="284"/>
      <c r="GC348" s="284"/>
      <c r="GD348" s="284"/>
      <c r="GE348" s="284"/>
      <c r="GF348" s="284"/>
      <c r="GG348" s="284"/>
      <c r="GH348" s="284"/>
      <c r="GI348" s="284"/>
      <c r="GJ348" s="284"/>
      <c r="GK348" s="284"/>
      <c r="GL348" s="284"/>
      <c r="GM348" s="284"/>
      <c r="GN348" s="284"/>
      <c r="GO348" s="284"/>
      <c r="GP348" s="284"/>
      <c r="GQ348" s="284"/>
      <c r="GR348" s="284"/>
      <c r="GS348" s="284"/>
      <c r="GT348" s="284"/>
      <c r="GU348" s="284"/>
      <c r="GV348" s="284"/>
      <c r="GW348" s="284"/>
      <c r="GX348" s="284"/>
      <c r="GY348" s="284"/>
      <c r="GZ348" s="284"/>
      <c r="HA348" s="284"/>
      <c r="HB348" s="284"/>
      <c r="HC348" s="284"/>
      <c r="HD348" s="284"/>
      <c r="HE348" s="284"/>
      <c r="HF348" s="284"/>
      <c r="HG348" s="284"/>
      <c r="HH348" s="284"/>
      <c r="HI348" s="284"/>
      <c r="HJ348" s="284"/>
      <c r="HK348" s="284"/>
      <c r="HL348" s="284"/>
      <c r="HM348" s="284"/>
      <c r="HN348" s="284"/>
      <c r="HO348" s="284"/>
      <c r="HP348" s="284"/>
      <c r="HQ348" s="284"/>
      <c r="HR348" s="284"/>
      <c r="HS348" s="284"/>
      <c r="HT348" s="284"/>
      <c r="HU348" s="284"/>
      <c r="HV348" s="284"/>
      <c r="HW348" s="284"/>
      <c r="HX348" s="284"/>
      <c r="HY348" s="284"/>
      <c r="HZ348" s="284"/>
      <c r="IA348" s="284"/>
      <c r="IB348" s="284"/>
      <c r="IC348" s="284"/>
      <c r="ID348" s="284"/>
      <c r="IE348" s="284"/>
      <c r="IF348" s="284"/>
      <c r="IG348" s="284"/>
      <c r="IH348" s="284"/>
      <c r="II348" s="284"/>
    </row>
    <row r="349" spans="1:244" s="353" customFormat="1" ht="14.25">
      <c r="A349" s="344"/>
      <c r="B349" s="377" t="s">
        <v>322</v>
      </c>
      <c r="C349" s="317"/>
      <c r="D349" s="454"/>
      <c r="E349" s="375"/>
      <c r="F349" s="220">
        <f>F242</f>
        <v>0</v>
      </c>
      <c r="G349" s="284"/>
      <c r="H349" s="284"/>
      <c r="I349" s="284"/>
      <c r="J349" s="284"/>
      <c r="K349" s="284"/>
      <c r="L349" s="284"/>
      <c r="M349" s="284"/>
      <c r="N349" s="284"/>
      <c r="O349" s="284"/>
      <c r="P349" s="284"/>
      <c r="Q349" s="284"/>
      <c r="R349" s="284"/>
      <c r="S349" s="284"/>
      <c r="T349" s="284"/>
      <c r="U349" s="284"/>
      <c r="V349" s="284"/>
      <c r="W349" s="284"/>
      <c r="X349" s="284"/>
      <c r="Y349" s="284"/>
      <c r="Z349" s="284"/>
      <c r="AA349" s="284"/>
      <c r="AB349" s="284"/>
      <c r="AC349" s="284"/>
      <c r="AD349" s="284"/>
      <c r="AE349" s="284"/>
      <c r="AF349" s="284"/>
      <c r="AG349" s="284"/>
      <c r="AH349" s="284"/>
      <c r="AI349" s="284"/>
      <c r="AJ349" s="284"/>
      <c r="AK349" s="284"/>
      <c r="AL349" s="284"/>
      <c r="AM349" s="284"/>
      <c r="AN349" s="284"/>
      <c r="AO349" s="284"/>
      <c r="AP349" s="284"/>
      <c r="AQ349" s="284"/>
      <c r="AR349" s="284"/>
      <c r="AS349" s="284"/>
      <c r="AT349" s="284"/>
      <c r="AU349" s="284"/>
      <c r="AV349" s="284"/>
      <c r="AW349" s="284"/>
      <c r="AX349" s="284"/>
      <c r="AY349" s="284"/>
      <c r="AZ349" s="284"/>
      <c r="BA349" s="284"/>
      <c r="BB349" s="284"/>
      <c r="BC349" s="284"/>
      <c r="BD349" s="284"/>
      <c r="BE349" s="284"/>
      <c r="BF349" s="284"/>
      <c r="BG349" s="284"/>
      <c r="BH349" s="284"/>
      <c r="BI349" s="284"/>
      <c r="BJ349" s="284"/>
      <c r="BK349" s="284"/>
      <c r="BL349" s="284"/>
      <c r="BM349" s="284"/>
      <c r="BN349" s="284"/>
      <c r="BO349" s="284"/>
      <c r="BP349" s="284"/>
      <c r="BQ349" s="284"/>
      <c r="BR349" s="284"/>
      <c r="BS349" s="284"/>
      <c r="BT349" s="284"/>
      <c r="BU349" s="284"/>
      <c r="BV349" s="284"/>
      <c r="BW349" s="284"/>
      <c r="BX349" s="284"/>
      <c r="BY349" s="284"/>
      <c r="BZ349" s="284"/>
      <c r="CA349" s="284"/>
      <c r="CB349" s="284"/>
      <c r="CC349" s="284"/>
      <c r="CD349" s="284"/>
      <c r="CE349" s="284"/>
      <c r="CF349" s="284"/>
      <c r="CG349" s="284"/>
      <c r="CH349" s="284"/>
      <c r="CI349" s="284"/>
      <c r="CJ349" s="284"/>
      <c r="CK349" s="284"/>
      <c r="CL349" s="284"/>
      <c r="CM349" s="284"/>
      <c r="CN349" s="284"/>
      <c r="CO349" s="284"/>
      <c r="CP349" s="284"/>
      <c r="CQ349" s="284"/>
      <c r="CR349" s="284"/>
      <c r="CS349" s="284"/>
      <c r="CT349" s="284"/>
      <c r="CU349" s="284"/>
      <c r="CV349" s="284"/>
      <c r="CW349" s="284"/>
      <c r="CX349" s="284"/>
      <c r="CY349" s="284"/>
      <c r="CZ349" s="284"/>
      <c r="DA349" s="284"/>
      <c r="DB349" s="284"/>
      <c r="DC349" s="284"/>
      <c r="DD349" s="284"/>
      <c r="DE349" s="284"/>
      <c r="DF349" s="284"/>
      <c r="DG349" s="284"/>
      <c r="DH349" s="284"/>
      <c r="DI349" s="284"/>
      <c r="DJ349" s="284"/>
      <c r="DK349" s="284"/>
      <c r="DL349" s="284"/>
      <c r="DM349" s="284"/>
      <c r="DN349" s="284"/>
      <c r="DO349" s="284"/>
      <c r="DP349" s="284"/>
      <c r="DQ349" s="284"/>
      <c r="DR349" s="284"/>
      <c r="DS349" s="284"/>
      <c r="DT349" s="284"/>
      <c r="DU349" s="284"/>
      <c r="DV349" s="284"/>
      <c r="DW349" s="284"/>
      <c r="DX349" s="284"/>
      <c r="DY349" s="284"/>
      <c r="DZ349" s="284"/>
      <c r="EA349" s="284"/>
      <c r="EB349" s="284"/>
      <c r="EC349" s="284"/>
      <c r="ED349" s="284"/>
      <c r="EE349" s="284"/>
      <c r="EF349" s="284"/>
      <c r="EG349" s="284"/>
      <c r="EH349" s="284"/>
      <c r="EI349" s="284"/>
      <c r="EJ349" s="284"/>
      <c r="EK349" s="284"/>
      <c r="EL349" s="284"/>
      <c r="EM349" s="284"/>
      <c r="EN349" s="284"/>
      <c r="EO349" s="284"/>
      <c r="EP349" s="284"/>
      <c r="EQ349" s="284"/>
      <c r="ER349" s="284"/>
      <c r="ES349" s="284"/>
      <c r="ET349" s="284"/>
      <c r="EU349" s="284"/>
      <c r="EV349" s="284"/>
      <c r="EW349" s="284"/>
      <c r="EX349" s="284"/>
      <c r="EY349" s="284"/>
      <c r="EZ349" s="284"/>
      <c r="FA349" s="284"/>
      <c r="FB349" s="284"/>
      <c r="FC349" s="284"/>
      <c r="FD349" s="284"/>
      <c r="FE349" s="284"/>
      <c r="FF349" s="284"/>
      <c r="FG349" s="284"/>
      <c r="FH349" s="284"/>
      <c r="FI349" s="284"/>
      <c r="FJ349" s="284"/>
      <c r="FK349" s="284"/>
      <c r="FL349" s="284"/>
      <c r="FM349" s="284"/>
      <c r="FN349" s="284"/>
      <c r="FO349" s="284"/>
      <c r="FP349" s="284"/>
      <c r="FQ349" s="284"/>
      <c r="FR349" s="284"/>
      <c r="FS349" s="284"/>
      <c r="FT349" s="284"/>
      <c r="FU349" s="284"/>
      <c r="FV349" s="284"/>
      <c r="FW349" s="284"/>
      <c r="FX349" s="284"/>
      <c r="FY349" s="284"/>
      <c r="FZ349" s="284"/>
      <c r="GA349" s="284"/>
      <c r="GB349" s="284"/>
      <c r="GC349" s="284"/>
      <c r="GD349" s="284"/>
      <c r="GE349" s="284"/>
      <c r="GF349" s="284"/>
      <c r="GG349" s="284"/>
      <c r="GH349" s="284"/>
      <c r="GI349" s="284"/>
      <c r="GJ349" s="284"/>
      <c r="GK349" s="284"/>
      <c r="GL349" s="284"/>
      <c r="GM349" s="284"/>
      <c r="GN349" s="284"/>
      <c r="GO349" s="284"/>
      <c r="GP349" s="284"/>
      <c r="GQ349" s="284"/>
      <c r="GR349" s="284"/>
      <c r="GS349" s="284"/>
      <c r="GT349" s="284"/>
      <c r="GU349" s="284"/>
      <c r="GV349" s="284"/>
      <c r="GW349" s="284"/>
      <c r="GX349" s="284"/>
      <c r="GY349" s="284"/>
      <c r="GZ349" s="284"/>
      <c r="HA349" s="284"/>
      <c r="HB349" s="284"/>
      <c r="HC349" s="284"/>
      <c r="HD349" s="284"/>
      <c r="HE349" s="284"/>
      <c r="HF349" s="284"/>
      <c r="HG349" s="284"/>
      <c r="HH349" s="284"/>
      <c r="HI349" s="284"/>
      <c r="HJ349" s="284"/>
      <c r="HK349" s="284"/>
      <c r="HL349" s="284"/>
      <c r="HM349" s="284"/>
      <c r="HN349" s="284"/>
      <c r="HO349" s="284"/>
      <c r="HP349" s="284"/>
      <c r="HQ349" s="284"/>
      <c r="HR349" s="284"/>
      <c r="HS349" s="284"/>
      <c r="HT349" s="284"/>
      <c r="HU349" s="284"/>
      <c r="HV349" s="284"/>
      <c r="HW349" s="284"/>
      <c r="HX349" s="284"/>
      <c r="HY349" s="284"/>
      <c r="HZ349" s="284"/>
      <c r="IA349" s="284"/>
      <c r="IB349" s="284"/>
      <c r="IC349" s="284"/>
      <c r="ID349" s="284"/>
      <c r="IE349" s="284"/>
      <c r="IF349" s="284"/>
      <c r="IG349" s="284"/>
      <c r="IH349" s="284"/>
      <c r="II349" s="284"/>
    </row>
    <row r="350" spans="1:244" s="353" customFormat="1" ht="14.25">
      <c r="A350" s="344"/>
      <c r="B350" s="373"/>
      <c r="C350" s="317"/>
      <c r="D350" s="454"/>
      <c r="E350" s="375"/>
      <c r="F350" s="220"/>
      <c r="G350" s="284"/>
      <c r="H350" s="284"/>
      <c r="I350" s="284"/>
      <c r="J350" s="284"/>
      <c r="K350" s="284"/>
      <c r="L350" s="284"/>
      <c r="M350" s="284"/>
      <c r="N350" s="284"/>
      <c r="O350" s="284"/>
      <c r="P350" s="284"/>
      <c r="Q350" s="284"/>
      <c r="R350" s="284"/>
      <c r="S350" s="284"/>
      <c r="T350" s="284"/>
      <c r="U350" s="284"/>
      <c r="V350" s="284"/>
      <c r="W350" s="284"/>
      <c r="X350" s="284"/>
      <c r="Y350" s="284"/>
      <c r="Z350" s="284"/>
      <c r="AA350" s="284"/>
      <c r="AB350" s="284"/>
      <c r="AC350" s="284"/>
      <c r="AD350" s="284"/>
      <c r="AE350" s="284"/>
      <c r="AF350" s="284"/>
      <c r="AG350" s="284"/>
      <c r="AH350" s="284"/>
      <c r="AI350" s="284"/>
      <c r="AJ350" s="284"/>
      <c r="AK350" s="284"/>
      <c r="AL350" s="284"/>
      <c r="AM350" s="284"/>
      <c r="AN350" s="284"/>
      <c r="AO350" s="284"/>
      <c r="AP350" s="284"/>
      <c r="AQ350" s="284"/>
      <c r="AR350" s="284"/>
      <c r="AS350" s="284"/>
      <c r="AT350" s="284"/>
      <c r="AU350" s="284"/>
      <c r="AV350" s="284"/>
      <c r="AW350" s="284"/>
      <c r="AX350" s="284"/>
      <c r="AY350" s="284"/>
      <c r="AZ350" s="284"/>
      <c r="BA350" s="284"/>
      <c r="BB350" s="284"/>
      <c r="BC350" s="284"/>
      <c r="BD350" s="284"/>
      <c r="BE350" s="284"/>
      <c r="BF350" s="284"/>
      <c r="BG350" s="284"/>
      <c r="BH350" s="284"/>
      <c r="BI350" s="284"/>
      <c r="BJ350" s="284"/>
      <c r="BK350" s="284"/>
      <c r="BL350" s="284"/>
      <c r="BM350" s="284"/>
      <c r="BN350" s="284"/>
      <c r="BO350" s="284"/>
      <c r="BP350" s="284"/>
      <c r="BQ350" s="284"/>
      <c r="BR350" s="284"/>
      <c r="BS350" s="284"/>
      <c r="BT350" s="284"/>
      <c r="BU350" s="284"/>
      <c r="BV350" s="284"/>
      <c r="BW350" s="284"/>
      <c r="BX350" s="284"/>
      <c r="BY350" s="284"/>
      <c r="BZ350" s="284"/>
      <c r="CA350" s="284"/>
      <c r="CB350" s="284"/>
      <c r="CC350" s="284"/>
      <c r="CD350" s="284"/>
      <c r="CE350" s="284"/>
      <c r="CF350" s="284"/>
      <c r="CG350" s="284"/>
      <c r="CH350" s="284"/>
      <c r="CI350" s="284"/>
      <c r="CJ350" s="284"/>
      <c r="CK350" s="284"/>
      <c r="CL350" s="284"/>
      <c r="CM350" s="284"/>
      <c r="CN350" s="284"/>
      <c r="CO350" s="284"/>
      <c r="CP350" s="284"/>
      <c r="CQ350" s="284"/>
      <c r="CR350" s="284"/>
      <c r="CS350" s="284"/>
      <c r="CT350" s="284"/>
      <c r="CU350" s="284"/>
      <c r="CV350" s="284"/>
      <c r="CW350" s="284"/>
      <c r="CX350" s="284"/>
      <c r="CY350" s="284"/>
      <c r="CZ350" s="284"/>
      <c r="DA350" s="284"/>
      <c r="DB350" s="284"/>
      <c r="DC350" s="284"/>
      <c r="DD350" s="284"/>
      <c r="DE350" s="284"/>
      <c r="DF350" s="284"/>
      <c r="DG350" s="284"/>
      <c r="DH350" s="284"/>
      <c r="DI350" s="284"/>
      <c r="DJ350" s="284"/>
      <c r="DK350" s="284"/>
      <c r="DL350" s="284"/>
      <c r="DM350" s="284"/>
      <c r="DN350" s="284"/>
      <c r="DO350" s="284"/>
      <c r="DP350" s="284"/>
      <c r="DQ350" s="284"/>
      <c r="DR350" s="284"/>
      <c r="DS350" s="284"/>
      <c r="DT350" s="284"/>
      <c r="DU350" s="284"/>
      <c r="DV350" s="284"/>
      <c r="DW350" s="284"/>
      <c r="DX350" s="284"/>
      <c r="DY350" s="284"/>
      <c r="DZ350" s="284"/>
      <c r="EA350" s="284"/>
      <c r="EB350" s="284"/>
      <c r="EC350" s="284"/>
      <c r="ED350" s="284"/>
      <c r="EE350" s="284"/>
      <c r="EF350" s="284"/>
      <c r="EG350" s="284"/>
      <c r="EH350" s="284"/>
      <c r="EI350" s="284"/>
      <c r="EJ350" s="284"/>
      <c r="EK350" s="284"/>
      <c r="EL350" s="284"/>
      <c r="EM350" s="284"/>
      <c r="EN350" s="284"/>
      <c r="EO350" s="284"/>
      <c r="EP350" s="284"/>
      <c r="EQ350" s="284"/>
      <c r="ER350" s="284"/>
      <c r="ES350" s="284"/>
      <c r="ET350" s="284"/>
      <c r="EU350" s="284"/>
      <c r="EV350" s="284"/>
      <c r="EW350" s="284"/>
      <c r="EX350" s="284"/>
      <c r="EY350" s="284"/>
      <c r="EZ350" s="284"/>
      <c r="FA350" s="284"/>
      <c r="FB350" s="284"/>
      <c r="FC350" s="284"/>
      <c r="FD350" s="284"/>
      <c r="FE350" s="284"/>
      <c r="FF350" s="284"/>
      <c r="FG350" s="284"/>
      <c r="FH350" s="284"/>
      <c r="FI350" s="284"/>
      <c r="FJ350" s="284"/>
      <c r="FK350" s="284"/>
      <c r="FL350" s="284"/>
      <c r="FM350" s="284"/>
      <c r="FN350" s="284"/>
      <c r="FO350" s="284"/>
      <c r="FP350" s="284"/>
      <c r="FQ350" s="284"/>
      <c r="FR350" s="284"/>
      <c r="FS350" s="284"/>
      <c r="FT350" s="284"/>
      <c r="FU350" s="284"/>
      <c r="FV350" s="284"/>
      <c r="FW350" s="284"/>
      <c r="FX350" s="284"/>
      <c r="FY350" s="284"/>
      <c r="FZ350" s="284"/>
      <c r="GA350" s="284"/>
      <c r="GB350" s="284"/>
      <c r="GC350" s="284"/>
      <c r="GD350" s="284"/>
      <c r="GE350" s="284"/>
      <c r="GF350" s="284"/>
      <c r="GG350" s="284"/>
      <c r="GH350" s="284"/>
      <c r="GI350" s="284"/>
      <c r="GJ350" s="284"/>
      <c r="GK350" s="284"/>
      <c r="GL350" s="284"/>
      <c r="GM350" s="284"/>
      <c r="GN350" s="284"/>
      <c r="GO350" s="284"/>
      <c r="GP350" s="284"/>
      <c r="GQ350" s="284"/>
      <c r="GR350" s="284"/>
      <c r="GS350" s="284"/>
      <c r="GT350" s="284"/>
      <c r="GU350" s="284"/>
      <c r="GV350" s="284"/>
      <c r="GW350" s="284"/>
      <c r="GX350" s="284"/>
      <c r="GY350" s="284"/>
      <c r="GZ350" s="284"/>
      <c r="HA350" s="284"/>
      <c r="HB350" s="284"/>
      <c r="HC350" s="284"/>
      <c r="HD350" s="284"/>
      <c r="HE350" s="284"/>
      <c r="HF350" s="284"/>
      <c r="HG350" s="284"/>
      <c r="HH350" s="284"/>
      <c r="HI350" s="284"/>
      <c r="HJ350" s="284"/>
      <c r="HK350" s="284"/>
      <c r="HL350" s="284"/>
      <c r="HM350" s="284"/>
      <c r="HN350" s="284"/>
      <c r="HO350" s="284"/>
      <c r="HP350" s="284"/>
      <c r="HQ350" s="284"/>
      <c r="HR350" s="284"/>
      <c r="HS350" s="284"/>
      <c r="HT350" s="284"/>
      <c r="HU350" s="284"/>
      <c r="HV350" s="284"/>
      <c r="HW350" s="284"/>
      <c r="HX350" s="284"/>
      <c r="HY350" s="284"/>
      <c r="HZ350" s="284"/>
      <c r="IA350" s="284"/>
      <c r="IB350" s="284"/>
      <c r="IC350" s="284"/>
      <c r="ID350" s="284"/>
      <c r="IE350" s="284"/>
      <c r="IF350" s="284"/>
      <c r="IG350" s="284"/>
      <c r="IH350" s="284"/>
      <c r="II350" s="284"/>
    </row>
    <row r="351" spans="1:244" s="353" customFormat="1" ht="14.25">
      <c r="A351" s="344"/>
      <c r="B351" s="377" t="s">
        <v>323</v>
      </c>
      <c r="C351" s="317"/>
      <c r="D351" s="454"/>
      <c r="E351" s="375"/>
      <c r="F351" s="220">
        <f>F274</f>
        <v>0</v>
      </c>
      <c r="G351" s="284"/>
      <c r="H351" s="284"/>
      <c r="I351" s="284"/>
      <c r="J351" s="284"/>
      <c r="K351" s="284"/>
      <c r="L351" s="284"/>
      <c r="M351" s="284"/>
      <c r="N351" s="284"/>
      <c r="O351" s="284"/>
      <c r="P351" s="284"/>
      <c r="Q351" s="284"/>
      <c r="R351" s="284"/>
      <c r="S351" s="284"/>
      <c r="T351" s="284"/>
      <c r="U351" s="284"/>
      <c r="V351" s="284"/>
      <c r="W351" s="284"/>
      <c r="X351" s="284"/>
      <c r="Y351" s="284"/>
      <c r="Z351" s="284"/>
      <c r="AA351" s="284"/>
      <c r="AB351" s="284"/>
      <c r="AC351" s="284"/>
      <c r="AD351" s="284"/>
      <c r="AE351" s="284"/>
      <c r="AF351" s="284"/>
      <c r="AG351" s="284"/>
      <c r="AH351" s="284"/>
      <c r="AI351" s="284"/>
      <c r="AJ351" s="284"/>
      <c r="AK351" s="284"/>
      <c r="AL351" s="284"/>
      <c r="AM351" s="284"/>
      <c r="AN351" s="284"/>
      <c r="AO351" s="284"/>
      <c r="AP351" s="284"/>
      <c r="AQ351" s="284"/>
      <c r="AR351" s="284"/>
      <c r="AS351" s="284"/>
      <c r="AT351" s="284"/>
      <c r="AU351" s="284"/>
      <c r="AV351" s="284"/>
      <c r="AW351" s="284"/>
      <c r="AX351" s="284"/>
      <c r="AY351" s="284"/>
      <c r="AZ351" s="284"/>
      <c r="BA351" s="284"/>
      <c r="BB351" s="284"/>
      <c r="BC351" s="284"/>
      <c r="BD351" s="284"/>
      <c r="BE351" s="284"/>
      <c r="BF351" s="284"/>
      <c r="BG351" s="284"/>
      <c r="BH351" s="284"/>
      <c r="BI351" s="284"/>
      <c r="BJ351" s="284"/>
      <c r="BK351" s="284"/>
      <c r="BL351" s="284"/>
      <c r="BM351" s="284"/>
      <c r="BN351" s="284"/>
      <c r="BO351" s="284"/>
      <c r="BP351" s="284"/>
      <c r="BQ351" s="284"/>
      <c r="BR351" s="284"/>
      <c r="BS351" s="284"/>
      <c r="BT351" s="284"/>
      <c r="BU351" s="284"/>
      <c r="BV351" s="284"/>
      <c r="BW351" s="284"/>
      <c r="BX351" s="284"/>
      <c r="BY351" s="284"/>
      <c r="BZ351" s="284"/>
      <c r="CA351" s="284"/>
      <c r="CB351" s="284"/>
      <c r="CC351" s="284"/>
      <c r="CD351" s="284"/>
      <c r="CE351" s="284"/>
      <c r="CF351" s="284"/>
      <c r="CG351" s="284"/>
      <c r="CH351" s="284"/>
      <c r="CI351" s="284"/>
      <c r="CJ351" s="284"/>
      <c r="CK351" s="284"/>
      <c r="CL351" s="284"/>
      <c r="CM351" s="284"/>
      <c r="CN351" s="284"/>
      <c r="CO351" s="284"/>
      <c r="CP351" s="284"/>
      <c r="CQ351" s="284"/>
      <c r="CR351" s="284"/>
      <c r="CS351" s="284"/>
      <c r="CT351" s="284"/>
      <c r="CU351" s="284"/>
      <c r="CV351" s="284"/>
      <c r="CW351" s="284"/>
      <c r="CX351" s="284"/>
      <c r="CY351" s="284"/>
      <c r="CZ351" s="284"/>
      <c r="DA351" s="284"/>
      <c r="DB351" s="284"/>
      <c r="DC351" s="284"/>
      <c r="DD351" s="284"/>
      <c r="DE351" s="284"/>
      <c r="DF351" s="284"/>
      <c r="DG351" s="284"/>
      <c r="DH351" s="284"/>
      <c r="DI351" s="284"/>
      <c r="DJ351" s="284"/>
      <c r="DK351" s="284"/>
      <c r="DL351" s="284"/>
      <c r="DM351" s="284"/>
      <c r="DN351" s="284"/>
      <c r="DO351" s="284"/>
      <c r="DP351" s="284"/>
      <c r="DQ351" s="284"/>
      <c r="DR351" s="284"/>
      <c r="DS351" s="284"/>
      <c r="DT351" s="284"/>
      <c r="DU351" s="284"/>
      <c r="DV351" s="284"/>
      <c r="DW351" s="284"/>
      <c r="DX351" s="284"/>
      <c r="DY351" s="284"/>
      <c r="DZ351" s="284"/>
      <c r="EA351" s="284"/>
      <c r="EB351" s="284"/>
      <c r="EC351" s="284"/>
      <c r="ED351" s="284"/>
      <c r="EE351" s="284"/>
      <c r="EF351" s="284"/>
      <c r="EG351" s="284"/>
      <c r="EH351" s="284"/>
      <c r="EI351" s="284"/>
      <c r="EJ351" s="284"/>
      <c r="EK351" s="284"/>
      <c r="EL351" s="284"/>
      <c r="EM351" s="284"/>
      <c r="EN351" s="284"/>
      <c r="EO351" s="284"/>
      <c r="EP351" s="284"/>
      <c r="EQ351" s="284"/>
      <c r="ER351" s="284"/>
      <c r="ES351" s="284"/>
      <c r="ET351" s="284"/>
      <c r="EU351" s="284"/>
      <c r="EV351" s="284"/>
      <c r="EW351" s="284"/>
      <c r="EX351" s="284"/>
      <c r="EY351" s="284"/>
      <c r="EZ351" s="284"/>
      <c r="FA351" s="284"/>
      <c r="FB351" s="284"/>
      <c r="FC351" s="284"/>
      <c r="FD351" s="284"/>
      <c r="FE351" s="284"/>
      <c r="FF351" s="284"/>
      <c r="FG351" s="284"/>
      <c r="FH351" s="284"/>
      <c r="FI351" s="284"/>
      <c r="FJ351" s="284"/>
      <c r="FK351" s="284"/>
      <c r="FL351" s="284"/>
      <c r="FM351" s="284"/>
      <c r="FN351" s="284"/>
      <c r="FO351" s="284"/>
      <c r="FP351" s="284"/>
      <c r="FQ351" s="284"/>
      <c r="FR351" s="284"/>
      <c r="FS351" s="284"/>
      <c r="FT351" s="284"/>
      <c r="FU351" s="284"/>
      <c r="FV351" s="284"/>
      <c r="FW351" s="284"/>
      <c r="FX351" s="284"/>
      <c r="FY351" s="284"/>
      <c r="FZ351" s="284"/>
      <c r="GA351" s="284"/>
      <c r="GB351" s="284"/>
      <c r="GC351" s="284"/>
      <c r="GD351" s="284"/>
      <c r="GE351" s="284"/>
      <c r="GF351" s="284"/>
      <c r="GG351" s="284"/>
      <c r="GH351" s="284"/>
      <c r="GI351" s="284"/>
      <c r="GJ351" s="284"/>
      <c r="GK351" s="284"/>
      <c r="GL351" s="284"/>
      <c r="GM351" s="284"/>
      <c r="GN351" s="284"/>
      <c r="GO351" s="284"/>
      <c r="GP351" s="284"/>
      <c r="GQ351" s="284"/>
      <c r="GR351" s="284"/>
      <c r="GS351" s="284"/>
      <c r="GT351" s="284"/>
      <c r="GU351" s="284"/>
      <c r="GV351" s="284"/>
      <c r="GW351" s="284"/>
      <c r="GX351" s="284"/>
      <c r="GY351" s="284"/>
      <c r="GZ351" s="284"/>
      <c r="HA351" s="284"/>
      <c r="HB351" s="284"/>
      <c r="HC351" s="284"/>
      <c r="HD351" s="284"/>
      <c r="HE351" s="284"/>
      <c r="HF351" s="284"/>
      <c r="HG351" s="284"/>
      <c r="HH351" s="284"/>
      <c r="HI351" s="284"/>
      <c r="HJ351" s="284"/>
      <c r="HK351" s="284"/>
      <c r="HL351" s="284"/>
      <c r="HM351" s="284"/>
      <c r="HN351" s="284"/>
      <c r="HO351" s="284"/>
      <c r="HP351" s="284"/>
      <c r="HQ351" s="284"/>
      <c r="HR351" s="284"/>
      <c r="HS351" s="284"/>
      <c r="HT351" s="284"/>
      <c r="HU351" s="284"/>
      <c r="HV351" s="284"/>
      <c r="HW351" s="284"/>
      <c r="HX351" s="284"/>
      <c r="HY351" s="284"/>
      <c r="HZ351" s="284"/>
      <c r="IA351" s="284"/>
      <c r="IB351" s="284"/>
      <c r="IC351" s="284"/>
      <c r="ID351" s="284"/>
      <c r="IE351" s="284"/>
      <c r="IF351" s="284"/>
      <c r="IG351" s="284"/>
      <c r="IH351" s="284"/>
      <c r="II351" s="284"/>
    </row>
    <row r="352" spans="1:244" s="353" customFormat="1" ht="14.25">
      <c r="A352" s="344"/>
      <c r="B352" s="373"/>
      <c r="C352" s="317"/>
      <c r="D352" s="454"/>
      <c r="E352" s="375"/>
      <c r="F352" s="220"/>
      <c r="G352" s="284"/>
      <c r="H352" s="284"/>
      <c r="I352" s="284"/>
      <c r="J352" s="284"/>
      <c r="K352" s="284"/>
      <c r="L352" s="284"/>
      <c r="M352" s="284"/>
      <c r="N352" s="284"/>
      <c r="O352" s="284"/>
      <c r="P352" s="284"/>
      <c r="Q352" s="284"/>
      <c r="R352" s="284"/>
      <c r="S352" s="284"/>
      <c r="T352" s="284"/>
      <c r="U352" s="284"/>
      <c r="V352" s="284"/>
      <c r="W352" s="284"/>
      <c r="X352" s="284"/>
      <c r="Y352" s="284"/>
      <c r="Z352" s="284"/>
      <c r="AA352" s="284"/>
      <c r="AB352" s="284"/>
      <c r="AC352" s="284"/>
      <c r="AD352" s="284"/>
      <c r="AE352" s="284"/>
      <c r="AF352" s="284"/>
      <c r="AG352" s="284"/>
      <c r="AH352" s="284"/>
      <c r="AI352" s="284"/>
      <c r="AJ352" s="284"/>
      <c r="AK352" s="284"/>
      <c r="AL352" s="284"/>
      <c r="AM352" s="284"/>
      <c r="AN352" s="284"/>
      <c r="AO352" s="284"/>
      <c r="AP352" s="284"/>
      <c r="AQ352" s="284"/>
      <c r="AR352" s="284"/>
      <c r="AS352" s="284"/>
      <c r="AT352" s="284"/>
      <c r="AU352" s="284"/>
      <c r="AV352" s="284"/>
      <c r="AW352" s="284"/>
      <c r="AX352" s="284"/>
      <c r="AY352" s="284"/>
      <c r="AZ352" s="284"/>
      <c r="BA352" s="284"/>
      <c r="BB352" s="284"/>
      <c r="BC352" s="284"/>
      <c r="BD352" s="284"/>
      <c r="BE352" s="284"/>
      <c r="BF352" s="284"/>
      <c r="BG352" s="284"/>
      <c r="BH352" s="284"/>
      <c r="BI352" s="284"/>
      <c r="BJ352" s="284"/>
      <c r="BK352" s="284"/>
      <c r="BL352" s="284"/>
      <c r="BM352" s="284"/>
      <c r="BN352" s="284"/>
      <c r="BO352" s="284"/>
      <c r="BP352" s="284"/>
      <c r="BQ352" s="284"/>
      <c r="BR352" s="284"/>
      <c r="BS352" s="284"/>
      <c r="BT352" s="284"/>
      <c r="BU352" s="284"/>
      <c r="BV352" s="284"/>
      <c r="BW352" s="284"/>
      <c r="BX352" s="284"/>
      <c r="BY352" s="284"/>
      <c r="BZ352" s="284"/>
      <c r="CA352" s="284"/>
      <c r="CB352" s="284"/>
      <c r="CC352" s="284"/>
      <c r="CD352" s="284"/>
      <c r="CE352" s="284"/>
      <c r="CF352" s="284"/>
      <c r="CG352" s="284"/>
      <c r="CH352" s="284"/>
      <c r="CI352" s="284"/>
      <c r="CJ352" s="284"/>
      <c r="CK352" s="284"/>
      <c r="CL352" s="284"/>
      <c r="CM352" s="284"/>
      <c r="CN352" s="284"/>
      <c r="CO352" s="284"/>
      <c r="CP352" s="284"/>
      <c r="CQ352" s="284"/>
      <c r="CR352" s="284"/>
      <c r="CS352" s="284"/>
      <c r="CT352" s="284"/>
      <c r="CU352" s="284"/>
      <c r="CV352" s="284"/>
      <c r="CW352" s="284"/>
      <c r="CX352" s="284"/>
      <c r="CY352" s="284"/>
      <c r="CZ352" s="284"/>
      <c r="DA352" s="284"/>
      <c r="DB352" s="284"/>
      <c r="DC352" s="284"/>
      <c r="DD352" s="284"/>
      <c r="DE352" s="284"/>
      <c r="DF352" s="284"/>
      <c r="DG352" s="284"/>
      <c r="DH352" s="284"/>
      <c r="DI352" s="284"/>
      <c r="DJ352" s="284"/>
      <c r="DK352" s="284"/>
      <c r="DL352" s="284"/>
      <c r="DM352" s="284"/>
      <c r="DN352" s="284"/>
      <c r="DO352" s="284"/>
      <c r="DP352" s="284"/>
      <c r="DQ352" s="284"/>
      <c r="DR352" s="284"/>
      <c r="DS352" s="284"/>
      <c r="DT352" s="284"/>
      <c r="DU352" s="284"/>
      <c r="DV352" s="284"/>
      <c r="DW352" s="284"/>
      <c r="DX352" s="284"/>
      <c r="DY352" s="284"/>
      <c r="DZ352" s="284"/>
      <c r="EA352" s="284"/>
      <c r="EB352" s="284"/>
      <c r="EC352" s="284"/>
      <c r="ED352" s="284"/>
      <c r="EE352" s="284"/>
      <c r="EF352" s="284"/>
      <c r="EG352" s="284"/>
      <c r="EH352" s="284"/>
      <c r="EI352" s="284"/>
      <c r="EJ352" s="284"/>
      <c r="EK352" s="284"/>
      <c r="EL352" s="284"/>
      <c r="EM352" s="284"/>
      <c r="EN352" s="284"/>
      <c r="EO352" s="284"/>
      <c r="EP352" s="284"/>
      <c r="EQ352" s="284"/>
      <c r="ER352" s="284"/>
      <c r="ES352" s="284"/>
      <c r="ET352" s="284"/>
      <c r="EU352" s="284"/>
      <c r="EV352" s="284"/>
      <c r="EW352" s="284"/>
      <c r="EX352" s="284"/>
      <c r="EY352" s="284"/>
      <c r="EZ352" s="284"/>
      <c r="FA352" s="284"/>
      <c r="FB352" s="284"/>
      <c r="FC352" s="284"/>
      <c r="FD352" s="284"/>
      <c r="FE352" s="284"/>
      <c r="FF352" s="284"/>
      <c r="FG352" s="284"/>
      <c r="FH352" s="284"/>
      <c r="FI352" s="284"/>
      <c r="FJ352" s="284"/>
      <c r="FK352" s="284"/>
      <c r="FL352" s="284"/>
      <c r="FM352" s="284"/>
      <c r="FN352" s="284"/>
      <c r="FO352" s="284"/>
      <c r="FP352" s="284"/>
      <c r="FQ352" s="284"/>
      <c r="FR352" s="284"/>
      <c r="FS352" s="284"/>
      <c r="FT352" s="284"/>
      <c r="FU352" s="284"/>
      <c r="FV352" s="284"/>
      <c r="FW352" s="284"/>
      <c r="FX352" s="284"/>
      <c r="FY352" s="284"/>
      <c r="FZ352" s="284"/>
      <c r="GA352" s="284"/>
      <c r="GB352" s="284"/>
      <c r="GC352" s="284"/>
      <c r="GD352" s="284"/>
      <c r="GE352" s="284"/>
      <c r="GF352" s="284"/>
      <c r="GG352" s="284"/>
      <c r="GH352" s="284"/>
      <c r="GI352" s="284"/>
      <c r="GJ352" s="284"/>
      <c r="GK352" s="284"/>
      <c r="GL352" s="284"/>
      <c r="GM352" s="284"/>
      <c r="GN352" s="284"/>
      <c r="GO352" s="284"/>
      <c r="GP352" s="284"/>
      <c r="GQ352" s="284"/>
      <c r="GR352" s="284"/>
      <c r="GS352" s="284"/>
      <c r="GT352" s="284"/>
      <c r="GU352" s="284"/>
      <c r="GV352" s="284"/>
      <c r="GW352" s="284"/>
      <c r="GX352" s="284"/>
      <c r="GY352" s="284"/>
      <c r="GZ352" s="284"/>
      <c r="HA352" s="284"/>
      <c r="HB352" s="284"/>
      <c r="HC352" s="284"/>
      <c r="HD352" s="284"/>
      <c r="HE352" s="284"/>
      <c r="HF352" s="284"/>
      <c r="HG352" s="284"/>
      <c r="HH352" s="284"/>
      <c r="HI352" s="284"/>
      <c r="HJ352" s="284"/>
      <c r="HK352" s="284"/>
      <c r="HL352" s="284"/>
      <c r="HM352" s="284"/>
      <c r="HN352" s="284"/>
      <c r="HO352" s="284"/>
      <c r="HP352" s="284"/>
      <c r="HQ352" s="284"/>
      <c r="HR352" s="284"/>
      <c r="HS352" s="284"/>
      <c r="HT352" s="284"/>
      <c r="HU352" s="284"/>
      <c r="HV352" s="284"/>
      <c r="HW352" s="284"/>
      <c r="HX352" s="284"/>
      <c r="HY352" s="284"/>
      <c r="HZ352" s="284"/>
      <c r="IA352" s="284"/>
      <c r="IB352" s="284"/>
      <c r="IC352" s="284"/>
      <c r="ID352" s="284"/>
      <c r="IE352" s="284"/>
      <c r="IF352" s="284"/>
      <c r="IG352" s="284"/>
      <c r="IH352" s="284"/>
      <c r="II352" s="284"/>
    </row>
    <row r="353" spans="1:243" s="353" customFormat="1" ht="14.25">
      <c r="A353" s="344"/>
      <c r="B353" s="377" t="s">
        <v>1311</v>
      </c>
      <c r="C353" s="317"/>
      <c r="D353" s="454"/>
      <c r="E353" s="375"/>
      <c r="F353" s="220">
        <f>F307</f>
        <v>0</v>
      </c>
      <c r="G353" s="284"/>
      <c r="H353" s="284"/>
      <c r="I353" s="284"/>
      <c r="J353" s="284"/>
      <c r="K353" s="284"/>
      <c r="L353" s="284"/>
      <c r="M353" s="284"/>
      <c r="N353" s="284"/>
      <c r="O353" s="284"/>
      <c r="P353" s="284"/>
      <c r="Q353" s="284"/>
      <c r="R353" s="284"/>
      <c r="S353" s="284"/>
      <c r="T353" s="284"/>
      <c r="U353" s="284"/>
      <c r="V353" s="284"/>
      <c r="W353" s="284"/>
      <c r="X353" s="284"/>
      <c r="Y353" s="284"/>
      <c r="Z353" s="284"/>
      <c r="AA353" s="284"/>
      <c r="AB353" s="284"/>
      <c r="AC353" s="284"/>
      <c r="AD353" s="284"/>
      <c r="AE353" s="284"/>
      <c r="AF353" s="284"/>
      <c r="AG353" s="284"/>
      <c r="AH353" s="284"/>
      <c r="AI353" s="284"/>
      <c r="AJ353" s="284"/>
      <c r="AK353" s="284"/>
      <c r="AL353" s="284"/>
      <c r="AM353" s="284"/>
      <c r="AN353" s="284"/>
      <c r="AO353" s="284"/>
      <c r="AP353" s="284"/>
      <c r="AQ353" s="284"/>
      <c r="AR353" s="284"/>
      <c r="AS353" s="284"/>
      <c r="AT353" s="284"/>
      <c r="AU353" s="284"/>
      <c r="AV353" s="284"/>
      <c r="AW353" s="284"/>
      <c r="AX353" s="284"/>
      <c r="AY353" s="284"/>
      <c r="AZ353" s="284"/>
      <c r="BA353" s="284"/>
      <c r="BB353" s="284"/>
      <c r="BC353" s="284"/>
      <c r="BD353" s="284"/>
      <c r="BE353" s="284"/>
      <c r="BF353" s="284"/>
      <c r="BG353" s="284"/>
      <c r="BH353" s="284"/>
      <c r="BI353" s="284"/>
      <c r="BJ353" s="284"/>
      <c r="BK353" s="284"/>
      <c r="BL353" s="284"/>
      <c r="BM353" s="284"/>
      <c r="BN353" s="284"/>
      <c r="BO353" s="284"/>
      <c r="BP353" s="284"/>
      <c r="BQ353" s="284"/>
      <c r="BR353" s="284"/>
      <c r="BS353" s="284"/>
      <c r="BT353" s="284"/>
      <c r="BU353" s="284"/>
      <c r="BV353" s="284"/>
      <c r="BW353" s="284"/>
      <c r="BX353" s="284"/>
      <c r="BY353" s="284"/>
      <c r="BZ353" s="284"/>
      <c r="CA353" s="284"/>
      <c r="CB353" s="284"/>
      <c r="CC353" s="284"/>
      <c r="CD353" s="284"/>
      <c r="CE353" s="284"/>
      <c r="CF353" s="284"/>
      <c r="CG353" s="284"/>
      <c r="CH353" s="284"/>
      <c r="CI353" s="284"/>
      <c r="CJ353" s="284"/>
      <c r="CK353" s="284"/>
      <c r="CL353" s="284"/>
      <c r="CM353" s="284"/>
      <c r="CN353" s="284"/>
      <c r="CO353" s="284"/>
      <c r="CP353" s="284"/>
      <c r="CQ353" s="284"/>
      <c r="CR353" s="284"/>
      <c r="CS353" s="284"/>
      <c r="CT353" s="284"/>
      <c r="CU353" s="284"/>
      <c r="CV353" s="284"/>
      <c r="CW353" s="284"/>
      <c r="CX353" s="284"/>
      <c r="CY353" s="284"/>
      <c r="CZ353" s="284"/>
      <c r="DA353" s="284"/>
      <c r="DB353" s="284"/>
      <c r="DC353" s="284"/>
      <c r="DD353" s="284"/>
      <c r="DE353" s="284"/>
      <c r="DF353" s="284"/>
      <c r="DG353" s="284"/>
      <c r="DH353" s="284"/>
      <c r="DI353" s="284"/>
      <c r="DJ353" s="284"/>
      <c r="DK353" s="284"/>
      <c r="DL353" s="284"/>
      <c r="DM353" s="284"/>
      <c r="DN353" s="284"/>
      <c r="DO353" s="284"/>
      <c r="DP353" s="284"/>
      <c r="DQ353" s="284"/>
      <c r="DR353" s="284"/>
      <c r="DS353" s="284"/>
      <c r="DT353" s="284"/>
      <c r="DU353" s="284"/>
      <c r="DV353" s="284"/>
      <c r="DW353" s="284"/>
      <c r="DX353" s="284"/>
      <c r="DY353" s="284"/>
      <c r="DZ353" s="284"/>
      <c r="EA353" s="284"/>
      <c r="EB353" s="284"/>
      <c r="EC353" s="284"/>
      <c r="ED353" s="284"/>
      <c r="EE353" s="284"/>
      <c r="EF353" s="284"/>
      <c r="EG353" s="284"/>
      <c r="EH353" s="284"/>
      <c r="EI353" s="284"/>
      <c r="EJ353" s="284"/>
      <c r="EK353" s="284"/>
      <c r="EL353" s="284"/>
      <c r="EM353" s="284"/>
      <c r="EN353" s="284"/>
      <c r="EO353" s="284"/>
      <c r="EP353" s="284"/>
      <c r="EQ353" s="284"/>
      <c r="ER353" s="284"/>
      <c r="ES353" s="284"/>
      <c r="ET353" s="284"/>
      <c r="EU353" s="284"/>
      <c r="EV353" s="284"/>
      <c r="EW353" s="284"/>
      <c r="EX353" s="284"/>
      <c r="EY353" s="284"/>
      <c r="EZ353" s="284"/>
      <c r="FA353" s="284"/>
      <c r="FB353" s="284"/>
      <c r="FC353" s="284"/>
      <c r="FD353" s="284"/>
      <c r="FE353" s="284"/>
      <c r="FF353" s="284"/>
      <c r="FG353" s="284"/>
      <c r="FH353" s="284"/>
      <c r="FI353" s="284"/>
      <c r="FJ353" s="284"/>
      <c r="FK353" s="284"/>
      <c r="FL353" s="284"/>
      <c r="FM353" s="284"/>
      <c r="FN353" s="284"/>
      <c r="FO353" s="284"/>
      <c r="FP353" s="284"/>
      <c r="FQ353" s="284"/>
      <c r="FR353" s="284"/>
      <c r="FS353" s="284"/>
      <c r="FT353" s="284"/>
      <c r="FU353" s="284"/>
      <c r="FV353" s="284"/>
      <c r="FW353" s="284"/>
      <c r="FX353" s="284"/>
      <c r="FY353" s="284"/>
      <c r="FZ353" s="284"/>
      <c r="GA353" s="284"/>
      <c r="GB353" s="284"/>
      <c r="GC353" s="284"/>
      <c r="GD353" s="284"/>
      <c r="GE353" s="284"/>
      <c r="GF353" s="284"/>
      <c r="GG353" s="284"/>
      <c r="GH353" s="284"/>
      <c r="GI353" s="284"/>
      <c r="GJ353" s="284"/>
      <c r="GK353" s="284"/>
      <c r="GL353" s="284"/>
      <c r="GM353" s="284"/>
      <c r="GN353" s="284"/>
      <c r="GO353" s="284"/>
      <c r="GP353" s="284"/>
      <c r="GQ353" s="284"/>
      <c r="GR353" s="284"/>
      <c r="GS353" s="284"/>
      <c r="GT353" s="284"/>
      <c r="GU353" s="284"/>
      <c r="GV353" s="284"/>
      <c r="GW353" s="284"/>
      <c r="GX353" s="284"/>
      <c r="GY353" s="284"/>
      <c r="GZ353" s="284"/>
      <c r="HA353" s="284"/>
      <c r="HB353" s="284"/>
      <c r="HC353" s="284"/>
      <c r="HD353" s="284"/>
      <c r="HE353" s="284"/>
      <c r="HF353" s="284"/>
      <c r="HG353" s="284"/>
      <c r="HH353" s="284"/>
      <c r="HI353" s="284"/>
      <c r="HJ353" s="284"/>
      <c r="HK353" s="284"/>
      <c r="HL353" s="284"/>
      <c r="HM353" s="284"/>
      <c r="HN353" s="284"/>
      <c r="HO353" s="284"/>
      <c r="HP353" s="284"/>
      <c r="HQ353" s="284"/>
      <c r="HR353" s="284"/>
      <c r="HS353" s="284"/>
      <c r="HT353" s="284"/>
      <c r="HU353" s="284"/>
      <c r="HV353" s="284"/>
      <c r="HW353" s="284"/>
      <c r="HX353" s="284"/>
      <c r="HY353" s="284"/>
      <c r="HZ353" s="284"/>
      <c r="IA353" s="284"/>
      <c r="IB353" s="284"/>
      <c r="IC353" s="284"/>
      <c r="ID353" s="284"/>
      <c r="IE353" s="284"/>
      <c r="IF353" s="284"/>
      <c r="IG353" s="284"/>
      <c r="IH353" s="284"/>
      <c r="II353" s="284"/>
    </row>
    <row r="354" spans="1:243" s="353" customFormat="1" ht="14.25">
      <c r="A354" s="344"/>
      <c r="B354" s="373"/>
      <c r="C354" s="317"/>
      <c r="D354" s="454"/>
      <c r="E354" s="375"/>
      <c r="F354" s="220"/>
      <c r="G354" s="284"/>
      <c r="H354" s="284"/>
      <c r="I354" s="284"/>
      <c r="J354" s="284"/>
      <c r="K354" s="284"/>
      <c r="L354" s="284"/>
      <c r="M354" s="284"/>
      <c r="N354" s="284"/>
      <c r="O354" s="284"/>
      <c r="P354" s="284"/>
      <c r="Q354" s="284"/>
      <c r="R354" s="284"/>
      <c r="S354" s="284"/>
      <c r="T354" s="284"/>
      <c r="U354" s="284"/>
      <c r="V354" s="284"/>
      <c r="W354" s="284"/>
      <c r="X354" s="284"/>
      <c r="Y354" s="284"/>
      <c r="Z354" s="284"/>
      <c r="AA354" s="284"/>
      <c r="AB354" s="284"/>
      <c r="AC354" s="284"/>
      <c r="AD354" s="284"/>
      <c r="AE354" s="284"/>
      <c r="AF354" s="284"/>
      <c r="AG354" s="284"/>
      <c r="AH354" s="284"/>
      <c r="AI354" s="284"/>
      <c r="AJ354" s="284"/>
      <c r="AK354" s="284"/>
      <c r="AL354" s="284"/>
      <c r="AM354" s="284"/>
      <c r="AN354" s="284"/>
      <c r="AO354" s="284"/>
      <c r="AP354" s="284"/>
      <c r="AQ354" s="284"/>
      <c r="AR354" s="284"/>
      <c r="AS354" s="284"/>
      <c r="AT354" s="284"/>
      <c r="AU354" s="284"/>
      <c r="AV354" s="284"/>
      <c r="AW354" s="284"/>
      <c r="AX354" s="284"/>
      <c r="AY354" s="284"/>
      <c r="AZ354" s="284"/>
      <c r="BA354" s="284"/>
      <c r="BB354" s="284"/>
      <c r="BC354" s="284"/>
      <c r="BD354" s="284"/>
      <c r="BE354" s="284"/>
      <c r="BF354" s="284"/>
      <c r="BG354" s="284"/>
      <c r="BH354" s="284"/>
      <c r="BI354" s="284"/>
      <c r="BJ354" s="284"/>
      <c r="BK354" s="284"/>
      <c r="BL354" s="284"/>
      <c r="BM354" s="284"/>
      <c r="BN354" s="284"/>
      <c r="BO354" s="284"/>
      <c r="BP354" s="284"/>
      <c r="BQ354" s="284"/>
      <c r="BR354" s="284"/>
      <c r="BS354" s="284"/>
      <c r="BT354" s="284"/>
      <c r="BU354" s="284"/>
      <c r="BV354" s="284"/>
      <c r="BW354" s="284"/>
      <c r="BX354" s="284"/>
      <c r="BY354" s="284"/>
      <c r="BZ354" s="284"/>
      <c r="CA354" s="284"/>
      <c r="CB354" s="284"/>
      <c r="CC354" s="284"/>
      <c r="CD354" s="284"/>
      <c r="CE354" s="284"/>
      <c r="CF354" s="284"/>
      <c r="CG354" s="284"/>
      <c r="CH354" s="284"/>
      <c r="CI354" s="284"/>
      <c r="CJ354" s="284"/>
      <c r="CK354" s="284"/>
      <c r="CL354" s="284"/>
      <c r="CM354" s="284"/>
      <c r="CN354" s="284"/>
      <c r="CO354" s="284"/>
      <c r="CP354" s="284"/>
      <c r="CQ354" s="284"/>
      <c r="CR354" s="284"/>
      <c r="CS354" s="284"/>
      <c r="CT354" s="284"/>
      <c r="CU354" s="284"/>
      <c r="CV354" s="284"/>
      <c r="CW354" s="284"/>
      <c r="CX354" s="284"/>
      <c r="CY354" s="284"/>
      <c r="CZ354" s="284"/>
      <c r="DA354" s="284"/>
      <c r="DB354" s="284"/>
      <c r="DC354" s="284"/>
      <c r="DD354" s="284"/>
      <c r="DE354" s="284"/>
      <c r="DF354" s="284"/>
      <c r="DG354" s="284"/>
      <c r="DH354" s="284"/>
      <c r="DI354" s="284"/>
      <c r="DJ354" s="284"/>
      <c r="DK354" s="284"/>
      <c r="DL354" s="284"/>
      <c r="DM354" s="284"/>
      <c r="DN354" s="284"/>
      <c r="DO354" s="284"/>
      <c r="DP354" s="284"/>
      <c r="DQ354" s="284"/>
      <c r="DR354" s="284"/>
      <c r="DS354" s="284"/>
      <c r="DT354" s="284"/>
      <c r="DU354" s="284"/>
      <c r="DV354" s="284"/>
      <c r="DW354" s="284"/>
      <c r="DX354" s="284"/>
      <c r="DY354" s="284"/>
      <c r="DZ354" s="284"/>
      <c r="EA354" s="284"/>
      <c r="EB354" s="284"/>
      <c r="EC354" s="284"/>
      <c r="ED354" s="284"/>
      <c r="EE354" s="284"/>
      <c r="EF354" s="284"/>
      <c r="EG354" s="284"/>
      <c r="EH354" s="284"/>
      <c r="EI354" s="284"/>
      <c r="EJ354" s="284"/>
      <c r="EK354" s="284"/>
      <c r="EL354" s="284"/>
      <c r="EM354" s="284"/>
      <c r="EN354" s="284"/>
      <c r="EO354" s="284"/>
      <c r="EP354" s="284"/>
      <c r="EQ354" s="284"/>
      <c r="ER354" s="284"/>
      <c r="ES354" s="284"/>
      <c r="ET354" s="284"/>
      <c r="EU354" s="284"/>
      <c r="EV354" s="284"/>
      <c r="EW354" s="284"/>
      <c r="EX354" s="284"/>
      <c r="EY354" s="284"/>
      <c r="EZ354" s="284"/>
      <c r="FA354" s="284"/>
      <c r="FB354" s="284"/>
      <c r="FC354" s="284"/>
      <c r="FD354" s="284"/>
      <c r="FE354" s="284"/>
      <c r="FF354" s="284"/>
      <c r="FG354" s="284"/>
      <c r="FH354" s="284"/>
      <c r="FI354" s="284"/>
      <c r="FJ354" s="284"/>
      <c r="FK354" s="284"/>
      <c r="FL354" s="284"/>
      <c r="FM354" s="284"/>
      <c r="FN354" s="284"/>
      <c r="FO354" s="284"/>
      <c r="FP354" s="284"/>
      <c r="FQ354" s="284"/>
      <c r="FR354" s="284"/>
      <c r="FS354" s="284"/>
      <c r="FT354" s="284"/>
      <c r="FU354" s="284"/>
      <c r="FV354" s="284"/>
      <c r="FW354" s="284"/>
      <c r="FX354" s="284"/>
      <c r="FY354" s="284"/>
      <c r="FZ354" s="284"/>
      <c r="GA354" s="284"/>
      <c r="GB354" s="284"/>
      <c r="GC354" s="284"/>
      <c r="GD354" s="284"/>
      <c r="GE354" s="284"/>
      <c r="GF354" s="284"/>
      <c r="GG354" s="284"/>
      <c r="GH354" s="284"/>
      <c r="GI354" s="284"/>
      <c r="GJ354" s="284"/>
      <c r="GK354" s="284"/>
      <c r="GL354" s="284"/>
      <c r="GM354" s="284"/>
      <c r="GN354" s="284"/>
      <c r="GO354" s="284"/>
      <c r="GP354" s="284"/>
      <c r="GQ354" s="284"/>
      <c r="GR354" s="284"/>
      <c r="GS354" s="284"/>
      <c r="GT354" s="284"/>
      <c r="GU354" s="284"/>
      <c r="GV354" s="284"/>
      <c r="GW354" s="284"/>
      <c r="GX354" s="284"/>
      <c r="GY354" s="284"/>
      <c r="GZ354" s="284"/>
      <c r="HA354" s="284"/>
      <c r="HB354" s="284"/>
      <c r="HC354" s="284"/>
      <c r="HD354" s="284"/>
      <c r="HE354" s="284"/>
      <c r="HF354" s="284"/>
      <c r="HG354" s="284"/>
      <c r="HH354" s="284"/>
      <c r="HI354" s="284"/>
      <c r="HJ354" s="284"/>
      <c r="HK354" s="284"/>
      <c r="HL354" s="284"/>
      <c r="HM354" s="284"/>
      <c r="HN354" s="284"/>
      <c r="HO354" s="284"/>
      <c r="HP354" s="284"/>
      <c r="HQ354" s="284"/>
      <c r="HR354" s="284"/>
      <c r="HS354" s="284"/>
      <c r="HT354" s="284"/>
      <c r="HU354" s="284"/>
      <c r="HV354" s="284"/>
      <c r="HW354" s="284"/>
      <c r="HX354" s="284"/>
      <c r="HY354" s="284"/>
      <c r="HZ354" s="284"/>
      <c r="IA354" s="284"/>
      <c r="IB354" s="284"/>
      <c r="IC354" s="284"/>
      <c r="ID354" s="284"/>
      <c r="IE354" s="284"/>
      <c r="IF354" s="284"/>
      <c r="IG354" s="284"/>
      <c r="IH354" s="284"/>
      <c r="II354" s="284"/>
    </row>
    <row r="355" spans="1:243" s="353" customFormat="1" ht="14.25">
      <c r="A355" s="344"/>
      <c r="B355" s="377" t="s">
        <v>1312</v>
      </c>
      <c r="C355" s="317"/>
      <c r="D355" s="454"/>
      <c r="E355" s="375"/>
      <c r="F355" s="220">
        <f>F343</f>
        <v>0</v>
      </c>
      <c r="G355" s="284"/>
      <c r="H355" s="284"/>
      <c r="I355" s="284"/>
      <c r="J355" s="284"/>
      <c r="K355" s="284"/>
      <c r="L355" s="284"/>
      <c r="M355" s="284"/>
      <c r="N355" s="284"/>
      <c r="O355" s="284"/>
      <c r="P355" s="284"/>
      <c r="Q355" s="284"/>
      <c r="R355" s="284"/>
      <c r="S355" s="284"/>
      <c r="T355" s="284"/>
      <c r="U355" s="284"/>
      <c r="V355" s="284"/>
      <c r="W355" s="284"/>
      <c r="X355" s="284"/>
      <c r="Y355" s="284"/>
      <c r="Z355" s="284"/>
      <c r="AA355" s="284"/>
      <c r="AB355" s="284"/>
      <c r="AC355" s="284"/>
      <c r="AD355" s="284"/>
      <c r="AE355" s="284"/>
      <c r="AF355" s="284"/>
      <c r="AG355" s="284"/>
      <c r="AH355" s="284"/>
      <c r="AI355" s="284"/>
      <c r="AJ355" s="284"/>
      <c r="AK355" s="284"/>
      <c r="AL355" s="284"/>
      <c r="AM355" s="284"/>
      <c r="AN355" s="284"/>
      <c r="AO355" s="284"/>
      <c r="AP355" s="284"/>
      <c r="AQ355" s="284"/>
      <c r="AR355" s="284"/>
      <c r="AS355" s="284"/>
      <c r="AT355" s="284"/>
      <c r="AU355" s="284"/>
      <c r="AV355" s="284"/>
      <c r="AW355" s="284"/>
      <c r="AX355" s="284"/>
      <c r="AY355" s="284"/>
      <c r="AZ355" s="284"/>
      <c r="BA355" s="284"/>
      <c r="BB355" s="284"/>
      <c r="BC355" s="284"/>
      <c r="BD355" s="284"/>
      <c r="BE355" s="284"/>
      <c r="BF355" s="284"/>
      <c r="BG355" s="284"/>
      <c r="BH355" s="284"/>
      <c r="BI355" s="284"/>
      <c r="BJ355" s="284"/>
      <c r="BK355" s="284"/>
      <c r="BL355" s="284"/>
      <c r="BM355" s="284"/>
      <c r="BN355" s="284"/>
      <c r="BO355" s="284"/>
      <c r="BP355" s="284"/>
      <c r="BQ355" s="284"/>
      <c r="BR355" s="284"/>
      <c r="BS355" s="284"/>
      <c r="BT355" s="284"/>
      <c r="BU355" s="284"/>
      <c r="BV355" s="284"/>
      <c r="BW355" s="284"/>
      <c r="BX355" s="284"/>
      <c r="BY355" s="284"/>
      <c r="BZ355" s="284"/>
      <c r="CA355" s="284"/>
      <c r="CB355" s="284"/>
      <c r="CC355" s="284"/>
      <c r="CD355" s="284"/>
      <c r="CE355" s="284"/>
      <c r="CF355" s="284"/>
      <c r="CG355" s="284"/>
      <c r="CH355" s="284"/>
      <c r="CI355" s="284"/>
      <c r="CJ355" s="284"/>
      <c r="CK355" s="284"/>
      <c r="CL355" s="284"/>
      <c r="CM355" s="284"/>
      <c r="CN355" s="284"/>
      <c r="CO355" s="284"/>
      <c r="CP355" s="284"/>
      <c r="CQ355" s="284"/>
      <c r="CR355" s="284"/>
      <c r="CS355" s="284"/>
      <c r="CT355" s="284"/>
      <c r="CU355" s="284"/>
      <c r="CV355" s="284"/>
      <c r="CW355" s="284"/>
      <c r="CX355" s="284"/>
      <c r="CY355" s="284"/>
      <c r="CZ355" s="284"/>
      <c r="DA355" s="284"/>
      <c r="DB355" s="284"/>
      <c r="DC355" s="284"/>
      <c r="DD355" s="284"/>
      <c r="DE355" s="284"/>
      <c r="DF355" s="284"/>
      <c r="DG355" s="284"/>
      <c r="DH355" s="284"/>
      <c r="DI355" s="284"/>
      <c r="DJ355" s="284"/>
      <c r="DK355" s="284"/>
      <c r="DL355" s="284"/>
      <c r="DM355" s="284"/>
      <c r="DN355" s="284"/>
      <c r="DO355" s="284"/>
      <c r="DP355" s="284"/>
      <c r="DQ355" s="284"/>
      <c r="DR355" s="284"/>
      <c r="DS355" s="284"/>
      <c r="DT355" s="284"/>
      <c r="DU355" s="284"/>
      <c r="DV355" s="284"/>
      <c r="DW355" s="284"/>
      <c r="DX355" s="284"/>
      <c r="DY355" s="284"/>
      <c r="DZ355" s="284"/>
      <c r="EA355" s="284"/>
      <c r="EB355" s="284"/>
      <c r="EC355" s="284"/>
      <c r="ED355" s="284"/>
      <c r="EE355" s="284"/>
      <c r="EF355" s="284"/>
      <c r="EG355" s="284"/>
      <c r="EH355" s="284"/>
      <c r="EI355" s="284"/>
      <c r="EJ355" s="284"/>
      <c r="EK355" s="284"/>
      <c r="EL355" s="284"/>
      <c r="EM355" s="284"/>
      <c r="EN355" s="284"/>
      <c r="EO355" s="284"/>
      <c r="EP355" s="284"/>
      <c r="EQ355" s="284"/>
      <c r="ER355" s="284"/>
      <c r="ES355" s="284"/>
      <c r="ET355" s="284"/>
      <c r="EU355" s="284"/>
      <c r="EV355" s="284"/>
      <c r="EW355" s="284"/>
      <c r="EX355" s="284"/>
      <c r="EY355" s="284"/>
      <c r="EZ355" s="284"/>
      <c r="FA355" s="284"/>
      <c r="FB355" s="284"/>
      <c r="FC355" s="284"/>
      <c r="FD355" s="284"/>
      <c r="FE355" s="284"/>
      <c r="FF355" s="284"/>
      <c r="FG355" s="284"/>
      <c r="FH355" s="284"/>
      <c r="FI355" s="284"/>
      <c r="FJ355" s="284"/>
      <c r="FK355" s="284"/>
      <c r="FL355" s="284"/>
      <c r="FM355" s="284"/>
      <c r="FN355" s="284"/>
      <c r="FO355" s="284"/>
      <c r="FP355" s="284"/>
      <c r="FQ355" s="284"/>
      <c r="FR355" s="284"/>
      <c r="FS355" s="284"/>
      <c r="FT355" s="284"/>
      <c r="FU355" s="284"/>
      <c r="FV355" s="284"/>
      <c r="FW355" s="284"/>
      <c r="FX355" s="284"/>
      <c r="FY355" s="284"/>
      <c r="FZ355" s="284"/>
      <c r="GA355" s="284"/>
      <c r="GB355" s="284"/>
      <c r="GC355" s="284"/>
      <c r="GD355" s="284"/>
      <c r="GE355" s="284"/>
      <c r="GF355" s="284"/>
      <c r="GG355" s="284"/>
      <c r="GH355" s="284"/>
      <c r="GI355" s="284"/>
      <c r="GJ355" s="284"/>
      <c r="GK355" s="284"/>
      <c r="GL355" s="284"/>
      <c r="GM355" s="284"/>
      <c r="GN355" s="284"/>
      <c r="GO355" s="284"/>
      <c r="GP355" s="284"/>
      <c r="GQ355" s="284"/>
      <c r="GR355" s="284"/>
      <c r="GS355" s="284"/>
      <c r="GT355" s="284"/>
      <c r="GU355" s="284"/>
      <c r="GV355" s="284"/>
      <c r="GW355" s="284"/>
      <c r="GX355" s="284"/>
      <c r="GY355" s="284"/>
      <c r="GZ355" s="284"/>
      <c r="HA355" s="284"/>
      <c r="HB355" s="284"/>
      <c r="HC355" s="284"/>
      <c r="HD355" s="284"/>
      <c r="HE355" s="284"/>
      <c r="HF355" s="284"/>
      <c r="HG355" s="284"/>
      <c r="HH355" s="284"/>
      <c r="HI355" s="284"/>
      <c r="HJ355" s="284"/>
      <c r="HK355" s="284"/>
      <c r="HL355" s="284"/>
      <c r="HM355" s="284"/>
      <c r="HN355" s="284"/>
      <c r="HO355" s="284"/>
      <c r="HP355" s="284"/>
      <c r="HQ355" s="284"/>
      <c r="HR355" s="284"/>
      <c r="HS355" s="284"/>
      <c r="HT355" s="284"/>
      <c r="HU355" s="284"/>
      <c r="HV355" s="284"/>
      <c r="HW355" s="284"/>
      <c r="HX355" s="284"/>
      <c r="HY355" s="284"/>
      <c r="HZ355" s="284"/>
      <c r="IA355" s="284"/>
      <c r="IB355" s="284"/>
      <c r="IC355" s="284"/>
      <c r="ID355" s="284"/>
      <c r="IE355" s="284"/>
      <c r="IF355" s="284"/>
      <c r="IG355" s="284"/>
      <c r="IH355" s="284"/>
      <c r="II355" s="284"/>
    </row>
    <row r="356" spans="1:243" s="353" customFormat="1" ht="14.25">
      <c r="A356" s="344"/>
      <c r="B356" s="373"/>
      <c r="C356" s="317"/>
      <c r="D356" s="454"/>
      <c r="E356" s="375"/>
      <c r="F356" s="220"/>
      <c r="G356" s="284"/>
      <c r="H356" s="284"/>
      <c r="I356" s="284"/>
      <c r="J356" s="284"/>
      <c r="K356" s="284"/>
      <c r="L356" s="284"/>
      <c r="M356" s="284"/>
      <c r="N356" s="284"/>
      <c r="O356" s="284"/>
      <c r="P356" s="284"/>
      <c r="Q356" s="284"/>
      <c r="R356" s="284"/>
      <c r="S356" s="284"/>
      <c r="T356" s="284"/>
      <c r="U356" s="284"/>
      <c r="V356" s="284"/>
      <c r="W356" s="284"/>
      <c r="X356" s="284"/>
      <c r="Y356" s="284"/>
      <c r="Z356" s="284"/>
      <c r="AA356" s="284"/>
      <c r="AB356" s="284"/>
      <c r="AC356" s="284"/>
      <c r="AD356" s="284"/>
      <c r="AE356" s="284"/>
      <c r="AF356" s="284"/>
      <c r="AG356" s="284"/>
      <c r="AH356" s="284"/>
      <c r="AI356" s="284"/>
      <c r="AJ356" s="284"/>
      <c r="AK356" s="284"/>
      <c r="AL356" s="284"/>
      <c r="AM356" s="284"/>
      <c r="AN356" s="284"/>
      <c r="AO356" s="284"/>
      <c r="AP356" s="284"/>
      <c r="AQ356" s="284"/>
      <c r="AR356" s="284"/>
      <c r="AS356" s="284"/>
      <c r="AT356" s="284"/>
      <c r="AU356" s="284"/>
      <c r="AV356" s="284"/>
      <c r="AW356" s="284"/>
      <c r="AX356" s="284"/>
      <c r="AY356" s="284"/>
      <c r="AZ356" s="284"/>
      <c r="BA356" s="284"/>
      <c r="BB356" s="284"/>
      <c r="BC356" s="284"/>
      <c r="BD356" s="284"/>
      <c r="BE356" s="284"/>
      <c r="BF356" s="284"/>
      <c r="BG356" s="284"/>
      <c r="BH356" s="284"/>
      <c r="BI356" s="284"/>
      <c r="BJ356" s="284"/>
      <c r="BK356" s="284"/>
      <c r="BL356" s="284"/>
      <c r="BM356" s="284"/>
      <c r="BN356" s="284"/>
      <c r="BO356" s="284"/>
      <c r="BP356" s="284"/>
      <c r="BQ356" s="284"/>
      <c r="BR356" s="284"/>
      <c r="BS356" s="284"/>
      <c r="BT356" s="284"/>
      <c r="BU356" s="284"/>
      <c r="BV356" s="284"/>
      <c r="BW356" s="284"/>
      <c r="BX356" s="284"/>
      <c r="BY356" s="284"/>
      <c r="BZ356" s="284"/>
      <c r="CA356" s="284"/>
      <c r="CB356" s="284"/>
      <c r="CC356" s="284"/>
      <c r="CD356" s="284"/>
      <c r="CE356" s="284"/>
      <c r="CF356" s="284"/>
      <c r="CG356" s="284"/>
      <c r="CH356" s="284"/>
      <c r="CI356" s="284"/>
      <c r="CJ356" s="284"/>
      <c r="CK356" s="284"/>
      <c r="CL356" s="284"/>
      <c r="CM356" s="284"/>
      <c r="CN356" s="284"/>
      <c r="CO356" s="284"/>
      <c r="CP356" s="284"/>
      <c r="CQ356" s="284"/>
      <c r="CR356" s="284"/>
      <c r="CS356" s="284"/>
      <c r="CT356" s="284"/>
      <c r="CU356" s="284"/>
      <c r="CV356" s="284"/>
      <c r="CW356" s="284"/>
      <c r="CX356" s="284"/>
      <c r="CY356" s="284"/>
      <c r="CZ356" s="284"/>
      <c r="DA356" s="284"/>
      <c r="DB356" s="284"/>
      <c r="DC356" s="284"/>
      <c r="DD356" s="284"/>
      <c r="DE356" s="284"/>
      <c r="DF356" s="284"/>
      <c r="DG356" s="284"/>
      <c r="DH356" s="284"/>
      <c r="DI356" s="284"/>
      <c r="DJ356" s="284"/>
      <c r="DK356" s="284"/>
      <c r="DL356" s="284"/>
      <c r="DM356" s="284"/>
      <c r="DN356" s="284"/>
      <c r="DO356" s="284"/>
      <c r="DP356" s="284"/>
      <c r="DQ356" s="284"/>
      <c r="DR356" s="284"/>
      <c r="DS356" s="284"/>
      <c r="DT356" s="284"/>
      <c r="DU356" s="284"/>
      <c r="DV356" s="284"/>
      <c r="DW356" s="284"/>
      <c r="DX356" s="284"/>
      <c r="DY356" s="284"/>
      <c r="DZ356" s="284"/>
      <c r="EA356" s="284"/>
      <c r="EB356" s="284"/>
      <c r="EC356" s="284"/>
      <c r="ED356" s="284"/>
      <c r="EE356" s="284"/>
      <c r="EF356" s="284"/>
      <c r="EG356" s="284"/>
      <c r="EH356" s="284"/>
      <c r="EI356" s="284"/>
      <c r="EJ356" s="284"/>
      <c r="EK356" s="284"/>
      <c r="EL356" s="284"/>
      <c r="EM356" s="284"/>
      <c r="EN356" s="284"/>
      <c r="EO356" s="284"/>
      <c r="EP356" s="284"/>
      <c r="EQ356" s="284"/>
      <c r="ER356" s="284"/>
      <c r="ES356" s="284"/>
      <c r="ET356" s="284"/>
      <c r="EU356" s="284"/>
      <c r="EV356" s="284"/>
      <c r="EW356" s="284"/>
      <c r="EX356" s="284"/>
      <c r="EY356" s="284"/>
      <c r="EZ356" s="284"/>
      <c r="FA356" s="284"/>
      <c r="FB356" s="284"/>
      <c r="FC356" s="284"/>
      <c r="FD356" s="284"/>
      <c r="FE356" s="284"/>
      <c r="FF356" s="284"/>
      <c r="FG356" s="284"/>
      <c r="FH356" s="284"/>
      <c r="FI356" s="284"/>
      <c r="FJ356" s="284"/>
      <c r="FK356" s="284"/>
      <c r="FL356" s="284"/>
      <c r="FM356" s="284"/>
      <c r="FN356" s="284"/>
      <c r="FO356" s="284"/>
      <c r="FP356" s="284"/>
      <c r="FQ356" s="284"/>
      <c r="FR356" s="284"/>
      <c r="FS356" s="284"/>
      <c r="FT356" s="284"/>
      <c r="FU356" s="284"/>
      <c r="FV356" s="284"/>
      <c r="FW356" s="284"/>
      <c r="FX356" s="284"/>
      <c r="FY356" s="284"/>
      <c r="FZ356" s="284"/>
      <c r="GA356" s="284"/>
      <c r="GB356" s="284"/>
      <c r="GC356" s="284"/>
      <c r="GD356" s="284"/>
      <c r="GE356" s="284"/>
      <c r="GF356" s="284"/>
      <c r="GG356" s="284"/>
      <c r="GH356" s="284"/>
      <c r="GI356" s="284"/>
      <c r="GJ356" s="284"/>
      <c r="GK356" s="284"/>
      <c r="GL356" s="284"/>
      <c r="GM356" s="284"/>
      <c r="GN356" s="284"/>
      <c r="GO356" s="284"/>
      <c r="GP356" s="284"/>
      <c r="GQ356" s="284"/>
      <c r="GR356" s="284"/>
      <c r="GS356" s="284"/>
      <c r="GT356" s="284"/>
      <c r="GU356" s="284"/>
      <c r="GV356" s="284"/>
      <c r="GW356" s="284"/>
      <c r="GX356" s="284"/>
      <c r="GY356" s="284"/>
      <c r="GZ356" s="284"/>
      <c r="HA356" s="284"/>
      <c r="HB356" s="284"/>
      <c r="HC356" s="284"/>
      <c r="HD356" s="284"/>
      <c r="HE356" s="284"/>
      <c r="HF356" s="284"/>
      <c r="HG356" s="284"/>
      <c r="HH356" s="284"/>
      <c r="HI356" s="284"/>
      <c r="HJ356" s="284"/>
      <c r="HK356" s="284"/>
      <c r="HL356" s="284"/>
      <c r="HM356" s="284"/>
      <c r="HN356" s="284"/>
      <c r="HO356" s="284"/>
      <c r="HP356" s="284"/>
      <c r="HQ356" s="284"/>
      <c r="HR356" s="284"/>
      <c r="HS356" s="284"/>
      <c r="HT356" s="284"/>
      <c r="HU356" s="284"/>
      <c r="HV356" s="284"/>
      <c r="HW356" s="284"/>
      <c r="HX356" s="284"/>
      <c r="HY356" s="284"/>
      <c r="HZ356" s="284"/>
      <c r="IA356" s="284"/>
      <c r="IB356" s="284"/>
      <c r="IC356" s="284"/>
      <c r="ID356" s="284"/>
      <c r="IE356" s="284"/>
      <c r="IF356" s="284"/>
      <c r="IG356" s="284"/>
      <c r="IH356" s="284"/>
      <c r="II356" s="284"/>
    </row>
    <row r="357" spans="1:243" s="353" customFormat="1" ht="14.25">
      <c r="A357" s="344"/>
      <c r="B357" s="377"/>
      <c r="C357" s="317"/>
      <c r="D357" s="454"/>
      <c r="E357" s="375"/>
      <c r="F357" s="220"/>
      <c r="G357" s="284"/>
      <c r="H357" s="284"/>
      <c r="I357" s="284"/>
      <c r="J357" s="284"/>
      <c r="K357" s="284"/>
      <c r="L357" s="284"/>
      <c r="M357" s="284"/>
      <c r="N357" s="284"/>
      <c r="O357" s="284"/>
      <c r="P357" s="284"/>
      <c r="Q357" s="284"/>
      <c r="R357" s="284"/>
      <c r="S357" s="284"/>
      <c r="T357" s="284"/>
      <c r="U357" s="284"/>
      <c r="V357" s="284"/>
      <c r="W357" s="284"/>
      <c r="X357" s="284"/>
      <c r="Y357" s="284"/>
      <c r="Z357" s="284"/>
      <c r="AA357" s="284"/>
      <c r="AB357" s="284"/>
      <c r="AC357" s="284"/>
      <c r="AD357" s="284"/>
      <c r="AE357" s="284"/>
      <c r="AF357" s="284"/>
      <c r="AG357" s="284"/>
      <c r="AH357" s="284"/>
      <c r="AI357" s="284"/>
      <c r="AJ357" s="284"/>
      <c r="AK357" s="284"/>
      <c r="AL357" s="284"/>
      <c r="AM357" s="284"/>
      <c r="AN357" s="284"/>
      <c r="AO357" s="284"/>
      <c r="AP357" s="284"/>
      <c r="AQ357" s="284"/>
      <c r="AR357" s="284"/>
      <c r="AS357" s="284"/>
      <c r="AT357" s="284"/>
      <c r="AU357" s="284"/>
      <c r="AV357" s="284"/>
      <c r="AW357" s="284"/>
      <c r="AX357" s="284"/>
      <c r="AY357" s="284"/>
      <c r="AZ357" s="284"/>
      <c r="BA357" s="284"/>
      <c r="BB357" s="284"/>
      <c r="BC357" s="284"/>
      <c r="BD357" s="284"/>
      <c r="BE357" s="284"/>
      <c r="BF357" s="284"/>
      <c r="BG357" s="284"/>
      <c r="BH357" s="284"/>
      <c r="BI357" s="284"/>
      <c r="BJ357" s="284"/>
      <c r="BK357" s="284"/>
      <c r="BL357" s="284"/>
      <c r="BM357" s="284"/>
      <c r="BN357" s="284"/>
      <c r="BO357" s="284"/>
      <c r="BP357" s="284"/>
      <c r="BQ357" s="284"/>
      <c r="BR357" s="284"/>
      <c r="BS357" s="284"/>
      <c r="BT357" s="284"/>
      <c r="BU357" s="284"/>
      <c r="BV357" s="284"/>
      <c r="BW357" s="284"/>
      <c r="BX357" s="284"/>
      <c r="BY357" s="284"/>
      <c r="BZ357" s="284"/>
      <c r="CA357" s="284"/>
      <c r="CB357" s="284"/>
      <c r="CC357" s="284"/>
      <c r="CD357" s="284"/>
      <c r="CE357" s="284"/>
      <c r="CF357" s="284"/>
      <c r="CG357" s="284"/>
      <c r="CH357" s="284"/>
      <c r="CI357" s="284"/>
      <c r="CJ357" s="284"/>
      <c r="CK357" s="284"/>
      <c r="CL357" s="284"/>
      <c r="CM357" s="284"/>
      <c r="CN357" s="284"/>
      <c r="CO357" s="284"/>
      <c r="CP357" s="284"/>
      <c r="CQ357" s="284"/>
      <c r="CR357" s="284"/>
      <c r="CS357" s="284"/>
      <c r="CT357" s="284"/>
      <c r="CU357" s="284"/>
      <c r="CV357" s="284"/>
      <c r="CW357" s="284"/>
      <c r="CX357" s="284"/>
      <c r="CY357" s="284"/>
      <c r="CZ357" s="284"/>
      <c r="DA357" s="284"/>
      <c r="DB357" s="284"/>
      <c r="DC357" s="284"/>
      <c r="DD357" s="284"/>
      <c r="DE357" s="284"/>
      <c r="DF357" s="284"/>
      <c r="DG357" s="284"/>
      <c r="DH357" s="284"/>
      <c r="DI357" s="284"/>
      <c r="DJ357" s="284"/>
      <c r="DK357" s="284"/>
      <c r="DL357" s="284"/>
      <c r="DM357" s="284"/>
      <c r="DN357" s="284"/>
      <c r="DO357" s="284"/>
      <c r="DP357" s="284"/>
      <c r="DQ357" s="284"/>
      <c r="DR357" s="284"/>
      <c r="DS357" s="284"/>
      <c r="DT357" s="284"/>
      <c r="DU357" s="284"/>
      <c r="DV357" s="284"/>
      <c r="DW357" s="284"/>
      <c r="DX357" s="284"/>
      <c r="DY357" s="284"/>
      <c r="DZ357" s="284"/>
      <c r="EA357" s="284"/>
      <c r="EB357" s="284"/>
      <c r="EC357" s="284"/>
      <c r="ED357" s="284"/>
      <c r="EE357" s="284"/>
      <c r="EF357" s="284"/>
      <c r="EG357" s="284"/>
      <c r="EH357" s="284"/>
      <c r="EI357" s="284"/>
      <c r="EJ357" s="284"/>
      <c r="EK357" s="284"/>
      <c r="EL357" s="284"/>
      <c r="EM357" s="284"/>
      <c r="EN357" s="284"/>
      <c r="EO357" s="284"/>
      <c r="EP357" s="284"/>
      <c r="EQ357" s="284"/>
      <c r="ER357" s="284"/>
      <c r="ES357" s="284"/>
      <c r="ET357" s="284"/>
      <c r="EU357" s="284"/>
      <c r="EV357" s="284"/>
      <c r="EW357" s="284"/>
      <c r="EX357" s="284"/>
      <c r="EY357" s="284"/>
      <c r="EZ357" s="284"/>
      <c r="FA357" s="284"/>
      <c r="FB357" s="284"/>
      <c r="FC357" s="284"/>
      <c r="FD357" s="284"/>
      <c r="FE357" s="284"/>
      <c r="FF357" s="284"/>
      <c r="FG357" s="284"/>
      <c r="FH357" s="284"/>
      <c r="FI357" s="284"/>
      <c r="FJ357" s="284"/>
      <c r="FK357" s="284"/>
      <c r="FL357" s="284"/>
      <c r="FM357" s="284"/>
      <c r="FN357" s="284"/>
      <c r="FO357" s="284"/>
      <c r="FP357" s="284"/>
      <c r="FQ357" s="284"/>
      <c r="FR357" s="284"/>
      <c r="FS357" s="284"/>
      <c r="FT357" s="284"/>
      <c r="FU357" s="284"/>
      <c r="FV357" s="284"/>
      <c r="FW357" s="284"/>
      <c r="FX357" s="284"/>
      <c r="FY357" s="284"/>
      <c r="FZ357" s="284"/>
      <c r="GA357" s="284"/>
      <c r="GB357" s="284"/>
      <c r="GC357" s="284"/>
      <c r="GD357" s="284"/>
      <c r="GE357" s="284"/>
      <c r="GF357" s="284"/>
      <c r="GG357" s="284"/>
      <c r="GH357" s="284"/>
      <c r="GI357" s="284"/>
      <c r="GJ357" s="284"/>
      <c r="GK357" s="284"/>
      <c r="GL357" s="284"/>
      <c r="GM357" s="284"/>
      <c r="GN357" s="284"/>
      <c r="GO357" s="284"/>
      <c r="GP357" s="284"/>
      <c r="GQ357" s="284"/>
      <c r="GR357" s="284"/>
      <c r="GS357" s="284"/>
      <c r="GT357" s="284"/>
      <c r="GU357" s="284"/>
      <c r="GV357" s="284"/>
      <c r="GW357" s="284"/>
      <c r="GX357" s="284"/>
      <c r="GY357" s="284"/>
      <c r="GZ357" s="284"/>
      <c r="HA357" s="284"/>
      <c r="HB357" s="284"/>
      <c r="HC357" s="284"/>
      <c r="HD357" s="284"/>
      <c r="HE357" s="284"/>
      <c r="HF357" s="284"/>
      <c r="HG357" s="284"/>
      <c r="HH357" s="284"/>
      <c r="HI357" s="284"/>
      <c r="HJ357" s="284"/>
      <c r="HK357" s="284"/>
      <c r="HL357" s="284"/>
      <c r="HM357" s="284"/>
      <c r="HN357" s="284"/>
      <c r="HO357" s="284"/>
      <c r="HP357" s="284"/>
      <c r="HQ357" s="284"/>
      <c r="HR357" s="284"/>
      <c r="HS357" s="284"/>
      <c r="HT357" s="284"/>
      <c r="HU357" s="284"/>
      <c r="HV357" s="284"/>
      <c r="HW357" s="284"/>
      <c r="HX357" s="284"/>
      <c r="HY357" s="284"/>
      <c r="HZ357" s="284"/>
      <c r="IA357" s="284"/>
      <c r="IB357" s="284"/>
      <c r="IC357" s="284"/>
      <c r="ID357" s="284"/>
      <c r="IE357" s="284"/>
      <c r="IF357" s="284"/>
      <c r="IG357" s="284"/>
      <c r="IH357" s="284"/>
      <c r="II357" s="284"/>
    </row>
    <row r="358" spans="1:243" s="353" customFormat="1" ht="14.25">
      <c r="A358" s="344"/>
      <c r="B358" s="373"/>
      <c r="C358" s="317"/>
      <c r="D358" s="454"/>
      <c r="E358" s="375"/>
      <c r="F358" s="220"/>
      <c r="G358" s="284"/>
      <c r="H358" s="284"/>
      <c r="I358" s="284"/>
      <c r="J358" s="284"/>
      <c r="K358" s="284"/>
      <c r="L358" s="284"/>
      <c r="M358" s="284"/>
      <c r="N358" s="284"/>
      <c r="O358" s="284"/>
      <c r="P358" s="284"/>
      <c r="Q358" s="284"/>
      <c r="R358" s="284"/>
      <c r="S358" s="284"/>
      <c r="T358" s="284"/>
      <c r="U358" s="284"/>
      <c r="V358" s="284"/>
      <c r="W358" s="284"/>
      <c r="X358" s="284"/>
      <c r="Y358" s="284"/>
      <c r="Z358" s="284"/>
      <c r="AA358" s="284"/>
      <c r="AB358" s="284"/>
      <c r="AC358" s="284"/>
      <c r="AD358" s="284"/>
      <c r="AE358" s="284"/>
      <c r="AF358" s="284"/>
      <c r="AG358" s="284"/>
      <c r="AH358" s="284"/>
      <c r="AI358" s="284"/>
      <c r="AJ358" s="284"/>
      <c r="AK358" s="284"/>
      <c r="AL358" s="284"/>
      <c r="AM358" s="284"/>
      <c r="AN358" s="284"/>
      <c r="AO358" s="284"/>
      <c r="AP358" s="284"/>
      <c r="AQ358" s="284"/>
      <c r="AR358" s="284"/>
      <c r="AS358" s="284"/>
      <c r="AT358" s="284"/>
      <c r="AU358" s="284"/>
      <c r="AV358" s="284"/>
      <c r="AW358" s="284"/>
      <c r="AX358" s="284"/>
      <c r="AY358" s="284"/>
      <c r="AZ358" s="284"/>
      <c r="BA358" s="284"/>
      <c r="BB358" s="284"/>
      <c r="BC358" s="284"/>
      <c r="BD358" s="284"/>
      <c r="BE358" s="284"/>
      <c r="BF358" s="284"/>
      <c r="BG358" s="284"/>
      <c r="BH358" s="284"/>
      <c r="BI358" s="284"/>
      <c r="BJ358" s="284"/>
      <c r="BK358" s="284"/>
      <c r="BL358" s="284"/>
      <c r="BM358" s="284"/>
      <c r="BN358" s="284"/>
      <c r="BO358" s="284"/>
      <c r="BP358" s="284"/>
      <c r="BQ358" s="284"/>
      <c r="BR358" s="284"/>
      <c r="BS358" s="284"/>
      <c r="BT358" s="284"/>
      <c r="BU358" s="284"/>
      <c r="BV358" s="284"/>
      <c r="BW358" s="284"/>
      <c r="BX358" s="284"/>
      <c r="BY358" s="284"/>
      <c r="BZ358" s="284"/>
      <c r="CA358" s="284"/>
      <c r="CB358" s="284"/>
      <c r="CC358" s="284"/>
      <c r="CD358" s="284"/>
      <c r="CE358" s="284"/>
      <c r="CF358" s="284"/>
      <c r="CG358" s="284"/>
      <c r="CH358" s="284"/>
      <c r="CI358" s="284"/>
      <c r="CJ358" s="284"/>
      <c r="CK358" s="284"/>
      <c r="CL358" s="284"/>
      <c r="CM358" s="284"/>
      <c r="CN358" s="284"/>
      <c r="CO358" s="284"/>
      <c r="CP358" s="284"/>
      <c r="CQ358" s="284"/>
      <c r="CR358" s="284"/>
      <c r="CS358" s="284"/>
      <c r="CT358" s="284"/>
      <c r="CU358" s="284"/>
      <c r="CV358" s="284"/>
      <c r="CW358" s="284"/>
      <c r="CX358" s="284"/>
      <c r="CY358" s="284"/>
      <c r="CZ358" s="284"/>
      <c r="DA358" s="284"/>
      <c r="DB358" s="284"/>
      <c r="DC358" s="284"/>
      <c r="DD358" s="284"/>
      <c r="DE358" s="284"/>
      <c r="DF358" s="284"/>
      <c r="DG358" s="284"/>
      <c r="DH358" s="284"/>
      <c r="DI358" s="284"/>
      <c r="DJ358" s="284"/>
      <c r="DK358" s="284"/>
      <c r="DL358" s="284"/>
      <c r="DM358" s="284"/>
      <c r="DN358" s="284"/>
      <c r="DO358" s="284"/>
      <c r="DP358" s="284"/>
      <c r="DQ358" s="284"/>
      <c r="DR358" s="284"/>
      <c r="DS358" s="284"/>
      <c r="DT358" s="284"/>
      <c r="DU358" s="284"/>
      <c r="DV358" s="284"/>
      <c r="DW358" s="284"/>
      <c r="DX358" s="284"/>
      <c r="DY358" s="284"/>
      <c r="DZ358" s="284"/>
      <c r="EA358" s="284"/>
      <c r="EB358" s="284"/>
      <c r="EC358" s="284"/>
      <c r="ED358" s="284"/>
      <c r="EE358" s="284"/>
      <c r="EF358" s="284"/>
      <c r="EG358" s="284"/>
      <c r="EH358" s="284"/>
      <c r="EI358" s="284"/>
      <c r="EJ358" s="284"/>
      <c r="EK358" s="284"/>
      <c r="EL358" s="284"/>
      <c r="EM358" s="284"/>
      <c r="EN358" s="284"/>
      <c r="EO358" s="284"/>
      <c r="EP358" s="284"/>
      <c r="EQ358" s="284"/>
      <c r="ER358" s="284"/>
      <c r="ES358" s="284"/>
      <c r="ET358" s="284"/>
      <c r="EU358" s="284"/>
      <c r="EV358" s="284"/>
      <c r="EW358" s="284"/>
      <c r="EX358" s="284"/>
      <c r="EY358" s="284"/>
      <c r="EZ358" s="284"/>
      <c r="FA358" s="284"/>
      <c r="FB358" s="284"/>
      <c r="FC358" s="284"/>
      <c r="FD358" s="284"/>
      <c r="FE358" s="284"/>
      <c r="FF358" s="284"/>
      <c r="FG358" s="284"/>
      <c r="FH358" s="284"/>
      <c r="FI358" s="284"/>
      <c r="FJ358" s="284"/>
      <c r="FK358" s="284"/>
      <c r="FL358" s="284"/>
      <c r="FM358" s="284"/>
      <c r="FN358" s="284"/>
      <c r="FO358" s="284"/>
      <c r="FP358" s="284"/>
      <c r="FQ358" s="284"/>
      <c r="FR358" s="284"/>
      <c r="FS358" s="284"/>
      <c r="FT358" s="284"/>
      <c r="FU358" s="284"/>
      <c r="FV358" s="284"/>
      <c r="FW358" s="284"/>
      <c r="FX358" s="284"/>
      <c r="FY358" s="284"/>
      <c r="FZ358" s="284"/>
      <c r="GA358" s="284"/>
      <c r="GB358" s="284"/>
      <c r="GC358" s="284"/>
      <c r="GD358" s="284"/>
      <c r="GE358" s="284"/>
      <c r="GF358" s="284"/>
      <c r="GG358" s="284"/>
      <c r="GH358" s="284"/>
      <c r="GI358" s="284"/>
      <c r="GJ358" s="284"/>
      <c r="GK358" s="284"/>
      <c r="GL358" s="284"/>
      <c r="GM358" s="284"/>
      <c r="GN358" s="284"/>
      <c r="GO358" s="284"/>
      <c r="GP358" s="284"/>
      <c r="GQ358" s="284"/>
      <c r="GR358" s="284"/>
      <c r="GS358" s="284"/>
      <c r="GT358" s="284"/>
      <c r="GU358" s="284"/>
      <c r="GV358" s="284"/>
      <c r="GW358" s="284"/>
      <c r="GX358" s="284"/>
      <c r="GY358" s="284"/>
      <c r="GZ358" s="284"/>
      <c r="HA358" s="284"/>
      <c r="HB358" s="284"/>
      <c r="HC358" s="284"/>
      <c r="HD358" s="284"/>
      <c r="HE358" s="284"/>
      <c r="HF358" s="284"/>
      <c r="HG358" s="284"/>
      <c r="HH358" s="284"/>
      <c r="HI358" s="284"/>
      <c r="HJ358" s="284"/>
      <c r="HK358" s="284"/>
      <c r="HL358" s="284"/>
      <c r="HM358" s="284"/>
      <c r="HN358" s="284"/>
      <c r="HO358" s="284"/>
      <c r="HP358" s="284"/>
      <c r="HQ358" s="284"/>
      <c r="HR358" s="284"/>
      <c r="HS358" s="284"/>
      <c r="HT358" s="284"/>
      <c r="HU358" s="284"/>
      <c r="HV358" s="284"/>
      <c r="HW358" s="284"/>
      <c r="HX358" s="284"/>
      <c r="HY358" s="284"/>
      <c r="HZ358" s="284"/>
      <c r="IA358" s="284"/>
      <c r="IB358" s="284"/>
      <c r="IC358" s="284"/>
      <c r="ID358" s="284"/>
      <c r="IE358" s="284"/>
      <c r="IF358" s="284"/>
      <c r="IG358" s="284"/>
      <c r="IH358" s="284"/>
      <c r="II358" s="284"/>
    </row>
    <row r="359" spans="1:243" s="353" customFormat="1" ht="14.25">
      <c r="A359" s="344"/>
      <c r="B359" s="377"/>
      <c r="C359" s="317"/>
      <c r="D359" s="454"/>
      <c r="E359" s="375"/>
      <c r="F359" s="220"/>
      <c r="G359" s="284"/>
      <c r="H359" s="284"/>
      <c r="I359" s="284"/>
      <c r="J359" s="284"/>
      <c r="K359" s="284"/>
      <c r="L359" s="284"/>
      <c r="M359" s="284"/>
      <c r="N359" s="284"/>
      <c r="O359" s="284"/>
      <c r="P359" s="284"/>
      <c r="Q359" s="284"/>
      <c r="R359" s="284"/>
      <c r="S359" s="284"/>
      <c r="T359" s="284"/>
      <c r="U359" s="284"/>
      <c r="V359" s="284"/>
      <c r="W359" s="284"/>
      <c r="X359" s="284"/>
      <c r="Y359" s="284"/>
      <c r="Z359" s="284"/>
      <c r="AA359" s="284"/>
      <c r="AB359" s="284"/>
      <c r="AC359" s="284"/>
      <c r="AD359" s="284"/>
      <c r="AE359" s="284"/>
      <c r="AF359" s="284"/>
      <c r="AG359" s="284"/>
      <c r="AH359" s="284"/>
      <c r="AI359" s="284"/>
      <c r="AJ359" s="284"/>
      <c r="AK359" s="284"/>
      <c r="AL359" s="284"/>
      <c r="AM359" s="284"/>
      <c r="AN359" s="284"/>
      <c r="AO359" s="284"/>
      <c r="AP359" s="284"/>
      <c r="AQ359" s="284"/>
      <c r="AR359" s="284"/>
      <c r="AS359" s="284"/>
      <c r="AT359" s="284"/>
      <c r="AU359" s="284"/>
      <c r="AV359" s="284"/>
      <c r="AW359" s="284"/>
      <c r="AX359" s="284"/>
      <c r="AY359" s="284"/>
      <c r="AZ359" s="284"/>
      <c r="BA359" s="284"/>
      <c r="BB359" s="284"/>
      <c r="BC359" s="284"/>
      <c r="BD359" s="284"/>
      <c r="BE359" s="284"/>
      <c r="BF359" s="284"/>
      <c r="BG359" s="284"/>
      <c r="BH359" s="284"/>
      <c r="BI359" s="284"/>
      <c r="BJ359" s="284"/>
      <c r="BK359" s="284"/>
      <c r="BL359" s="284"/>
      <c r="BM359" s="284"/>
      <c r="BN359" s="284"/>
      <c r="BO359" s="284"/>
      <c r="BP359" s="284"/>
      <c r="BQ359" s="284"/>
      <c r="BR359" s="284"/>
      <c r="BS359" s="284"/>
      <c r="BT359" s="284"/>
      <c r="BU359" s="284"/>
      <c r="BV359" s="284"/>
      <c r="BW359" s="284"/>
      <c r="BX359" s="284"/>
      <c r="BY359" s="284"/>
      <c r="BZ359" s="284"/>
      <c r="CA359" s="284"/>
      <c r="CB359" s="284"/>
      <c r="CC359" s="284"/>
      <c r="CD359" s="284"/>
      <c r="CE359" s="284"/>
      <c r="CF359" s="284"/>
      <c r="CG359" s="284"/>
      <c r="CH359" s="284"/>
      <c r="CI359" s="284"/>
      <c r="CJ359" s="284"/>
      <c r="CK359" s="284"/>
      <c r="CL359" s="284"/>
      <c r="CM359" s="284"/>
      <c r="CN359" s="284"/>
      <c r="CO359" s="284"/>
      <c r="CP359" s="284"/>
      <c r="CQ359" s="284"/>
      <c r="CR359" s="284"/>
      <c r="CS359" s="284"/>
      <c r="CT359" s="284"/>
      <c r="CU359" s="284"/>
      <c r="CV359" s="284"/>
      <c r="CW359" s="284"/>
      <c r="CX359" s="284"/>
      <c r="CY359" s="284"/>
      <c r="CZ359" s="284"/>
      <c r="DA359" s="284"/>
      <c r="DB359" s="284"/>
      <c r="DC359" s="284"/>
      <c r="DD359" s="284"/>
      <c r="DE359" s="284"/>
      <c r="DF359" s="284"/>
      <c r="DG359" s="284"/>
      <c r="DH359" s="284"/>
      <c r="DI359" s="284"/>
      <c r="DJ359" s="284"/>
      <c r="DK359" s="284"/>
      <c r="DL359" s="284"/>
      <c r="DM359" s="284"/>
      <c r="DN359" s="284"/>
      <c r="DO359" s="284"/>
      <c r="DP359" s="284"/>
      <c r="DQ359" s="284"/>
      <c r="DR359" s="284"/>
      <c r="DS359" s="284"/>
      <c r="DT359" s="284"/>
      <c r="DU359" s="284"/>
      <c r="DV359" s="284"/>
      <c r="DW359" s="284"/>
      <c r="DX359" s="284"/>
      <c r="DY359" s="284"/>
      <c r="DZ359" s="284"/>
      <c r="EA359" s="284"/>
      <c r="EB359" s="284"/>
      <c r="EC359" s="284"/>
      <c r="ED359" s="284"/>
      <c r="EE359" s="284"/>
      <c r="EF359" s="284"/>
      <c r="EG359" s="284"/>
      <c r="EH359" s="284"/>
      <c r="EI359" s="284"/>
      <c r="EJ359" s="284"/>
      <c r="EK359" s="284"/>
      <c r="EL359" s="284"/>
      <c r="EM359" s="284"/>
      <c r="EN359" s="284"/>
      <c r="EO359" s="284"/>
      <c r="EP359" s="284"/>
      <c r="EQ359" s="284"/>
      <c r="ER359" s="284"/>
      <c r="ES359" s="284"/>
      <c r="ET359" s="284"/>
      <c r="EU359" s="284"/>
      <c r="EV359" s="284"/>
      <c r="EW359" s="284"/>
      <c r="EX359" s="284"/>
      <c r="EY359" s="284"/>
      <c r="EZ359" s="284"/>
      <c r="FA359" s="284"/>
      <c r="FB359" s="284"/>
      <c r="FC359" s="284"/>
      <c r="FD359" s="284"/>
      <c r="FE359" s="284"/>
      <c r="FF359" s="284"/>
      <c r="FG359" s="284"/>
      <c r="FH359" s="284"/>
      <c r="FI359" s="284"/>
      <c r="FJ359" s="284"/>
      <c r="FK359" s="284"/>
      <c r="FL359" s="284"/>
      <c r="FM359" s="284"/>
      <c r="FN359" s="284"/>
      <c r="FO359" s="284"/>
      <c r="FP359" s="284"/>
      <c r="FQ359" s="284"/>
      <c r="FR359" s="284"/>
      <c r="FS359" s="284"/>
      <c r="FT359" s="284"/>
      <c r="FU359" s="284"/>
      <c r="FV359" s="284"/>
      <c r="FW359" s="284"/>
      <c r="FX359" s="284"/>
      <c r="FY359" s="284"/>
      <c r="FZ359" s="284"/>
      <c r="GA359" s="284"/>
      <c r="GB359" s="284"/>
      <c r="GC359" s="284"/>
      <c r="GD359" s="284"/>
      <c r="GE359" s="284"/>
      <c r="GF359" s="284"/>
      <c r="GG359" s="284"/>
      <c r="GH359" s="284"/>
      <c r="GI359" s="284"/>
      <c r="GJ359" s="284"/>
      <c r="GK359" s="284"/>
      <c r="GL359" s="284"/>
      <c r="GM359" s="284"/>
      <c r="GN359" s="284"/>
      <c r="GO359" s="284"/>
      <c r="GP359" s="284"/>
      <c r="GQ359" s="284"/>
      <c r="GR359" s="284"/>
      <c r="GS359" s="284"/>
      <c r="GT359" s="284"/>
      <c r="GU359" s="284"/>
      <c r="GV359" s="284"/>
      <c r="GW359" s="284"/>
      <c r="GX359" s="284"/>
      <c r="GY359" s="284"/>
      <c r="GZ359" s="284"/>
      <c r="HA359" s="284"/>
      <c r="HB359" s="284"/>
      <c r="HC359" s="284"/>
      <c r="HD359" s="284"/>
      <c r="HE359" s="284"/>
      <c r="HF359" s="284"/>
      <c r="HG359" s="284"/>
      <c r="HH359" s="284"/>
      <c r="HI359" s="284"/>
      <c r="HJ359" s="284"/>
      <c r="HK359" s="284"/>
      <c r="HL359" s="284"/>
      <c r="HM359" s="284"/>
      <c r="HN359" s="284"/>
      <c r="HO359" s="284"/>
      <c r="HP359" s="284"/>
      <c r="HQ359" s="284"/>
      <c r="HR359" s="284"/>
      <c r="HS359" s="284"/>
      <c r="HT359" s="284"/>
      <c r="HU359" s="284"/>
      <c r="HV359" s="284"/>
      <c r="HW359" s="284"/>
      <c r="HX359" s="284"/>
      <c r="HY359" s="284"/>
      <c r="HZ359" s="284"/>
      <c r="IA359" s="284"/>
      <c r="IB359" s="284"/>
      <c r="IC359" s="284"/>
      <c r="ID359" s="284"/>
      <c r="IE359" s="284"/>
      <c r="IF359" s="284"/>
      <c r="IG359" s="284"/>
      <c r="IH359" s="284"/>
      <c r="II359" s="284"/>
    </row>
    <row r="360" spans="1:243" s="353" customFormat="1" ht="14.25">
      <c r="A360" s="344"/>
      <c r="B360" s="373"/>
      <c r="C360" s="317"/>
      <c r="D360" s="454"/>
      <c r="E360" s="375"/>
      <c r="F360" s="220"/>
      <c r="G360" s="284"/>
      <c r="H360" s="284"/>
      <c r="I360" s="284"/>
      <c r="J360" s="284"/>
      <c r="K360" s="284"/>
      <c r="L360" s="284"/>
      <c r="M360" s="284"/>
      <c r="N360" s="284"/>
      <c r="O360" s="284"/>
      <c r="P360" s="284"/>
      <c r="Q360" s="284"/>
      <c r="R360" s="284"/>
      <c r="S360" s="284"/>
      <c r="T360" s="284"/>
      <c r="U360" s="284"/>
      <c r="V360" s="284"/>
      <c r="W360" s="284"/>
      <c r="X360" s="284"/>
      <c r="Y360" s="284"/>
      <c r="Z360" s="284"/>
      <c r="AA360" s="284"/>
      <c r="AB360" s="284"/>
      <c r="AC360" s="284"/>
      <c r="AD360" s="284"/>
      <c r="AE360" s="284"/>
      <c r="AF360" s="284"/>
      <c r="AG360" s="284"/>
      <c r="AH360" s="284"/>
      <c r="AI360" s="284"/>
      <c r="AJ360" s="284"/>
      <c r="AK360" s="284"/>
      <c r="AL360" s="284"/>
      <c r="AM360" s="284"/>
      <c r="AN360" s="284"/>
      <c r="AO360" s="284"/>
      <c r="AP360" s="284"/>
      <c r="AQ360" s="284"/>
      <c r="AR360" s="284"/>
      <c r="AS360" s="284"/>
      <c r="AT360" s="284"/>
      <c r="AU360" s="284"/>
      <c r="AV360" s="284"/>
      <c r="AW360" s="284"/>
      <c r="AX360" s="284"/>
      <c r="AY360" s="284"/>
      <c r="AZ360" s="284"/>
      <c r="BA360" s="284"/>
      <c r="BB360" s="284"/>
      <c r="BC360" s="284"/>
      <c r="BD360" s="284"/>
      <c r="BE360" s="284"/>
      <c r="BF360" s="284"/>
      <c r="BG360" s="284"/>
      <c r="BH360" s="284"/>
      <c r="BI360" s="284"/>
      <c r="BJ360" s="284"/>
      <c r="BK360" s="284"/>
      <c r="BL360" s="284"/>
      <c r="BM360" s="284"/>
      <c r="BN360" s="284"/>
      <c r="BO360" s="284"/>
      <c r="BP360" s="284"/>
      <c r="BQ360" s="284"/>
      <c r="BR360" s="284"/>
      <c r="BS360" s="284"/>
      <c r="BT360" s="284"/>
      <c r="BU360" s="284"/>
      <c r="BV360" s="284"/>
      <c r="BW360" s="284"/>
      <c r="BX360" s="284"/>
      <c r="BY360" s="284"/>
      <c r="BZ360" s="284"/>
      <c r="CA360" s="284"/>
      <c r="CB360" s="284"/>
      <c r="CC360" s="284"/>
      <c r="CD360" s="284"/>
      <c r="CE360" s="284"/>
      <c r="CF360" s="284"/>
      <c r="CG360" s="284"/>
      <c r="CH360" s="284"/>
      <c r="CI360" s="284"/>
      <c r="CJ360" s="284"/>
      <c r="CK360" s="284"/>
      <c r="CL360" s="284"/>
      <c r="CM360" s="284"/>
      <c r="CN360" s="284"/>
      <c r="CO360" s="284"/>
      <c r="CP360" s="284"/>
      <c r="CQ360" s="284"/>
      <c r="CR360" s="284"/>
      <c r="CS360" s="284"/>
      <c r="CT360" s="284"/>
      <c r="CU360" s="284"/>
      <c r="CV360" s="284"/>
      <c r="CW360" s="284"/>
      <c r="CX360" s="284"/>
      <c r="CY360" s="284"/>
      <c r="CZ360" s="284"/>
      <c r="DA360" s="284"/>
      <c r="DB360" s="284"/>
      <c r="DC360" s="284"/>
      <c r="DD360" s="284"/>
      <c r="DE360" s="284"/>
      <c r="DF360" s="284"/>
      <c r="DG360" s="284"/>
      <c r="DH360" s="284"/>
      <c r="DI360" s="284"/>
      <c r="DJ360" s="284"/>
      <c r="DK360" s="284"/>
      <c r="DL360" s="284"/>
      <c r="DM360" s="284"/>
      <c r="DN360" s="284"/>
      <c r="DO360" s="284"/>
      <c r="DP360" s="284"/>
      <c r="DQ360" s="284"/>
      <c r="DR360" s="284"/>
      <c r="DS360" s="284"/>
      <c r="DT360" s="284"/>
      <c r="DU360" s="284"/>
      <c r="DV360" s="284"/>
      <c r="DW360" s="284"/>
      <c r="DX360" s="284"/>
      <c r="DY360" s="284"/>
      <c r="DZ360" s="284"/>
      <c r="EA360" s="284"/>
      <c r="EB360" s="284"/>
      <c r="EC360" s="284"/>
      <c r="ED360" s="284"/>
      <c r="EE360" s="284"/>
      <c r="EF360" s="284"/>
      <c r="EG360" s="284"/>
      <c r="EH360" s="284"/>
      <c r="EI360" s="284"/>
      <c r="EJ360" s="284"/>
      <c r="EK360" s="284"/>
      <c r="EL360" s="284"/>
      <c r="EM360" s="284"/>
      <c r="EN360" s="284"/>
      <c r="EO360" s="284"/>
      <c r="EP360" s="284"/>
      <c r="EQ360" s="284"/>
      <c r="ER360" s="284"/>
      <c r="ES360" s="284"/>
      <c r="ET360" s="284"/>
      <c r="EU360" s="284"/>
      <c r="EV360" s="284"/>
      <c r="EW360" s="284"/>
      <c r="EX360" s="284"/>
      <c r="EY360" s="284"/>
      <c r="EZ360" s="284"/>
      <c r="FA360" s="284"/>
      <c r="FB360" s="284"/>
      <c r="FC360" s="284"/>
      <c r="FD360" s="284"/>
      <c r="FE360" s="284"/>
      <c r="FF360" s="284"/>
      <c r="FG360" s="284"/>
      <c r="FH360" s="284"/>
      <c r="FI360" s="284"/>
      <c r="FJ360" s="284"/>
      <c r="FK360" s="284"/>
      <c r="FL360" s="284"/>
      <c r="FM360" s="284"/>
      <c r="FN360" s="284"/>
      <c r="FO360" s="284"/>
      <c r="FP360" s="284"/>
      <c r="FQ360" s="284"/>
      <c r="FR360" s="284"/>
      <c r="FS360" s="284"/>
      <c r="FT360" s="284"/>
      <c r="FU360" s="284"/>
      <c r="FV360" s="284"/>
      <c r="FW360" s="284"/>
      <c r="FX360" s="284"/>
      <c r="FY360" s="284"/>
      <c r="FZ360" s="284"/>
      <c r="GA360" s="284"/>
      <c r="GB360" s="284"/>
      <c r="GC360" s="284"/>
      <c r="GD360" s="284"/>
      <c r="GE360" s="284"/>
      <c r="GF360" s="284"/>
      <c r="GG360" s="284"/>
      <c r="GH360" s="284"/>
      <c r="GI360" s="284"/>
      <c r="GJ360" s="284"/>
      <c r="GK360" s="284"/>
      <c r="GL360" s="284"/>
      <c r="GM360" s="284"/>
      <c r="GN360" s="284"/>
      <c r="GO360" s="284"/>
      <c r="GP360" s="284"/>
      <c r="GQ360" s="284"/>
      <c r="GR360" s="284"/>
      <c r="GS360" s="284"/>
      <c r="GT360" s="284"/>
      <c r="GU360" s="284"/>
      <c r="GV360" s="284"/>
      <c r="GW360" s="284"/>
      <c r="GX360" s="284"/>
      <c r="GY360" s="284"/>
      <c r="GZ360" s="284"/>
      <c r="HA360" s="284"/>
      <c r="HB360" s="284"/>
      <c r="HC360" s="284"/>
      <c r="HD360" s="284"/>
      <c r="HE360" s="284"/>
      <c r="HF360" s="284"/>
      <c r="HG360" s="284"/>
      <c r="HH360" s="284"/>
      <c r="HI360" s="284"/>
      <c r="HJ360" s="284"/>
      <c r="HK360" s="284"/>
      <c r="HL360" s="284"/>
      <c r="HM360" s="284"/>
      <c r="HN360" s="284"/>
      <c r="HO360" s="284"/>
      <c r="HP360" s="284"/>
      <c r="HQ360" s="284"/>
      <c r="HR360" s="284"/>
      <c r="HS360" s="284"/>
      <c r="HT360" s="284"/>
      <c r="HU360" s="284"/>
      <c r="HV360" s="284"/>
      <c r="HW360" s="284"/>
      <c r="HX360" s="284"/>
      <c r="HY360" s="284"/>
      <c r="HZ360" s="284"/>
      <c r="IA360" s="284"/>
      <c r="IB360" s="284"/>
      <c r="IC360" s="284"/>
      <c r="ID360" s="284"/>
      <c r="IE360" s="284"/>
      <c r="IF360" s="284"/>
      <c r="IG360" s="284"/>
      <c r="IH360" s="284"/>
      <c r="II360" s="284"/>
    </row>
    <row r="361" spans="1:243" s="353" customFormat="1" ht="14.25">
      <c r="A361" s="344"/>
      <c r="B361" s="377"/>
      <c r="C361" s="317"/>
      <c r="D361" s="454"/>
      <c r="E361" s="375"/>
      <c r="F361" s="220"/>
      <c r="G361" s="284"/>
      <c r="H361" s="284"/>
      <c r="I361" s="284"/>
      <c r="J361" s="284"/>
      <c r="K361" s="284"/>
      <c r="L361" s="284"/>
      <c r="M361" s="284"/>
      <c r="N361" s="284"/>
      <c r="O361" s="284"/>
      <c r="P361" s="284"/>
      <c r="Q361" s="284"/>
      <c r="R361" s="284"/>
      <c r="S361" s="284"/>
      <c r="T361" s="284"/>
      <c r="U361" s="284"/>
      <c r="V361" s="284"/>
      <c r="W361" s="284"/>
      <c r="X361" s="284"/>
      <c r="Y361" s="284"/>
      <c r="Z361" s="284"/>
      <c r="AA361" s="284"/>
      <c r="AB361" s="284"/>
      <c r="AC361" s="284"/>
      <c r="AD361" s="284"/>
      <c r="AE361" s="284"/>
      <c r="AF361" s="284"/>
      <c r="AG361" s="284"/>
      <c r="AH361" s="284"/>
      <c r="AI361" s="284"/>
      <c r="AJ361" s="284"/>
      <c r="AK361" s="284"/>
      <c r="AL361" s="284"/>
      <c r="AM361" s="284"/>
      <c r="AN361" s="284"/>
      <c r="AO361" s="284"/>
      <c r="AP361" s="284"/>
      <c r="AQ361" s="284"/>
      <c r="AR361" s="284"/>
      <c r="AS361" s="284"/>
      <c r="AT361" s="284"/>
      <c r="AU361" s="284"/>
      <c r="AV361" s="284"/>
      <c r="AW361" s="284"/>
      <c r="AX361" s="284"/>
      <c r="AY361" s="284"/>
      <c r="AZ361" s="284"/>
      <c r="BA361" s="284"/>
      <c r="BB361" s="284"/>
      <c r="BC361" s="284"/>
      <c r="BD361" s="284"/>
      <c r="BE361" s="284"/>
      <c r="BF361" s="284"/>
      <c r="BG361" s="284"/>
      <c r="BH361" s="284"/>
      <c r="BI361" s="284"/>
      <c r="BJ361" s="284"/>
      <c r="BK361" s="284"/>
      <c r="BL361" s="284"/>
      <c r="BM361" s="284"/>
      <c r="BN361" s="284"/>
      <c r="BO361" s="284"/>
      <c r="BP361" s="284"/>
      <c r="BQ361" s="284"/>
      <c r="BR361" s="284"/>
      <c r="BS361" s="284"/>
      <c r="BT361" s="284"/>
      <c r="BU361" s="284"/>
      <c r="BV361" s="284"/>
      <c r="BW361" s="284"/>
      <c r="BX361" s="284"/>
      <c r="BY361" s="284"/>
      <c r="BZ361" s="284"/>
      <c r="CA361" s="284"/>
      <c r="CB361" s="284"/>
      <c r="CC361" s="284"/>
      <c r="CD361" s="284"/>
      <c r="CE361" s="284"/>
      <c r="CF361" s="284"/>
      <c r="CG361" s="284"/>
      <c r="CH361" s="284"/>
      <c r="CI361" s="284"/>
      <c r="CJ361" s="284"/>
      <c r="CK361" s="284"/>
      <c r="CL361" s="284"/>
      <c r="CM361" s="284"/>
      <c r="CN361" s="284"/>
      <c r="CO361" s="284"/>
      <c r="CP361" s="284"/>
      <c r="CQ361" s="284"/>
      <c r="CR361" s="284"/>
      <c r="CS361" s="284"/>
      <c r="CT361" s="284"/>
      <c r="CU361" s="284"/>
      <c r="CV361" s="284"/>
      <c r="CW361" s="284"/>
      <c r="CX361" s="284"/>
      <c r="CY361" s="284"/>
      <c r="CZ361" s="284"/>
      <c r="DA361" s="284"/>
      <c r="DB361" s="284"/>
      <c r="DC361" s="284"/>
      <c r="DD361" s="284"/>
      <c r="DE361" s="284"/>
      <c r="DF361" s="284"/>
      <c r="DG361" s="284"/>
      <c r="DH361" s="284"/>
      <c r="DI361" s="284"/>
      <c r="DJ361" s="284"/>
      <c r="DK361" s="284"/>
      <c r="DL361" s="284"/>
      <c r="DM361" s="284"/>
      <c r="DN361" s="284"/>
      <c r="DO361" s="284"/>
      <c r="DP361" s="284"/>
      <c r="DQ361" s="284"/>
      <c r="DR361" s="284"/>
      <c r="DS361" s="284"/>
      <c r="DT361" s="284"/>
      <c r="DU361" s="284"/>
      <c r="DV361" s="284"/>
      <c r="DW361" s="284"/>
      <c r="DX361" s="284"/>
      <c r="DY361" s="284"/>
      <c r="DZ361" s="284"/>
      <c r="EA361" s="284"/>
      <c r="EB361" s="284"/>
      <c r="EC361" s="284"/>
      <c r="ED361" s="284"/>
      <c r="EE361" s="284"/>
      <c r="EF361" s="284"/>
      <c r="EG361" s="284"/>
      <c r="EH361" s="284"/>
      <c r="EI361" s="284"/>
      <c r="EJ361" s="284"/>
      <c r="EK361" s="284"/>
      <c r="EL361" s="284"/>
      <c r="EM361" s="284"/>
      <c r="EN361" s="284"/>
      <c r="EO361" s="284"/>
      <c r="EP361" s="284"/>
      <c r="EQ361" s="284"/>
      <c r="ER361" s="284"/>
      <c r="ES361" s="284"/>
      <c r="ET361" s="284"/>
      <c r="EU361" s="284"/>
      <c r="EV361" s="284"/>
      <c r="EW361" s="284"/>
      <c r="EX361" s="284"/>
      <c r="EY361" s="284"/>
      <c r="EZ361" s="284"/>
      <c r="FA361" s="284"/>
      <c r="FB361" s="284"/>
      <c r="FC361" s="284"/>
      <c r="FD361" s="284"/>
      <c r="FE361" s="284"/>
      <c r="FF361" s="284"/>
      <c r="FG361" s="284"/>
      <c r="FH361" s="284"/>
      <c r="FI361" s="284"/>
      <c r="FJ361" s="284"/>
      <c r="FK361" s="284"/>
      <c r="FL361" s="284"/>
      <c r="FM361" s="284"/>
      <c r="FN361" s="284"/>
      <c r="FO361" s="284"/>
      <c r="FP361" s="284"/>
      <c r="FQ361" s="284"/>
      <c r="FR361" s="284"/>
      <c r="FS361" s="284"/>
      <c r="FT361" s="284"/>
      <c r="FU361" s="284"/>
      <c r="FV361" s="284"/>
      <c r="FW361" s="284"/>
      <c r="FX361" s="284"/>
      <c r="FY361" s="284"/>
      <c r="FZ361" s="284"/>
      <c r="GA361" s="284"/>
      <c r="GB361" s="284"/>
      <c r="GC361" s="284"/>
      <c r="GD361" s="284"/>
      <c r="GE361" s="284"/>
      <c r="GF361" s="284"/>
      <c r="GG361" s="284"/>
      <c r="GH361" s="284"/>
      <c r="GI361" s="284"/>
      <c r="GJ361" s="284"/>
      <c r="GK361" s="284"/>
      <c r="GL361" s="284"/>
      <c r="GM361" s="284"/>
      <c r="GN361" s="284"/>
      <c r="GO361" s="284"/>
      <c r="GP361" s="284"/>
      <c r="GQ361" s="284"/>
      <c r="GR361" s="284"/>
      <c r="GS361" s="284"/>
      <c r="GT361" s="284"/>
      <c r="GU361" s="284"/>
      <c r="GV361" s="284"/>
      <c r="GW361" s="284"/>
      <c r="GX361" s="284"/>
      <c r="GY361" s="284"/>
      <c r="GZ361" s="284"/>
      <c r="HA361" s="284"/>
      <c r="HB361" s="284"/>
      <c r="HC361" s="284"/>
      <c r="HD361" s="284"/>
      <c r="HE361" s="284"/>
      <c r="HF361" s="284"/>
      <c r="HG361" s="284"/>
      <c r="HH361" s="284"/>
      <c r="HI361" s="284"/>
      <c r="HJ361" s="284"/>
      <c r="HK361" s="284"/>
      <c r="HL361" s="284"/>
      <c r="HM361" s="284"/>
      <c r="HN361" s="284"/>
      <c r="HO361" s="284"/>
      <c r="HP361" s="284"/>
      <c r="HQ361" s="284"/>
      <c r="HR361" s="284"/>
      <c r="HS361" s="284"/>
      <c r="HT361" s="284"/>
      <c r="HU361" s="284"/>
      <c r="HV361" s="284"/>
      <c r="HW361" s="284"/>
      <c r="HX361" s="284"/>
      <c r="HY361" s="284"/>
      <c r="HZ361" s="284"/>
      <c r="IA361" s="284"/>
      <c r="IB361" s="284"/>
      <c r="IC361" s="284"/>
      <c r="ID361" s="284"/>
      <c r="IE361" s="284"/>
      <c r="IF361" s="284"/>
      <c r="IG361" s="284"/>
      <c r="IH361" s="284"/>
      <c r="II361" s="284"/>
    </row>
    <row r="362" spans="1:243" s="353" customFormat="1" ht="14.25">
      <c r="A362" s="344"/>
      <c r="B362" s="373"/>
      <c r="C362" s="317"/>
      <c r="D362" s="454"/>
      <c r="E362" s="375"/>
      <c r="F362" s="220"/>
      <c r="G362" s="284"/>
      <c r="H362" s="284"/>
      <c r="I362" s="284"/>
      <c r="J362" s="284"/>
      <c r="K362" s="284"/>
      <c r="L362" s="284"/>
      <c r="M362" s="284"/>
      <c r="N362" s="284"/>
      <c r="O362" s="284"/>
      <c r="P362" s="284"/>
      <c r="Q362" s="284"/>
      <c r="R362" s="284"/>
      <c r="S362" s="284"/>
      <c r="T362" s="284"/>
      <c r="U362" s="284"/>
      <c r="V362" s="284"/>
      <c r="W362" s="284"/>
      <c r="X362" s="284"/>
      <c r="Y362" s="284"/>
      <c r="Z362" s="284"/>
      <c r="AA362" s="284"/>
      <c r="AB362" s="284"/>
      <c r="AC362" s="284"/>
      <c r="AD362" s="284"/>
      <c r="AE362" s="284"/>
      <c r="AF362" s="284"/>
      <c r="AG362" s="284"/>
      <c r="AH362" s="284"/>
      <c r="AI362" s="284"/>
      <c r="AJ362" s="284"/>
      <c r="AK362" s="284"/>
      <c r="AL362" s="284"/>
      <c r="AM362" s="284"/>
      <c r="AN362" s="284"/>
      <c r="AO362" s="284"/>
      <c r="AP362" s="284"/>
      <c r="AQ362" s="284"/>
      <c r="AR362" s="284"/>
      <c r="AS362" s="284"/>
      <c r="AT362" s="284"/>
      <c r="AU362" s="284"/>
      <c r="AV362" s="284"/>
      <c r="AW362" s="284"/>
      <c r="AX362" s="284"/>
      <c r="AY362" s="284"/>
      <c r="AZ362" s="284"/>
      <c r="BA362" s="284"/>
      <c r="BB362" s="284"/>
      <c r="BC362" s="284"/>
      <c r="BD362" s="284"/>
      <c r="BE362" s="284"/>
      <c r="BF362" s="284"/>
      <c r="BG362" s="284"/>
      <c r="BH362" s="284"/>
      <c r="BI362" s="284"/>
      <c r="BJ362" s="284"/>
      <c r="BK362" s="284"/>
      <c r="BL362" s="284"/>
      <c r="BM362" s="284"/>
      <c r="BN362" s="284"/>
      <c r="BO362" s="284"/>
      <c r="BP362" s="284"/>
      <c r="BQ362" s="284"/>
      <c r="BR362" s="284"/>
      <c r="BS362" s="284"/>
      <c r="BT362" s="284"/>
      <c r="BU362" s="284"/>
      <c r="BV362" s="284"/>
      <c r="BW362" s="284"/>
      <c r="BX362" s="284"/>
      <c r="BY362" s="284"/>
      <c r="BZ362" s="284"/>
      <c r="CA362" s="284"/>
      <c r="CB362" s="284"/>
      <c r="CC362" s="284"/>
      <c r="CD362" s="284"/>
      <c r="CE362" s="284"/>
      <c r="CF362" s="284"/>
      <c r="CG362" s="284"/>
      <c r="CH362" s="284"/>
      <c r="CI362" s="284"/>
      <c r="CJ362" s="284"/>
      <c r="CK362" s="284"/>
      <c r="CL362" s="284"/>
      <c r="CM362" s="284"/>
      <c r="CN362" s="284"/>
      <c r="CO362" s="284"/>
      <c r="CP362" s="284"/>
      <c r="CQ362" s="284"/>
      <c r="CR362" s="284"/>
      <c r="CS362" s="284"/>
      <c r="CT362" s="284"/>
      <c r="CU362" s="284"/>
      <c r="CV362" s="284"/>
      <c r="CW362" s="284"/>
      <c r="CX362" s="284"/>
      <c r="CY362" s="284"/>
      <c r="CZ362" s="284"/>
      <c r="DA362" s="284"/>
      <c r="DB362" s="284"/>
      <c r="DC362" s="284"/>
      <c r="DD362" s="284"/>
      <c r="DE362" s="284"/>
      <c r="DF362" s="284"/>
      <c r="DG362" s="284"/>
      <c r="DH362" s="284"/>
      <c r="DI362" s="284"/>
      <c r="DJ362" s="284"/>
      <c r="DK362" s="284"/>
      <c r="DL362" s="284"/>
      <c r="DM362" s="284"/>
      <c r="DN362" s="284"/>
      <c r="DO362" s="284"/>
      <c r="DP362" s="284"/>
      <c r="DQ362" s="284"/>
      <c r="DR362" s="284"/>
      <c r="DS362" s="284"/>
      <c r="DT362" s="284"/>
      <c r="DU362" s="284"/>
      <c r="DV362" s="284"/>
      <c r="DW362" s="284"/>
      <c r="DX362" s="284"/>
      <c r="DY362" s="284"/>
      <c r="DZ362" s="284"/>
      <c r="EA362" s="284"/>
      <c r="EB362" s="284"/>
      <c r="EC362" s="284"/>
      <c r="ED362" s="284"/>
      <c r="EE362" s="284"/>
      <c r="EF362" s="284"/>
      <c r="EG362" s="284"/>
      <c r="EH362" s="284"/>
      <c r="EI362" s="284"/>
      <c r="EJ362" s="284"/>
      <c r="EK362" s="284"/>
      <c r="EL362" s="284"/>
      <c r="EM362" s="284"/>
      <c r="EN362" s="284"/>
      <c r="EO362" s="284"/>
      <c r="EP362" s="284"/>
      <c r="EQ362" s="284"/>
      <c r="ER362" s="284"/>
      <c r="ES362" s="284"/>
      <c r="ET362" s="284"/>
      <c r="EU362" s="284"/>
      <c r="EV362" s="284"/>
      <c r="EW362" s="284"/>
      <c r="EX362" s="284"/>
      <c r="EY362" s="284"/>
      <c r="EZ362" s="284"/>
      <c r="FA362" s="284"/>
      <c r="FB362" s="284"/>
      <c r="FC362" s="284"/>
      <c r="FD362" s="284"/>
      <c r="FE362" s="284"/>
      <c r="FF362" s="284"/>
      <c r="FG362" s="284"/>
      <c r="FH362" s="284"/>
      <c r="FI362" s="284"/>
      <c r="FJ362" s="284"/>
      <c r="FK362" s="284"/>
      <c r="FL362" s="284"/>
      <c r="FM362" s="284"/>
      <c r="FN362" s="284"/>
      <c r="FO362" s="284"/>
      <c r="FP362" s="284"/>
      <c r="FQ362" s="284"/>
      <c r="FR362" s="284"/>
      <c r="FS362" s="284"/>
      <c r="FT362" s="284"/>
      <c r="FU362" s="284"/>
      <c r="FV362" s="284"/>
      <c r="FW362" s="284"/>
      <c r="FX362" s="284"/>
      <c r="FY362" s="284"/>
      <c r="FZ362" s="284"/>
      <c r="GA362" s="284"/>
      <c r="GB362" s="284"/>
      <c r="GC362" s="284"/>
      <c r="GD362" s="284"/>
      <c r="GE362" s="284"/>
      <c r="GF362" s="284"/>
      <c r="GG362" s="284"/>
      <c r="GH362" s="284"/>
      <c r="GI362" s="284"/>
      <c r="GJ362" s="284"/>
      <c r="GK362" s="284"/>
      <c r="GL362" s="284"/>
      <c r="GM362" s="284"/>
      <c r="GN362" s="284"/>
      <c r="GO362" s="284"/>
      <c r="GP362" s="284"/>
      <c r="GQ362" s="284"/>
      <c r="GR362" s="284"/>
      <c r="GS362" s="284"/>
      <c r="GT362" s="284"/>
      <c r="GU362" s="284"/>
      <c r="GV362" s="284"/>
      <c r="GW362" s="284"/>
      <c r="GX362" s="284"/>
      <c r="GY362" s="284"/>
      <c r="GZ362" s="284"/>
      <c r="HA362" s="284"/>
      <c r="HB362" s="284"/>
      <c r="HC362" s="284"/>
      <c r="HD362" s="284"/>
      <c r="HE362" s="284"/>
      <c r="HF362" s="284"/>
      <c r="HG362" s="284"/>
      <c r="HH362" s="284"/>
      <c r="HI362" s="284"/>
      <c r="HJ362" s="284"/>
      <c r="HK362" s="284"/>
      <c r="HL362" s="284"/>
      <c r="HM362" s="284"/>
      <c r="HN362" s="284"/>
      <c r="HO362" s="284"/>
      <c r="HP362" s="284"/>
      <c r="HQ362" s="284"/>
      <c r="HR362" s="284"/>
      <c r="HS362" s="284"/>
      <c r="HT362" s="284"/>
      <c r="HU362" s="284"/>
      <c r="HV362" s="284"/>
      <c r="HW362" s="284"/>
      <c r="HX362" s="284"/>
      <c r="HY362" s="284"/>
      <c r="HZ362" s="284"/>
      <c r="IA362" s="284"/>
      <c r="IB362" s="284"/>
      <c r="IC362" s="284"/>
      <c r="ID362" s="284"/>
      <c r="IE362" s="284"/>
      <c r="IF362" s="284"/>
      <c r="IG362" s="284"/>
      <c r="IH362" s="284"/>
      <c r="II362" s="284"/>
    </row>
    <row r="363" spans="1:243" s="353" customFormat="1" ht="14.25">
      <c r="A363" s="344"/>
      <c r="B363" s="377"/>
      <c r="C363" s="317"/>
      <c r="D363" s="454"/>
      <c r="E363" s="375"/>
      <c r="F363" s="220"/>
      <c r="G363" s="284"/>
      <c r="H363" s="284"/>
      <c r="I363" s="284"/>
      <c r="J363" s="284"/>
      <c r="K363" s="284"/>
      <c r="L363" s="284"/>
      <c r="M363" s="284"/>
      <c r="N363" s="284"/>
      <c r="O363" s="284"/>
      <c r="P363" s="284"/>
      <c r="Q363" s="284"/>
      <c r="R363" s="284"/>
      <c r="S363" s="284"/>
      <c r="T363" s="284"/>
      <c r="U363" s="284"/>
      <c r="V363" s="284"/>
      <c r="W363" s="284"/>
      <c r="X363" s="284"/>
      <c r="Y363" s="284"/>
      <c r="Z363" s="284"/>
      <c r="AA363" s="284"/>
      <c r="AB363" s="284"/>
      <c r="AC363" s="284"/>
      <c r="AD363" s="284"/>
      <c r="AE363" s="284"/>
      <c r="AF363" s="284"/>
      <c r="AG363" s="284"/>
      <c r="AH363" s="284"/>
      <c r="AI363" s="284"/>
      <c r="AJ363" s="284"/>
      <c r="AK363" s="284"/>
      <c r="AL363" s="284"/>
      <c r="AM363" s="284"/>
      <c r="AN363" s="284"/>
      <c r="AO363" s="284"/>
      <c r="AP363" s="284"/>
      <c r="AQ363" s="284"/>
      <c r="AR363" s="284"/>
      <c r="AS363" s="284"/>
      <c r="AT363" s="284"/>
      <c r="AU363" s="284"/>
      <c r="AV363" s="284"/>
      <c r="AW363" s="284"/>
      <c r="AX363" s="284"/>
      <c r="AY363" s="284"/>
      <c r="AZ363" s="284"/>
      <c r="BA363" s="284"/>
      <c r="BB363" s="284"/>
      <c r="BC363" s="284"/>
      <c r="BD363" s="284"/>
      <c r="BE363" s="284"/>
      <c r="BF363" s="284"/>
      <c r="BG363" s="284"/>
      <c r="BH363" s="284"/>
      <c r="BI363" s="284"/>
      <c r="BJ363" s="284"/>
      <c r="BK363" s="284"/>
      <c r="BL363" s="284"/>
      <c r="BM363" s="284"/>
      <c r="BN363" s="284"/>
      <c r="BO363" s="284"/>
      <c r="BP363" s="284"/>
      <c r="BQ363" s="284"/>
      <c r="BR363" s="284"/>
      <c r="BS363" s="284"/>
      <c r="BT363" s="284"/>
      <c r="BU363" s="284"/>
      <c r="BV363" s="284"/>
      <c r="BW363" s="284"/>
      <c r="BX363" s="284"/>
      <c r="BY363" s="284"/>
      <c r="BZ363" s="284"/>
      <c r="CA363" s="284"/>
      <c r="CB363" s="284"/>
      <c r="CC363" s="284"/>
      <c r="CD363" s="284"/>
      <c r="CE363" s="284"/>
      <c r="CF363" s="284"/>
      <c r="CG363" s="284"/>
      <c r="CH363" s="284"/>
      <c r="CI363" s="284"/>
      <c r="CJ363" s="284"/>
      <c r="CK363" s="284"/>
      <c r="CL363" s="284"/>
      <c r="CM363" s="284"/>
      <c r="CN363" s="284"/>
      <c r="CO363" s="284"/>
      <c r="CP363" s="284"/>
      <c r="CQ363" s="284"/>
      <c r="CR363" s="284"/>
      <c r="CS363" s="284"/>
      <c r="CT363" s="284"/>
      <c r="CU363" s="284"/>
      <c r="CV363" s="284"/>
      <c r="CW363" s="284"/>
      <c r="CX363" s="284"/>
      <c r="CY363" s="284"/>
      <c r="CZ363" s="284"/>
      <c r="DA363" s="284"/>
      <c r="DB363" s="284"/>
      <c r="DC363" s="284"/>
      <c r="DD363" s="284"/>
      <c r="DE363" s="284"/>
      <c r="DF363" s="284"/>
      <c r="DG363" s="284"/>
      <c r="DH363" s="284"/>
      <c r="DI363" s="284"/>
      <c r="DJ363" s="284"/>
      <c r="DK363" s="284"/>
      <c r="DL363" s="284"/>
      <c r="DM363" s="284"/>
      <c r="DN363" s="284"/>
      <c r="DO363" s="284"/>
      <c r="DP363" s="284"/>
      <c r="DQ363" s="284"/>
      <c r="DR363" s="284"/>
      <c r="DS363" s="284"/>
      <c r="DT363" s="284"/>
      <c r="DU363" s="284"/>
      <c r="DV363" s="284"/>
      <c r="DW363" s="284"/>
      <c r="DX363" s="284"/>
      <c r="DY363" s="284"/>
      <c r="DZ363" s="284"/>
      <c r="EA363" s="284"/>
      <c r="EB363" s="284"/>
      <c r="EC363" s="284"/>
      <c r="ED363" s="284"/>
      <c r="EE363" s="284"/>
      <c r="EF363" s="284"/>
      <c r="EG363" s="284"/>
      <c r="EH363" s="284"/>
      <c r="EI363" s="284"/>
      <c r="EJ363" s="284"/>
      <c r="EK363" s="284"/>
      <c r="EL363" s="284"/>
      <c r="EM363" s="284"/>
      <c r="EN363" s="284"/>
      <c r="EO363" s="284"/>
      <c r="EP363" s="284"/>
      <c r="EQ363" s="284"/>
      <c r="ER363" s="284"/>
      <c r="ES363" s="284"/>
      <c r="ET363" s="284"/>
      <c r="EU363" s="284"/>
      <c r="EV363" s="284"/>
      <c r="EW363" s="284"/>
      <c r="EX363" s="284"/>
      <c r="EY363" s="284"/>
      <c r="EZ363" s="284"/>
      <c r="FA363" s="284"/>
      <c r="FB363" s="284"/>
      <c r="FC363" s="284"/>
      <c r="FD363" s="284"/>
      <c r="FE363" s="284"/>
      <c r="FF363" s="284"/>
      <c r="FG363" s="284"/>
      <c r="FH363" s="284"/>
      <c r="FI363" s="284"/>
      <c r="FJ363" s="284"/>
      <c r="FK363" s="284"/>
      <c r="FL363" s="284"/>
      <c r="FM363" s="284"/>
      <c r="FN363" s="284"/>
      <c r="FO363" s="284"/>
      <c r="FP363" s="284"/>
      <c r="FQ363" s="284"/>
      <c r="FR363" s="284"/>
      <c r="FS363" s="284"/>
      <c r="FT363" s="284"/>
      <c r="FU363" s="284"/>
      <c r="FV363" s="284"/>
      <c r="FW363" s="284"/>
      <c r="FX363" s="284"/>
      <c r="FY363" s="284"/>
      <c r="FZ363" s="284"/>
      <c r="GA363" s="284"/>
      <c r="GB363" s="284"/>
      <c r="GC363" s="284"/>
      <c r="GD363" s="284"/>
      <c r="GE363" s="284"/>
      <c r="GF363" s="284"/>
      <c r="GG363" s="284"/>
      <c r="GH363" s="284"/>
      <c r="GI363" s="284"/>
      <c r="GJ363" s="284"/>
      <c r="GK363" s="284"/>
      <c r="GL363" s="284"/>
      <c r="GM363" s="284"/>
      <c r="GN363" s="284"/>
      <c r="GO363" s="284"/>
      <c r="GP363" s="284"/>
      <c r="GQ363" s="284"/>
      <c r="GR363" s="284"/>
      <c r="GS363" s="284"/>
      <c r="GT363" s="284"/>
      <c r="GU363" s="284"/>
      <c r="GV363" s="284"/>
      <c r="GW363" s="284"/>
      <c r="GX363" s="284"/>
      <c r="GY363" s="284"/>
      <c r="GZ363" s="284"/>
      <c r="HA363" s="284"/>
      <c r="HB363" s="284"/>
      <c r="HC363" s="284"/>
      <c r="HD363" s="284"/>
      <c r="HE363" s="284"/>
      <c r="HF363" s="284"/>
      <c r="HG363" s="284"/>
      <c r="HH363" s="284"/>
      <c r="HI363" s="284"/>
      <c r="HJ363" s="284"/>
      <c r="HK363" s="284"/>
      <c r="HL363" s="284"/>
      <c r="HM363" s="284"/>
      <c r="HN363" s="284"/>
      <c r="HO363" s="284"/>
      <c r="HP363" s="284"/>
      <c r="HQ363" s="284"/>
      <c r="HR363" s="284"/>
      <c r="HS363" s="284"/>
      <c r="HT363" s="284"/>
      <c r="HU363" s="284"/>
      <c r="HV363" s="284"/>
      <c r="HW363" s="284"/>
      <c r="HX363" s="284"/>
      <c r="HY363" s="284"/>
      <c r="HZ363" s="284"/>
      <c r="IA363" s="284"/>
      <c r="IB363" s="284"/>
      <c r="IC363" s="284"/>
      <c r="ID363" s="284"/>
      <c r="IE363" s="284"/>
      <c r="IF363" s="284"/>
      <c r="IG363" s="284"/>
      <c r="IH363" s="284"/>
      <c r="II363" s="284"/>
    </row>
    <row r="364" spans="1:243" s="353" customFormat="1" ht="14.25">
      <c r="A364" s="344"/>
      <c r="B364" s="373"/>
      <c r="C364" s="317"/>
      <c r="D364" s="454"/>
      <c r="E364" s="375"/>
      <c r="F364" s="220"/>
      <c r="G364" s="284"/>
      <c r="H364" s="284"/>
      <c r="I364" s="284"/>
      <c r="J364" s="284"/>
      <c r="K364" s="284"/>
      <c r="L364" s="284"/>
      <c r="M364" s="284"/>
      <c r="N364" s="284"/>
      <c r="O364" s="284"/>
      <c r="P364" s="284"/>
      <c r="Q364" s="284"/>
      <c r="R364" s="284"/>
      <c r="S364" s="284"/>
      <c r="T364" s="284"/>
      <c r="U364" s="284"/>
      <c r="V364" s="284"/>
      <c r="W364" s="284"/>
      <c r="X364" s="284"/>
      <c r="Y364" s="284"/>
      <c r="Z364" s="284"/>
      <c r="AA364" s="284"/>
      <c r="AB364" s="284"/>
      <c r="AC364" s="284"/>
      <c r="AD364" s="284"/>
      <c r="AE364" s="284"/>
      <c r="AF364" s="284"/>
      <c r="AG364" s="284"/>
      <c r="AH364" s="284"/>
      <c r="AI364" s="284"/>
      <c r="AJ364" s="284"/>
      <c r="AK364" s="284"/>
      <c r="AL364" s="284"/>
      <c r="AM364" s="284"/>
      <c r="AN364" s="284"/>
      <c r="AO364" s="284"/>
      <c r="AP364" s="284"/>
      <c r="AQ364" s="284"/>
      <c r="AR364" s="284"/>
      <c r="AS364" s="284"/>
      <c r="AT364" s="284"/>
      <c r="AU364" s="284"/>
      <c r="AV364" s="284"/>
      <c r="AW364" s="284"/>
      <c r="AX364" s="284"/>
      <c r="AY364" s="284"/>
      <c r="AZ364" s="284"/>
      <c r="BA364" s="284"/>
      <c r="BB364" s="284"/>
      <c r="BC364" s="284"/>
      <c r="BD364" s="284"/>
      <c r="BE364" s="284"/>
      <c r="BF364" s="284"/>
      <c r="BG364" s="284"/>
      <c r="BH364" s="284"/>
      <c r="BI364" s="284"/>
      <c r="BJ364" s="284"/>
      <c r="BK364" s="284"/>
      <c r="BL364" s="284"/>
      <c r="BM364" s="284"/>
      <c r="BN364" s="284"/>
      <c r="BO364" s="284"/>
      <c r="BP364" s="284"/>
      <c r="BQ364" s="284"/>
      <c r="BR364" s="284"/>
      <c r="BS364" s="284"/>
      <c r="BT364" s="284"/>
      <c r="BU364" s="284"/>
      <c r="BV364" s="284"/>
      <c r="BW364" s="284"/>
      <c r="BX364" s="284"/>
      <c r="BY364" s="284"/>
      <c r="BZ364" s="284"/>
      <c r="CA364" s="284"/>
      <c r="CB364" s="284"/>
      <c r="CC364" s="284"/>
      <c r="CD364" s="284"/>
      <c r="CE364" s="284"/>
      <c r="CF364" s="284"/>
      <c r="CG364" s="284"/>
      <c r="CH364" s="284"/>
      <c r="CI364" s="284"/>
      <c r="CJ364" s="284"/>
      <c r="CK364" s="284"/>
      <c r="CL364" s="284"/>
      <c r="CM364" s="284"/>
      <c r="CN364" s="284"/>
      <c r="CO364" s="284"/>
      <c r="CP364" s="284"/>
      <c r="CQ364" s="284"/>
      <c r="CR364" s="284"/>
      <c r="CS364" s="284"/>
      <c r="CT364" s="284"/>
      <c r="CU364" s="284"/>
      <c r="CV364" s="284"/>
      <c r="CW364" s="284"/>
      <c r="CX364" s="284"/>
      <c r="CY364" s="284"/>
      <c r="CZ364" s="284"/>
      <c r="DA364" s="284"/>
      <c r="DB364" s="284"/>
      <c r="DC364" s="284"/>
      <c r="DD364" s="284"/>
      <c r="DE364" s="284"/>
      <c r="DF364" s="284"/>
      <c r="DG364" s="284"/>
      <c r="DH364" s="284"/>
      <c r="DI364" s="284"/>
      <c r="DJ364" s="284"/>
      <c r="DK364" s="284"/>
      <c r="DL364" s="284"/>
      <c r="DM364" s="284"/>
      <c r="DN364" s="284"/>
      <c r="DO364" s="284"/>
      <c r="DP364" s="284"/>
      <c r="DQ364" s="284"/>
      <c r="DR364" s="284"/>
      <c r="DS364" s="284"/>
      <c r="DT364" s="284"/>
      <c r="DU364" s="284"/>
      <c r="DV364" s="284"/>
      <c r="DW364" s="284"/>
      <c r="DX364" s="284"/>
      <c r="DY364" s="284"/>
      <c r="DZ364" s="284"/>
      <c r="EA364" s="284"/>
      <c r="EB364" s="284"/>
      <c r="EC364" s="284"/>
      <c r="ED364" s="284"/>
      <c r="EE364" s="284"/>
      <c r="EF364" s="284"/>
      <c r="EG364" s="284"/>
      <c r="EH364" s="284"/>
      <c r="EI364" s="284"/>
      <c r="EJ364" s="284"/>
      <c r="EK364" s="284"/>
      <c r="EL364" s="284"/>
      <c r="EM364" s="284"/>
      <c r="EN364" s="284"/>
      <c r="EO364" s="284"/>
      <c r="EP364" s="284"/>
      <c r="EQ364" s="284"/>
      <c r="ER364" s="284"/>
      <c r="ES364" s="284"/>
      <c r="ET364" s="284"/>
      <c r="EU364" s="284"/>
      <c r="EV364" s="284"/>
      <c r="EW364" s="284"/>
      <c r="EX364" s="284"/>
      <c r="EY364" s="284"/>
      <c r="EZ364" s="284"/>
      <c r="FA364" s="284"/>
      <c r="FB364" s="284"/>
      <c r="FC364" s="284"/>
      <c r="FD364" s="284"/>
      <c r="FE364" s="284"/>
      <c r="FF364" s="284"/>
      <c r="FG364" s="284"/>
      <c r="FH364" s="284"/>
      <c r="FI364" s="284"/>
      <c r="FJ364" s="284"/>
      <c r="FK364" s="284"/>
      <c r="FL364" s="284"/>
      <c r="FM364" s="284"/>
      <c r="FN364" s="284"/>
      <c r="FO364" s="284"/>
      <c r="FP364" s="284"/>
      <c r="FQ364" s="284"/>
      <c r="FR364" s="284"/>
      <c r="FS364" s="284"/>
      <c r="FT364" s="284"/>
      <c r="FU364" s="284"/>
      <c r="FV364" s="284"/>
      <c r="FW364" s="284"/>
      <c r="FX364" s="284"/>
      <c r="FY364" s="284"/>
      <c r="FZ364" s="284"/>
      <c r="GA364" s="284"/>
      <c r="GB364" s="284"/>
      <c r="GC364" s="284"/>
      <c r="GD364" s="284"/>
      <c r="GE364" s="284"/>
      <c r="GF364" s="284"/>
      <c r="GG364" s="284"/>
      <c r="GH364" s="284"/>
      <c r="GI364" s="284"/>
      <c r="GJ364" s="284"/>
      <c r="GK364" s="284"/>
      <c r="GL364" s="284"/>
      <c r="GM364" s="284"/>
      <c r="GN364" s="284"/>
      <c r="GO364" s="284"/>
      <c r="GP364" s="284"/>
      <c r="GQ364" s="284"/>
      <c r="GR364" s="284"/>
      <c r="GS364" s="284"/>
      <c r="GT364" s="284"/>
      <c r="GU364" s="284"/>
      <c r="GV364" s="284"/>
      <c r="GW364" s="284"/>
      <c r="GX364" s="284"/>
      <c r="GY364" s="284"/>
      <c r="GZ364" s="284"/>
      <c r="HA364" s="284"/>
      <c r="HB364" s="284"/>
      <c r="HC364" s="284"/>
      <c r="HD364" s="284"/>
      <c r="HE364" s="284"/>
      <c r="HF364" s="284"/>
      <c r="HG364" s="284"/>
      <c r="HH364" s="284"/>
      <c r="HI364" s="284"/>
      <c r="HJ364" s="284"/>
      <c r="HK364" s="284"/>
      <c r="HL364" s="284"/>
      <c r="HM364" s="284"/>
      <c r="HN364" s="284"/>
      <c r="HO364" s="284"/>
      <c r="HP364" s="284"/>
      <c r="HQ364" s="284"/>
      <c r="HR364" s="284"/>
      <c r="HS364" s="284"/>
      <c r="HT364" s="284"/>
      <c r="HU364" s="284"/>
      <c r="HV364" s="284"/>
      <c r="HW364" s="284"/>
      <c r="HX364" s="284"/>
      <c r="HY364" s="284"/>
      <c r="HZ364" s="284"/>
      <c r="IA364" s="284"/>
      <c r="IB364" s="284"/>
      <c r="IC364" s="284"/>
      <c r="ID364" s="284"/>
      <c r="IE364" s="284"/>
      <c r="IF364" s="284"/>
      <c r="IG364" s="284"/>
      <c r="IH364" s="284"/>
      <c r="II364" s="284"/>
    </row>
    <row r="365" spans="1:243" s="353" customFormat="1" ht="14.25">
      <c r="A365" s="344"/>
      <c r="B365" s="377"/>
      <c r="C365" s="317"/>
      <c r="D365" s="454"/>
      <c r="E365" s="375"/>
      <c r="F365" s="220"/>
      <c r="G365" s="284"/>
      <c r="H365" s="284"/>
      <c r="I365" s="284"/>
      <c r="J365" s="284"/>
      <c r="K365" s="284"/>
      <c r="L365" s="284"/>
      <c r="M365" s="284"/>
      <c r="N365" s="284"/>
      <c r="O365" s="284"/>
      <c r="P365" s="284"/>
      <c r="Q365" s="284"/>
      <c r="R365" s="284"/>
      <c r="S365" s="284"/>
      <c r="T365" s="284"/>
      <c r="U365" s="284"/>
      <c r="V365" s="284"/>
      <c r="W365" s="284"/>
      <c r="X365" s="284"/>
      <c r="Y365" s="284"/>
      <c r="Z365" s="284"/>
      <c r="AA365" s="284"/>
      <c r="AB365" s="284"/>
      <c r="AC365" s="284"/>
      <c r="AD365" s="284"/>
      <c r="AE365" s="284"/>
      <c r="AF365" s="284"/>
      <c r="AG365" s="284"/>
      <c r="AH365" s="284"/>
      <c r="AI365" s="284"/>
      <c r="AJ365" s="284"/>
      <c r="AK365" s="284"/>
      <c r="AL365" s="284"/>
      <c r="AM365" s="284"/>
      <c r="AN365" s="284"/>
      <c r="AO365" s="284"/>
      <c r="AP365" s="284"/>
      <c r="AQ365" s="284"/>
      <c r="AR365" s="284"/>
      <c r="AS365" s="284"/>
      <c r="AT365" s="284"/>
      <c r="AU365" s="284"/>
      <c r="AV365" s="284"/>
      <c r="AW365" s="284"/>
      <c r="AX365" s="284"/>
      <c r="AY365" s="284"/>
      <c r="AZ365" s="284"/>
      <c r="BA365" s="284"/>
      <c r="BB365" s="284"/>
      <c r="BC365" s="284"/>
      <c r="BD365" s="284"/>
      <c r="BE365" s="284"/>
      <c r="BF365" s="284"/>
      <c r="BG365" s="284"/>
      <c r="BH365" s="284"/>
      <c r="BI365" s="284"/>
      <c r="BJ365" s="284"/>
      <c r="BK365" s="284"/>
      <c r="BL365" s="284"/>
      <c r="BM365" s="284"/>
      <c r="BN365" s="284"/>
      <c r="BO365" s="284"/>
      <c r="BP365" s="284"/>
      <c r="BQ365" s="284"/>
      <c r="BR365" s="284"/>
      <c r="BS365" s="284"/>
      <c r="BT365" s="284"/>
      <c r="BU365" s="284"/>
      <c r="BV365" s="284"/>
      <c r="BW365" s="284"/>
      <c r="BX365" s="284"/>
      <c r="BY365" s="284"/>
      <c r="BZ365" s="284"/>
      <c r="CA365" s="284"/>
      <c r="CB365" s="284"/>
      <c r="CC365" s="284"/>
      <c r="CD365" s="284"/>
      <c r="CE365" s="284"/>
      <c r="CF365" s="284"/>
      <c r="CG365" s="284"/>
      <c r="CH365" s="284"/>
      <c r="CI365" s="284"/>
      <c r="CJ365" s="284"/>
      <c r="CK365" s="284"/>
      <c r="CL365" s="284"/>
      <c r="CM365" s="284"/>
      <c r="CN365" s="284"/>
      <c r="CO365" s="284"/>
      <c r="CP365" s="284"/>
      <c r="CQ365" s="284"/>
      <c r="CR365" s="284"/>
      <c r="CS365" s="284"/>
      <c r="CT365" s="284"/>
      <c r="CU365" s="284"/>
      <c r="CV365" s="284"/>
      <c r="CW365" s="284"/>
      <c r="CX365" s="284"/>
      <c r="CY365" s="284"/>
      <c r="CZ365" s="284"/>
      <c r="DA365" s="284"/>
      <c r="DB365" s="284"/>
      <c r="DC365" s="284"/>
      <c r="DD365" s="284"/>
      <c r="DE365" s="284"/>
      <c r="DF365" s="284"/>
      <c r="DG365" s="284"/>
      <c r="DH365" s="284"/>
      <c r="DI365" s="284"/>
      <c r="DJ365" s="284"/>
      <c r="DK365" s="284"/>
      <c r="DL365" s="284"/>
      <c r="DM365" s="284"/>
      <c r="DN365" s="284"/>
      <c r="DO365" s="284"/>
      <c r="DP365" s="284"/>
      <c r="DQ365" s="284"/>
      <c r="DR365" s="284"/>
      <c r="DS365" s="284"/>
      <c r="DT365" s="284"/>
      <c r="DU365" s="284"/>
      <c r="DV365" s="284"/>
      <c r="DW365" s="284"/>
      <c r="DX365" s="284"/>
      <c r="DY365" s="284"/>
      <c r="DZ365" s="284"/>
      <c r="EA365" s="284"/>
      <c r="EB365" s="284"/>
      <c r="EC365" s="284"/>
      <c r="ED365" s="284"/>
      <c r="EE365" s="284"/>
      <c r="EF365" s="284"/>
      <c r="EG365" s="284"/>
      <c r="EH365" s="284"/>
      <c r="EI365" s="284"/>
      <c r="EJ365" s="284"/>
      <c r="EK365" s="284"/>
      <c r="EL365" s="284"/>
      <c r="EM365" s="284"/>
      <c r="EN365" s="284"/>
      <c r="EO365" s="284"/>
      <c r="EP365" s="284"/>
      <c r="EQ365" s="284"/>
      <c r="ER365" s="284"/>
      <c r="ES365" s="284"/>
      <c r="ET365" s="284"/>
      <c r="EU365" s="284"/>
      <c r="EV365" s="284"/>
      <c r="EW365" s="284"/>
      <c r="EX365" s="284"/>
      <c r="EY365" s="284"/>
      <c r="EZ365" s="284"/>
      <c r="FA365" s="284"/>
      <c r="FB365" s="284"/>
      <c r="FC365" s="284"/>
      <c r="FD365" s="284"/>
      <c r="FE365" s="284"/>
      <c r="FF365" s="284"/>
      <c r="FG365" s="284"/>
      <c r="FH365" s="284"/>
      <c r="FI365" s="284"/>
      <c r="FJ365" s="284"/>
      <c r="FK365" s="284"/>
      <c r="FL365" s="284"/>
      <c r="FM365" s="284"/>
      <c r="FN365" s="284"/>
      <c r="FO365" s="284"/>
      <c r="FP365" s="284"/>
      <c r="FQ365" s="284"/>
      <c r="FR365" s="284"/>
      <c r="FS365" s="284"/>
      <c r="FT365" s="284"/>
      <c r="FU365" s="284"/>
      <c r="FV365" s="284"/>
      <c r="FW365" s="284"/>
      <c r="FX365" s="284"/>
      <c r="FY365" s="284"/>
      <c r="FZ365" s="284"/>
      <c r="GA365" s="284"/>
      <c r="GB365" s="284"/>
      <c r="GC365" s="284"/>
      <c r="GD365" s="284"/>
      <c r="GE365" s="284"/>
      <c r="GF365" s="284"/>
      <c r="GG365" s="284"/>
      <c r="GH365" s="284"/>
      <c r="GI365" s="284"/>
      <c r="GJ365" s="284"/>
      <c r="GK365" s="284"/>
      <c r="GL365" s="284"/>
      <c r="GM365" s="284"/>
      <c r="GN365" s="284"/>
      <c r="GO365" s="284"/>
      <c r="GP365" s="284"/>
      <c r="GQ365" s="284"/>
      <c r="GR365" s="284"/>
      <c r="GS365" s="284"/>
      <c r="GT365" s="284"/>
      <c r="GU365" s="284"/>
      <c r="GV365" s="284"/>
      <c r="GW365" s="284"/>
      <c r="GX365" s="284"/>
      <c r="GY365" s="284"/>
      <c r="GZ365" s="284"/>
      <c r="HA365" s="284"/>
      <c r="HB365" s="284"/>
      <c r="HC365" s="284"/>
      <c r="HD365" s="284"/>
      <c r="HE365" s="284"/>
      <c r="HF365" s="284"/>
      <c r="HG365" s="284"/>
      <c r="HH365" s="284"/>
      <c r="HI365" s="284"/>
      <c r="HJ365" s="284"/>
      <c r="HK365" s="284"/>
      <c r="HL365" s="284"/>
      <c r="HM365" s="284"/>
      <c r="HN365" s="284"/>
      <c r="HO365" s="284"/>
      <c r="HP365" s="284"/>
      <c r="HQ365" s="284"/>
      <c r="HR365" s="284"/>
      <c r="HS365" s="284"/>
      <c r="HT365" s="284"/>
      <c r="HU365" s="284"/>
      <c r="HV365" s="284"/>
      <c r="HW365" s="284"/>
      <c r="HX365" s="284"/>
      <c r="HY365" s="284"/>
      <c r="HZ365" s="284"/>
      <c r="IA365" s="284"/>
      <c r="IB365" s="284"/>
      <c r="IC365" s="284"/>
      <c r="ID365" s="284"/>
      <c r="IE365" s="284"/>
      <c r="IF365" s="284"/>
      <c r="IG365" s="284"/>
      <c r="IH365" s="284"/>
      <c r="II365" s="284"/>
    </row>
    <row r="366" spans="1:243" s="353" customFormat="1" ht="14.25">
      <c r="A366" s="344"/>
      <c r="B366" s="373"/>
      <c r="C366" s="317"/>
      <c r="D366" s="454"/>
      <c r="E366" s="375"/>
      <c r="F366" s="220"/>
      <c r="G366" s="284"/>
      <c r="H366" s="284"/>
      <c r="I366" s="284"/>
      <c r="J366" s="284"/>
      <c r="K366" s="284"/>
      <c r="L366" s="284"/>
      <c r="M366" s="284"/>
      <c r="N366" s="284"/>
      <c r="O366" s="284"/>
      <c r="P366" s="284"/>
      <c r="Q366" s="284"/>
      <c r="R366" s="284"/>
      <c r="S366" s="284"/>
      <c r="T366" s="284"/>
      <c r="U366" s="284"/>
      <c r="V366" s="284"/>
      <c r="W366" s="284"/>
      <c r="X366" s="284"/>
      <c r="Y366" s="284"/>
      <c r="Z366" s="284"/>
      <c r="AA366" s="284"/>
      <c r="AB366" s="284"/>
      <c r="AC366" s="284"/>
      <c r="AD366" s="284"/>
      <c r="AE366" s="284"/>
      <c r="AF366" s="284"/>
      <c r="AG366" s="284"/>
      <c r="AH366" s="284"/>
      <c r="AI366" s="284"/>
      <c r="AJ366" s="284"/>
      <c r="AK366" s="284"/>
      <c r="AL366" s="284"/>
      <c r="AM366" s="284"/>
      <c r="AN366" s="284"/>
      <c r="AO366" s="284"/>
      <c r="AP366" s="284"/>
      <c r="AQ366" s="284"/>
      <c r="AR366" s="284"/>
      <c r="AS366" s="284"/>
      <c r="AT366" s="284"/>
      <c r="AU366" s="284"/>
      <c r="AV366" s="284"/>
      <c r="AW366" s="284"/>
      <c r="AX366" s="284"/>
      <c r="AY366" s="284"/>
      <c r="AZ366" s="284"/>
      <c r="BA366" s="284"/>
      <c r="BB366" s="284"/>
      <c r="BC366" s="284"/>
      <c r="BD366" s="284"/>
      <c r="BE366" s="284"/>
      <c r="BF366" s="284"/>
      <c r="BG366" s="284"/>
      <c r="BH366" s="284"/>
      <c r="BI366" s="284"/>
      <c r="BJ366" s="284"/>
      <c r="BK366" s="284"/>
      <c r="BL366" s="284"/>
      <c r="BM366" s="284"/>
      <c r="BN366" s="284"/>
      <c r="BO366" s="284"/>
      <c r="BP366" s="284"/>
      <c r="BQ366" s="284"/>
      <c r="BR366" s="284"/>
      <c r="BS366" s="284"/>
      <c r="BT366" s="284"/>
      <c r="BU366" s="284"/>
      <c r="BV366" s="284"/>
      <c r="BW366" s="284"/>
      <c r="BX366" s="284"/>
      <c r="BY366" s="284"/>
      <c r="BZ366" s="284"/>
      <c r="CA366" s="284"/>
      <c r="CB366" s="284"/>
      <c r="CC366" s="284"/>
      <c r="CD366" s="284"/>
      <c r="CE366" s="284"/>
      <c r="CF366" s="284"/>
      <c r="CG366" s="284"/>
      <c r="CH366" s="284"/>
      <c r="CI366" s="284"/>
      <c r="CJ366" s="284"/>
      <c r="CK366" s="284"/>
      <c r="CL366" s="284"/>
      <c r="CM366" s="284"/>
      <c r="CN366" s="284"/>
      <c r="CO366" s="284"/>
      <c r="CP366" s="284"/>
      <c r="CQ366" s="284"/>
      <c r="CR366" s="284"/>
      <c r="CS366" s="284"/>
      <c r="CT366" s="284"/>
      <c r="CU366" s="284"/>
      <c r="CV366" s="284"/>
      <c r="CW366" s="284"/>
      <c r="CX366" s="284"/>
      <c r="CY366" s="284"/>
      <c r="CZ366" s="284"/>
      <c r="DA366" s="284"/>
      <c r="DB366" s="284"/>
      <c r="DC366" s="284"/>
      <c r="DD366" s="284"/>
      <c r="DE366" s="284"/>
      <c r="DF366" s="284"/>
      <c r="DG366" s="284"/>
      <c r="DH366" s="284"/>
      <c r="DI366" s="284"/>
      <c r="DJ366" s="284"/>
      <c r="DK366" s="284"/>
      <c r="DL366" s="284"/>
      <c r="DM366" s="284"/>
      <c r="DN366" s="284"/>
      <c r="DO366" s="284"/>
      <c r="DP366" s="284"/>
      <c r="DQ366" s="284"/>
      <c r="DR366" s="284"/>
      <c r="DS366" s="284"/>
      <c r="DT366" s="284"/>
      <c r="DU366" s="284"/>
      <c r="DV366" s="284"/>
      <c r="DW366" s="284"/>
      <c r="DX366" s="284"/>
      <c r="DY366" s="284"/>
      <c r="DZ366" s="284"/>
      <c r="EA366" s="284"/>
      <c r="EB366" s="284"/>
      <c r="EC366" s="284"/>
      <c r="ED366" s="284"/>
      <c r="EE366" s="284"/>
      <c r="EF366" s="284"/>
      <c r="EG366" s="284"/>
      <c r="EH366" s="284"/>
      <c r="EI366" s="284"/>
      <c r="EJ366" s="284"/>
      <c r="EK366" s="284"/>
      <c r="EL366" s="284"/>
      <c r="EM366" s="284"/>
      <c r="EN366" s="284"/>
      <c r="EO366" s="284"/>
      <c r="EP366" s="284"/>
      <c r="EQ366" s="284"/>
      <c r="ER366" s="284"/>
      <c r="ES366" s="284"/>
      <c r="ET366" s="284"/>
      <c r="EU366" s="284"/>
      <c r="EV366" s="284"/>
      <c r="EW366" s="284"/>
      <c r="EX366" s="284"/>
      <c r="EY366" s="284"/>
      <c r="EZ366" s="284"/>
      <c r="FA366" s="284"/>
      <c r="FB366" s="284"/>
      <c r="FC366" s="284"/>
      <c r="FD366" s="284"/>
      <c r="FE366" s="284"/>
      <c r="FF366" s="284"/>
      <c r="FG366" s="284"/>
      <c r="FH366" s="284"/>
      <c r="FI366" s="284"/>
      <c r="FJ366" s="284"/>
      <c r="FK366" s="284"/>
      <c r="FL366" s="284"/>
      <c r="FM366" s="284"/>
      <c r="FN366" s="284"/>
      <c r="FO366" s="284"/>
      <c r="FP366" s="284"/>
      <c r="FQ366" s="284"/>
      <c r="FR366" s="284"/>
      <c r="FS366" s="284"/>
      <c r="FT366" s="284"/>
      <c r="FU366" s="284"/>
      <c r="FV366" s="284"/>
      <c r="FW366" s="284"/>
      <c r="FX366" s="284"/>
      <c r="FY366" s="284"/>
      <c r="FZ366" s="284"/>
      <c r="GA366" s="284"/>
      <c r="GB366" s="284"/>
      <c r="GC366" s="284"/>
      <c r="GD366" s="284"/>
      <c r="GE366" s="284"/>
      <c r="GF366" s="284"/>
      <c r="GG366" s="284"/>
      <c r="GH366" s="284"/>
      <c r="GI366" s="284"/>
      <c r="GJ366" s="284"/>
      <c r="GK366" s="284"/>
      <c r="GL366" s="284"/>
      <c r="GM366" s="284"/>
      <c r="GN366" s="284"/>
      <c r="GO366" s="284"/>
      <c r="GP366" s="284"/>
      <c r="GQ366" s="284"/>
      <c r="GR366" s="284"/>
      <c r="GS366" s="284"/>
      <c r="GT366" s="284"/>
      <c r="GU366" s="284"/>
      <c r="GV366" s="284"/>
      <c r="GW366" s="284"/>
      <c r="GX366" s="284"/>
      <c r="GY366" s="284"/>
      <c r="GZ366" s="284"/>
      <c r="HA366" s="284"/>
      <c r="HB366" s="284"/>
      <c r="HC366" s="284"/>
      <c r="HD366" s="284"/>
      <c r="HE366" s="284"/>
      <c r="HF366" s="284"/>
      <c r="HG366" s="284"/>
      <c r="HH366" s="284"/>
      <c r="HI366" s="284"/>
      <c r="HJ366" s="284"/>
      <c r="HK366" s="284"/>
      <c r="HL366" s="284"/>
      <c r="HM366" s="284"/>
      <c r="HN366" s="284"/>
      <c r="HO366" s="284"/>
      <c r="HP366" s="284"/>
      <c r="HQ366" s="284"/>
      <c r="HR366" s="284"/>
      <c r="HS366" s="284"/>
      <c r="HT366" s="284"/>
      <c r="HU366" s="284"/>
      <c r="HV366" s="284"/>
      <c r="HW366" s="284"/>
      <c r="HX366" s="284"/>
      <c r="HY366" s="284"/>
      <c r="HZ366" s="284"/>
      <c r="IA366" s="284"/>
      <c r="IB366" s="284"/>
      <c r="IC366" s="284"/>
      <c r="ID366" s="284"/>
      <c r="IE366" s="284"/>
      <c r="IF366" s="284"/>
      <c r="IG366" s="284"/>
      <c r="IH366" s="284"/>
      <c r="II366" s="284"/>
    </row>
    <row r="367" spans="1:243" s="353" customFormat="1" ht="14.25">
      <c r="A367" s="344"/>
      <c r="B367" s="377"/>
      <c r="C367" s="317"/>
      <c r="D367" s="454"/>
      <c r="E367" s="375"/>
      <c r="F367" s="220"/>
      <c r="G367" s="284"/>
      <c r="H367" s="284"/>
      <c r="I367" s="284"/>
      <c r="J367" s="284"/>
      <c r="K367" s="284"/>
      <c r="L367" s="284"/>
      <c r="M367" s="284"/>
      <c r="N367" s="284"/>
      <c r="O367" s="284"/>
      <c r="P367" s="284"/>
      <c r="Q367" s="284"/>
      <c r="R367" s="284"/>
      <c r="S367" s="284"/>
      <c r="T367" s="284"/>
      <c r="U367" s="284"/>
      <c r="V367" s="284"/>
      <c r="W367" s="284"/>
      <c r="X367" s="284"/>
      <c r="Y367" s="284"/>
      <c r="Z367" s="284"/>
      <c r="AA367" s="284"/>
      <c r="AB367" s="284"/>
      <c r="AC367" s="284"/>
      <c r="AD367" s="284"/>
      <c r="AE367" s="284"/>
      <c r="AF367" s="284"/>
      <c r="AG367" s="284"/>
      <c r="AH367" s="284"/>
      <c r="AI367" s="284"/>
      <c r="AJ367" s="284"/>
      <c r="AK367" s="284"/>
      <c r="AL367" s="284"/>
      <c r="AM367" s="284"/>
      <c r="AN367" s="284"/>
      <c r="AO367" s="284"/>
      <c r="AP367" s="284"/>
      <c r="AQ367" s="284"/>
      <c r="AR367" s="284"/>
      <c r="AS367" s="284"/>
      <c r="AT367" s="284"/>
      <c r="AU367" s="284"/>
      <c r="AV367" s="284"/>
      <c r="AW367" s="284"/>
      <c r="AX367" s="284"/>
      <c r="AY367" s="284"/>
      <c r="AZ367" s="284"/>
      <c r="BA367" s="284"/>
      <c r="BB367" s="284"/>
      <c r="BC367" s="284"/>
      <c r="BD367" s="284"/>
      <c r="BE367" s="284"/>
      <c r="BF367" s="284"/>
      <c r="BG367" s="284"/>
      <c r="BH367" s="284"/>
      <c r="BI367" s="284"/>
      <c r="BJ367" s="284"/>
      <c r="BK367" s="284"/>
      <c r="BL367" s="284"/>
      <c r="BM367" s="284"/>
      <c r="BN367" s="284"/>
      <c r="BO367" s="284"/>
      <c r="BP367" s="284"/>
      <c r="BQ367" s="284"/>
      <c r="BR367" s="284"/>
      <c r="BS367" s="284"/>
      <c r="BT367" s="284"/>
      <c r="BU367" s="284"/>
      <c r="BV367" s="284"/>
      <c r="BW367" s="284"/>
      <c r="BX367" s="284"/>
      <c r="BY367" s="284"/>
      <c r="BZ367" s="284"/>
      <c r="CA367" s="284"/>
      <c r="CB367" s="284"/>
      <c r="CC367" s="284"/>
      <c r="CD367" s="284"/>
      <c r="CE367" s="284"/>
      <c r="CF367" s="284"/>
      <c r="CG367" s="284"/>
      <c r="CH367" s="284"/>
      <c r="CI367" s="284"/>
      <c r="CJ367" s="284"/>
      <c r="CK367" s="284"/>
      <c r="CL367" s="284"/>
      <c r="CM367" s="284"/>
      <c r="CN367" s="284"/>
      <c r="CO367" s="284"/>
      <c r="CP367" s="284"/>
      <c r="CQ367" s="284"/>
      <c r="CR367" s="284"/>
      <c r="CS367" s="284"/>
      <c r="CT367" s="284"/>
      <c r="CU367" s="284"/>
      <c r="CV367" s="284"/>
      <c r="CW367" s="284"/>
      <c r="CX367" s="284"/>
      <c r="CY367" s="284"/>
      <c r="CZ367" s="284"/>
      <c r="DA367" s="284"/>
      <c r="DB367" s="284"/>
      <c r="DC367" s="284"/>
      <c r="DD367" s="284"/>
      <c r="DE367" s="284"/>
      <c r="DF367" s="284"/>
      <c r="DG367" s="284"/>
      <c r="DH367" s="284"/>
      <c r="DI367" s="284"/>
      <c r="DJ367" s="284"/>
      <c r="DK367" s="284"/>
      <c r="DL367" s="284"/>
      <c r="DM367" s="284"/>
      <c r="DN367" s="284"/>
      <c r="DO367" s="284"/>
      <c r="DP367" s="284"/>
      <c r="DQ367" s="284"/>
      <c r="DR367" s="284"/>
      <c r="DS367" s="284"/>
      <c r="DT367" s="284"/>
      <c r="DU367" s="284"/>
      <c r="DV367" s="284"/>
      <c r="DW367" s="284"/>
      <c r="DX367" s="284"/>
      <c r="DY367" s="284"/>
      <c r="DZ367" s="284"/>
      <c r="EA367" s="284"/>
      <c r="EB367" s="284"/>
      <c r="EC367" s="284"/>
      <c r="ED367" s="284"/>
      <c r="EE367" s="284"/>
      <c r="EF367" s="284"/>
      <c r="EG367" s="284"/>
      <c r="EH367" s="284"/>
      <c r="EI367" s="284"/>
      <c r="EJ367" s="284"/>
      <c r="EK367" s="284"/>
      <c r="EL367" s="284"/>
      <c r="EM367" s="284"/>
      <c r="EN367" s="284"/>
      <c r="EO367" s="284"/>
      <c r="EP367" s="284"/>
      <c r="EQ367" s="284"/>
      <c r="ER367" s="284"/>
      <c r="ES367" s="284"/>
      <c r="ET367" s="284"/>
      <c r="EU367" s="284"/>
      <c r="EV367" s="284"/>
      <c r="EW367" s="284"/>
      <c r="EX367" s="284"/>
      <c r="EY367" s="284"/>
      <c r="EZ367" s="284"/>
      <c r="FA367" s="284"/>
      <c r="FB367" s="284"/>
      <c r="FC367" s="284"/>
      <c r="FD367" s="284"/>
      <c r="FE367" s="284"/>
      <c r="FF367" s="284"/>
      <c r="FG367" s="284"/>
      <c r="FH367" s="284"/>
      <c r="FI367" s="284"/>
      <c r="FJ367" s="284"/>
      <c r="FK367" s="284"/>
      <c r="FL367" s="284"/>
      <c r="FM367" s="284"/>
      <c r="FN367" s="284"/>
      <c r="FO367" s="284"/>
      <c r="FP367" s="284"/>
      <c r="FQ367" s="284"/>
      <c r="FR367" s="284"/>
      <c r="FS367" s="284"/>
      <c r="FT367" s="284"/>
      <c r="FU367" s="284"/>
      <c r="FV367" s="284"/>
      <c r="FW367" s="284"/>
      <c r="FX367" s="284"/>
      <c r="FY367" s="284"/>
      <c r="FZ367" s="284"/>
      <c r="GA367" s="284"/>
      <c r="GB367" s="284"/>
      <c r="GC367" s="284"/>
      <c r="GD367" s="284"/>
      <c r="GE367" s="284"/>
      <c r="GF367" s="284"/>
      <c r="GG367" s="284"/>
      <c r="GH367" s="284"/>
      <c r="GI367" s="284"/>
      <c r="GJ367" s="284"/>
      <c r="GK367" s="284"/>
      <c r="GL367" s="284"/>
      <c r="GM367" s="284"/>
      <c r="GN367" s="284"/>
      <c r="GO367" s="284"/>
      <c r="GP367" s="284"/>
      <c r="GQ367" s="284"/>
      <c r="GR367" s="284"/>
      <c r="GS367" s="284"/>
      <c r="GT367" s="284"/>
      <c r="GU367" s="284"/>
      <c r="GV367" s="284"/>
      <c r="GW367" s="284"/>
      <c r="GX367" s="284"/>
      <c r="GY367" s="284"/>
      <c r="GZ367" s="284"/>
      <c r="HA367" s="284"/>
      <c r="HB367" s="284"/>
      <c r="HC367" s="284"/>
      <c r="HD367" s="284"/>
      <c r="HE367" s="284"/>
      <c r="HF367" s="284"/>
      <c r="HG367" s="284"/>
      <c r="HH367" s="284"/>
      <c r="HI367" s="284"/>
      <c r="HJ367" s="284"/>
      <c r="HK367" s="284"/>
      <c r="HL367" s="284"/>
      <c r="HM367" s="284"/>
      <c r="HN367" s="284"/>
      <c r="HO367" s="284"/>
      <c r="HP367" s="284"/>
      <c r="HQ367" s="284"/>
      <c r="HR367" s="284"/>
      <c r="HS367" s="284"/>
      <c r="HT367" s="284"/>
      <c r="HU367" s="284"/>
      <c r="HV367" s="284"/>
      <c r="HW367" s="284"/>
      <c r="HX367" s="284"/>
      <c r="HY367" s="284"/>
      <c r="HZ367" s="284"/>
      <c r="IA367" s="284"/>
      <c r="IB367" s="284"/>
      <c r="IC367" s="284"/>
      <c r="ID367" s="284"/>
      <c r="IE367" s="284"/>
      <c r="IF367" s="284"/>
      <c r="IG367" s="284"/>
      <c r="IH367" s="284"/>
      <c r="II367" s="284"/>
    </row>
    <row r="368" spans="1:243" s="353" customFormat="1" ht="14.25">
      <c r="A368" s="344"/>
      <c r="B368" s="373"/>
      <c r="C368" s="317"/>
      <c r="D368" s="454"/>
      <c r="E368" s="375"/>
      <c r="F368" s="220"/>
      <c r="G368" s="284"/>
      <c r="H368" s="284"/>
      <c r="I368" s="284"/>
      <c r="J368" s="284"/>
      <c r="K368" s="284"/>
      <c r="L368" s="284"/>
      <c r="M368" s="284"/>
      <c r="N368" s="284"/>
      <c r="O368" s="284"/>
      <c r="P368" s="284"/>
      <c r="Q368" s="284"/>
      <c r="R368" s="284"/>
      <c r="S368" s="284"/>
      <c r="T368" s="284"/>
      <c r="U368" s="284"/>
      <c r="V368" s="284"/>
      <c r="W368" s="284"/>
      <c r="X368" s="284"/>
      <c r="Y368" s="284"/>
      <c r="Z368" s="284"/>
      <c r="AA368" s="284"/>
      <c r="AB368" s="284"/>
      <c r="AC368" s="284"/>
      <c r="AD368" s="284"/>
      <c r="AE368" s="284"/>
      <c r="AF368" s="284"/>
      <c r="AG368" s="284"/>
      <c r="AH368" s="284"/>
      <c r="AI368" s="284"/>
      <c r="AJ368" s="284"/>
      <c r="AK368" s="284"/>
      <c r="AL368" s="284"/>
      <c r="AM368" s="284"/>
      <c r="AN368" s="284"/>
      <c r="AO368" s="284"/>
      <c r="AP368" s="284"/>
      <c r="AQ368" s="284"/>
      <c r="AR368" s="284"/>
      <c r="AS368" s="284"/>
      <c r="AT368" s="284"/>
      <c r="AU368" s="284"/>
      <c r="AV368" s="284"/>
      <c r="AW368" s="284"/>
      <c r="AX368" s="284"/>
      <c r="AY368" s="284"/>
      <c r="AZ368" s="284"/>
      <c r="BA368" s="284"/>
      <c r="BB368" s="284"/>
      <c r="BC368" s="284"/>
      <c r="BD368" s="284"/>
      <c r="BE368" s="284"/>
      <c r="BF368" s="284"/>
      <c r="BG368" s="284"/>
      <c r="BH368" s="284"/>
      <c r="BI368" s="284"/>
      <c r="BJ368" s="284"/>
      <c r="BK368" s="284"/>
      <c r="BL368" s="284"/>
      <c r="BM368" s="284"/>
      <c r="BN368" s="284"/>
      <c r="BO368" s="284"/>
      <c r="BP368" s="284"/>
      <c r="BQ368" s="284"/>
      <c r="BR368" s="284"/>
      <c r="BS368" s="284"/>
      <c r="BT368" s="284"/>
      <c r="BU368" s="284"/>
      <c r="BV368" s="284"/>
      <c r="BW368" s="284"/>
      <c r="BX368" s="284"/>
      <c r="BY368" s="284"/>
      <c r="BZ368" s="284"/>
      <c r="CA368" s="284"/>
      <c r="CB368" s="284"/>
      <c r="CC368" s="284"/>
      <c r="CD368" s="284"/>
      <c r="CE368" s="284"/>
      <c r="CF368" s="284"/>
      <c r="CG368" s="284"/>
      <c r="CH368" s="284"/>
      <c r="CI368" s="284"/>
      <c r="CJ368" s="284"/>
      <c r="CK368" s="284"/>
      <c r="CL368" s="284"/>
      <c r="CM368" s="284"/>
      <c r="CN368" s="284"/>
      <c r="CO368" s="284"/>
      <c r="CP368" s="284"/>
      <c r="CQ368" s="284"/>
      <c r="CR368" s="284"/>
      <c r="CS368" s="284"/>
      <c r="CT368" s="284"/>
      <c r="CU368" s="284"/>
      <c r="CV368" s="284"/>
      <c r="CW368" s="284"/>
      <c r="CX368" s="284"/>
      <c r="CY368" s="284"/>
      <c r="CZ368" s="284"/>
      <c r="DA368" s="284"/>
      <c r="DB368" s="284"/>
      <c r="DC368" s="284"/>
      <c r="DD368" s="284"/>
      <c r="DE368" s="284"/>
      <c r="DF368" s="284"/>
      <c r="DG368" s="284"/>
      <c r="DH368" s="284"/>
      <c r="DI368" s="284"/>
      <c r="DJ368" s="284"/>
      <c r="DK368" s="284"/>
      <c r="DL368" s="284"/>
      <c r="DM368" s="284"/>
      <c r="DN368" s="284"/>
      <c r="DO368" s="284"/>
      <c r="DP368" s="284"/>
      <c r="DQ368" s="284"/>
      <c r="DR368" s="284"/>
      <c r="DS368" s="284"/>
      <c r="DT368" s="284"/>
      <c r="DU368" s="284"/>
      <c r="DV368" s="284"/>
      <c r="DW368" s="284"/>
      <c r="DX368" s="284"/>
      <c r="DY368" s="284"/>
      <c r="DZ368" s="284"/>
      <c r="EA368" s="284"/>
      <c r="EB368" s="284"/>
      <c r="EC368" s="284"/>
      <c r="ED368" s="284"/>
      <c r="EE368" s="284"/>
      <c r="EF368" s="284"/>
      <c r="EG368" s="284"/>
      <c r="EH368" s="284"/>
      <c r="EI368" s="284"/>
      <c r="EJ368" s="284"/>
      <c r="EK368" s="284"/>
      <c r="EL368" s="284"/>
      <c r="EM368" s="284"/>
      <c r="EN368" s="284"/>
      <c r="EO368" s="284"/>
      <c r="EP368" s="284"/>
      <c r="EQ368" s="284"/>
      <c r="ER368" s="284"/>
      <c r="ES368" s="284"/>
      <c r="ET368" s="284"/>
      <c r="EU368" s="284"/>
      <c r="EV368" s="284"/>
      <c r="EW368" s="284"/>
      <c r="EX368" s="284"/>
      <c r="EY368" s="284"/>
      <c r="EZ368" s="284"/>
      <c r="FA368" s="284"/>
      <c r="FB368" s="284"/>
      <c r="FC368" s="284"/>
      <c r="FD368" s="284"/>
      <c r="FE368" s="284"/>
      <c r="FF368" s="284"/>
      <c r="FG368" s="284"/>
      <c r="FH368" s="284"/>
      <c r="FI368" s="284"/>
      <c r="FJ368" s="284"/>
      <c r="FK368" s="284"/>
      <c r="FL368" s="284"/>
      <c r="FM368" s="284"/>
      <c r="FN368" s="284"/>
      <c r="FO368" s="284"/>
      <c r="FP368" s="284"/>
      <c r="FQ368" s="284"/>
      <c r="FR368" s="284"/>
      <c r="FS368" s="284"/>
      <c r="FT368" s="284"/>
      <c r="FU368" s="284"/>
      <c r="FV368" s="284"/>
      <c r="FW368" s="284"/>
      <c r="FX368" s="284"/>
      <c r="FY368" s="284"/>
      <c r="FZ368" s="284"/>
      <c r="GA368" s="284"/>
      <c r="GB368" s="284"/>
      <c r="GC368" s="284"/>
      <c r="GD368" s="284"/>
      <c r="GE368" s="284"/>
      <c r="GF368" s="284"/>
      <c r="GG368" s="284"/>
      <c r="GH368" s="284"/>
      <c r="GI368" s="284"/>
      <c r="GJ368" s="284"/>
      <c r="GK368" s="284"/>
      <c r="GL368" s="284"/>
      <c r="GM368" s="284"/>
      <c r="GN368" s="284"/>
      <c r="GO368" s="284"/>
      <c r="GP368" s="284"/>
      <c r="GQ368" s="284"/>
      <c r="GR368" s="284"/>
      <c r="GS368" s="284"/>
      <c r="GT368" s="284"/>
      <c r="GU368" s="284"/>
      <c r="GV368" s="284"/>
      <c r="GW368" s="284"/>
      <c r="GX368" s="284"/>
      <c r="GY368" s="284"/>
      <c r="GZ368" s="284"/>
      <c r="HA368" s="284"/>
      <c r="HB368" s="284"/>
      <c r="HC368" s="284"/>
      <c r="HD368" s="284"/>
      <c r="HE368" s="284"/>
      <c r="HF368" s="284"/>
      <c r="HG368" s="284"/>
      <c r="HH368" s="284"/>
      <c r="HI368" s="284"/>
      <c r="HJ368" s="284"/>
      <c r="HK368" s="284"/>
      <c r="HL368" s="284"/>
      <c r="HM368" s="284"/>
      <c r="HN368" s="284"/>
      <c r="HO368" s="284"/>
      <c r="HP368" s="284"/>
      <c r="HQ368" s="284"/>
      <c r="HR368" s="284"/>
      <c r="HS368" s="284"/>
      <c r="HT368" s="284"/>
      <c r="HU368" s="284"/>
      <c r="HV368" s="284"/>
      <c r="HW368" s="284"/>
      <c r="HX368" s="284"/>
      <c r="HY368" s="284"/>
      <c r="HZ368" s="284"/>
      <c r="IA368" s="284"/>
      <c r="IB368" s="284"/>
      <c r="IC368" s="284"/>
      <c r="ID368" s="284"/>
      <c r="IE368" s="284"/>
      <c r="IF368" s="284"/>
      <c r="IG368" s="284"/>
      <c r="IH368" s="284"/>
      <c r="II368" s="284"/>
    </row>
    <row r="369" spans="1:243" s="353" customFormat="1" ht="14.25">
      <c r="A369" s="344"/>
      <c r="B369" s="373"/>
      <c r="C369" s="317"/>
      <c r="D369" s="454"/>
      <c r="E369" s="375"/>
      <c r="F369" s="220"/>
      <c r="G369" s="284"/>
      <c r="H369" s="284"/>
      <c r="I369" s="284"/>
      <c r="J369" s="284"/>
      <c r="K369" s="284"/>
      <c r="L369" s="284"/>
      <c r="M369" s="284"/>
      <c r="N369" s="284"/>
      <c r="O369" s="284"/>
      <c r="P369" s="284"/>
      <c r="Q369" s="284"/>
      <c r="R369" s="284"/>
      <c r="S369" s="284"/>
      <c r="T369" s="284"/>
      <c r="U369" s="284"/>
      <c r="V369" s="284"/>
      <c r="W369" s="284"/>
      <c r="X369" s="284"/>
      <c r="Y369" s="284"/>
      <c r="Z369" s="284"/>
      <c r="AA369" s="284"/>
      <c r="AB369" s="284"/>
      <c r="AC369" s="284"/>
      <c r="AD369" s="284"/>
      <c r="AE369" s="284"/>
      <c r="AF369" s="284"/>
      <c r="AG369" s="284"/>
      <c r="AH369" s="284"/>
      <c r="AI369" s="284"/>
      <c r="AJ369" s="284"/>
      <c r="AK369" s="284"/>
      <c r="AL369" s="284"/>
      <c r="AM369" s="284"/>
      <c r="AN369" s="284"/>
      <c r="AO369" s="284"/>
      <c r="AP369" s="284"/>
      <c r="AQ369" s="284"/>
      <c r="AR369" s="284"/>
      <c r="AS369" s="284"/>
      <c r="AT369" s="284"/>
      <c r="AU369" s="284"/>
      <c r="AV369" s="284"/>
      <c r="AW369" s="284"/>
      <c r="AX369" s="284"/>
      <c r="AY369" s="284"/>
      <c r="AZ369" s="284"/>
      <c r="BA369" s="284"/>
      <c r="BB369" s="284"/>
      <c r="BC369" s="284"/>
      <c r="BD369" s="284"/>
      <c r="BE369" s="284"/>
      <c r="BF369" s="284"/>
      <c r="BG369" s="284"/>
      <c r="BH369" s="284"/>
      <c r="BI369" s="284"/>
      <c r="BJ369" s="284"/>
      <c r="BK369" s="284"/>
      <c r="BL369" s="284"/>
      <c r="BM369" s="284"/>
      <c r="BN369" s="284"/>
      <c r="BO369" s="284"/>
      <c r="BP369" s="284"/>
      <c r="BQ369" s="284"/>
      <c r="BR369" s="284"/>
      <c r="BS369" s="284"/>
      <c r="BT369" s="284"/>
      <c r="BU369" s="284"/>
      <c r="BV369" s="284"/>
      <c r="BW369" s="284"/>
      <c r="BX369" s="284"/>
      <c r="BY369" s="284"/>
      <c r="BZ369" s="284"/>
      <c r="CA369" s="284"/>
      <c r="CB369" s="284"/>
      <c r="CC369" s="284"/>
      <c r="CD369" s="284"/>
      <c r="CE369" s="284"/>
      <c r="CF369" s="284"/>
      <c r="CG369" s="284"/>
      <c r="CH369" s="284"/>
      <c r="CI369" s="284"/>
      <c r="CJ369" s="284"/>
      <c r="CK369" s="284"/>
      <c r="CL369" s="284"/>
      <c r="CM369" s="284"/>
      <c r="CN369" s="284"/>
      <c r="CO369" s="284"/>
      <c r="CP369" s="284"/>
      <c r="CQ369" s="284"/>
      <c r="CR369" s="284"/>
      <c r="CS369" s="284"/>
      <c r="CT369" s="284"/>
      <c r="CU369" s="284"/>
      <c r="CV369" s="284"/>
      <c r="CW369" s="284"/>
      <c r="CX369" s="284"/>
      <c r="CY369" s="284"/>
      <c r="CZ369" s="284"/>
      <c r="DA369" s="284"/>
      <c r="DB369" s="284"/>
      <c r="DC369" s="284"/>
      <c r="DD369" s="284"/>
      <c r="DE369" s="284"/>
      <c r="DF369" s="284"/>
      <c r="DG369" s="284"/>
      <c r="DH369" s="284"/>
      <c r="DI369" s="284"/>
      <c r="DJ369" s="284"/>
      <c r="DK369" s="284"/>
      <c r="DL369" s="284"/>
      <c r="DM369" s="284"/>
      <c r="DN369" s="284"/>
      <c r="DO369" s="284"/>
      <c r="DP369" s="284"/>
      <c r="DQ369" s="284"/>
      <c r="DR369" s="284"/>
      <c r="DS369" s="284"/>
      <c r="DT369" s="284"/>
      <c r="DU369" s="284"/>
      <c r="DV369" s="284"/>
      <c r="DW369" s="284"/>
      <c r="DX369" s="284"/>
      <c r="DY369" s="284"/>
      <c r="DZ369" s="284"/>
      <c r="EA369" s="284"/>
      <c r="EB369" s="284"/>
      <c r="EC369" s="284"/>
      <c r="ED369" s="284"/>
      <c r="EE369" s="284"/>
      <c r="EF369" s="284"/>
      <c r="EG369" s="284"/>
      <c r="EH369" s="284"/>
      <c r="EI369" s="284"/>
      <c r="EJ369" s="284"/>
      <c r="EK369" s="284"/>
      <c r="EL369" s="284"/>
      <c r="EM369" s="284"/>
      <c r="EN369" s="284"/>
      <c r="EO369" s="284"/>
      <c r="EP369" s="284"/>
      <c r="EQ369" s="284"/>
      <c r="ER369" s="284"/>
      <c r="ES369" s="284"/>
      <c r="ET369" s="284"/>
      <c r="EU369" s="284"/>
      <c r="EV369" s="284"/>
      <c r="EW369" s="284"/>
      <c r="EX369" s="284"/>
      <c r="EY369" s="284"/>
      <c r="EZ369" s="284"/>
      <c r="FA369" s="284"/>
      <c r="FB369" s="284"/>
      <c r="FC369" s="284"/>
      <c r="FD369" s="284"/>
      <c r="FE369" s="284"/>
      <c r="FF369" s="284"/>
      <c r="FG369" s="284"/>
      <c r="FH369" s="284"/>
      <c r="FI369" s="284"/>
      <c r="FJ369" s="284"/>
      <c r="FK369" s="284"/>
      <c r="FL369" s="284"/>
      <c r="FM369" s="284"/>
      <c r="FN369" s="284"/>
      <c r="FO369" s="284"/>
      <c r="FP369" s="284"/>
      <c r="FQ369" s="284"/>
      <c r="FR369" s="284"/>
      <c r="FS369" s="284"/>
      <c r="FT369" s="284"/>
      <c r="FU369" s="284"/>
      <c r="FV369" s="284"/>
      <c r="FW369" s="284"/>
      <c r="FX369" s="284"/>
      <c r="FY369" s="284"/>
      <c r="FZ369" s="284"/>
      <c r="GA369" s="284"/>
      <c r="GB369" s="284"/>
      <c r="GC369" s="284"/>
      <c r="GD369" s="284"/>
      <c r="GE369" s="284"/>
      <c r="GF369" s="284"/>
      <c r="GG369" s="284"/>
      <c r="GH369" s="284"/>
      <c r="GI369" s="284"/>
      <c r="GJ369" s="284"/>
      <c r="GK369" s="284"/>
      <c r="GL369" s="284"/>
      <c r="GM369" s="284"/>
      <c r="GN369" s="284"/>
      <c r="GO369" s="284"/>
      <c r="GP369" s="284"/>
      <c r="GQ369" s="284"/>
      <c r="GR369" s="284"/>
      <c r="GS369" s="284"/>
      <c r="GT369" s="284"/>
      <c r="GU369" s="284"/>
      <c r="GV369" s="284"/>
      <c r="GW369" s="284"/>
      <c r="GX369" s="284"/>
      <c r="GY369" s="284"/>
      <c r="GZ369" s="284"/>
      <c r="HA369" s="284"/>
      <c r="HB369" s="284"/>
      <c r="HC369" s="284"/>
      <c r="HD369" s="284"/>
      <c r="HE369" s="284"/>
      <c r="HF369" s="284"/>
      <c r="HG369" s="284"/>
      <c r="HH369" s="284"/>
      <c r="HI369" s="284"/>
      <c r="HJ369" s="284"/>
      <c r="HK369" s="284"/>
      <c r="HL369" s="284"/>
      <c r="HM369" s="284"/>
      <c r="HN369" s="284"/>
      <c r="HO369" s="284"/>
      <c r="HP369" s="284"/>
      <c r="HQ369" s="284"/>
      <c r="HR369" s="284"/>
      <c r="HS369" s="284"/>
      <c r="HT369" s="284"/>
      <c r="HU369" s="284"/>
      <c r="HV369" s="284"/>
      <c r="HW369" s="284"/>
      <c r="HX369" s="284"/>
      <c r="HY369" s="284"/>
      <c r="HZ369" s="284"/>
      <c r="IA369" s="284"/>
      <c r="IB369" s="284"/>
      <c r="IC369" s="284"/>
      <c r="ID369" s="284"/>
      <c r="IE369" s="284"/>
      <c r="IF369" s="284"/>
      <c r="IG369" s="284"/>
      <c r="IH369" s="284"/>
      <c r="II369" s="284"/>
    </row>
    <row r="370" spans="1:243" s="353" customFormat="1" ht="14.25">
      <c r="A370" s="344"/>
      <c r="B370" s="373"/>
      <c r="C370" s="317"/>
      <c r="D370" s="454"/>
      <c r="E370" s="375"/>
      <c r="F370" s="220"/>
      <c r="G370" s="284"/>
      <c r="H370" s="284"/>
      <c r="I370" s="284"/>
      <c r="J370" s="284"/>
      <c r="K370" s="284"/>
      <c r="L370" s="284"/>
      <c r="M370" s="284"/>
      <c r="N370" s="284"/>
      <c r="O370" s="284"/>
      <c r="P370" s="284"/>
      <c r="Q370" s="284"/>
      <c r="R370" s="284"/>
      <c r="S370" s="284"/>
      <c r="T370" s="284"/>
      <c r="U370" s="284"/>
      <c r="V370" s="284"/>
      <c r="W370" s="284"/>
      <c r="X370" s="284"/>
      <c r="Y370" s="284"/>
      <c r="Z370" s="284"/>
      <c r="AA370" s="284"/>
      <c r="AB370" s="284"/>
      <c r="AC370" s="284"/>
      <c r="AD370" s="284"/>
      <c r="AE370" s="284"/>
      <c r="AF370" s="284"/>
      <c r="AG370" s="284"/>
      <c r="AH370" s="284"/>
      <c r="AI370" s="284"/>
      <c r="AJ370" s="284"/>
      <c r="AK370" s="284"/>
      <c r="AL370" s="284"/>
      <c r="AM370" s="284"/>
      <c r="AN370" s="284"/>
      <c r="AO370" s="284"/>
      <c r="AP370" s="284"/>
      <c r="AQ370" s="284"/>
      <c r="AR370" s="284"/>
      <c r="AS370" s="284"/>
      <c r="AT370" s="284"/>
      <c r="AU370" s="284"/>
      <c r="AV370" s="284"/>
      <c r="AW370" s="284"/>
      <c r="AX370" s="284"/>
      <c r="AY370" s="284"/>
      <c r="AZ370" s="284"/>
      <c r="BA370" s="284"/>
      <c r="BB370" s="284"/>
      <c r="BC370" s="284"/>
      <c r="BD370" s="284"/>
      <c r="BE370" s="284"/>
      <c r="BF370" s="284"/>
      <c r="BG370" s="284"/>
      <c r="BH370" s="284"/>
      <c r="BI370" s="284"/>
      <c r="BJ370" s="284"/>
      <c r="BK370" s="284"/>
      <c r="BL370" s="284"/>
      <c r="BM370" s="284"/>
      <c r="BN370" s="284"/>
      <c r="BO370" s="284"/>
      <c r="BP370" s="284"/>
      <c r="BQ370" s="284"/>
      <c r="BR370" s="284"/>
      <c r="BS370" s="284"/>
      <c r="BT370" s="284"/>
      <c r="BU370" s="284"/>
      <c r="BV370" s="284"/>
      <c r="BW370" s="284"/>
      <c r="BX370" s="284"/>
      <c r="BY370" s="284"/>
      <c r="BZ370" s="284"/>
      <c r="CA370" s="284"/>
      <c r="CB370" s="284"/>
      <c r="CC370" s="284"/>
      <c r="CD370" s="284"/>
      <c r="CE370" s="284"/>
      <c r="CF370" s="284"/>
      <c r="CG370" s="284"/>
      <c r="CH370" s="284"/>
      <c r="CI370" s="284"/>
      <c r="CJ370" s="284"/>
      <c r="CK370" s="284"/>
      <c r="CL370" s="284"/>
      <c r="CM370" s="284"/>
      <c r="CN370" s="284"/>
      <c r="CO370" s="284"/>
      <c r="CP370" s="284"/>
      <c r="CQ370" s="284"/>
      <c r="CR370" s="284"/>
      <c r="CS370" s="284"/>
      <c r="CT370" s="284"/>
      <c r="CU370" s="284"/>
      <c r="CV370" s="284"/>
      <c r="CW370" s="284"/>
      <c r="CX370" s="284"/>
      <c r="CY370" s="284"/>
      <c r="CZ370" s="284"/>
      <c r="DA370" s="284"/>
      <c r="DB370" s="284"/>
      <c r="DC370" s="284"/>
      <c r="DD370" s="284"/>
      <c r="DE370" s="284"/>
      <c r="DF370" s="284"/>
      <c r="DG370" s="284"/>
      <c r="DH370" s="284"/>
      <c r="DI370" s="284"/>
      <c r="DJ370" s="284"/>
      <c r="DK370" s="284"/>
      <c r="DL370" s="284"/>
      <c r="DM370" s="284"/>
      <c r="DN370" s="284"/>
      <c r="DO370" s="284"/>
      <c r="DP370" s="284"/>
      <c r="DQ370" s="284"/>
      <c r="DR370" s="284"/>
      <c r="DS370" s="284"/>
      <c r="DT370" s="284"/>
      <c r="DU370" s="284"/>
      <c r="DV370" s="284"/>
      <c r="DW370" s="284"/>
      <c r="DX370" s="284"/>
      <c r="DY370" s="284"/>
      <c r="DZ370" s="284"/>
      <c r="EA370" s="284"/>
      <c r="EB370" s="284"/>
      <c r="EC370" s="284"/>
      <c r="ED370" s="284"/>
      <c r="EE370" s="284"/>
      <c r="EF370" s="284"/>
      <c r="EG370" s="284"/>
      <c r="EH370" s="284"/>
      <c r="EI370" s="284"/>
      <c r="EJ370" s="284"/>
      <c r="EK370" s="284"/>
      <c r="EL370" s="284"/>
      <c r="EM370" s="284"/>
      <c r="EN370" s="284"/>
      <c r="EO370" s="284"/>
      <c r="EP370" s="284"/>
      <c r="EQ370" s="284"/>
      <c r="ER370" s="284"/>
      <c r="ES370" s="284"/>
      <c r="ET370" s="284"/>
      <c r="EU370" s="284"/>
      <c r="EV370" s="284"/>
      <c r="EW370" s="284"/>
      <c r="EX370" s="284"/>
      <c r="EY370" s="284"/>
      <c r="EZ370" s="284"/>
      <c r="FA370" s="284"/>
      <c r="FB370" s="284"/>
      <c r="FC370" s="284"/>
      <c r="FD370" s="284"/>
      <c r="FE370" s="284"/>
      <c r="FF370" s="284"/>
      <c r="FG370" s="284"/>
      <c r="FH370" s="284"/>
      <c r="FI370" s="284"/>
      <c r="FJ370" s="284"/>
      <c r="FK370" s="284"/>
      <c r="FL370" s="284"/>
      <c r="FM370" s="284"/>
      <c r="FN370" s="284"/>
      <c r="FO370" s="284"/>
      <c r="FP370" s="284"/>
      <c r="FQ370" s="284"/>
      <c r="FR370" s="284"/>
      <c r="FS370" s="284"/>
      <c r="FT370" s="284"/>
      <c r="FU370" s="284"/>
      <c r="FV370" s="284"/>
      <c r="FW370" s="284"/>
      <c r="FX370" s="284"/>
      <c r="FY370" s="284"/>
      <c r="FZ370" s="284"/>
      <c r="GA370" s="284"/>
      <c r="GB370" s="284"/>
      <c r="GC370" s="284"/>
      <c r="GD370" s="284"/>
      <c r="GE370" s="284"/>
      <c r="GF370" s="284"/>
      <c r="GG370" s="284"/>
      <c r="GH370" s="284"/>
      <c r="GI370" s="284"/>
      <c r="GJ370" s="284"/>
      <c r="GK370" s="284"/>
      <c r="GL370" s="284"/>
      <c r="GM370" s="284"/>
      <c r="GN370" s="284"/>
      <c r="GO370" s="284"/>
      <c r="GP370" s="284"/>
      <c r="GQ370" s="284"/>
      <c r="GR370" s="284"/>
      <c r="GS370" s="284"/>
      <c r="GT370" s="284"/>
      <c r="GU370" s="284"/>
      <c r="GV370" s="284"/>
      <c r="GW370" s="284"/>
      <c r="GX370" s="284"/>
      <c r="GY370" s="284"/>
      <c r="GZ370" s="284"/>
      <c r="HA370" s="284"/>
      <c r="HB370" s="284"/>
      <c r="HC370" s="284"/>
      <c r="HD370" s="284"/>
      <c r="HE370" s="284"/>
      <c r="HF370" s="284"/>
      <c r="HG370" s="284"/>
      <c r="HH370" s="284"/>
      <c r="HI370" s="284"/>
      <c r="HJ370" s="284"/>
      <c r="HK370" s="284"/>
      <c r="HL370" s="284"/>
      <c r="HM370" s="284"/>
      <c r="HN370" s="284"/>
      <c r="HO370" s="284"/>
      <c r="HP370" s="284"/>
      <c r="HQ370" s="284"/>
      <c r="HR370" s="284"/>
      <c r="HS370" s="284"/>
      <c r="HT370" s="284"/>
      <c r="HU370" s="284"/>
      <c r="HV370" s="284"/>
      <c r="HW370" s="284"/>
      <c r="HX370" s="284"/>
      <c r="HY370" s="284"/>
      <c r="HZ370" s="284"/>
      <c r="IA370" s="284"/>
      <c r="IB370" s="284"/>
      <c r="IC370" s="284"/>
      <c r="ID370" s="284"/>
      <c r="IE370" s="284"/>
      <c r="IF370" s="284"/>
      <c r="IG370" s="284"/>
      <c r="IH370" s="284"/>
      <c r="II370" s="284"/>
    </row>
    <row r="371" spans="1:243" s="353" customFormat="1" ht="14.25">
      <c r="A371" s="344"/>
      <c r="B371" s="373"/>
      <c r="C371" s="317"/>
      <c r="D371" s="454"/>
      <c r="E371" s="375"/>
      <c r="F371" s="220"/>
      <c r="G371" s="284"/>
      <c r="H371" s="284"/>
      <c r="I371" s="284"/>
      <c r="J371" s="284"/>
      <c r="K371" s="284"/>
      <c r="L371" s="284"/>
      <c r="M371" s="284"/>
      <c r="N371" s="284"/>
      <c r="O371" s="284"/>
      <c r="P371" s="284"/>
      <c r="Q371" s="284"/>
      <c r="R371" s="284"/>
      <c r="S371" s="284"/>
      <c r="T371" s="284"/>
      <c r="U371" s="284"/>
      <c r="V371" s="284"/>
      <c r="W371" s="284"/>
      <c r="X371" s="284"/>
      <c r="Y371" s="284"/>
      <c r="Z371" s="284"/>
      <c r="AA371" s="284"/>
      <c r="AB371" s="284"/>
      <c r="AC371" s="284"/>
      <c r="AD371" s="284"/>
      <c r="AE371" s="284"/>
      <c r="AF371" s="284"/>
      <c r="AG371" s="284"/>
      <c r="AH371" s="284"/>
      <c r="AI371" s="284"/>
      <c r="AJ371" s="284"/>
      <c r="AK371" s="284"/>
      <c r="AL371" s="284"/>
      <c r="AM371" s="284"/>
      <c r="AN371" s="284"/>
      <c r="AO371" s="284"/>
      <c r="AP371" s="284"/>
      <c r="AQ371" s="284"/>
      <c r="AR371" s="284"/>
      <c r="AS371" s="284"/>
      <c r="AT371" s="284"/>
      <c r="AU371" s="284"/>
      <c r="AV371" s="284"/>
      <c r="AW371" s="284"/>
      <c r="AX371" s="284"/>
      <c r="AY371" s="284"/>
      <c r="AZ371" s="284"/>
      <c r="BA371" s="284"/>
      <c r="BB371" s="284"/>
      <c r="BC371" s="284"/>
      <c r="BD371" s="284"/>
      <c r="BE371" s="284"/>
      <c r="BF371" s="284"/>
      <c r="BG371" s="284"/>
      <c r="BH371" s="284"/>
      <c r="BI371" s="284"/>
      <c r="BJ371" s="284"/>
      <c r="BK371" s="284"/>
      <c r="BL371" s="284"/>
      <c r="BM371" s="284"/>
      <c r="BN371" s="284"/>
      <c r="BO371" s="284"/>
      <c r="BP371" s="284"/>
      <c r="BQ371" s="284"/>
      <c r="BR371" s="284"/>
      <c r="BS371" s="284"/>
      <c r="BT371" s="284"/>
      <c r="BU371" s="284"/>
      <c r="BV371" s="284"/>
      <c r="BW371" s="284"/>
      <c r="BX371" s="284"/>
      <c r="BY371" s="284"/>
      <c r="BZ371" s="284"/>
      <c r="CA371" s="284"/>
      <c r="CB371" s="284"/>
      <c r="CC371" s="284"/>
      <c r="CD371" s="284"/>
      <c r="CE371" s="284"/>
      <c r="CF371" s="284"/>
      <c r="CG371" s="284"/>
      <c r="CH371" s="284"/>
      <c r="CI371" s="284"/>
      <c r="CJ371" s="284"/>
      <c r="CK371" s="284"/>
      <c r="CL371" s="284"/>
      <c r="CM371" s="284"/>
      <c r="CN371" s="284"/>
      <c r="CO371" s="284"/>
      <c r="CP371" s="284"/>
      <c r="CQ371" s="284"/>
      <c r="CR371" s="284"/>
      <c r="CS371" s="284"/>
      <c r="CT371" s="284"/>
      <c r="CU371" s="284"/>
      <c r="CV371" s="284"/>
      <c r="CW371" s="284"/>
      <c r="CX371" s="284"/>
      <c r="CY371" s="284"/>
      <c r="CZ371" s="284"/>
      <c r="DA371" s="284"/>
      <c r="DB371" s="284"/>
      <c r="DC371" s="284"/>
      <c r="DD371" s="284"/>
      <c r="DE371" s="284"/>
      <c r="DF371" s="284"/>
      <c r="DG371" s="284"/>
      <c r="DH371" s="284"/>
      <c r="DI371" s="284"/>
      <c r="DJ371" s="284"/>
      <c r="DK371" s="284"/>
      <c r="DL371" s="284"/>
      <c r="DM371" s="284"/>
      <c r="DN371" s="284"/>
      <c r="DO371" s="284"/>
      <c r="DP371" s="284"/>
      <c r="DQ371" s="284"/>
      <c r="DR371" s="284"/>
      <c r="DS371" s="284"/>
      <c r="DT371" s="284"/>
      <c r="DU371" s="284"/>
      <c r="DV371" s="284"/>
      <c r="DW371" s="284"/>
      <c r="DX371" s="284"/>
      <c r="DY371" s="284"/>
      <c r="DZ371" s="284"/>
      <c r="EA371" s="284"/>
      <c r="EB371" s="284"/>
      <c r="EC371" s="284"/>
      <c r="ED371" s="284"/>
      <c r="EE371" s="284"/>
      <c r="EF371" s="284"/>
      <c r="EG371" s="284"/>
      <c r="EH371" s="284"/>
      <c r="EI371" s="284"/>
      <c r="EJ371" s="284"/>
      <c r="EK371" s="284"/>
      <c r="EL371" s="284"/>
      <c r="EM371" s="284"/>
      <c r="EN371" s="284"/>
      <c r="EO371" s="284"/>
      <c r="EP371" s="284"/>
      <c r="EQ371" s="284"/>
      <c r="ER371" s="284"/>
      <c r="ES371" s="284"/>
      <c r="ET371" s="284"/>
      <c r="EU371" s="284"/>
      <c r="EV371" s="284"/>
      <c r="EW371" s="284"/>
      <c r="EX371" s="284"/>
      <c r="EY371" s="284"/>
      <c r="EZ371" s="284"/>
      <c r="FA371" s="284"/>
      <c r="FB371" s="284"/>
      <c r="FC371" s="284"/>
      <c r="FD371" s="284"/>
      <c r="FE371" s="284"/>
      <c r="FF371" s="284"/>
      <c r="FG371" s="284"/>
      <c r="FH371" s="284"/>
      <c r="FI371" s="284"/>
      <c r="FJ371" s="284"/>
      <c r="FK371" s="284"/>
      <c r="FL371" s="284"/>
      <c r="FM371" s="284"/>
      <c r="FN371" s="284"/>
      <c r="FO371" s="284"/>
      <c r="FP371" s="284"/>
      <c r="FQ371" s="284"/>
      <c r="FR371" s="284"/>
      <c r="FS371" s="284"/>
      <c r="FT371" s="284"/>
      <c r="FU371" s="284"/>
      <c r="FV371" s="284"/>
      <c r="FW371" s="284"/>
      <c r="FX371" s="284"/>
      <c r="FY371" s="284"/>
      <c r="FZ371" s="284"/>
      <c r="GA371" s="284"/>
      <c r="GB371" s="284"/>
      <c r="GC371" s="284"/>
      <c r="GD371" s="284"/>
      <c r="GE371" s="284"/>
      <c r="GF371" s="284"/>
      <c r="GG371" s="284"/>
      <c r="GH371" s="284"/>
      <c r="GI371" s="284"/>
      <c r="GJ371" s="284"/>
      <c r="GK371" s="284"/>
      <c r="GL371" s="284"/>
      <c r="GM371" s="284"/>
      <c r="GN371" s="284"/>
      <c r="GO371" s="284"/>
      <c r="GP371" s="284"/>
      <c r="GQ371" s="284"/>
      <c r="GR371" s="284"/>
      <c r="GS371" s="284"/>
      <c r="GT371" s="284"/>
      <c r="GU371" s="284"/>
      <c r="GV371" s="284"/>
      <c r="GW371" s="284"/>
      <c r="GX371" s="284"/>
      <c r="GY371" s="284"/>
      <c r="GZ371" s="284"/>
      <c r="HA371" s="284"/>
      <c r="HB371" s="284"/>
      <c r="HC371" s="284"/>
      <c r="HD371" s="284"/>
      <c r="HE371" s="284"/>
      <c r="HF371" s="284"/>
      <c r="HG371" s="284"/>
      <c r="HH371" s="284"/>
      <c r="HI371" s="284"/>
      <c r="HJ371" s="284"/>
      <c r="HK371" s="284"/>
      <c r="HL371" s="284"/>
      <c r="HM371" s="284"/>
      <c r="HN371" s="284"/>
      <c r="HO371" s="284"/>
      <c r="HP371" s="284"/>
      <c r="HQ371" s="284"/>
      <c r="HR371" s="284"/>
      <c r="HS371" s="284"/>
      <c r="HT371" s="284"/>
      <c r="HU371" s="284"/>
      <c r="HV371" s="284"/>
      <c r="HW371" s="284"/>
      <c r="HX371" s="284"/>
      <c r="HY371" s="284"/>
      <c r="HZ371" s="284"/>
      <c r="IA371" s="284"/>
      <c r="IB371" s="284"/>
      <c r="IC371" s="284"/>
      <c r="ID371" s="284"/>
      <c r="IE371" s="284"/>
      <c r="IF371" s="284"/>
      <c r="IG371" s="284"/>
      <c r="IH371" s="284"/>
      <c r="II371" s="284"/>
    </row>
    <row r="372" spans="1:243" s="353" customFormat="1" ht="14.25">
      <c r="A372" s="344"/>
      <c r="B372" s="373"/>
      <c r="C372" s="317"/>
      <c r="D372" s="454"/>
      <c r="E372" s="375"/>
      <c r="F372" s="220"/>
      <c r="G372" s="284"/>
      <c r="H372" s="284"/>
      <c r="I372" s="284"/>
      <c r="J372" s="284"/>
      <c r="K372" s="284"/>
      <c r="L372" s="284"/>
      <c r="M372" s="284"/>
      <c r="N372" s="284"/>
      <c r="O372" s="284"/>
      <c r="P372" s="284"/>
      <c r="Q372" s="284"/>
      <c r="R372" s="284"/>
      <c r="S372" s="284"/>
      <c r="T372" s="284"/>
      <c r="U372" s="284"/>
      <c r="V372" s="284"/>
      <c r="W372" s="284"/>
      <c r="X372" s="284"/>
      <c r="Y372" s="284"/>
      <c r="Z372" s="284"/>
      <c r="AA372" s="284"/>
      <c r="AB372" s="284"/>
      <c r="AC372" s="284"/>
      <c r="AD372" s="284"/>
      <c r="AE372" s="284"/>
      <c r="AF372" s="284"/>
      <c r="AG372" s="284"/>
      <c r="AH372" s="284"/>
      <c r="AI372" s="284"/>
      <c r="AJ372" s="284"/>
      <c r="AK372" s="284"/>
      <c r="AL372" s="284"/>
      <c r="AM372" s="284"/>
      <c r="AN372" s="284"/>
      <c r="AO372" s="284"/>
      <c r="AP372" s="284"/>
      <c r="AQ372" s="284"/>
      <c r="AR372" s="284"/>
      <c r="AS372" s="284"/>
      <c r="AT372" s="284"/>
      <c r="AU372" s="284"/>
      <c r="AV372" s="284"/>
      <c r="AW372" s="284"/>
      <c r="AX372" s="284"/>
      <c r="AY372" s="284"/>
      <c r="AZ372" s="284"/>
      <c r="BA372" s="284"/>
      <c r="BB372" s="284"/>
      <c r="BC372" s="284"/>
      <c r="BD372" s="284"/>
      <c r="BE372" s="284"/>
      <c r="BF372" s="284"/>
      <c r="BG372" s="284"/>
      <c r="BH372" s="284"/>
      <c r="BI372" s="284"/>
      <c r="BJ372" s="284"/>
      <c r="BK372" s="284"/>
      <c r="BL372" s="284"/>
      <c r="BM372" s="284"/>
      <c r="BN372" s="284"/>
      <c r="BO372" s="284"/>
      <c r="BP372" s="284"/>
      <c r="BQ372" s="284"/>
      <c r="BR372" s="284"/>
      <c r="BS372" s="284"/>
      <c r="BT372" s="284"/>
      <c r="BU372" s="284"/>
      <c r="BV372" s="284"/>
      <c r="BW372" s="284"/>
      <c r="BX372" s="284"/>
      <c r="BY372" s="284"/>
      <c r="BZ372" s="284"/>
      <c r="CA372" s="284"/>
      <c r="CB372" s="284"/>
      <c r="CC372" s="284"/>
      <c r="CD372" s="284"/>
      <c r="CE372" s="284"/>
      <c r="CF372" s="284"/>
      <c r="CG372" s="284"/>
      <c r="CH372" s="284"/>
      <c r="CI372" s="284"/>
      <c r="CJ372" s="284"/>
      <c r="CK372" s="284"/>
      <c r="CL372" s="284"/>
      <c r="CM372" s="284"/>
      <c r="CN372" s="284"/>
      <c r="CO372" s="284"/>
      <c r="CP372" s="284"/>
      <c r="CQ372" s="284"/>
      <c r="CR372" s="284"/>
      <c r="CS372" s="284"/>
      <c r="CT372" s="284"/>
      <c r="CU372" s="284"/>
      <c r="CV372" s="284"/>
      <c r="CW372" s="284"/>
      <c r="CX372" s="284"/>
      <c r="CY372" s="284"/>
      <c r="CZ372" s="284"/>
      <c r="DA372" s="284"/>
      <c r="DB372" s="284"/>
      <c r="DC372" s="284"/>
      <c r="DD372" s="284"/>
      <c r="DE372" s="284"/>
      <c r="DF372" s="284"/>
      <c r="DG372" s="284"/>
      <c r="DH372" s="284"/>
      <c r="DI372" s="284"/>
      <c r="DJ372" s="284"/>
      <c r="DK372" s="284"/>
      <c r="DL372" s="284"/>
      <c r="DM372" s="284"/>
      <c r="DN372" s="284"/>
      <c r="DO372" s="284"/>
      <c r="DP372" s="284"/>
      <c r="DQ372" s="284"/>
      <c r="DR372" s="284"/>
      <c r="DS372" s="284"/>
      <c r="DT372" s="284"/>
      <c r="DU372" s="284"/>
      <c r="DV372" s="284"/>
      <c r="DW372" s="284"/>
      <c r="DX372" s="284"/>
      <c r="DY372" s="284"/>
      <c r="DZ372" s="284"/>
      <c r="EA372" s="284"/>
      <c r="EB372" s="284"/>
      <c r="EC372" s="284"/>
      <c r="ED372" s="284"/>
      <c r="EE372" s="284"/>
      <c r="EF372" s="284"/>
      <c r="EG372" s="284"/>
      <c r="EH372" s="284"/>
      <c r="EI372" s="284"/>
      <c r="EJ372" s="284"/>
      <c r="EK372" s="284"/>
      <c r="EL372" s="284"/>
      <c r="EM372" s="284"/>
      <c r="EN372" s="284"/>
      <c r="EO372" s="284"/>
      <c r="EP372" s="284"/>
      <c r="EQ372" s="284"/>
      <c r="ER372" s="284"/>
      <c r="ES372" s="284"/>
      <c r="ET372" s="284"/>
      <c r="EU372" s="284"/>
      <c r="EV372" s="284"/>
      <c r="EW372" s="284"/>
      <c r="EX372" s="284"/>
      <c r="EY372" s="284"/>
      <c r="EZ372" s="284"/>
      <c r="FA372" s="284"/>
      <c r="FB372" s="284"/>
      <c r="FC372" s="284"/>
      <c r="FD372" s="284"/>
      <c r="FE372" s="284"/>
      <c r="FF372" s="284"/>
      <c r="FG372" s="284"/>
      <c r="FH372" s="284"/>
      <c r="FI372" s="284"/>
      <c r="FJ372" s="284"/>
      <c r="FK372" s="284"/>
      <c r="FL372" s="284"/>
      <c r="FM372" s="284"/>
      <c r="FN372" s="284"/>
      <c r="FO372" s="284"/>
      <c r="FP372" s="284"/>
      <c r="FQ372" s="284"/>
      <c r="FR372" s="284"/>
      <c r="FS372" s="284"/>
      <c r="FT372" s="284"/>
      <c r="FU372" s="284"/>
      <c r="FV372" s="284"/>
      <c r="FW372" s="284"/>
      <c r="FX372" s="284"/>
      <c r="FY372" s="284"/>
      <c r="FZ372" s="284"/>
      <c r="GA372" s="284"/>
      <c r="GB372" s="284"/>
      <c r="GC372" s="284"/>
      <c r="GD372" s="284"/>
      <c r="GE372" s="284"/>
      <c r="GF372" s="284"/>
      <c r="GG372" s="284"/>
      <c r="GH372" s="284"/>
      <c r="GI372" s="284"/>
      <c r="GJ372" s="284"/>
      <c r="GK372" s="284"/>
      <c r="GL372" s="284"/>
      <c r="GM372" s="284"/>
      <c r="GN372" s="284"/>
      <c r="GO372" s="284"/>
      <c r="GP372" s="284"/>
      <c r="GQ372" s="284"/>
      <c r="GR372" s="284"/>
      <c r="GS372" s="284"/>
      <c r="GT372" s="284"/>
      <c r="GU372" s="284"/>
      <c r="GV372" s="284"/>
      <c r="GW372" s="284"/>
      <c r="GX372" s="284"/>
      <c r="GY372" s="284"/>
      <c r="GZ372" s="284"/>
      <c r="HA372" s="284"/>
      <c r="HB372" s="284"/>
      <c r="HC372" s="284"/>
      <c r="HD372" s="284"/>
      <c r="HE372" s="284"/>
      <c r="HF372" s="284"/>
      <c r="HG372" s="284"/>
      <c r="HH372" s="284"/>
      <c r="HI372" s="284"/>
      <c r="HJ372" s="284"/>
      <c r="HK372" s="284"/>
      <c r="HL372" s="284"/>
      <c r="HM372" s="284"/>
      <c r="HN372" s="284"/>
      <c r="HO372" s="284"/>
      <c r="HP372" s="284"/>
      <c r="HQ372" s="284"/>
      <c r="HR372" s="284"/>
      <c r="HS372" s="284"/>
      <c r="HT372" s="284"/>
      <c r="HU372" s="284"/>
      <c r="HV372" s="284"/>
      <c r="HW372" s="284"/>
      <c r="HX372" s="284"/>
      <c r="HY372" s="284"/>
      <c r="HZ372" s="284"/>
      <c r="IA372" s="284"/>
      <c r="IB372" s="284"/>
      <c r="IC372" s="284"/>
      <c r="ID372" s="284"/>
      <c r="IE372" s="284"/>
      <c r="IF372" s="284"/>
      <c r="IG372" s="284"/>
      <c r="IH372" s="284"/>
      <c r="II372" s="284"/>
    </row>
    <row r="373" spans="1:243" s="353" customFormat="1" ht="14.25">
      <c r="A373" s="344"/>
      <c r="B373" s="373"/>
      <c r="C373" s="317"/>
      <c r="D373" s="454"/>
      <c r="E373" s="375"/>
      <c r="F373" s="220"/>
      <c r="G373" s="284"/>
      <c r="H373" s="284"/>
      <c r="I373" s="284"/>
      <c r="J373" s="284"/>
      <c r="K373" s="284"/>
      <c r="L373" s="284"/>
      <c r="M373" s="284"/>
      <c r="N373" s="284"/>
      <c r="O373" s="284"/>
      <c r="P373" s="284"/>
      <c r="Q373" s="284"/>
      <c r="R373" s="284"/>
      <c r="S373" s="284"/>
      <c r="T373" s="284"/>
      <c r="U373" s="284"/>
      <c r="V373" s="284"/>
      <c r="W373" s="284"/>
      <c r="X373" s="284"/>
      <c r="Y373" s="284"/>
      <c r="Z373" s="284"/>
      <c r="AA373" s="284"/>
      <c r="AB373" s="284"/>
      <c r="AC373" s="284"/>
      <c r="AD373" s="284"/>
      <c r="AE373" s="284"/>
      <c r="AF373" s="284"/>
      <c r="AG373" s="284"/>
      <c r="AH373" s="284"/>
      <c r="AI373" s="284"/>
      <c r="AJ373" s="284"/>
      <c r="AK373" s="284"/>
      <c r="AL373" s="284"/>
      <c r="AM373" s="284"/>
      <c r="AN373" s="284"/>
      <c r="AO373" s="284"/>
      <c r="AP373" s="284"/>
      <c r="AQ373" s="284"/>
      <c r="AR373" s="284"/>
      <c r="AS373" s="284"/>
      <c r="AT373" s="284"/>
      <c r="AU373" s="284"/>
      <c r="AV373" s="284"/>
      <c r="AW373" s="284"/>
      <c r="AX373" s="284"/>
      <c r="AY373" s="284"/>
      <c r="AZ373" s="284"/>
      <c r="BA373" s="284"/>
      <c r="BB373" s="284"/>
      <c r="BC373" s="284"/>
      <c r="BD373" s="284"/>
      <c r="BE373" s="284"/>
      <c r="BF373" s="284"/>
      <c r="BG373" s="284"/>
      <c r="BH373" s="284"/>
      <c r="BI373" s="284"/>
      <c r="BJ373" s="284"/>
      <c r="BK373" s="284"/>
      <c r="BL373" s="284"/>
      <c r="BM373" s="284"/>
      <c r="BN373" s="284"/>
      <c r="BO373" s="284"/>
      <c r="BP373" s="284"/>
      <c r="BQ373" s="284"/>
      <c r="BR373" s="284"/>
      <c r="BS373" s="284"/>
      <c r="BT373" s="284"/>
      <c r="BU373" s="284"/>
      <c r="BV373" s="284"/>
      <c r="BW373" s="284"/>
      <c r="BX373" s="284"/>
      <c r="BY373" s="284"/>
      <c r="BZ373" s="284"/>
      <c r="CA373" s="284"/>
      <c r="CB373" s="284"/>
      <c r="CC373" s="284"/>
      <c r="CD373" s="284"/>
      <c r="CE373" s="284"/>
      <c r="CF373" s="284"/>
      <c r="CG373" s="284"/>
      <c r="CH373" s="284"/>
      <c r="CI373" s="284"/>
      <c r="CJ373" s="284"/>
      <c r="CK373" s="284"/>
      <c r="CL373" s="284"/>
      <c r="CM373" s="284"/>
      <c r="CN373" s="284"/>
      <c r="CO373" s="284"/>
      <c r="CP373" s="284"/>
      <c r="CQ373" s="284"/>
      <c r="CR373" s="284"/>
      <c r="CS373" s="284"/>
      <c r="CT373" s="284"/>
      <c r="CU373" s="284"/>
      <c r="CV373" s="284"/>
      <c r="CW373" s="284"/>
      <c r="CX373" s="284"/>
      <c r="CY373" s="284"/>
      <c r="CZ373" s="284"/>
      <c r="DA373" s="284"/>
      <c r="DB373" s="284"/>
      <c r="DC373" s="284"/>
      <c r="DD373" s="284"/>
      <c r="DE373" s="284"/>
      <c r="DF373" s="284"/>
      <c r="DG373" s="284"/>
      <c r="DH373" s="284"/>
      <c r="DI373" s="284"/>
      <c r="DJ373" s="284"/>
      <c r="DK373" s="284"/>
      <c r="DL373" s="284"/>
      <c r="DM373" s="284"/>
      <c r="DN373" s="284"/>
      <c r="DO373" s="284"/>
      <c r="DP373" s="284"/>
      <c r="DQ373" s="284"/>
      <c r="DR373" s="284"/>
      <c r="DS373" s="284"/>
      <c r="DT373" s="284"/>
      <c r="DU373" s="284"/>
      <c r="DV373" s="284"/>
      <c r="DW373" s="284"/>
      <c r="DX373" s="284"/>
      <c r="DY373" s="284"/>
      <c r="DZ373" s="284"/>
      <c r="EA373" s="284"/>
      <c r="EB373" s="284"/>
      <c r="EC373" s="284"/>
      <c r="ED373" s="284"/>
      <c r="EE373" s="284"/>
      <c r="EF373" s="284"/>
      <c r="EG373" s="284"/>
      <c r="EH373" s="284"/>
      <c r="EI373" s="284"/>
      <c r="EJ373" s="284"/>
      <c r="EK373" s="284"/>
      <c r="EL373" s="284"/>
      <c r="EM373" s="284"/>
      <c r="EN373" s="284"/>
      <c r="EO373" s="284"/>
      <c r="EP373" s="284"/>
      <c r="EQ373" s="284"/>
      <c r="ER373" s="284"/>
      <c r="ES373" s="284"/>
      <c r="ET373" s="284"/>
      <c r="EU373" s="284"/>
      <c r="EV373" s="284"/>
      <c r="EW373" s="284"/>
      <c r="EX373" s="284"/>
      <c r="EY373" s="284"/>
      <c r="EZ373" s="284"/>
      <c r="FA373" s="284"/>
      <c r="FB373" s="284"/>
      <c r="FC373" s="284"/>
      <c r="FD373" s="284"/>
      <c r="FE373" s="284"/>
      <c r="FF373" s="284"/>
      <c r="FG373" s="284"/>
      <c r="FH373" s="284"/>
      <c r="FI373" s="284"/>
      <c r="FJ373" s="284"/>
      <c r="FK373" s="284"/>
      <c r="FL373" s="284"/>
      <c r="FM373" s="284"/>
      <c r="FN373" s="284"/>
      <c r="FO373" s="284"/>
      <c r="FP373" s="284"/>
      <c r="FQ373" s="284"/>
      <c r="FR373" s="284"/>
      <c r="FS373" s="284"/>
      <c r="FT373" s="284"/>
      <c r="FU373" s="284"/>
      <c r="FV373" s="284"/>
      <c r="FW373" s="284"/>
      <c r="FX373" s="284"/>
      <c r="FY373" s="284"/>
      <c r="FZ373" s="284"/>
      <c r="GA373" s="284"/>
      <c r="GB373" s="284"/>
      <c r="GC373" s="284"/>
      <c r="GD373" s="284"/>
      <c r="GE373" s="284"/>
      <c r="GF373" s="284"/>
      <c r="GG373" s="284"/>
      <c r="GH373" s="284"/>
      <c r="GI373" s="284"/>
      <c r="GJ373" s="284"/>
      <c r="GK373" s="284"/>
      <c r="GL373" s="284"/>
      <c r="GM373" s="284"/>
      <c r="GN373" s="284"/>
      <c r="GO373" s="284"/>
      <c r="GP373" s="284"/>
      <c r="GQ373" s="284"/>
      <c r="GR373" s="284"/>
      <c r="GS373" s="284"/>
      <c r="GT373" s="284"/>
      <c r="GU373" s="284"/>
      <c r="GV373" s="284"/>
      <c r="GW373" s="284"/>
      <c r="GX373" s="284"/>
      <c r="GY373" s="284"/>
      <c r="GZ373" s="284"/>
      <c r="HA373" s="284"/>
      <c r="HB373" s="284"/>
      <c r="HC373" s="284"/>
      <c r="HD373" s="284"/>
      <c r="HE373" s="284"/>
      <c r="HF373" s="284"/>
      <c r="HG373" s="284"/>
      <c r="HH373" s="284"/>
      <c r="HI373" s="284"/>
      <c r="HJ373" s="284"/>
      <c r="HK373" s="284"/>
      <c r="HL373" s="284"/>
      <c r="HM373" s="284"/>
      <c r="HN373" s="284"/>
      <c r="HO373" s="284"/>
      <c r="HP373" s="284"/>
      <c r="HQ373" s="284"/>
      <c r="HR373" s="284"/>
      <c r="HS373" s="284"/>
      <c r="HT373" s="284"/>
      <c r="HU373" s="284"/>
      <c r="HV373" s="284"/>
      <c r="HW373" s="284"/>
      <c r="HX373" s="284"/>
      <c r="HY373" s="284"/>
      <c r="HZ373" s="284"/>
      <c r="IA373" s="284"/>
      <c r="IB373" s="284"/>
      <c r="IC373" s="284"/>
      <c r="ID373" s="284"/>
      <c r="IE373" s="284"/>
      <c r="IF373" s="284"/>
      <c r="IG373" s="284"/>
      <c r="IH373" s="284"/>
      <c r="II373" s="284"/>
    </row>
    <row r="374" spans="1:243" s="353" customFormat="1" ht="14.25">
      <c r="A374" s="344"/>
      <c r="B374" s="373"/>
      <c r="C374" s="317"/>
      <c r="D374" s="454"/>
      <c r="E374" s="375"/>
      <c r="F374" s="220"/>
      <c r="G374" s="284"/>
      <c r="H374" s="284"/>
      <c r="I374" s="284"/>
      <c r="J374" s="284"/>
      <c r="K374" s="284"/>
      <c r="L374" s="284"/>
      <c r="M374" s="284"/>
      <c r="N374" s="284"/>
      <c r="O374" s="284"/>
      <c r="P374" s="284"/>
      <c r="Q374" s="284"/>
      <c r="R374" s="284"/>
      <c r="S374" s="284"/>
      <c r="T374" s="284"/>
      <c r="U374" s="284"/>
      <c r="V374" s="284"/>
      <c r="W374" s="284"/>
      <c r="X374" s="284"/>
      <c r="Y374" s="284"/>
      <c r="Z374" s="284"/>
      <c r="AA374" s="284"/>
      <c r="AB374" s="284"/>
      <c r="AC374" s="284"/>
      <c r="AD374" s="284"/>
      <c r="AE374" s="284"/>
      <c r="AF374" s="284"/>
      <c r="AG374" s="284"/>
      <c r="AH374" s="284"/>
      <c r="AI374" s="284"/>
      <c r="AJ374" s="284"/>
      <c r="AK374" s="284"/>
      <c r="AL374" s="284"/>
      <c r="AM374" s="284"/>
      <c r="AN374" s="284"/>
      <c r="AO374" s="284"/>
      <c r="AP374" s="284"/>
      <c r="AQ374" s="284"/>
      <c r="AR374" s="284"/>
      <c r="AS374" s="284"/>
      <c r="AT374" s="284"/>
      <c r="AU374" s="284"/>
      <c r="AV374" s="284"/>
      <c r="AW374" s="284"/>
      <c r="AX374" s="284"/>
      <c r="AY374" s="284"/>
      <c r="AZ374" s="284"/>
      <c r="BA374" s="284"/>
      <c r="BB374" s="284"/>
      <c r="BC374" s="284"/>
      <c r="BD374" s="284"/>
      <c r="BE374" s="284"/>
      <c r="BF374" s="284"/>
      <c r="BG374" s="284"/>
      <c r="BH374" s="284"/>
      <c r="BI374" s="284"/>
      <c r="BJ374" s="284"/>
      <c r="BK374" s="284"/>
      <c r="BL374" s="284"/>
      <c r="BM374" s="284"/>
      <c r="BN374" s="284"/>
      <c r="BO374" s="284"/>
      <c r="BP374" s="284"/>
      <c r="BQ374" s="284"/>
      <c r="BR374" s="284"/>
      <c r="BS374" s="284"/>
      <c r="BT374" s="284"/>
      <c r="BU374" s="284"/>
      <c r="BV374" s="284"/>
      <c r="BW374" s="284"/>
      <c r="BX374" s="284"/>
      <c r="BY374" s="284"/>
      <c r="BZ374" s="284"/>
      <c r="CA374" s="284"/>
      <c r="CB374" s="284"/>
      <c r="CC374" s="284"/>
      <c r="CD374" s="284"/>
      <c r="CE374" s="284"/>
      <c r="CF374" s="284"/>
      <c r="CG374" s="284"/>
      <c r="CH374" s="284"/>
      <c r="CI374" s="284"/>
      <c r="CJ374" s="284"/>
      <c r="CK374" s="284"/>
      <c r="CL374" s="284"/>
      <c r="CM374" s="284"/>
      <c r="CN374" s="284"/>
      <c r="CO374" s="284"/>
      <c r="CP374" s="284"/>
      <c r="CQ374" s="284"/>
      <c r="CR374" s="284"/>
      <c r="CS374" s="284"/>
      <c r="CT374" s="284"/>
      <c r="CU374" s="284"/>
      <c r="CV374" s="284"/>
      <c r="CW374" s="284"/>
      <c r="CX374" s="284"/>
      <c r="CY374" s="284"/>
      <c r="CZ374" s="284"/>
      <c r="DA374" s="284"/>
      <c r="DB374" s="284"/>
      <c r="DC374" s="284"/>
      <c r="DD374" s="284"/>
      <c r="DE374" s="284"/>
      <c r="DF374" s="284"/>
      <c r="DG374" s="284"/>
      <c r="DH374" s="284"/>
      <c r="DI374" s="284"/>
      <c r="DJ374" s="284"/>
      <c r="DK374" s="284"/>
      <c r="DL374" s="284"/>
      <c r="DM374" s="284"/>
      <c r="DN374" s="284"/>
      <c r="DO374" s="284"/>
      <c r="DP374" s="284"/>
      <c r="DQ374" s="284"/>
      <c r="DR374" s="284"/>
      <c r="DS374" s="284"/>
      <c r="DT374" s="284"/>
      <c r="DU374" s="284"/>
      <c r="DV374" s="284"/>
      <c r="DW374" s="284"/>
      <c r="DX374" s="284"/>
      <c r="DY374" s="284"/>
      <c r="DZ374" s="284"/>
      <c r="EA374" s="284"/>
      <c r="EB374" s="284"/>
      <c r="EC374" s="284"/>
      <c r="ED374" s="284"/>
      <c r="EE374" s="284"/>
      <c r="EF374" s="284"/>
      <c r="EG374" s="284"/>
      <c r="EH374" s="284"/>
      <c r="EI374" s="284"/>
      <c r="EJ374" s="284"/>
      <c r="EK374" s="284"/>
      <c r="EL374" s="284"/>
      <c r="EM374" s="284"/>
      <c r="EN374" s="284"/>
      <c r="EO374" s="284"/>
      <c r="EP374" s="284"/>
      <c r="EQ374" s="284"/>
      <c r="ER374" s="284"/>
      <c r="ES374" s="284"/>
      <c r="ET374" s="284"/>
      <c r="EU374" s="284"/>
      <c r="EV374" s="284"/>
      <c r="EW374" s="284"/>
      <c r="EX374" s="284"/>
      <c r="EY374" s="284"/>
      <c r="EZ374" s="284"/>
      <c r="FA374" s="284"/>
      <c r="FB374" s="284"/>
      <c r="FC374" s="284"/>
      <c r="FD374" s="284"/>
      <c r="FE374" s="284"/>
      <c r="FF374" s="284"/>
      <c r="FG374" s="284"/>
      <c r="FH374" s="284"/>
      <c r="FI374" s="284"/>
      <c r="FJ374" s="284"/>
      <c r="FK374" s="284"/>
      <c r="FL374" s="284"/>
      <c r="FM374" s="284"/>
      <c r="FN374" s="284"/>
      <c r="FO374" s="284"/>
      <c r="FP374" s="284"/>
      <c r="FQ374" s="284"/>
      <c r="FR374" s="284"/>
      <c r="FS374" s="284"/>
      <c r="FT374" s="284"/>
      <c r="FU374" s="284"/>
      <c r="FV374" s="284"/>
      <c r="FW374" s="284"/>
      <c r="FX374" s="284"/>
      <c r="FY374" s="284"/>
      <c r="FZ374" s="284"/>
      <c r="GA374" s="284"/>
      <c r="GB374" s="284"/>
      <c r="GC374" s="284"/>
      <c r="GD374" s="284"/>
      <c r="GE374" s="284"/>
      <c r="GF374" s="284"/>
      <c r="GG374" s="284"/>
      <c r="GH374" s="284"/>
      <c r="GI374" s="284"/>
      <c r="GJ374" s="284"/>
      <c r="GK374" s="284"/>
      <c r="GL374" s="284"/>
      <c r="GM374" s="284"/>
      <c r="GN374" s="284"/>
      <c r="GO374" s="284"/>
      <c r="GP374" s="284"/>
      <c r="GQ374" s="284"/>
      <c r="GR374" s="284"/>
      <c r="GS374" s="284"/>
      <c r="GT374" s="284"/>
      <c r="GU374" s="284"/>
      <c r="GV374" s="284"/>
      <c r="GW374" s="284"/>
      <c r="GX374" s="284"/>
      <c r="GY374" s="284"/>
      <c r="GZ374" s="284"/>
      <c r="HA374" s="284"/>
      <c r="HB374" s="284"/>
      <c r="HC374" s="284"/>
      <c r="HD374" s="284"/>
      <c r="HE374" s="284"/>
      <c r="HF374" s="284"/>
      <c r="HG374" s="284"/>
      <c r="HH374" s="284"/>
      <c r="HI374" s="284"/>
      <c r="HJ374" s="284"/>
      <c r="HK374" s="284"/>
      <c r="HL374" s="284"/>
      <c r="HM374" s="284"/>
      <c r="HN374" s="284"/>
      <c r="HO374" s="284"/>
      <c r="HP374" s="284"/>
      <c r="HQ374" s="284"/>
      <c r="HR374" s="284"/>
      <c r="HS374" s="284"/>
      <c r="HT374" s="284"/>
      <c r="HU374" s="284"/>
      <c r="HV374" s="284"/>
      <c r="HW374" s="284"/>
      <c r="HX374" s="284"/>
      <c r="HY374" s="284"/>
      <c r="HZ374" s="284"/>
      <c r="IA374" s="284"/>
      <c r="IB374" s="284"/>
      <c r="IC374" s="284"/>
      <c r="ID374" s="284"/>
      <c r="IE374" s="284"/>
      <c r="IF374" s="284"/>
      <c r="IG374" s="284"/>
      <c r="IH374" s="284"/>
      <c r="II374" s="284"/>
    </row>
    <row r="375" spans="1:243" s="353" customFormat="1" ht="14.25">
      <c r="A375" s="344"/>
      <c r="B375" s="373"/>
      <c r="C375" s="317"/>
      <c r="D375" s="454"/>
      <c r="E375" s="375"/>
      <c r="F375" s="220"/>
      <c r="G375" s="284"/>
      <c r="H375" s="284"/>
      <c r="I375" s="284"/>
      <c r="J375" s="284"/>
      <c r="K375" s="284"/>
      <c r="L375" s="284"/>
      <c r="M375" s="284"/>
      <c r="N375" s="284"/>
      <c r="O375" s="284"/>
      <c r="P375" s="284"/>
      <c r="Q375" s="284"/>
      <c r="R375" s="284"/>
      <c r="S375" s="284"/>
      <c r="T375" s="284"/>
      <c r="U375" s="284"/>
      <c r="V375" s="284"/>
      <c r="W375" s="284"/>
      <c r="X375" s="284"/>
      <c r="Y375" s="284"/>
      <c r="Z375" s="284"/>
      <c r="AA375" s="284"/>
      <c r="AB375" s="284"/>
      <c r="AC375" s="284"/>
      <c r="AD375" s="284"/>
      <c r="AE375" s="284"/>
      <c r="AF375" s="284"/>
      <c r="AG375" s="284"/>
      <c r="AH375" s="284"/>
      <c r="AI375" s="284"/>
      <c r="AJ375" s="284"/>
      <c r="AK375" s="284"/>
      <c r="AL375" s="284"/>
      <c r="AM375" s="284"/>
      <c r="AN375" s="284"/>
      <c r="AO375" s="284"/>
      <c r="AP375" s="284"/>
      <c r="AQ375" s="284"/>
      <c r="AR375" s="284"/>
      <c r="AS375" s="284"/>
      <c r="AT375" s="284"/>
      <c r="AU375" s="284"/>
      <c r="AV375" s="284"/>
      <c r="AW375" s="284"/>
      <c r="AX375" s="284"/>
      <c r="AY375" s="284"/>
      <c r="AZ375" s="284"/>
      <c r="BA375" s="284"/>
      <c r="BB375" s="284"/>
      <c r="BC375" s="284"/>
      <c r="BD375" s="284"/>
      <c r="BE375" s="284"/>
      <c r="BF375" s="284"/>
      <c r="BG375" s="284"/>
      <c r="BH375" s="284"/>
      <c r="BI375" s="284"/>
      <c r="BJ375" s="284"/>
      <c r="BK375" s="284"/>
      <c r="BL375" s="284"/>
      <c r="BM375" s="284"/>
      <c r="BN375" s="284"/>
      <c r="BO375" s="284"/>
      <c r="BP375" s="284"/>
      <c r="BQ375" s="284"/>
      <c r="BR375" s="284"/>
      <c r="BS375" s="284"/>
      <c r="BT375" s="284"/>
      <c r="BU375" s="284"/>
      <c r="BV375" s="284"/>
      <c r="BW375" s="284"/>
      <c r="BX375" s="284"/>
      <c r="BY375" s="284"/>
      <c r="BZ375" s="284"/>
      <c r="CA375" s="284"/>
      <c r="CB375" s="284"/>
      <c r="CC375" s="284"/>
      <c r="CD375" s="284"/>
      <c r="CE375" s="284"/>
      <c r="CF375" s="284"/>
      <c r="CG375" s="284"/>
      <c r="CH375" s="284"/>
      <c r="CI375" s="284"/>
      <c r="CJ375" s="284"/>
      <c r="CK375" s="284"/>
      <c r="CL375" s="284"/>
      <c r="CM375" s="284"/>
      <c r="CN375" s="284"/>
      <c r="CO375" s="284"/>
      <c r="CP375" s="284"/>
      <c r="CQ375" s="284"/>
      <c r="CR375" s="284"/>
      <c r="CS375" s="284"/>
      <c r="CT375" s="284"/>
      <c r="CU375" s="284"/>
      <c r="CV375" s="284"/>
      <c r="CW375" s="284"/>
      <c r="CX375" s="284"/>
      <c r="CY375" s="284"/>
      <c r="CZ375" s="284"/>
      <c r="DA375" s="284"/>
      <c r="DB375" s="284"/>
      <c r="DC375" s="284"/>
      <c r="DD375" s="284"/>
      <c r="DE375" s="284"/>
      <c r="DF375" s="284"/>
      <c r="DG375" s="284"/>
      <c r="DH375" s="284"/>
      <c r="DI375" s="284"/>
      <c r="DJ375" s="284"/>
      <c r="DK375" s="284"/>
      <c r="DL375" s="284"/>
      <c r="DM375" s="284"/>
      <c r="DN375" s="284"/>
      <c r="DO375" s="284"/>
      <c r="DP375" s="284"/>
      <c r="DQ375" s="284"/>
      <c r="DR375" s="284"/>
      <c r="DS375" s="284"/>
      <c r="DT375" s="284"/>
      <c r="DU375" s="284"/>
      <c r="DV375" s="284"/>
      <c r="DW375" s="284"/>
      <c r="DX375" s="284"/>
      <c r="DY375" s="284"/>
      <c r="DZ375" s="284"/>
      <c r="EA375" s="284"/>
      <c r="EB375" s="284"/>
      <c r="EC375" s="284"/>
      <c r="ED375" s="284"/>
      <c r="EE375" s="284"/>
      <c r="EF375" s="284"/>
      <c r="EG375" s="284"/>
      <c r="EH375" s="284"/>
      <c r="EI375" s="284"/>
      <c r="EJ375" s="284"/>
      <c r="EK375" s="284"/>
      <c r="EL375" s="284"/>
      <c r="EM375" s="284"/>
      <c r="EN375" s="284"/>
      <c r="EO375" s="284"/>
      <c r="EP375" s="284"/>
      <c r="EQ375" s="284"/>
      <c r="ER375" s="284"/>
      <c r="ES375" s="284"/>
      <c r="ET375" s="284"/>
      <c r="EU375" s="284"/>
      <c r="EV375" s="284"/>
      <c r="EW375" s="284"/>
      <c r="EX375" s="284"/>
      <c r="EY375" s="284"/>
      <c r="EZ375" s="284"/>
      <c r="FA375" s="284"/>
      <c r="FB375" s="284"/>
      <c r="FC375" s="284"/>
      <c r="FD375" s="284"/>
      <c r="FE375" s="284"/>
      <c r="FF375" s="284"/>
      <c r="FG375" s="284"/>
      <c r="FH375" s="284"/>
      <c r="FI375" s="284"/>
      <c r="FJ375" s="284"/>
      <c r="FK375" s="284"/>
      <c r="FL375" s="284"/>
      <c r="FM375" s="284"/>
      <c r="FN375" s="284"/>
      <c r="FO375" s="284"/>
      <c r="FP375" s="284"/>
      <c r="FQ375" s="284"/>
      <c r="FR375" s="284"/>
      <c r="FS375" s="284"/>
      <c r="FT375" s="284"/>
      <c r="FU375" s="284"/>
      <c r="FV375" s="284"/>
      <c r="FW375" s="284"/>
      <c r="FX375" s="284"/>
      <c r="FY375" s="284"/>
      <c r="FZ375" s="284"/>
      <c r="GA375" s="284"/>
      <c r="GB375" s="284"/>
      <c r="GC375" s="284"/>
      <c r="GD375" s="284"/>
      <c r="GE375" s="284"/>
      <c r="GF375" s="284"/>
      <c r="GG375" s="284"/>
      <c r="GH375" s="284"/>
      <c r="GI375" s="284"/>
      <c r="GJ375" s="284"/>
      <c r="GK375" s="284"/>
      <c r="GL375" s="284"/>
      <c r="GM375" s="284"/>
      <c r="GN375" s="284"/>
      <c r="GO375" s="284"/>
      <c r="GP375" s="284"/>
      <c r="GQ375" s="284"/>
      <c r="GR375" s="284"/>
      <c r="GS375" s="284"/>
      <c r="GT375" s="284"/>
      <c r="GU375" s="284"/>
      <c r="GV375" s="284"/>
      <c r="GW375" s="284"/>
      <c r="GX375" s="284"/>
      <c r="GY375" s="284"/>
      <c r="GZ375" s="284"/>
      <c r="HA375" s="284"/>
      <c r="HB375" s="284"/>
      <c r="HC375" s="284"/>
      <c r="HD375" s="284"/>
      <c r="HE375" s="284"/>
      <c r="HF375" s="284"/>
      <c r="HG375" s="284"/>
      <c r="HH375" s="284"/>
      <c r="HI375" s="284"/>
      <c r="HJ375" s="284"/>
      <c r="HK375" s="284"/>
      <c r="HL375" s="284"/>
      <c r="HM375" s="284"/>
      <c r="HN375" s="284"/>
      <c r="HO375" s="284"/>
      <c r="HP375" s="284"/>
      <c r="HQ375" s="284"/>
      <c r="HR375" s="284"/>
      <c r="HS375" s="284"/>
      <c r="HT375" s="284"/>
      <c r="HU375" s="284"/>
      <c r="HV375" s="284"/>
      <c r="HW375" s="284"/>
      <c r="HX375" s="284"/>
      <c r="HY375" s="284"/>
      <c r="HZ375" s="284"/>
      <c r="IA375" s="284"/>
      <c r="IB375" s="284"/>
      <c r="IC375" s="284"/>
      <c r="ID375" s="284"/>
      <c r="IE375" s="284"/>
      <c r="IF375" s="284"/>
      <c r="IG375" s="284"/>
      <c r="IH375" s="284"/>
      <c r="II375" s="284"/>
    </row>
    <row r="376" spans="1:243" s="353" customFormat="1" ht="14.25">
      <c r="A376" s="344"/>
      <c r="B376" s="373"/>
      <c r="C376" s="317"/>
      <c r="D376" s="454"/>
      <c r="E376" s="375"/>
      <c r="F376" s="220"/>
      <c r="G376" s="284"/>
      <c r="H376" s="284"/>
      <c r="I376" s="284"/>
      <c r="J376" s="284"/>
      <c r="K376" s="284"/>
      <c r="L376" s="284"/>
      <c r="M376" s="284"/>
      <c r="N376" s="284"/>
      <c r="O376" s="284"/>
      <c r="P376" s="284"/>
      <c r="Q376" s="284"/>
      <c r="R376" s="284"/>
      <c r="S376" s="284"/>
      <c r="T376" s="284"/>
      <c r="U376" s="284"/>
      <c r="V376" s="284"/>
      <c r="W376" s="284"/>
      <c r="X376" s="284"/>
      <c r="Y376" s="284"/>
      <c r="Z376" s="284"/>
      <c r="AA376" s="284"/>
      <c r="AB376" s="284"/>
      <c r="AC376" s="284"/>
      <c r="AD376" s="284"/>
      <c r="AE376" s="284"/>
      <c r="AF376" s="284"/>
      <c r="AG376" s="284"/>
      <c r="AH376" s="284"/>
      <c r="AI376" s="284"/>
      <c r="AJ376" s="284"/>
      <c r="AK376" s="284"/>
      <c r="AL376" s="284"/>
      <c r="AM376" s="284"/>
      <c r="AN376" s="284"/>
      <c r="AO376" s="284"/>
      <c r="AP376" s="284"/>
      <c r="AQ376" s="284"/>
      <c r="AR376" s="284"/>
      <c r="AS376" s="284"/>
      <c r="AT376" s="284"/>
      <c r="AU376" s="284"/>
      <c r="AV376" s="284"/>
      <c r="AW376" s="284"/>
      <c r="AX376" s="284"/>
      <c r="AY376" s="284"/>
      <c r="AZ376" s="284"/>
      <c r="BA376" s="284"/>
      <c r="BB376" s="284"/>
      <c r="BC376" s="284"/>
      <c r="BD376" s="284"/>
      <c r="BE376" s="284"/>
      <c r="BF376" s="284"/>
      <c r="BG376" s="284"/>
      <c r="BH376" s="284"/>
      <c r="BI376" s="284"/>
      <c r="BJ376" s="284"/>
      <c r="BK376" s="284"/>
      <c r="BL376" s="284"/>
      <c r="BM376" s="284"/>
      <c r="BN376" s="284"/>
      <c r="BO376" s="284"/>
      <c r="BP376" s="284"/>
      <c r="BQ376" s="284"/>
      <c r="BR376" s="284"/>
      <c r="BS376" s="284"/>
      <c r="BT376" s="284"/>
      <c r="BU376" s="284"/>
      <c r="BV376" s="284"/>
      <c r="BW376" s="284"/>
      <c r="BX376" s="284"/>
      <c r="BY376" s="284"/>
      <c r="BZ376" s="284"/>
      <c r="CA376" s="284"/>
      <c r="CB376" s="284"/>
      <c r="CC376" s="284"/>
      <c r="CD376" s="284"/>
      <c r="CE376" s="284"/>
      <c r="CF376" s="284"/>
      <c r="CG376" s="284"/>
      <c r="CH376" s="284"/>
      <c r="CI376" s="284"/>
      <c r="CJ376" s="284"/>
      <c r="CK376" s="284"/>
      <c r="CL376" s="284"/>
      <c r="CM376" s="284"/>
      <c r="CN376" s="284"/>
      <c r="CO376" s="284"/>
      <c r="CP376" s="284"/>
      <c r="CQ376" s="284"/>
      <c r="CR376" s="284"/>
      <c r="CS376" s="284"/>
      <c r="CT376" s="284"/>
      <c r="CU376" s="284"/>
      <c r="CV376" s="284"/>
      <c r="CW376" s="284"/>
      <c r="CX376" s="284"/>
      <c r="CY376" s="284"/>
      <c r="CZ376" s="284"/>
      <c r="DA376" s="284"/>
      <c r="DB376" s="284"/>
      <c r="DC376" s="284"/>
      <c r="DD376" s="284"/>
      <c r="DE376" s="284"/>
      <c r="DF376" s="284"/>
      <c r="DG376" s="284"/>
      <c r="DH376" s="284"/>
      <c r="DI376" s="284"/>
      <c r="DJ376" s="284"/>
      <c r="DK376" s="284"/>
      <c r="DL376" s="284"/>
      <c r="DM376" s="284"/>
      <c r="DN376" s="284"/>
      <c r="DO376" s="284"/>
      <c r="DP376" s="284"/>
      <c r="DQ376" s="284"/>
      <c r="DR376" s="284"/>
      <c r="DS376" s="284"/>
      <c r="DT376" s="284"/>
      <c r="DU376" s="284"/>
      <c r="DV376" s="284"/>
      <c r="DW376" s="284"/>
      <c r="DX376" s="284"/>
      <c r="DY376" s="284"/>
      <c r="DZ376" s="284"/>
      <c r="EA376" s="284"/>
      <c r="EB376" s="284"/>
      <c r="EC376" s="284"/>
      <c r="ED376" s="284"/>
      <c r="EE376" s="284"/>
      <c r="EF376" s="284"/>
      <c r="EG376" s="284"/>
      <c r="EH376" s="284"/>
      <c r="EI376" s="284"/>
      <c r="EJ376" s="284"/>
      <c r="EK376" s="284"/>
      <c r="EL376" s="284"/>
      <c r="EM376" s="284"/>
      <c r="EN376" s="284"/>
      <c r="EO376" s="284"/>
      <c r="EP376" s="284"/>
      <c r="EQ376" s="284"/>
      <c r="ER376" s="284"/>
      <c r="ES376" s="284"/>
      <c r="ET376" s="284"/>
      <c r="EU376" s="284"/>
      <c r="EV376" s="284"/>
      <c r="EW376" s="284"/>
      <c r="EX376" s="284"/>
      <c r="EY376" s="284"/>
      <c r="EZ376" s="284"/>
      <c r="FA376" s="284"/>
      <c r="FB376" s="284"/>
      <c r="FC376" s="284"/>
      <c r="FD376" s="284"/>
      <c r="FE376" s="284"/>
      <c r="FF376" s="284"/>
      <c r="FG376" s="284"/>
      <c r="FH376" s="284"/>
      <c r="FI376" s="284"/>
      <c r="FJ376" s="284"/>
      <c r="FK376" s="284"/>
      <c r="FL376" s="284"/>
      <c r="FM376" s="284"/>
      <c r="FN376" s="284"/>
      <c r="FO376" s="284"/>
      <c r="FP376" s="284"/>
      <c r="FQ376" s="284"/>
      <c r="FR376" s="284"/>
      <c r="FS376" s="284"/>
      <c r="FT376" s="284"/>
      <c r="FU376" s="284"/>
      <c r="FV376" s="284"/>
      <c r="FW376" s="284"/>
      <c r="FX376" s="284"/>
      <c r="FY376" s="284"/>
      <c r="FZ376" s="284"/>
      <c r="GA376" s="284"/>
      <c r="GB376" s="284"/>
      <c r="GC376" s="284"/>
      <c r="GD376" s="284"/>
      <c r="GE376" s="284"/>
      <c r="GF376" s="284"/>
      <c r="GG376" s="284"/>
      <c r="GH376" s="284"/>
      <c r="GI376" s="284"/>
      <c r="GJ376" s="284"/>
      <c r="GK376" s="284"/>
      <c r="GL376" s="284"/>
      <c r="GM376" s="284"/>
      <c r="GN376" s="284"/>
      <c r="GO376" s="284"/>
      <c r="GP376" s="284"/>
      <c r="GQ376" s="284"/>
      <c r="GR376" s="284"/>
      <c r="GS376" s="284"/>
      <c r="GT376" s="284"/>
      <c r="GU376" s="284"/>
      <c r="GV376" s="284"/>
      <c r="GW376" s="284"/>
      <c r="GX376" s="284"/>
      <c r="GY376" s="284"/>
      <c r="GZ376" s="284"/>
      <c r="HA376" s="284"/>
      <c r="HB376" s="284"/>
      <c r="HC376" s="284"/>
      <c r="HD376" s="284"/>
      <c r="HE376" s="284"/>
      <c r="HF376" s="284"/>
      <c r="HG376" s="284"/>
      <c r="HH376" s="284"/>
      <c r="HI376" s="284"/>
      <c r="HJ376" s="284"/>
      <c r="HK376" s="284"/>
      <c r="HL376" s="284"/>
      <c r="HM376" s="284"/>
      <c r="HN376" s="284"/>
      <c r="HO376" s="284"/>
      <c r="HP376" s="284"/>
      <c r="HQ376" s="284"/>
      <c r="HR376" s="284"/>
      <c r="HS376" s="284"/>
      <c r="HT376" s="284"/>
      <c r="HU376" s="284"/>
      <c r="HV376" s="284"/>
      <c r="HW376" s="284"/>
      <c r="HX376" s="284"/>
      <c r="HY376" s="284"/>
      <c r="HZ376" s="284"/>
      <c r="IA376" s="284"/>
      <c r="IB376" s="284"/>
      <c r="IC376" s="284"/>
      <c r="ID376" s="284"/>
      <c r="IE376" s="284"/>
      <c r="IF376" s="284"/>
      <c r="IG376" s="284"/>
      <c r="IH376" s="284"/>
      <c r="II376" s="284"/>
    </row>
    <row r="377" spans="1:243" s="353" customFormat="1" ht="14.25">
      <c r="A377" s="344"/>
      <c r="B377" s="373"/>
      <c r="C377" s="317"/>
      <c r="D377" s="454"/>
      <c r="E377" s="375"/>
      <c r="F377" s="220"/>
      <c r="G377" s="284"/>
      <c r="H377" s="284"/>
      <c r="I377" s="284"/>
      <c r="J377" s="284"/>
      <c r="K377" s="284"/>
      <c r="L377" s="284"/>
      <c r="M377" s="284"/>
      <c r="N377" s="284"/>
      <c r="O377" s="284"/>
      <c r="P377" s="284"/>
      <c r="Q377" s="284"/>
      <c r="R377" s="284"/>
      <c r="S377" s="284"/>
      <c r="T377" s="284"/>
      <c r="U377" s="284"/>
      <c r="V377" s="284"/>
      <c r="W377" s="284"/>
      <c r="X377" s="284"/>
      <c r="Y377" s="284"/>
      <c r="Z377" s="284"/>
      <c r="AA377" s="284"/>
      <c r="AB377" s="284"/>
      <c r="AC377" s="284"/>
      <c r="AD377" s="284"/>
      <c r="AE377" s="284"/>
      <c r="AF377" s="284"/>
      <c r="AG377" s="284"/>
      <c r="AH377" s="284"/>
      <c r="AI377" s="284"/>
      <c r="AJ377" s="284"/>
      <c r="AK377" s="284"/>
      <c r="AL377" s="284"/>
      <c r="AM377" s="284"/>
      <c r="AN377" s="284"/>
      <c r="AO377" s="284"/>
      <c r="AP377" s="284"/>
      <c r="AQ377" s="284"/>
      <c r="AR377" s="284"/>
      <c r="AS377" s="284"/>
      <c r="AT377" s="284"/>
      <c r="AU377" s="284"/>
      <c r="AV377" s="284"/>
      <c r="AW377" s="284"/>
      <c r="AX377" s="284"/>
      <c r="AY377" s="284"/>
      <c r="AZ377" s="284"/>
      <c r="BA377" s="284"/>
      <c r="BB377" s="284"/>
      <c r="BC377" s="284"/>
      <c r="BD377" s="284"/>
      <c r="BE377" s="284"/>
      <c r="BF377" s="284"/>
      <c r="BG377" s="284"/>
      <c r="BH377" s="284"/>
      <c r="BI377" s="284"/>
      <c r="BJ377" s="284"/>
      <c r="BK377" s="284"/>
      <c r="BL377" s="284"/>
      <c r="BM377" s="284"/>
      <c r="BN377" s="284"/>
      <c r="BO377" s="284"/>
      <c r="BP377" s="284"/>
      <c r="BQ377" s="284"/>
      <c r="BR377" s="284"/>
      <c r="BS377" s="284"/>
      <c r="BT377" s="284"/>
      <c r="BU377" s="284"/>
      <c r="BV377" s="284"/>
      <c r="BW377" s="284"/>
      <c r="BX377" s="284"/>
      <c r="BY377" s="284"/>
      <c r="BZ377" s="284"/>
      <c r="CA377" s="284"/>
      <c r="CB377" s="284"/>
      <c r="CC377" s="284"/>
      <c r="CD377" s="284"/>
      <c r="CE377" s="284"/>
      <c r="CF377" s="284"/>
      <c r="CG377" s="284"/>
      <c r="CH377" s="284"/>
      <c r="CI377" s="284"/>
      <c r="CJ377" s="284"/>
      <c r="CK377" s="284"/>
      <c r="CL377" s="284"/>
      <c r="CM377" s="284"/>
      <c r="CN377" s="284"/>
      <c r="CO377" s="284"/>
      <c r="CP377" s="284"/>
      <c r="CQ377" s="284"/>
      <c r="CR377" s="284"/>
      <c r="CS377" s="284"/>
      <c r="CT377" s="284"/>
      <c r="CU377" s="284"/>
      <c r="CV377" s="284"/>
      <c r="CW377" s="284"/>
      <c r="CX377" s="284"/>
      <c r="CY377" s="284"/>
      <c r="CZ377" s="284"/>
      <c r="DA377" s="284"/>
      <c r="DB377" s="284"/>
      <c r="DC377" s="284"/>
      <c r="DD377" s="284"/>
      <c r="DE377" s="284"/>
      <c r="DF377" s="284"/>
      <c r="DG377" s="284"/>
      <c r="DH377" s="284"/>
      <c r="DI377" s="284"/>
      <c r="DJ377" s="284"/>
      <c r="DK377" s="284"/>
      <c r="DL377" s="284"/>
      <c r="DM377" s="284"/>
      <c r="DN377" s="284"/>
      <c r="DO377" s="284"/>
      <c r="DP377" s="284"/>
      <c r="DQ377" s="284"/>
      <c r="DR377" s="284"/>
      <c r="DS377" s="284"/>
      <c r="DT377" s="284"/>
      <c r="DU377" s="284"/>
      <c r="DV377" s="284"/>
      <c r="DW377" s="284"/>
      <c r="DX377" s="284"/>
      <c r="DY377" s="284"/>
      <c r="DZ377" s="284"/>
      <c r="EA377" s="284"/>
      <c r="EB377" s="284"/>
      <c r="EC377" s="284"/>
      <c r="ED377" s="284"/>
      <c r="EE377" s="284"/>
      <c r="EF377" s="284"/>
      <c r="EG377" s="284"/>
      <c r="EH377" s="284"/>
      <c r="EI377" s="284"/>
      <c r="EJ377" s="284"/>
      <c r="EK377" s="284"/>
      <c r="EL377" s="284"/>
      <c r="EM377" s="284"/>
      <c r="EN377" s="284"/>
      <c r="EO377" s="284"/>
      <c r="EP377" s="284"/>
      <c r="EQ377" s="284"/>
      <c r="ER377" s="284"/>
      <c r="ES377" s="284"/>
      <c r="ET377" s="284"/>
      <c r="EU377" s="284"/>
      <c r="EV377" s="284"/>
      <c r="EW377" s="284"/>
      <c r="EX377" s="284"/>
      <c r="EY377" s="284"/>
      <c r="EZ377" s="284"/>
      <c r="FA377" s="284"/>
      <c r="FB377" s="284"/>
      <c r="FC377" s="284"/>
      <c r="FD377" s="284"/>
      <c r="FE377" s="284"/>
      <c r="FF377" s="284"/>
      <c r="FG377" s="284"/>
      <c r="FH377" s="284"/>
      <c r="FI377" s="284"/>
      <c r="FJ377" s="284"/>
      <c r="FK377" s="284"/>
      <c r="FL377" s="284"/>
      <c r="FM377" s="284"/>
      <c r="FN377" s="284"/>
      <c r="FO377" s="284"/>
      <c r="FP377" s="284"/>
      <c r="FQ377" s="284"/>
      <c r="FR377" s="284"/>
      <c r="FS377" s="284"/>
      <c r="FT377" s="284"/>
      <c r="FU377" s="284"/>
      <c r="FV377" s="284"/>
      <c r="FW377" s="284"/>
      <c r="FX377" s="284"/>
      <c r="FY377" s="284"/>
      <c r="FZ377" s="284"/>
      <c r="GA377" s="284"/>
      <c r="GB377" s="284"/>
      <c r="GC377" s="284"/>
      <c r="GD377" s="284"/>
      <c r="GE377" s="284"/>
      <c r="GF377" s="284"/>
      <c r="GG377" s="284"/>
      <c r="GH377" s="284"/>
      <c r="GI377" s="284"/>
      <c r="GJ377" s="284"/>
      <c r="GK377" s="284"/>
      <c r="GL377" s="284"/>
      <c r="GM377" s="284"/>
      <c r="GN377" s="284"/>
      <c r="GO377" s="284"/>
      <c r="GP377" s="284"/>
      <c r="GQ377" s="284"/>
      <c r="GR377" s="284"/>
      <c r="GS377" s="284"/>
      <c r="GT377" s="284"/>
      <c r="GU377" s="284"/>
      <c r="GV377" s="284"/>
      <c r="GW377" s="284"/>
      <c r="GX377" s="284"/>
      <c r="GY377" s="284"/>
      <c r="GZ377" s="284"/>
      <c r="HA377" s="284"/>
      <c r="HB377" s="284"/>
      <c r="HC377" s="284"/>
      <c r="HD377" s="284"/>
      <c r="HE377" s="284"/>
      <c r="HF377" s="284"/>
      <c r="HG377" s="284"/>
      <c r="HH377" s="284"/>
      <c r="HI377" s="284"/>
      <c r="HJ377" s="284"/>
      <c r="HK377" s="284"/>
      <c r="HL377" s="284"/>
      <c r="HM377" s="284"/>
      <c r="HN377" s="284"/>
      <c r="HO377" s="284"/>
      <c r="HP377" s="284"/>
      <c r="HQ377" s="284"/>
      <c r="HR377" s="284"/>
      <c r="HS377" s="284"/>
      <c r="HT377" s="284"/>
      <c r="HU377" s="284"/>
      <c r="HV377" s="284"/>
      <c r="HW377" s="284"/>
      <c r="HX377" s="284"/>
      <c r="HY377" s="284"/>
      <c r="HZ377" s="284"/>
      <c r="IA377" s="284"/>
      <c r="IB377" s="284"/>
      <c r="IC377" s="284"/>
      <c r="ID377" s="284"/>
      <c r="IE377" s="284"/>
      <c r="IF377" s="284"/>
      <c r="IG377" s="284"/>
      <c r="IH377" s="284"/>
      <c r="II377" s="284"/>
    </row>
    <row r="378" spans="1:243" s="353" customFormat="1" ht="14.25">
      <c r="A378" s="344"/>
      <c r="B378" s="373"/>
      <c r="C378" s="317"/>
      <c r="D378" s="454"/>
      <c r="E378" s="375"/>
      <c r="F378" s="220"/>
      <c r="G378" s="284"/>
      <c r="H378" s="284"/>
      <c r="I378" s="284"/>
      <c r="J378" s="284"/>
      <c r="K378" s="284"/>
      <c r="L378" s="284"/>
      <c r="M378" s="284"/>
      <c r="N378" s="284"/>
      <c r="O378" s="284"/>
      <c r="P378" s="284"/>
      <c r="Q378" s="284"/>
      <c r="R378" s="284"/>
      <c r="S378" s="284"/>
      <c r="T378" s="284"/>
      <c r="U378" s="284"/>
      <c r="V378" s="284"/>
      <c r="W378" s="284"/>
      <c r="X378" s="284"/>
      <c r="Y378" s="284"/>
      <c r="Z378" s="284"/>
      <c r="AA378" s="284"/>
      <c r="AB378" s="284"/>
      <c r="AC378" s="284"/>
      <c r="AD378" s="284"/>
      <c r="AE378" s="284"/>
      <c r="AF378" s="284"/>
      <c r="AG378" s="284"/>
      <c r="AH378" s="284"/>
      <c r="AI378" s="284"/>
      <c r="AJ378" s="284"/>
      <c r="AK378" s="284"/>
      <c r="AL378" s="284"/>
      <c r="AM378" s="284"/>
      <c r="AN378" s="284"/>
      <c r="AO378" s="284"/>
      <c r="AP378" s="284"/>
      <c r="AQ378" s="284"/>
      <c r="AR378" s="284"/>
      <c r="AS378" s="284"/>
      <c r="AT378" s="284"/>
      <c r="AU378" s="284"/>
      <c r="AV378" s="284"/>
      <c r="AW378" s="284"/>
      <c r="AX378" s="284"/>
      <c r="AY378" s="284"/>
      <c r="AZ378" s="284"/>
      <c r="BA378" s="284"/>
      <c r="BB378" s="284"/>
      <c r="BC378" s="284"/>
      <c r="BD378" s="284"/>
      <c r="BE378" s="284"/>
      <c r="BF378" s="284"/>
      <c r="BG378" s="284"/>
      <c r="BH378" s="284"/>
      <c r="BI378" s="284"/>
      <c r="BJ378" s="284"/>
      <c r="BK378" s="284"/>
      <c r="BL378" s="284"/>
      <c r="BM378" s="284"/>
      <c r="BN378" s="284"/>
      <c r="BO378" s="284"/>
      <c r="BP378" s="284"/>
      <c r="BQ378" s="284"/>
      <c r="BR378" s="284"/>
      <c r="BS378" s="284"/>
      <c r="BT378" s="284"/>
      <c r="BU378" s="284"/>
      <c r="BV378" s="284"/>
      <c r="BW378" s="284"/>
      <c r="BX378" s="284"/>
      <c r="BY378" s="284"/>
      <c r="BZ378" s="284"/>
      <c r="CA378" s="284"/>
      <c r="CB378" s="284"/>
      <c r="CC378" s="284"/>
      <c r="CD378" s="284"/>
      <c r="CE378" s="284"/>
      <c r="CF378" s="284"/>
      <c r="CG378" s="284"/>
      <c r="CH378" s="284"/>
      <c r="CI378" s="284"/>
      <c r="CJ378" s="284"/>
      <c r="CK378" s="284"/>
      <c r="CL378" s="284"/>
      <c r="CM378" s="284"/>
      <c r="CN378" s="284"/>
      <c r="CO378" s="284"/>
      <c r="CP378" s="284"/>
      <c r="CQ378" s="284"/>
      <c r="CR378" s="284"/>
      <c r="CS378" s="284"/>
      <c r="CT378" s="284"/>
      <c r="CU378" s="284"/>
      <c r="CV378" s="284"/>
      <c r="CW378" s="284"/>
      <c r="CX378" s="284"/>
      <c r="CY378" s="284"/>
      <c r="CZ378" s="284"/>
      <c r="DA378" s="284"/>
      <c r="DB378" s="284"/>
      <c r="DC378" s="284"/>
      <c r="DD378" s="284"/>
      <c r="DE378" s="284"/>
      <c r="DF378" s="284"/>
      <c r="DG378" s="284"/>
      <c r="DH378" s="284"/>
      <c r="DI378" s="284"/>
      <c r="DJ378" s="284"/>
      <c r="DK378" s="284"/>
      <c r="DL378" s="284"/>
      <c r="DM378" s="284"/>
      <c r="DN378" s="284"/>
      <c r="DO378" s="284"/>
      <c r="DP378" s="284"/>
      <c r="DQ378" s="284"/>
      <c r="DR378" s="284"/>
      <c r="DS378" s="284"/>
      <c r="DT378" s="284"/>
      <c r="DU378" s="284"/>
      <c r="DV378" s="284"/>
      <c r="DW378" s="284"/>
      <c r="DX378" s="284"/>
      <c r="DY378" s="284"/>
      <c r="DZ378" s="284"/>
      <c r="EA378" s="284"/>
      <c r="EB378" s="284"/>
      <c r="EC378" s="284"/>
      <c r="ED378" s="284"/>
      <c r="EE378" s="284"/>
      <c r="EF378" s="284"/>
      <c r="EG378" s="284"/>
      <c r="EH378" s="284"/>
      <c r="EI378" s="284"/>
      <c r="EJ378" s="284"/>
      <c r="EK378" s="284"/>
      <c r="EL378" s="284"/>
      <c r="EM378" s="284"/>
      <c r="EN378" s="284"/>
      <c r="EO378" s="284"/>
      <c r="EP378" s="284"/>
      <c r="EQ378" s="284"/>
      <c r="ER378" s="284"/>
      <c r="ES378" s="284"/>
      <c r="ET378" s="284"/>
      <c r="EU378" s="284"/>
      <c r="EV378" s="284"/>
      <c r="EW378" s="284"/>
      <c r="EX378" s="284"/>
      <c r="EY378" s="284"/>
      <c r="EZ378" s="284"/>
      <c r="FA378" s="284"/>
      <c r="FB378" s="284"/>
      <c r="FC378" s="284"/>
      <c r="FD378" s="284"/>
      <c r="FE378" s="284"/>
      <c r="FF378" s="284"/>
      <c r="FG378" s="284"/>
      <c r="FH378" s="284"/>
      <c r="FI378" s="284"/>
      <c r="FJ378" s="284"/>
      <c r="FK378" s="284"/>
      <c r="FL378" s="284"/>
      <c r="FM378" s="284"/>
      <c r="FN378" s="284"/>
      <c r="FO378" s="284"/>
      <c r="FP378" s="284"/>
      <c r="FQ378" s="284"/>
      <c r="FR378" s="284"/>
      <c r="FS378" s="284"/>
      <c r="FT378" s="284"/>
      <c r="FU378" s="284"/>
      <c r="FV378" s="284"/>
      <c r="FW378" s="284"/>
      <c r="FX378" s="284"/>
      <c r="FY378" s="284"/>
      <c r="FZ378" s="284"/>
      <c r="GA378" s="284"/>
      <c r="GB378" s="284"/>
      <c r="GC378" s="284"/>
      <c r="GD378" s="284"/>
      <c r="GE378" s="284"/>
      <c r="GF378" s="284"/>
      <c r="GG378" s="284"/>
      <c r="GH378" s="284"/>
      <c r="GI378" s="284"/>
      <c r="GJ378" s="284"/>
      <c r="GK378" s="284"/>
      <c r="GL378" s="284"/>
      <c r="GM378" s="284"/>
      <c r="GN378" s="284"/>
      <c r="GO378" s="284"/>
      <c r="GP378" s="284"/>
      <c r="GQ378" s="284"/>
      <c r="GR378" s="284"/>
      <c r="GS378" s="284"/>
      <c r="GT378" s="284"/>
      <c r="GU378" s="284"/>
      <c r="GV378" s="284"/>
      <c r="GW378" s="284"/>
      <c r="GX378" s="284"/>
      <c r="GY378" s="284"/>
      <c r="GZ378" s="284"/>
      <c r="HA378" s="284"/>
      <c r="HB378" s="284"/>
      <c r="HC378" s="284"/>
      <c r="HD378" s="284"/>
      <c r="HE378" s="284"/>
      <c r="HF378" s="284"/>
      <c r="HG378" s="284"/>
      <c r="HH378" s="284"/>
      <c r="HI378" s="284"/>
      <c r="HJ378" s="284"/>
      <c r="HK378" s="284"/>
      <c r="HL378" s="284"/>
      <c r="HM378" s="284"/>
      <c r="HN378" s="284"/>
      <c r="HO378" s="284"/>
      <c r="HP378" s="284"/>
      <c r="HQ378" s="284"/>
      <c r="HR378" s="284"/>
      <c r="HS378" s="284"/>
      <c r="HT378" s="284"/>
      <c r="HU378" s="284"/>
      <c r="HV378" s="284"/>
      <c r="HW378" s="284"/>
      <c r="HX378" s="284"/>
      <c r="HY378" s="284"/>
      <c r="HZ378" s="284"/>
      <c r="IA378" s="284"/>
      <c r="IB378" s="284"/>
      <c r="IC378" s="284"/>
      <c r="ID378" s="284"/>
      <c r="IE378" s="284"/>
      <c r="IF378" s="284"/>
      <c r="IG378" s="284"/>
      <c r="IH378" s="284"/>
      <c r="II378" s="284"/>
    </row>
    <row r="379" spans="1:243" s="353" customFormat="1" ht="14.25">
      <c r="A379" s="344"/>
      <c r="B379" s="373"/>
      <c r="C379" s="317"/>
      <c r="D379" s="454"/>
      <c r="E379" s="375"/>
      <c r="F379" s="220"/>
      <c r="G379" s="284"/>
      <c r="H379" s="284"/>
      <c r="I379" s="284"/>
      <c r="J379" s="284"/>
      <c r="K379" s="284"/>
      <c r="L379" s="284"/>
      <c r="M379" s="284"/>
      <c r="N379" s="284"/>
      <c r="O379" s="284"/>
      <c r="P379" s="284"/>
      <c r="Q379" s="284"/>
      <c r="R379" s="284"/>
      <c r="S379" s="284"/>
      <c r="T379" s="284"/>
      <c r="U379" s="284"/>
      <c r="V379" s="284"/>
      <c r="W379" s="284"/>
      <c r="X379" s="284"/>
      <c r="Y379" s="284"/>
      <c r="Z379" s="284"/>
      <c r="AA379" s="284"/>
      <c r="AB379" s="284"/>
      <c r="AC379" s="284"/>
      <c r="AD379" s="284"/>
      <c r="AE379" s="284"/>
      <c r="AF379" s="284"/>
      <c r="AG379" s="284"/>
      <c r="AH379" s="284"/>
      <c r="AI379" s="284"/>
      <c r="AJ379" s="284"/>
      <c r="AK379" s="284"/>
      <c r="AL379" s="284"/>
      <c r="AM379" s="284"/>
      <c r="AN379" s="284"/>
      <c r="AO379" s="284"/>
      <c r="AP379" s="284"/>
      <c r="AQ379" s="284"/>
      <c r="AR379" s="284"/>
      <c r="AS379" s="284"/>
      <c r="AT379" s="284"/>
      <c r="AU379" s="284"/>
      <c r="AV379" s="284"/>
      <c r="AW379" s="284"/>
      <c r="AX379" s="284"/>
      <c r="AY379" s="284"/>
      <c r="AZ379" s="284"/>
      <c r="BA379" s="284"/>
      <c r="BB379" s="284"/>
      <c r="BC379" s="284"/>
      <c r="BD379" s="284"/>
      <c r="BE379" s="284"/>
      <c r="BF379" s="284"/>
      <c r="BG379" s="284"/>
      <c r="BH379" s="284"/>
      <c r="BI379" s="284"/>
      <c r="BJ379" s="284"/>
      <c r="BK379" s="284"/>
      <c r="BL379" s="284"/>
      <c r="BM379" s="284"/>
      <c r="BN379" s="284"/>
      <c r="BO379" s="284"/>
      <c r="BP379" s="284"/>
      <c r="BQ379" s="284"/>
      <c r="BR379" s="284"/>
      <c r="BS379" s="284"/>
      <c r="BT379" s="284"/>
      <c r="BU379" s="284"/>
      <c r="BV379" s="284"/>
      <c r="BW379" s="284"/>
      <c r="BX379" s="284"/>
      <c r="BY379" s="284"/>
      <c r="BZ379" s="284"/>
      <c r="CA379" s="284"/>
      <c r="CB379" s="284"/>
      <c r="CC379" s="284"/>
      <c r="CD379" s="284"/>
      <c r="CE379" s="284"/>
      <c r="CF379" s="284"/>
      <c r="CG379" s="284"/>
      <c r="CH379" s="284"/>
      <c r="CI379" s="284"/>
      <c r="CJ379" s="284"/>
      <c r="CK379" s="284"/>
      <c r="CL379" s="284"/>
      <c r="CM379" s="284"/>
      <c r="CN379" s="284"/>
      <c r="CO379" s="284"/>
      <c r="CP379" s="284"/>
      <c r="CQ379" s="284"/>
      <c r="CR379" s="284"/>
      <c r="CS379" s="284"/>
      <c r="CT379" s="284"/>
      <c r="CU379" s="284"/>
      <c r="CV379" s="284"/>
      <c r="CW379" s="284"/>
      <c r="CX379" s="284"/>
      <c r="CY379" s="284"/>
      <c r="CZ379" s="284"/>
      <c r="DA379" s="284"/>
      <c r="DB379" s="284"/>
      <c r="DC379" s="284"/>
      <c r="DD379" s="284"/>
      <c r="DE379" s="284"/>
      <c r="DF379" s="284"/>
      <c r="DG379" s="284"/>
      <c r="DH379" s="284"/>
      <c r="DI379" s="284"/>
      <c r="DJ379" s="284"/>
      <c r="DK379" s="284"/>
      <c r="DL379" s="284"/>
      <c r="DM379" s="284"/>
      <c r="DN379" s="284"/>
      <c r="DO379" s="284"/>
      <c r="DP379" s="284"/>
      <c r="DQ379" s="284"/>
      <c r="DR379" s="284"/>
      <c r="DS379" s="284"/>
      <c r="DT379" s="284"/>
      <c r="DU379" s="284"/>
      <c r="DV379" s="284"/>
      <c r="DW379" s="284"/>
      <c r="DX379" s="284"/>
      <c r="DY379" s="284"/>
      <c r="DZ379" s="284"/>
      <c r="EA379" s="284"/>
      <c r="EB379" s="284"/>
      <c r="EC379" s="284"/>
      <c r="ED379" s="284"/>
      <c r="EE379" s="284"/>
      <c r="EF379" s="284"/>
      <c r="EG379" s="284"/>
      <c r="EH379" s="284"/>
      <c r="EI379" s="284"/>
      <c r="EJ379" s="284"/>
      <c r="EK379" s="284"/>
      <c r="EL379" s="284"/>
      <c r="EM379" s="284"/>
      <c r="EN379" s="284"/>
      <c r="EO379" s="284"/>
      <c r="EP379" s="284"/>
      <c r="EQ379" s="284"/>
      <c r="ER379" s="284"/>
      <c r="ES379" s="284"/>
      <c r="ET379" s="284"/>
      <c r="EU379" s="284"/>
      <c r="EV379" s="284"/>
      <c r="EW379" s="284"/>
      <c r="EX379" s="284"/>
      <c r="EY379" s="284"/>
      <c r="EZ379" s="284"/>
      <c r="FA379" s="284"/>
      <c r="FB379" s="284"/>
      <c r="FC379" s="284"/>
      <c r="FD379" s="284"/>
      <c r="FE379" s="284"/>
      <c r="FF379" s="284"/>
      <c r="FG379" s="284"/>
      <c r="FH379" s="284"/>
      <c r="FI379" s="284"/>
      <c r="FJ379" s="284"/>
      <c r="FK379" s="284"/>
      <c r="FL379" s="284"/>
      <c r="FM379" s="284"/>
      <c r="FN379" s="284"/>
      <c r="FO379" s="284"/>
      <c r="FP379" s="284"/>
      <c r="FQ379" s="284"/>
      <c r="FR379" s="284"/>
      <c r="FS379" s="284"/>
      <c r="FT379" s="284"/>
      <c r="FU379" s="284"/>
      <c r="FV379" s="284"/>
      <c r="FW379" s="284"/>
      <c r="FX379" s="284"/>
      <c r="FY379" s="284"/>
      <c r="FZ379" s="284"/>
      <c r="GA379" s="284"/>
      <c r="GB379" s="284"/>
      <c r="GC379" s="284"/>
      <c r="GD379" s="284"/>
      <c r="GE379" s="284"/>
      <c r="GF379" s="284"/>
      <c r="GG379" s="284"/>
      <c r="GH379" s="284"/>
      <c r="GI379" s="284"/>
      <c r="GJ379" s="284"/>
      <c r="GK379" s="284"/>
      <c r="GL379" s="284"/>
      <c r="GM379" s="284"/>
      <c r="GN379" s="284"/>
      <c r="GO379" s="284"/>
      <c r="GP379" s="284"/>
      <c r="GQ379" s="284"/>
      <c r="GR379" s="284"/>
      <c r="GS379" s="284"/>
      <c r="GT379" s="284"/>
      <c r="GU379" s="284"/>
      <c r="GV379" s="284"/>
      <c r="GW379" s="284"/>
      <c r="GX379" s="284"/>
      <c r="GY379" s="284"/>
      <c r="GZ379" s="284"/>
      <c r="HA379" s="284"/>
      <c r="HB379" s="284"/>
      <c r="HC379" s="284"/>
      <c r="HD379" s="284"/>
      <c r="HE379" s="284"/>
      <c r="HF379" s="284"/>
      <c r="HG379" s="284"/>
      <c r="HH379" s="284"/>
      <c r="HI379" s="284"/>
      <c r="HJ379" s="284"/>
      <c r="HK379" s="284"/>
      <c r="HL379" s="284"/>
      <c r="HM379" s="284"/>
      <c r="HN379" s="284"/>
      <c r="HO379" s="284"/>
      <c r="HP379" s="284"/>
      <c r="HQ379" s="284"/>
      <c r="HR379" s="284"/>
      <c r="HS379" s="284"/>
      <c r="HT379" s="284"/>
      <c r="HU379" s="284"/>
      <c r="HV379" s="284"/>
      <c r="HW379" s="284"/>
      <c r="HX379" s="284"/>
      <c r="HY379" s="284"/>
      <c r="HZ379" s="284"/>
      <c r="IA379" s="284"/>
      <c r="IB379" s="284"/>
      <c r="IC379" s="284"/>
      <c r="ID379" s="284"/>
      <c r="IE379" s="284"/>
      <c r="IF379" s="284"/>
      <c r="IG379" s="284"/>
      <c r="IH379" s="284"/>
      <c r="II379" s="284"/>
    </row>
    <row r="380" spans="1:243" s="353" customFormat="1" ht="14.25">
      <c r="A380" s="344"/>
      <c r="B380" s="373"/>
      <c r="C380" s="317"/>
      <c r="D380" s="454"/>
      <c r="E380" s="375"/>
      <c r="F380" s="220"/>
      <c r="G380" s="284"/>
      <c r="H380" s="284"/>
      <c r="I380" s="284"/>
      <c r="J380" s="284"/>
      <c r="K380" s="284"/>
      <c r="L380" s="284"/>
      <c r="M380" s="284"/>
      <c r="N380" s="284"/>
      <c r="O380" s="284"/>
      <c r="P380" s="284"/>
      <c r="Q380" s="284"/>
      <c r="R380" s="284"/>
      <c r="S380" s="284"/>
      <c r="T380" s="284"/>
      <c r="U380" s="284"/>
      <c r="V380" s="284"/>
      <c r="W380" s="284"/>
      <c r="X380" s="284"/>
      <c r="Y380" s="284"/>
      <c r="Z380" s="284"/>
      <c r="AA380" s="284"/>
      <c r="AB380" s="284"/>
      <c r="AC380" s="284"/>
      <c r="AD380" s="284"/>
      <c r="AE380" s="284"/>
      <c r="AF380" s="284"/>
      <c r="AG380" s="284"/>
      <c r="AH380" s="284"/>
      <c r="AI380" s="284"/>
      <c r="AJ380" s="284"/>
      <c r="AK380" s="284"/>
      <c r="AL380" s="284"/>
      <c r="AM380" s="284"/>
      <c r="AN380" s="284"/>
      <c r="AO380" s="284"/>
      <c r="AP380" s="284"/>
      <c r="AQ380" s="284"/>
      <c r="AR380" s="284"/>
      <c r="AS380" s="284"/>
      <c r="AT380" s="284"/>
      <c r="AU380" s="284"/>
      <c r="AV380" s="284"/>
      <c r="AW380" s="284"/>
      <c r="AX380" s="284"/>
      <c r="AY380" s="284"/>
      <c r="AZ380" s="284"/>
      <c r="BA380" s="284"/>
      <c r="BB380" s="284"/>
      <c r="BC380" s="284"/>
      <c r="BD380" s="284"/>
      <c r="BE380" s="284"/>
      <c r="BF380" s="284"/>
      <c r="BG380" s="284"/>
      <c r="BH380" s="284"/>
      <c r="BI380" s="284"/>
      <c r="BJ380" s="284"/>
      <c r="BK380" s="284"/>
      <c r="BL380" s="284"/>
      <c r="BM380" s="284"/>
      <c r="BN380" s="284"/>
      <c r="BO380" s="284"/>
      <c r="BP380" s="284"/>
      <c r="BQ380" s="284"/>
      <c r="BR380" s="284"/>
      <c r="BS380" s="284"/>
      <c r="BT380" s="284"/>
      <c r="BU380" s="284"/>
      <c r="BV380" s="284"/>
      <c r="BW380" s="284"/>
      <c r="BX380" s="284"/>
      <c r="BY380" s="284"/>
      <c r="BZ380" s="284"/>
      <c r="CA380" s="284"/>
      <c r="CB380" s="284"/>
      <c r="CC380" s="284"/>
      <c r="CD380" s="284"/>
      <c r="CE380" s="284"/>
      <c r="CF380" s="284"/>
      <c r="CG380" s="284"/>
      <c r="CH380" s="284"/>
      <c r="CI380" s="284"/>
      <c r="CJ380" s="284"/>
      <c r="CK380" s="284"/>
      <c r="CL380" s="284"/>
      <c r="CM380" s="284"/>
      <c r="CN380" s="284"/>
      <c r="CO380" s="284"/>
      <c r="CP380" s="284"/>
      <c r="CQ380" s="284"/>
      <c r="CR380" s="284"/>
      <c r="CS380" s="284"/>
      <c r="CT380" s="284"/>
      <c r="CU380" s="284"/>
      <c r="CV380" s="284"/>
      <c r="CW380" s="284"/>
      <c r="CX380" s="284"/>
      <c r="CY380" s="284"/>
      <c r="CZ380" s="284"/>
      <c r="DA380" s="284"/>
      <c r="DB380" s="284"/>
      <c r="DC380" s="284"/>
      <c r="DD380" s="284"/>
      <c r="DE380" s="284"/>
      <c r="DF380" s="284"/>
      <c r="DG380" s="284"/>
      <c r="DH380" s="284"/>
      <c r="DI380" s="284"/>
      <c r="DJ380" s="284"/>
      <c r="DK380" s="284"/>
      <c r="DL380" s="284"/>
      <c r="DM380" s="284"/>
      <c r="DN380" s="284"/>
      <c r="DO380" s="284"/>
      <c r="DP380" s="284"/>
      <c r="DQ380" s="284"/>
      <c r="DR380" s="284"/>
      <c r="DS380" s="284"/>
      <c r="DT380" s="284"/>
      <c r="DU380" s="284"/>
      <c r="DV380" s="284"/>
      <c r="DW380" s="284"/>
      <c r="DX380" s="284"/>
      <c r="DY380" s="284"/>
      <c r="DZ380" s="284"/>
      <c r="EA380" s="284"/>
      <c r="EB380" s="284"/>
      <c r="EC380" s="284"/>
      <c r="ED380" s="284"/>
      <c r="EE380" s="284"/>
      <c r="EF380" s="284"/>
      <c r="EG380" s="284"/>
      <c r="EH380" s="284"/>
      <c r="EI380" s="284"/>
      <c r="EJ380" s="284"/>
      <c r="EK380" s="284"/>
      <c r="EL380" s="284"/>
      <c r="EM380" s="284"/>
      <c r="EN380" s="284"/>
      <c r="EO380" s="284"/>
      <c r="EP380" s="284"/>
      <c r="EQ380" s="284"/>
      <c r="ER380" s="284"/>
      <c r="ES380" s="284"/>
      <c r="ET380" s="284"/>
      <c r="EU380" s="284"/>
      <c r="EV380" s="284"/>
      <c r="EW380" s="284"/>
      <c r="EX380" s="284"/>
      <c r="EY380" s="284"/>
      <c r="EZ380" s="284"/>
      <c r="FA380" s="284"/>
      <c r="FB380" s="284"/>
      <c r="FC380" s="284"/>
      <c r="FD380" s="284"/>
      <c r="FE380" s="284"/>
      <c r="FF380" s="284"/>
      <c r="FG380" s="284"/>
      <c r="FH380" s="284"/>
      <c r="FI380" s="284"/>
      <c r="FJ380" s="284"/>
      <c r="FK380" s="284"/>
      <c r="FL380" s="284"/>
      <c r="FM380" s="284"/>
      <c r="FN380" s="284"/>
      <c r="FO380" s="284"/>
      <c r="FP380" s="284"/>
      <c r="FQ380" s="284"/>
      <c r="FR380" s="284"/>
      <c r="FS380" s="284"/>
      <c r="FT380" s="284"/>
      <c r="FU380" s="284"/>
      <c r="FV380" s="284"/>
      <c r="FW380" s="284"/>
      <c r="FX380" s="284"/>
      <c r="FY380" s="284"/>
      <c r="FZ380" s="284"/>
      <c r="GA380" s="284"/>
      <c r="GB380" s="284"/>
      <c r="GC380" s="284"/>
      <c r="GD380" s="284"/>
      <c r="GE380" s="284"/>
      <c r="GF380" s="284"/>
      <c r="GG380" s="284"/>
      <c r="GH380" s="284"/>
      <c r="GI380" s="284"/>
      <c r="GJ380" s="284"/>
      <c r="GK380" s="284"/>
      <c r="GL380" s="284"/>
      <c r="GM380" s="284"/>
      <c r="GN380" s="284"/>
      <c r="GO380" s="284"/>
      <c r="GP380" s="284"/>
      <c r="GQ380" s="284"/>
      <c r="GR380" s="284"/>
      <c r="GS380" s="284"/>
      <c r="GT380" s="284"/>
      <c r="GU380" s="284"/>
      <c r="GV380" s="284"/>
      <c r="GW380" s="284"/>
      <c r="GX380" s="284"/>
      <c r="GY380" s="284"/>
      <c r="GZ380" s="284"/>
      <c r="HA380" s="284"/>
      <c r="HB380" s="284"/>
      <c r="HC380" s="284"/>
      <c r="HD380" s="284"/>
      <c r="HE380" s="284"/>
      <c r="HF380" s="284"/>
      <c r="HG380" s="284"/>
      <c r="HH380" s="284"/>
      <c r="HI380" s="284"/>
      <c r="HJ380" s="284"/>
      <c r="HK380" s="284"/>
      <c r="HL380" s="284"/>
      <c r="HM380" s="284"/>
      <c r="HN380" s="284"/>
      <c r="HO380" s="284"/>
      <c r="HP380" s="284"/>
      <c r="HQ380" s="284"/>
      <c r="HR380" s="284"/>
      <c r="HS380" s="284"/>
      <c r="HT380" s="284"/>
      <c r="HU380" s="284"/>
      <c r="HV380" s="284"/>
      <c r="HW380" s="284"/>
      <c r="HX380" s="284"/>
      <c r="HY380" s="284"/>
      <c r="HZ380" s="284"/>
      <c r="IA380" s="284"/>
      <c r="IB380" s="284"/>
      <c r="IC380" s="284"/>
      <c r="ID380" s="284"/>
      <c r="IE380" s="284"/>
      <c r="IF380" s="284"/>
      <c r="IG380" s="284"/>
      <c r="IH380" s="284"/>
      <c r="II380" s="284"/>
    </row>
    <row r="381" spans="1:243" s="353" customFormat="1" ht="14.25">
      <c r="A381" s="344"/>
      <c r="B381" s="373"/>
      <c r="C381" s="317"/>
      <c r="D381" s="454"/>
      <c r="E381" s="375"/>
      <c r="F381" s="220"/>
      <c r="G381" s="284"/>
      <c r="H381" s="284"/>
      <c r="I381" s="284"/>
      <c r="J381" s="284"/>
      <c r="K381" s="284"/>
      <c r="L381" s="284"/>
      <c r="M381" s="284"/>
      <c r="N381" s="284"/>
      <c r="O381" s="284"/>
      <c r="P381" s="284"/>
      <c r="Q381" s="284"/>
      <c r="R381" s="284"/>
      <c r="S381" s="284"/>
      <c r="T381" s="284"/>
      <c r="U381" s="284"/>
      <c r="V381" s="284"/>
      <c r="W381" s="284"/>
      <c r="X381" s="284"/>
      <c r="Y381" s="284"/>
      <c r="Z381" s="284"/>
      <c r="AA381" s="284"/>
      <c r="AB381" s="284"/>
      <c r="AC381" s="284"/>
      <c r="AD381" s="284"/>
      <c r="AE381" s="284"/>
      <c r="AF381" s="284"/>
      <c r="AG381" s="284"/>
      <c r="AH381" s="284"/>
      <c r="AI381" s="284"/>
      <c r="AJ381" s="284"/>
      <c r="AK381" s="284"/>
      <c r="AL381" s="284"/>
      <c r="AM381" s="284"/>
      <c r="AN381" s="284"/>
      <c r="AO381" s="284"/>
      <c r="AP381" s="284"/>
      <c r="AQ381" s="284"/>
      <c r="AR381" s="284"/>
      <c r="AS381" s="284"/>
      <c r="AT381" s="284"/>
      <c r="AU381" s="284"/>
      <c r="AV381" s="284"/>
      <c r="AW381" s="284"/>
      <c r="AX381" s="284"/>
      <c r="AY381" s="284"/>
      <c r="AZ381" s="284"/>
      <c r="BA381" s="284"/>
      <c r="BB381" s="284"/>
      <c r="BC381" s="284"/>
      <c r="BD381" s="284"/>
      <c r="BE381" s="284"/>
      <c r="BF381" s="284"/>
      <c r="BG381" s="284"/>
      <c r="BH381" s="284"/>
      <c r="BI381" s="284"/>
      <c r="BJ381" s="284"/>
      <c r="BK381" s="284"/>
      <c r="BL381" s="284"/>
      <c r="BM381" s="284"/>
      <c r="BN381" s="284"/>
      <c r="BO381" s="284"/>
      <c r="BP381" s="284"/>
      <c r="BQ381" s="284"/>
      <c r="BR381" s="284"/>
      <c r="BS381" s="284"/>
      <c r="BT381" s="284"/>
      <c r="BU381" s="284"/>
      <c r="BV381" s="284"/>
      <c r="BW381" s="284"/>
      <c r="BX381" s="284"/>
      <c r="BY381" s="284"/>
      <c r="BZ381" s="284"/>
      <c r="CA381" s="284"/>
      <c r="CB381" s="284"/>
      <c r="CC381" s="284"/>
      <c r="CD381" s="284"/>
      <c r="CE381" s="284"/>
      <c r="CF381" s="284"/>
      <c r="CG381" s="284"/>
      <c r="CH381" s="284"/>
      <c r="CI381" s="284"/>
      <c r="CJ381" s="284"/>
      <c r="CK381" s="284"/>
      <c r="CL381" s="284"/>
      <c r="CM381" s="284"/>
      <c r="CN381" s="284"/>
      <c r="CO381" s="284"/>
      <c r="CP381" s="284"/>
      <c r="CQ381" s="284"/>
      <c r="CR381" s="284"/>
      <c r="CS381" s="284"/>
      <c r="CT381" s="284"/>
      <c r="CU381" s="284"/>
      <c r="CV381" s="284"/>
      <c r="CW381" s="284"/>
      <c r="CX381" s="284"/>
      <c r="CY381" s="284"/>
      <c r="CZ381" s="284"/>
      <c r="DA381" s="284"/>
      <c r="DB381" s="284"/>
      <c r="DC381" s="284"/>
      <c r="DD381" s="284"/>
      <c r="DE381" s="284"/>
      <c r="DF381" s="284"/>
      <c r="DG381" s="284"/>
      <c r="DH381" s="284"/>
      <c r="DI381" s="284"/>
      <c r="DJ381" s="284"/>
      <c r="DK381" s="284"/>
      <c r="DL381" s="284"/>
      <c r="DM381" s="284"/>
      <c r="DN381" s="284"/>
      <c r="DO381" s="284"/>
      <c r="DP381" s="284"/>
      <c r="DQ381" s="284"/>
      <c r="DR381" s="284"/>
      <c r="DS381" s="284"/>
      <c r="DT381" s="284"/>
      <c r="DU381" s="284"/>
      <c r="DV381" s="284"/>
      <c r="DW381" s="284"/>
      <c r="DX381" s="284"/>
      <c r="DY381" s="284"/>
      <c r="DZ381" s="284"/>
      <c r="EA381" s="284"/>
      <c r="EB381" s="284"/>
      <c r="EC381" s="284"/>
      <c r="ED381" s="284"/>
      <c r="EE381" s="284"/>
      <c r="EF381" s="284"/>
      <c r="EG381" s="284"/>
      <c r="EH381" s="284"/>
      <c r="EI381" s="284"/>
      <c r="EJ381" s="284"/>
      <c r="EK381" s="284"/>
      <c r="EL381" s="284"/>
      <c r="EM381" s="284"/>
      <c r="EN381" s="284"/>
      <c r="EO381" s="284"/>
      <c r="EP381" s="284"/>
      <c r="EQ381" s="284"/>
      <c r="ER381" s="284"/>
      <c r="ES381" s="284"/>
      <c r="ET381" s="284"/>
      <c r="EU381" s="284"/>
      <c r="EV381" s="284"/>
      <c r="EW381" s="284"/>
      <c r="EX381" s="284"/>
      <c r="EY381" s="284"/>
      <c r="EZ381" s="284"/>
      <c r="FA381" s="284"/>
      <c r="FB381" s="284"/>
      <c r="FC381" s="284"/>
      <c r="FD381" s="284"/>
      <c r="FE381" s="284"/>
      <c r="FF381" s="284"/>
      <c r="FG381" s="284"/>
      <c r="FH381" s="284"/>
      <c r="FI381" s="284"/>
      <c r="FJ381" s="284"/>
      <c r="FK381" s="284"/>
      <c r="FL381" s="284"/>
      <c r="FM381" s="284"/>
      <c r="FN381" s="284"/>
      <c r="FO381" s="284"/>
      <c r="FP381" s="284"/>
      <c r="FQ381" s="284"/>
      <c r="FR381" s="284"/>
      <c r="FS381" s="284"/>
      <c r="FT381" s="284"/>
      <c r="FU381" s="284"/>
      <c r="FV381" s="284"/>
      <c r="FW381" s="284"/>
      <c r="FX381" s="284"/>
      <c r="FY381" s="284"/>
      <c r="FZ381" s="284"/>
      <c r="GA381" s="284"/>
      <c r="GB381" s="284"/>
      <c r="GC381" s="284"/>
      <c r="GD381" s="284"/>
      <c r="GE381" s="284"/>
      <c r="GF381" s="284"/>
      <c r="GG381" s="284"/>
      <c r="GH381" s="284"/>
      <c r="GI381" s="284"/>
      <c r="GJ381" s="284"/>
      <c r="GK381" s="284"/>
      <c r="GL381" s="284"/>
      <c r="GM381" s="284"/>
      <c r="GN381" s="284"/>
      <c r="GO381" s="284"/>
      <c r="GP381" s="284"/>
      <c r="GQ381" s="284"/>
      <c r="GR381" s="284"/>
      <c r="GS381" s="284"/>
      <c r="GT381" s="284"/>
      <c r="GU381" s="284"/>
      <c r="GV381" s="284"/>
      <c r="GW381" s="284"/>
      <c r="GX381" s="284"/>
      <c r="GY381" s="284"/>
      <c r="GZ381" s="284"/>
      <c r="HA381" s="284"/>
      <c r="HB381" s="284"/>
      <c r="HC381" s="284"/>
      <c r="HD381" s="284"/>
      <c r="HE381" s="284"/>
      <c r="HF381" s="284"/>
      <c r="HG381" s="284"/>
      <c r="HH381" s="284"/>
      <c r="HI381" s="284"/>
      <c r="HJ381" s="284"/>
      <c r="HK381" s="284"/>
      <c r="HL381" s="284"/>
      <c r="HM381" s="284"/>
      <c r="HN381" s="284"/>
      <c r="HO381" s="284"/>
      <c r="HP381" s="284"/>
      <c r="HQ381" s="284"/>
      <c r="HR381" s="284"/>
      <c r="HS381" s="284"/>
      <c r="HT381" s="284"/>
      <c r="HU381" s="284"/>
      <c r="HV381" s="284"/>
      <c r="HW381" s="284"/>
      <c r="HX381" s="284"/>
      <c r="HY381" s="284"/>
      <c r="HZ381" s="284"/>
      <c r="IA381" s="284"/>
      <c r="IB381" s="284"/>
      <c r="IC381" s="284"/>
      <c r="ID381" s="284"/>
      <c r="IE381" s="284"/>
      <c r="IF381" s="284"/>
      <c r="IG381" s="284"/>
      <c r="IH381" s="284"/>
      <c r="II381" s="284"/>
    </row>
    <row r="382" spans="1:243" s="353" customFormat="1" ht="14.25">
      <c r="A382" s="344"/>
      <c r="B382" s="373"/>
      <c r="C382" s="317"/>
      <c r="D382" s="454"/>
      <c r="E382" s="375"/>
      <c r="F382" s="220"/>
      <c r="G382" s="284"/>
      <c r="H382" s="284"/>
      <c r="I382" s="284"/>
      <c r="J382" s="284"/>
      <c r="K382" s="284"/>
      <c r="L382" s="284"/>
      <c r="M382" s="284"/>
      <c r="N382" s="284"/>
      <c r="O382" s="284"/>
      <c r="P382" s="284"/>
      <c r="Q382" s="284"/>
      <c r="R382" s="284"/>
      <c r="S382" s="284"/>
      <c r="T382" s="284"/>
      <c r="U382" s="284"/>
      <c r="V382" s="284"/>
      <c r="W382" s="284"/>
      <c r="X382" s="284"/>
      <c r="Y382" s="284"/>
      <c r="Z382" s="284"/>
      <c r="AA382" s="284"/>
      <c r="AB382" s="284"/>
      <c r="AC382" s="284"/>
      <c r="AD382" s="284"/>
      <c r="AE382" s="284"/>
      <c r="AF382" s="284"/>
      <c r="AG382" s="284"/>
      <c r="AH382" s="284"/>
      <c r="AI382" s="284"/>
      <c r="AJ382" s="284"/>
      <c r="AK382" s="284"/>
      <c r="AL382" s="284"/>
      <c r="AM382" s="284"/>
      <c r="AN382" s="284"/>
      <c r="AO382" s="284"/>
      <c r="AP382" s="284"/>
      <c r="AQ382" s="284"/>
      <c r="AR382" s="284"/>
      <c r="AS382" s="284"/>
      <c r="AT382" s="284"/>
      <c r="AU382" s="284"/>
      <c r="AV382" s="284"/>
      <c r="AW382" s="284"/>
      <c r="AX382" s="284"/>
      <c r="AY382" s="284"/>
      <c r="AZ382" s="284"/>
      <c r="BA382" s="284"/>
      <c r="BB382" s="284"/>
      <c r="BC382" s="284"/>
      <c r="BD382" s="284"/>
      <c r="BE382" s="284"/>
      <c r="BF382" s="284"/>
      <c r="BG382" s="284"/>
      <c r="BH382" s="284"/>
      <c r="BI382" s="284"/>
      <c r="BJ382" s="284"/>
      <c r="BK382" s="284"/>
      <c r="BL382" s="284"/>
      <c r="BM382" s="284"/>
      <c r="BN382" s="284"/>
      <c r="BO382" s="284"/>
      <c r="BP382" s="284"/>
      <c r="BQ382" s="284"/>
      <c r="BR382" s="284"/>
      <c r="BS382" s="284"/>
      <c r="BT382" s="284"/>
      <c r="BU382" s="284"/>
      <c r="BV382" s="284"/>
      <c r="BW382" s="284"/>
      <c r="BX382" s="284"/>
      <c r="BY382" s="284"/>
      <c r="BZ382" s="284"/>
      <c r="CA382" s="284"/>
      <c r="CB382" s="284"/>
      <c r="CC382" s="284"/>
      <c r="CD382" s="284"/>
      <c r="CE382" s="284"/>
      <c r="CF382" s="284"/>
      <c r="CG382" s="284"/>
      <c r="CH382" s="284"/>
      <c r="CI382" s="284"/>
      <c r="CJ382" s="284"/>
      <c r="CK382" s="284"/>
      <c r="CL382" s="284"/>
      <c r="CM382" s="284"/>
      <c r="CN382" s="284"/>
      <c r="CO382" s="284"/>
      <c r="CP382" s="284"/>
      <c r="CQ382" s="284"/>
      <c r="CR382" s="284"/>
      <c r="CS382" s="284"/>
      <c r="CT382" s="284"/>
      <c r="CU382" s="284"/>
      <c r="CV382" s="284"/>
      <c r="CW382" s="284"/>
      <c r="CX382" s="284"/>
      <c r="CY382" s="284"/>
      <c r="CZ382" s="284"/>
      <c r="DA382" s="284"/>
      <c r="DB382" s="284"/>
      <c r="DC382" s="284"/>
      <c r="DD382" s="284"/>
      <c r="DE382" s="284"/>
      <c r="DF382" s="284"/>
      <c r="DG382" s="284"/>
      <c r="DH382" s="284"/>
      <c r="DI382" s="284"/>
      <c r="DJ382" s="284"/>
      <c r="DK382" s="284"/>
      <c r="DL382" s="284"/>
      <c r="DM382" s="284"/>
      <c r="DN382" s="284"/>
      <c r="DO382" s="284"/>
      <c r="DP382" s="284"/>
      <c r="DQ382" s="284"/>
      <c r="DR382" s="284"/>
      <c r="DS382" s="284"/>
      <c r="DT382" s="284"/>
      <c r="DU382" s="284"/>
      <c r="DV382" s="284"/>
      <c r="DW382" s="284"/>
      <c r="DX382" s="284"/>
      <c r="DY382" s="284"/>
      <c r="DZ382" s="284"/>
      <c r="EA382" s="284"/>
      <c r="EB382" s="284"/>
      <c r="EC382" s="284"/>
      <c r="ED382" s="284"/>
      <c r="EE382" s="284"/>
      <c r="EF382" s="284"/>
      <c r="EG382" s="284"/>
      <c r="EH382" s="284"/>
      <c r="EI382" s="284"/>
      <c r="EJ382" s="284"/>
      <c r="EK382" s="284"/>
      <c r="EL382" s="284"/>
      <c r="EM382" s="284"/>
      <c r="EN382" s="284"/>
      <c r="EO382" s="284"/>
      <c r="EP382" s="284"/>
      <c r="EQ382" s="284"/>
      <c r="ER382" s="284"/>
      <c r="ES382" s="284"/>
      <c r="ET382" s="284"/>
      <c r="EU382" s="284"/>
      <c r="EV382" s="284"/>
      <c r="EW382" s="284"/>
      <c r="EX382" s="284"/>
      <c r="EY382" s="284"/>
      <c r="EZ382" s="284"/>
      <c r="FA382" s="284"/>
      <c r="FB382" s="284"/>
      <c r="FC382" s="284"/>
      <c r="FD382" s="284"/>
      <c r="FE382" s="284"/>
      <c r="FF382" s="284"/>
      <c r="FG382" s="284"/>
      <c r="FH382" s="284"/>
      <c r="FI382" s="284"/>
      <c r="FJ382" s="284"/>
      <c r="FK382" s="284"/>
      <c r="FL382" s="284"/>
      <c r="FM382" s="284"/>
      <c r="FN382" s="284"/>
      <c r="FO382" s="284"/>
      <c r="FP382" s="284"/>
      <c r="FQ382" s="284"/>
      <c r="FR382" s="284"/>
      <c r="FS382" s="284"/>
      <c r="FT382" s="284"/>
      <c r="FU382" s="284"/>
      <c r="FV382" s="284"/>
      <c r="FW382" s="284"/>
      <c r="FX382" s="284"/>
      <c r="FY382" s="284"/>
      <c r="FZ382" s="284"/>
      <c r="GA382" s="284"/>
      <c r="GB382" s="284"/>
      <c r="GC382" s="284"/>
      <c r="GD382" s="284"/>
      <c r="GE382" s="284"/>
      <c r="GF382" s="284"/>
      <c r="GG382" s="284"/>
      <c r="GH382" s="284"/>
      <c r="GI382" s="284"/>
      <c r="GJ382" s="284"/>
      <c r="GK382" s="284"/>
      <c r="GL382" s="284"/>
      <c r="GM382" s="284"/>
      <c r="GN382" s="284"/>
      <c r="GO382" s="284"/>
      <c r="GP382" s="284"/>
      <c r="GQ382" s="284"/>
      <c r="GR382" s="284"/>
      <c r="GS382" s="284"/>
      <c r="GT382" s="284"/>
      <c r="GU382" s="284"/>
      <c r="GV382" s="284"/>
      <c r="GW382" s="284"/>
      <c r="GX382" s="284"/>
      <c r="GY382" s="284"/>
      <c r="GZ382" s="284"/>
      <c r="HA382" s="284"/>
      <c r="HB382" s="284"/>
      <c r="HC382" s="284"/>
      <c r="HD382" s="284"/>
      <c r="HE382" s="284"/>
      <c r="HF382" s="284"/>
      <c r="HG382" s="284"/>
      <c r="HH382" s="284"/>
      <c r="HI382" s="284"/>
      <c r="HJ382" s="284"/>
      <c r="HK382" s="284"/>
      <c r="HL382" s="284"/>
      <c r="HM382" s="284"/>
      <c r="HN382" s="284"/>
      <c r="HO382" s="284"/>
      <c r="HP382" s="284"/>
      <c r="HQ382" s="284"/>
      <c r="HR382" s="284"/>
      <c r="HS382" s="284"/>
      <c r="HT382" s="284"/>
      <c r="HU382" s="284"/>
      <c r="HV382" s="284"/>
      <c r="HW382" s="284"/>
      <c r="HX382" s="284"/>
      <c r="HY382" s="284"/>
      <c r="HZ382" s="284"/>
      <c r="IA382" s="284"/>
      <c r="IB382" s="284"/>
      <c r="IC382" s="284"/>
      <c r="ID382" s="284"/>
      <c r="IE382" s="284"/>
      <c r="IF382" s="284"/>
      <c r="IG382" s="284"/>
      <c r="IH382" s="284"/>
      <c r="II382" s="284"/>
    </row>
    <row r="383" spans="1:243" s="353" customFormat="1" ht="14.25">
      <c r="A383" s="344"/>
      <c r="B383" s="373"/>
      <c r="C383" s="317"/>
      <c r="D383" s="454"/>
      <c r="E383" s="375"/>
      <c r="F383" s="220"/>
      <c r="G383" s="284"/>
      <c r="H383" s="284"/>
      <c r="I383" s="284"/>
      <c r="J383" s="284"/>
      <c r="K383" s="284"/>
      <c r="L383" s="284"/>
      <c r="M383" s="284"/>
      <c r="N383" s="284"/>
      <c r="O383" s="284"/>
      <c r="P383" s="284"/>
      <c r="Q383" s="284"/>
      <c r="R383" s="284"/>
      <c r="S383" s="284"/>
      <c r="T383" s="284"/>
      <c r="U383" s="284"/>
      <c r="V383" s="284"/>
      <c r="W383" s="284"/>
      <c r="X383" s="284"/>
      <c r="Y383" s="284"/>
      <c r="Z383" s="284"/>
      <c r="AA383" s="284"/>
      <c r="AB383" s="284"/>
      <c r="AC383" s="284"/>
      <c r="AD383" s="284"/>
      <c r="AE383" s="284"/>
      <c r="AF383" s="284"/>
      <c r="AG383" s="284"/>
      <c r="AH383" s="284"/>
      <c r="AI383" s="284"/>
      <c r="AJ383" s="284"/>
      <c r="AK383" s="284"/>
      <c r="AL383" s="284"/>
      <c r="AM383" s="284"/>
      <c r="AN383" s="284"/>
      <c r="AO383" s="284"/>
      <c r="AP383" s="284"/>
      <c r="AQ383" s="284"/>
      <c r="AR383" s="284"/>
      <c r="AS383" s="284"/>
      <c r="AT383" s="284"/>
      <c r="AU383" s="284"/>
      <c r="AV383" s="284"/>
      <c r="AW383" s="284"/>
      <c r="AX383" s="284"/>
      <c r="AY383" s="284"/>
      <c r="AZ383" s="284"/>
      <c r="BA383" s="284"/>
      <c r="BB383" s="284"/>
      <c r="BC383" s="284"/>
      <c r="BD383" s="284"/>
      <c r="BE383" s="284"/>
      <c r="BF383" s="284"/>
      <c r="BG383" s="284"/>
      <c r="BH383" s="284"/>
      <c r="BI383" s="284"/>
      <c r="BJ383" s="284"/>
      <c r="BK383" s="284"/>
      <c r="BL383" s="284"/>
      <c r="BM383" s="284"/>
      <c r="BN383" s="284"/>
      <c r="BO383" s="284"/>
      <c r="BP383" s="284"/>
      <c r="BQ383" s="284"/>
      <c r="BR383" s="284"/>
      <c r="BS383" s="284"/>
      <c r="BT383" s="284"/>
      <c r="BU383" s="284"/>
      <c r="BV383" s="284"/>
      <c r="BW383" s="284"/>
      <c r="BX383" s="284"/>
      <c r="BY383" s="284"/>
      <c r="BZ383" s="284"/>
      <c r="CA383" s="284"/>
      <c r="CB383" s="284"/>
      <c r="CC383" s="284"/>
      <c r="CD383" s="284"/>
      <c r="CE383" s="284"/>
      <c r="CF383" s="284"/>
      <c r="CG383" s="284"/>
      <c r="CH383" s="284"/>
      <c r="CI383" s="284"/>
      <c r="CJ383" s="284"/>
      <c r="CK383" s="284"/>
      <c r="CL383" s="284"/>
      <c r="CM383" s="284"/>
      <c r="CN383" s="284"/>
      <c r="CO383" s="284"/>
      <c r="CP383" s="284"/>
      <c r="CQ383" s="284"/>
      <c r="CR383" s="284"/>
      <c r="CS383" s="284"/>
      <c r="CT383" s="284"/>
      <c r="CU383" s="284"/>
      <c r="CV383" s="284"/>
      <c r="CW383" s="284"/>
      <c r="CX383" s="284"/>
      <c r="CY383" s="284"/>
      <c r="CZ383" s="284"/>
      <c r="DA383" s="284"/>
      <c r="DB383" s="284"/>
      <c r="DC383" s="284"/>
      <c r="DD383" s="284"/>
      <c r="DE383" s="284"/>
      <c r="DF383" s="284"/>
      <c r="DG383" s="284"/>
      <c r="DH383" s="284"/>
      <c r="DI383" s="284"/>
      <c r="DJ383" s="284"/>
      <c r="DK383" s="284"/>
      <c r="DL383" s="284"/>
      <c r="DM383" s="284"/>
      <c r="DN383" s="284"/>
      <c r="DO383" s="284"/>
      <c r="DP383" s="284"/>
      <c r="DQ383" s="284"/>
      <c r="DR383" s="284"/>
      <c r="DS383" s="284"/>
      <c r="DT383" s="284"/>
      <c r="DU383" s="284"/>
      <c r="DV383" s="284"/>
      <c r="DW383" s="284"/>
      <c r="DX383" s="284"/>
      <c r="DY383" s="284"/>
      <c r="DZ383" s="284"/>
      <c r="EA383" s="284"/>
      <c r="EB383" s="284"/>
      <c r="EC383" s="284"/>
      <c r="ED383" s="284"/>
      <c r="EE383" s="284"/>
      <c r="EF383" s="284"/>
      <c r="EG383" s="284"/>
      <c r="EH383" s="284"/>
      <c r="EI383" s="284"/>
      <c r="EJ383" s="284"/>
      <c r="EK383" s="284"/>
      <c r="EL383" s="284"/>
      <c r="EM383" s="284"/>
      <c r="EN383" s="284"/>
      <c r="EO383" s="284"/>
      <c r="EP383" s="284"/>
      <c r="EQ383" s="284"/>
      <c r="ER383" s="284"/>
      <c r="ES383" s="284"/>
      <c r="ET383" s="284"/>
      <c r="EU383" s="284"/>
      <c r="EV383" s="284"/>
      <c r="EW383" s="284"/>
      <c r="EX383" s="284"/>
      <c r="EY383" s="284"/>
      <c r="EZ383" s="284"/>
      <c r="FA383" s="284"/>
      <c r="FB383" s="284"/>
      <c r="FC383" s="284"/>
      <c r="FD383" s="284"/>
      <c r="FE383" s="284"/>
      <c r="FF383" s="284"/>
      <c r="FG383" s="284"/>
      <c r="FH383" s="284"/>
      <c r="FI383" s="284"/>
      <c r="FJ383" s="284"/>
      <c r="FK383" s="284"/>
      <c r="FL383" s="284"/>
      <c r="FM383" s="284"/>
      <c r="FN383" s="284"/>
      <c r="FO383" s="284"/>
      <c r="FP383" s="284"/>
      <c r="FQ383" s="284"/>
      <c r="FR383" s="284"/>
      <c r="FS383" s="284"/>
      <c r="FT383" s="284"/>
      <c r="FU383" s="284"/>
      <c r="FV383" s="284"/>
      <c r="FW383" s="284"/>
      <c r="FX383" s="284"/>
      <c r="FY383" s="284"/>
      <c r="FZ383" s="284"/>
      <c r="GA383" s="284"/>
      <c r="GB383" s="284"/>
      <c r="GC383" s="284"/>
      <c r="GD383" s="284"/>
      <c r="GE383" s="284"/>
      <c r="GF383" s="284"/>
      <c r="GG383" s="284"/>
      <c r="GH383" s="284"/>
      <c r="GI383" s="284"/>
      <c r="GJ383" s="284"/>
      <c r="GK383" s="284"/>
      <c r="GL383" s="284"/>
      <c r="GM383" s="284"/>
      <c r="GN383" s="284"/>
      <c r="GO383" s="284"/>
      <c r="GP383" s="284"/>
      <c r="GQ383" s="284"/>
      <c r="GR383" s="284"/>
      <c r="GS383" s="284"/>
      <c r="GT383" s="284"/>
      <c r="GU383" s="284"/>
      <c r="GV383" s="284"/>
      <c r="GW383" s="284"/>
      <c r="GX383" s="284"/>
      <c r="GY383" s="284"/>
      <c r="GZ383" s="284"/>
      <c r="HA383" s="284"/>
      <c r="HB383" s="284"/>
      <c r="HC383" s="284"/>
      <c r="HD383" s="284"/>
      <c r="HE383" s="284"/>
      <c r="HF383" s="284"/>
      <c r="HG383" s="284"/>
      <c r="HH383" s="284"/>
      <c r="HI383" s="284"/>
      <c r="HJ383" s="284"/>
      <c r="HK383" s="284"/>
      <c r="HL383" s="284"/>
      <c r="HM383" s="284"/>
      <c r="HN383" s="284"/>
      <c r="HO383" s="284"/>
      <c r="HP383" s="284"/>
      <c r="HQ383" s="284"/>
      <c r="HR383" s="284"/>
      <c r="HS383" s="284"/>
      <c r="HT383" s="284"/>
      <c r="HU383" s="284"/>
      <c r="HV383" s="284"/>
      <c r="HW383" s="284"/>
      <c r="HX383" s="284"/>
      <c r="HY383" s="284"/>
      <c r="HZ383" s="284"/>
      <c r="IA383" s="284"/>
      <c r="IB383" s="284"/>
      <c r="IC383" s="284"/>
      <c r="ID383" s="284"/>
      <c r="IE383" s="284"/>
      <c r="IF383" s="284"/>
      <c r="IG383" s="284"/>
      <c r="IH383" s="284"/>
      <c r="II383" s="284"/>
    </row>
    <row r="384" spans="1:243" s="353" customFormat="1" ht="14.25">
      <c r="A384" s="344"/>
      <c r="B384" s="373"/>
      <c r="C384" s="317"/>
      <c r="D384" s="454"/>
      <c r="E384" s="375"/>
      <c r="F384" s="220"/>
      <c r="G384" s="284"/>
      <c r="H384" s="284"/>
      <c r="I384" s="284"/>
      <c r="J384" s="284"/>
      <c r="K384" s="284"/>
      <c r="L384" s="284"/>
      <c r="M384" s="284"/>
      <c r="N384" s="284"/>
      <c r="O384" s="284"/>
      <c r="P384" s="284"/>
      <c r="Q384" s="284"/>
      <c r="R384" s="284"/>
      <c r="S384" s="284"/>
      <c r="T384" s="284"/>
      <c r="U384" s="284"/>
      <c r="V384" s="284"/>
      <c r="W384" s="284"/>
      <c r="X384" s="284"/>
      <c r="Y384" s="284"/>
      <c r="Z384" s="284"/>
      <c r="AA384" s="284"/>
      <c r="AB384" s="284"/>
      <c r="AC384" s="284"/>
      <c r="AD384" s="284"/>
      <c r="AE384" s="284"/>
      <c r="AF384" s="284"/>
      <c r="AG384" s="284"/>
      <c r="AH384" s="284"/>
      <c r="AI384" s="284"/>
      <c r="AJ384" s="284"/>
      <c r="AK384" s="284"/>
      <c r="AL384" s="284"/>
      <c r="AM384" s="284"/>
      <c r="AN384" s="284"/>
      <c r="AO384" s="284"/>
      <c r="AP384" s="284"/>
      <c r="AQ384" s="284"/>
      <c r="AR384" s="284"/>
      <c r="AS384" s="284"/>
      <c r="AT384" s="284"/>
      <c r="AU384" s="284"/>
      <c r="AV384" s="284"/>
      <c r="AW384" s="284"/>
      <c r="AX384" s="284"/>
      <c r="AY384" s="284"/>
      <c r="AZ384" s="284"/>
      <c r="BA384" s="284"/>
      <c r="BB384" s="284"/>
      <c r="BC384" s="284"/>
      <c r="BD384" s="284"/>
      <c r="BE384" s="284"/>
      <c r="BF384" s="284"/>
      <c r="BG384" s="284"/>
      <c r="BH384" s="284"/>
      <c r="BI384" s="284"/>
      <c r="BJ384" s="284"/>
      <c r="BK384" s="284"/>
      <c r="BL384" s="284"/>
      <c r="BM384" s="284"/>
      <c r="BN384" s="284"/>
      <c r="BO384" s="284"/>
      <c r="BP384" s="284"/>
      <c r="BQ384" s="284"/>
      <c r="BR384" s="284"/>
      <c r="BS384" s="284"/>
      <c r="BT384" s="284"/>
      <c r="BU384" s="284"/>
      <c r="BV384" s="284"/>
      <c r="BW384" s="284"/>
      <c r="BX384" s="284"/>
      <c r="BY384" s="284"/>
      <c r="BZ384" s="284"/>
      <c r="CA384" s="284"/>
      <c r="CB384" s="284"/>
      <c r="CC384" s="284"/>
      <c r="CD384" s="284"/>
      <c r="CE384" s="284"/>
      <c r="CF384" s="284"/>
      <c r="CG384" s="284"/>
      <c r="CH384" s="284"/>
      <c r="CI384" s="284"/>
      <c r="CJ384" s="284"/>
      <c r="CK384" s="284"/>
      <c r="CL384" s="284"/>
      <c r="CM384" s="284"/>
      <c r="CN384" s="284"/>
      <c r="CO384" s="284"/>
      <c r="CP384" s="284"/>
      <c r="CQ384" s="284"/>
      <c r="CR384" s="284"/>
      <c r="CS384" s="284"/>
      <c r="CT384" s="284"/>
      <c r="CU384" s="284"/>
      <c r="CV384" s="284"/>
      <c r="CW384" s="284"/>
      <c r="CX384" s="284"/>
      <c r="CY384" s="284"/>
      <c r="CZ384" s="284"/>
      <c r="DA384" s="284"/>
      <c r="DB384" s="284"/>
      <c r="DC384" s="284"/>
      <c r="DD384" s="284"/>
      <c r="DE384" s="284"/>
      <c r="DF384" s="284"/>
      <c r="DG384" s="284"/>
      <c r="DH384" s="284"/>
      <c r="DI384" s="284"/>
      <c r="DJ384" s="284"/>
      <c r="DK384" s="284"/>
      <c r="DL384" s="284"/>
      <c r="DM384" s="284"/>
      <c r="DN384" s="284"/>
      <c r="DO384" s="284"/>
      <c r="DP384" s="284"/>
      <c r="DQ384" s="284"/>
      <c r="DR384" s="284"/>
      <c r="DS384" s="284"/>
      <c r="DT384" s="284"/>
      <c r="DU384" s="284"/>
      <c r="DV384" s="284"/>
      <c r="DW384" s="284"/>
      <c r="DX384" s="284"/>
      <c r="DY384" s="284"/>
      <c r="DZ384" s="284"/>
      <c r="EA384" s="284"/>
      <c r="EB384" s="284"/>
      <c r="EC384" s="284"/>
      <c r="ED384" s="284"/>
      <c r="EE384" s="284"/>
      <c r="EF384" s="284"/>
      <c r="EG384" s="284"/>
      <c r="EH384" s="284"/>
      <c r="EI384" s="284"/>
      <c r="EJ384" s="284"/>
      <c r="EK384" s="284"/>
      <c r="EL384" s="284"/>
      <c r="EM384" s="284"/>
      <c r="EN384" s="284"/>
      <c r="EO384" s="284"/>
      <c r="EP384" s="284"/>
      <c r="EQ384" s="284"/>
      <c r="ER384" s="284"/>
      <c r="ES384" s="284"/>
      <c r="ET384" s="284"/>
      <c r="EU384" s="284"/>
      <c r="EV384" s="284"/>
      <c r="EW384" s="284"/>
      <c r="EX384" s="284"/>
      <c r="EY384" s="284"/>
      <c r="EZ384" s="284"/>
      <c r="FA384" s="284"/>
      <c r="FB384" s="284"/>
      <c r="FC384" s="284"/>
      <c r="FD384" s="284"/>
      <c r="FE384" s="284"/>
      <c r="FF384" s="284"/>
      <c r="FG384" s="284"/>
      <c r="FH384" s="284"/>
      <c r="FI384" s="284"/>
      <c r="FJ384" s="284"/>
      <c r="FK384" s="284"/>
      <c r="FL384" s="284"/>
      <c r="FM384" s="284"/>
      <c r="FN384" s="284"/>
      <c r="FO384" s="284"/>
      <c r="FP384" s="284"/>
      <c r="FQ384" s="284"/>
      <c r="FR384" s="284"/>
      <c r="FS384" s="284"/>
      <c r="FT384" s="284"/>
      <c r="FU384" s="284"/>
      <c r="FV384" s="284"/>
      <c r="FW384" s="284"/>
      <c r="FX384" s="284"/>
      <c r="FY384" s="284"/>
      <c r="FZ384" s="284"/>
      <c r="GA384" s="284"/>
      <c r="GB384" s="284"/>
      <c r="GC384" s="284"/>
      <c r="GD384" s="284"/>
      <c r="GE384" s="284"/>
      <c r="GF384" s="284"/>
      <c r="GG384" s="284"/>
      <c r="GH384" s="284"/>
      <c r="GI384" s="284"/>
      <c r="GJ384" s="284"/>
      <c r="GK384" s="284"/>
      <c r="GL384" s="284"/>
      <c r="GM384" s="284"/>
      <c r="GN384" s="284"/>
      <c r="GO384" s="284"/>
      <c r="GP384" s="284"/>
      <c r="GQ384" s="284"/>
      <c r="GR384" s="284"/>
      <c r="GS384" s="284"/>
      <c r="GT384" s="284"/>
      <c r="GU384" s="284"/>
      <c r="GV384" s="284"/>
      <c r="GW384" s="284"/>
      <c r="GX384" s="284"/>
      <c r="GY384" s="284"/>
      <c r="GZ384" s="284"/>
      <c r="HA384" s="284"/>
      <c r="HB384" s="284"/>
      <c r="HC384" s="284"/>
      <c r="HD384" s="284"/>
      <c r="HE384" s="284"/>
      <c r="HF384" s="284"/>
      <c r="HG384" s="284"/>
      <c r="HH384" s="284"/>
      <c r="HI384" s="284"/>
      <c r="HJ384" s="284"/>
      <c r="HK384" s="284"/>
      <c r="HL384" s="284"/>
      <c r="HM384" s="284"/>
      <c r="HN384" s="284"/>
      <c r="HO384" s="284"/>
      <c r="HP384" s="284"/>
      <c r="HQ384" s="284"/>
      <c r="HR384" s="284"/>
      <c r="HS384" s="284"/>
      <c r="HT384" s="284"/>
      <c r="HU384" s="284"/>
      <c r="HV384" s="284"/>
      <c r="HW384" s="284"/>
      <c r="HX384" s="284"/>
      <c r="HY384" s="284"/>
      <c r="HZ384" s="284"/>
      <c r="IA384" s="284"/>
      <c r="IB384" s="284"/>
      <c r="IC384" s="284"/>
      <c r="ID384" s="284"/>
      <c r="IE384" s="284"/>
      <c r="IF384" s="284"/>
      <c r="IG384" s="284"/>
      <c r="IH384" s="284"/>
      <c r="II384" s="284"/>
    </row>
    <row r="385" spans="1:243" s="353" customFormat="1" ht="14.25">
      <c r="A385" s="344"/>
      <c r="B385" s="373"/>
      <c r="C385" s="317"/>
      <c r="D385" s="454"/>
      <c r="E385" s="375"/>
      <c r="F385" s="220"/>
      <c r="G385" s="284"/>
      <c r="H385" s="284"/>
      <c r="I385" s="284"/>
      <c r="J385" s="284"/>
      <c r="K385" s="284"/>
      <c r="L385" s="284"/>
      <c r="M385" s="284"/>
      <c r="N385" s="284"/>
      <c r="O385" s="284"/>
      <c r="P385" s="284"/>
      <c r="Q385" s="284"/>
      <c r="R385" s="284"/>
      <c r="S385" s="284"/>
      <c r="T385" s="284"/>
      <c r="U385" s="284"/>
      <c r="V385" s="284"/>
      <c r="W385" s="284"/>
      <c r="X385" s="284"/>
      <c r="Y385" s="284"/>
      <c r="Z385" s="284"/>
      <c r="AA385" s="284"/>
      <c r="AB385" s="284"/>
      <c r="AC385" s="284"/>
      <c r="AD385" s="284"/>
      <c r="AE385" s="284"/>
      <c r="AF385" s="284"/>
      <c r="AG385" s="284"/>
      <c r="AH385" s="284"/>
      <c r="AI385" s="284"/>
      <c r="AJ385" s="284"/>
      <c r="AK385" s="284"/>
      <c r="AL385" s="284"/>
      <c r="AM385" s="284"/>
      <c r="AN385" s="284"/>
      <c r="AO385" s="284"/>
      <c r="AP385" s="284"/>
      <c r="AQ385" s="284"/>
      <c r="AR385" s="284"/>
      <c r="AS385" s="284"/>
      <c r="AT385" s="284"/>
      <c r="AU385" s="284"/>
      <c r="AV385" s="284"/>
      <c r="AW385" s="284"/>
      <c r="AX385" s="284"/>
      <c r="AY385" s="284"/>
      <c r="AZ385" s="284"/>
      <c r="BA385" s="284"/>
      <c r="BB385" s="284"/>
      <c r="BC385" s="284"/>
      <c r="BD385" s="284"/>
      <c r="BE385" s="284"/>
      <c r="BF385" s="284"/>
      <c r="BG385" s="284"/>
      <c r="BH385" s="284"/>
      <c r="BI385" s="284"/>
      <c r="BJ385" s="284"/>
      <c r="BK385" s="284"/>
      <c r="BL385" s="284"/>
      <c r="BM385" s="284"/>
      <c r="BN385" s="284"/>
      <c r="BO385" s="284"/>
      <c r="BP385" s="284"/>
      <c r="BQ385" s="284"/>
      <c r="BR385" s="284"/>
      <c r="BS385" s="284"/>
      <c r="BT385" s="284"/>
      <c r="BU385" s="284"/>
      <c r="BV385" s="284"/>
      <c r="BW385" s="284"/>
      <c r="BX385" s="284"/>
      <c r="BY385" s="284"/>
      <c r="BZ385" s="284"/>
      <c r="CA385" s="284"/>
      <c r="CB385" s="284"/>
      <c r="CC385" s="284"/>
      <c r="CD385" s="284"/>
      <c r="CE385" s="284"/>
      <c r="CF385" s="284"/>
      <c r="CG385" s="284"/>
      <c r="CH385" s="284"/>
      <c r="CI385" s="284"/>
      <c r="CJ385" s="284"/>
      <c r="CK385" s="284"/>
      <c r="CL385" s="284"/>
      <c r="CM385" s="284"/>
      <c r="CN385" s="284"/>
      <c r="CO385" s="284"/>
      <c r="CP385" s="284"/>
      <c r="CQ385" s="284"/>
      <c r="CR385" s="284"/>
      <c r="CS385" s="284"/>
      <c r="CT385" s="284"/>
      <c r="CU385" s="284"/>
      <c r="CV385" s="284"/>
      <c r="CW385" s="284"/>
      <c r="CX385" s="284"/>
      <c r="CY385" s="284"/>
      <c r="CZ385" s="284"/>
      <c r="DA385" s="284"/>
      <c r="DB385" s="284"/>
      <c r="DC385" s="284"/>
      <c r="DD385" s="284"/>
      <c r="DE385" s="284"/>
      <c r="DF385" s="284"/>
      <c r="DG385" s="284"/>
      <c r="DH385" s="284"/>
      <c r="DI385" s="284"/>
      <c r="DJ385" s="284"/>
      <c r="DK385" s="284"/>
      <c r="DL385" s="284"/>
      <c r="DM385" s="284"/>
      <c r="DN385" s="284"/>
      <c r="DO385" s="284"/>
      <c r="DP385" s="284"/>
      <c r="DQ385" s="284"/>
      <c r="DR385" s="284"/>
      <c r="DS385" s="284"/>
      <c r="DT385" s="284"/>
      <c r="DU385" s="284"/>
      <c r="DV385" s="284"/>
      <c r="DW385" s="284"/>
      <c r="DX385" s="284"/>
      <c r="DY385" s="284"/>
      <c r="DZ385" s="284"/>
      <c r="EA385" s="284"/>
      <c r="EB385" s="284"/>
      <c r="EC385" s="284"/>
      <c r="ED385" s="284"/>
      <c r="EE385" s="284"/>
      <c r="EF385" s="284"/>
      <c r="EG385" s="284"/>
      <c r="EH385" s="284"/>
      <c r="EI385" s="284"/>
      <c r="EJ385" s="284"/>
      <c r="EK385" s="284"/>
      <c r="EL385" s="284"/>
      <c r="EM385" s="284"/>
      <c r="EN385" s="284"/>
      <c r="EO385" s="284"/>
      <c r="EP385" s="284"/>
      <c r="EQ385" s="284"/>
      <c r="ER385" s="284"/>
      <c r="ES385" s="284"/>
      <c r="ET385" s="284"/>
      <c r="EU385" s="284"/>
      <c r="EV385" s="284"/>
      <c r="EW385" s="284"/>
      <c r="EX385" s="284"/>
      <c r="EY385" s="284"/>
      <c r="EZ385" s="284"/>
      <c r="FA385" s="284"/>
      <c r="FB385" s="284"/>
      <c r="FC385" s="284"/>
      <c r="FD385" s="284"/>
      <c r="FE385" s="284"/>
      <c r="FF385" s="284"/>
      <c r="FG385" s="284"/>
      <c r="FH385" s="284"/>
      <c r="FI385" s="284"/>
      <c r="FJ385" s="284"/>
      <c r="FK385" s="284"/>
      <c r="FL385" s="284"/>
      <c r="FM385" s="284"/>
      <c r="FN385" s="284"/>
      <c r="FO385" s="284"/>
      <c r="FP385" s="284"/>
      <c r="FQ385" s="284"/>
      <c r="FR385" s="284"/>
      <c r="FS385" s="284"/>
      <c r="FT385" s="284"/>
      <c r="FU385" s="284"/>
      <c r="FV385" s="284"/>
      <c r="FW385" s="284"/>
      <c r="FX385" s="284"/>
      <c r="FY385" s="284"/>
      <c r="FZ385" s="284"/>
      <c r="GA385" s="284"/>
      <c r="GB385" s="284"/>
      <c r="GC385" s="284"/>
      <c r="GD385" s="284"/>
      <c r="GE385" s="284"/>
      <c r="GF385" s="284"/>
      <c r="GG385" s="284"/>
      <c r="GH385" s="284"/>
      <c r="GI385" s="284"/>
      <c r="GJ385" s="284"/>
      <c r="GK385" s="284"/>
      <c r="GL385" s="284"/>
      <c r="GM385" s="284"/>
      <c r="GN385" s="284"/>
      <c r="GO385" s="284"/>
      <c r="GP385" s="284"/>
      <c r="GQ385" s="284"/>
      <c r="GR385" s="284"/>
      <c r="GS385" s="284"/>
      <c r="GT385" s="284"/>
      <c r="GU385" s="284"/>
      <c r="GV385" s="284"/>
      <c r="GW385" s="284"/>
      <c r="GX385" s="284"/>
      <c r="GY385" s="284"/>
      <c r="GZ385" s="284"/>
      <c r="HA385" s="284"/>
      <c r="HB385" s="284"/>
      <c r="HC385" s="284"/>
      <c r="HD385" s="284"/>
      <c r="HE385" s="284"/>
      <c r="HF385" s="284"/>
      <c r="HG385" s="284"/>
      <c r="HH385" s="284"/>
      <c r="HI385" s="284"/>
      <c r="HJ385" s="284"/>
      <c r="HK385" s="284"/>
      <c r="HL385" s="284"/>
      <c r="HM385" s="284"/>
      <c r="HN385" s="284"/>
      <c r="HO385" s="284"/>
      <c r="HP385" s="284"/>
      <c r="HQ385" s="284"/>
      <c r="HR385" s="284"/>
      <c r="HS385" s="284"/>
      <c r="HT385" s="284"/>
      <c r="HU385" s="284"/>
      <c r="HV385" s="284"/>
      <c r="HW385" s="284"/>
      <c r="HX385" s="284"/>
      <c r="HY385" s="284"/>
      <c r="HZ385" s="284"/>
      <c r="IA385" s="284"/>
      <c r="IB385" s="284"/>
      <c r="IC385" s="284"/>
      <c r="ID385" s="284"/>
      <c r="IE385" s="284"/>
      <c r="IF385" s="284"/>
      <c r="IG385" s="284"/>
      <c r="IH385" s="284"/>
      <c r="II385" s="284"/>
    </row>
    <row r="386" spans="1:243" s="353" customFormat="1" ht="14.25">
      <c r="A386" s="344"/>
      <c r="B386" s="373"/>
      <c r="C386" s="317"/>
      <c r="D386" s="454"/>
      <c r="E386" s="375"/>
      <c r="F386" s="220"/>
      <c r="G386" s="284"/>
      <c r="H386" s="284"/>
      <c r="I386" s="284"/>
      <c r="J386" s="284"/>
      <c r="K386" s="284"/>
      <c r="L386" s="284"/>
      <c r="M386" s="284"/>
      <c r="N386" s="284"/>
      <c r="O386" s="284"/>
      <c r="P386" s="284"/>
      <c r="Q386" s="284"/>
      <c r="R386" s="284"/>
      <c r="S386" s="284"/>
      <c r="T386" s="284"/>
      <c r="U386" s="284"/>
      <c r="V386" s="284"/>
      <c r="W386" s="284"/>
      <c r="X386" s="284"/>
      <c r="Y386" s="284"/>
      <c r="Z386" s="284"/>
      <c r="AA386" s="284"/>
      <c r="AB386" s="284"/>
      <c r="AC386" s="284"/>
      <c r="AD386" s="284"/>
      <c r="AE386" s="284"/>
      <c r="AF386" s="284"/>
      <c r="AG386" s="284"/>
      <c r="AH386" s="284"/>
      <c r="AI386" s="284"/>
      <c r="AJ386" s="284"/>
      <c r="AK386" s="284"/>
      <c r="AL386" s="284"/>
      <c r="AM386" s="284"/>
      <c r="AN386" s="284"/>
      <c r="AO386" s="284"/>
      <c r="AP386" s="284"/>
      <c r="AQ386" s="284"/>
      <c r="AR386" s="284"/>
      <c r="AS386" s="284"/>
      <c r="AT386" s="284"/>
      <c r="AU386" s="284"/>
      <c r="AV386" s="284"/>
      <c r="AW386" s="284"/>
      <c r="AX386" s="284"/>
      <c r="AY386" s="284"/>
      <c r="AZ386" s="284"/>
      <c r="BA386" s="284"/>
      <c r="BB386" s="284"/>
      <c r="BC386" s="284"/>
      <c r="BD386" s="284"/>
      <c r="BE386" s="284"/>
      <c r="BF386" s="284"/>
      <c r="BG386" s="284"/>
      <c r="BH386" s="284"/>
      <c r="BI386" s="284"/>
      <c r="BJ386" s="284"/>
      <c r="BK386" s="284"/>
      <c r="BL386" s="284"/>
      <c r="BM386" s="284"/>
      <c r="BN386" s="284"/>
      <c r="BO386" s="284"/>
      <c r="BP386" s="284"/>
      <c r="BQ386" s="284"/>
      <c r="BR386" s="284"/>
      <c r="BS386" s="284"/>
      <c r="BT386" s="284"/>
      <c r="BU386" s="284"/>
      <c r="BV386" s="284"/>
      <c r="BW386" s="284"/>
      <c r="BX386" s="284"/>
      <c r="BY386" s="284"/>
      <c r="BZ386" s="284"/>
      <c r="CA386" s="284"/>
      <c r="CB386" s="284"/>
      <c r="CC386" s="284"/>
      <c r="CD386" s="284"/>
      <c r="CE386" s="284"/>
      <c r="CF386" s="284"/>
      <c r="CG386" s="284"/>
      <c r="CH386" s="284"/>
      <c r="CI386" s="284"/>
      <c r="CJ386" s="284"/>
      <c r="CK386" s="284"/>
      <c r="CL386" s="284"/>
      <c r="CM386" s="284"/>
      <c r="CN386" s="284"/>
      <c r="CO386" s="284"/>
      <c r="CP386" s="284"/>
      <c r="CQ386" s="284"/>
      <c r="CR386" s="284"/>
      <c r="CS386" s="284"/>
      <c r="CT386" s="284"/>
      <c r="CU386" s="284"/>
      <c r="CV386" s="284"/>
      <c r="CW386" s="284"/>
      <c r="CX386" s="284"/>
      <c r="CY386" s="284"/>
      <c r="CZ386" s="284"/>
      <c r="DA386" s="284"/>
      <c r="DB386" s="284"/>
      <c r="DC386" s="284"/>
      <c r="DD386" s="284"/>
      <c r="DE386" s="284"/>
      <c r="DF386" s="284"/>
      <c r="DG386" s="284"/>
      <c r="DH386" s="284"/>
      <c r="DI386" s="284"/>
      <c r="DJ386" s="284"/>
      <c r="DK386" s="284"/>
      <c r="DL386" s="284"/>
      <c r="DM386" s="284"/>
      <c r="DN386" s="284"/>
      <c r="DO386" s="284"/>
      <c r="DP386" s="284"/>
      <c r="DQ386" s="284"/>
      <c r="DR386" s="284"/>
      <c r="DS386" s="284"/>
      <c r="DT386" s="284"/>
      <c r="DU386" s="284"/>
      <c r="DV386" s="284"/>
      <c r="DW386" s="284"/>
      <c r="DX386" s="284"/>
      <c r="DY386" s="284"/>
      <c r="DZ386" s="284"/>
      <c r="EA386" s="284"/>
      <c r="EB386" s="284"/>
      <c r="EC386" s="284"/>
      <c r="ED386" s="284"/>
      <c r="EE386" s="284"/>
      <c r="EF386" s="284"/>
      <c r="EG386" s="284"/>
      <c r="EH386" s="284"/>
      <c r="EI386" s="284"/>
      <c r="EJ386" s="284"/>
      <c r="EK386" s="284"/>
      <c r="EL386" s="284"/>
      <c r="EM386" s="284"/>
      <c r="EN386" s="284"/>
      <c r="EO386" s="284"/>
      <c r="EP386" s="284"/>
      <c r="EQ386" s="284"/>
      <c r="ER386" s="284"/>
      <c r="ES386" s="284"/>
      <c r="ET386" s="284"/>
      <c r="EU386" s="284"/>
      <c r="EV386" s="284"/>
      <c r="EW386" s="284"/>
      <c r="EX386" s="284"/>
      <c r="EY386" s="284"/>
      <c r="EZ386" s="284"/>
      <c r="FA386" s="284"/>
      <c r="FB386" s="284"/>
      <c r="FC386" s="284"/>
      <c r="FD386" s="284"/>
      <c r="FE386" s="284"/>
      <c r="FF386" s="284"/>
      <c r="FG386" s="284"/>
      <c r="FH386" s="284"/>
      <c r="FI386" s="284"/>
      <c r="FJ386" s="284"/>
      <c r="FK386" s="284"/>
      <c r="FL386" s="284"/>
      <c r="FM386" s="284"/>
      <c r="FN386" s="284"/>
      <c r="FO386" s="284"/>
      <c r="FP386" s="284"/>
      <c r="FQ386" s="284"/>
      <c r="FR386" s="284"/>
      <c r="FS386" s="284"/>
      <c r="FT386" s="284"/>
      <c r="FU386" s="284"/>
      <c r="FV386" s="284"/>
      <c r="FW386" s="284"/>
      <c r="FX386" s="284"/>
      <c r="FY386" s="284"/>
      <c r="FZ386" s="284"/>
      <c r="GA386" s="284"/>
      <c r="GB386" s="284"/>
      <c r="GC386" s="284"/>
      <c r="GD386" s="284"/>
      <c r="GE386" s="284"/>
      <c r="GF386" s="284"/>
      <c r="GG386" s="284"/>
      <c r="GH386" s="284"/>
      <c r="GI386" s="284"/>
      <c r="GJ386" s="284"/>
      <c r="GK386" s="284"/>
      <c r="GL386" s="284"/>
      <c r="GM386" s="284"/>
      <c r="GN386" s="284"/>
      <c r="GO386" s="284"/>
      <c r="GP386" s="284"/>
      <c r="GQ386" s="284"/>
      <c r="GR386" s="284"/>
      <c r="GS386" s="284"/>
      <c r="GT386" s="284"/>
      <c r="GU386" s="284"/>
      <c r="GV386" s="284"/>
      <c r="GW386" s="284"/>
      <c r="GX386" s="284"/>
      <c r="GY386" s="284"/>
      <c r="GZ386" s="284"/>
      <c r="HA386" s="284"/>
      <c r="HB386" s="284"/>
      <c r="HC386" s="284"/>
      <c r="HD386" s="284"/>
      <c r="HE386" s="284"/>
      <c r="HF386" s="284"/>
      <c r="HG386" s="284"/>
      <c r="HH386" s="284"/>
      <c r="HI386" s="284"/>
      <c r="HJ386" s="284"/>
      <c r="HK386" s="284"/>
      <c r="HL386" s="284"/>
      <c r="HM386" s="284"/>
      <c r="HN386" s="284"/>
      <c r="HO386" s="284"/>
      <c r="HP386" s="284"/>
      <c r="HQ386" s="284"/>
      <c r="HR386" s="284"/>
      <c r="HS386" s="284"/>
      <c r="HT386" s="284"/>
      <c r="HU386" s="284"/>
      <c r="HV386" s="284"/>
      <c r="HW386" s="284"/>
      <c r="HX386" s="284"/>
      <c r="HY386" s="284"/>
      <c r="HZ386" s="284"/>
      <c r="IA386" s="284"/>
      <c r="IB386" s="284"/>
      <c r="IC386" s="284"/>
      <c r="ID386" s="284"/>
      <c r="IE386" s="284"/>
      <c r="IF386" s="284"/>
      <c r="IG386" s="284"/>
      <c r="IH386" s="284"/>
      <c r="II386" s="284"/>
    </row>
    <row r="387" spans="1:243" s="353" customFormat="1" ht="14.25">
      <c r="A387" s="344"/>
      <c r="B387" s="373"/>
      <c r="C387" s="317"/>
      <c r="D387" s="454"/>
      <c r="E387" s="375"/>
      <c r="F387" s="220"/>
      <c r="G387" s="284"/>
      <c r="H387" s="284"/>
      <c r="I387" s="284"/>
      <c r="J387" s="284"/>
      <c r="K387" s="284"/>
      <c r="L387" s="284"/>
      <c r="M387" s="284"/>
      <c r="N387" s="284"/>
      <c r="O387" s="284"/>
      <c r="P387" s="284"/>
      <c r="Q387" s="284"/>
      <c r="R387" s="284"/>
      <c r="S387" s="284"/>
      <c r="T387" s="284"/>
      <c r="U387" s="284"/>
      <c r="V387" s="284"/>
      <c r="W387" s="284"/>
      <c r="X387" s="284"/>
      <c r="Y387" s="284"/>
      <c r="Z387" s="284"/>
      <c r="AA387" s="284"/>
      <c r="AB387" s="284"/>
      <c r="AC387" s="284"/>
      <c r="AD387" s="284"/>
      <c r="AE387" s="284"/>
      <c r="AF387" s="284"/>
      <c r="AG387" s="284"/>
      <c r="AH387" s="284"/>
      <c r="AI387" s="284"/>
      <c r="AJ387" s="284"/>
      <c r="AK387" s="284"/>
      <c r="AL387" s="284"/>
      <c r="AM387" s="284"/>
      <c r="AN387" s="284"/>
      <c r="AO387" s="284"/>
      <c r="AP387" s="284"/>
      <c r="AQ387" s="284"/>
      <c r="AR387" s="284"/>
      <c r="AS387" s="284"/>
      <c r="AT387" s="284"/>
      <c r="AU387" s="284"/>
      <c r="AV387" s="284"/>
      <c r="AW387" s="284"/>
      <c r="AX387" s="284"/>
      <c r="AY387" s="284"/>
      <c r="AZ387" s="284"/>
      <c r="BA387" s="284"/>
      <c r="BB387" s="284"/>
      <c r="BC387" s="284"/>
      <c r="BD387" s="284"/>
      <c r="BE387" s="284"/>
      <c r="BF387" s="284"/>
      <c r="BG387" s="284"/>
      <c r="BH387" s="284"/>
      <c r="BI387" s="284"/>
      <c r="BJ387" s="284"/>
      <c r="BK387" s="284"/>
      <c r="BL387" s="284"/>
      <c r="BM387" s="284"/>
      <c r="BN387" s="284"/>
      <c r="BO387" s="284"/>
      <c r="BP387" s="284"/>
      <c r="BQ387" s="284"/>
      <c r="BR387" s="284"/>
      <c r="BS387" s="284"/>
      <c r="BT387" s="284"/>
      <c r="BU387" s="284"/>
      <c r="BV387" s="284"/>
      <c r="BW387" s="284"/>
      <c r="BX387" s="284"/>
      <c r="BY387" s="284"/>
      <c r="BZ387" s="284"/>
      <c r="CA387" s="284"/>
      <c r="CB387" s="284"/>
      <c r="CC387" s="284"/>
      <c r="CD387" s="284"/>
      <c r="CE387" s="284"/>
      <c r="CF387" s="284"/>
      <c r="CG387" s="284"/>
      <c r="CH387" s="284"/>
      <c r="CI387" s="284"/>
      <c r="CJ387" s="284"/>
      <c r="CK387" s="284"/>
      <c r="CL387" s="284"/>
      <c r="CM387" s="284"/>
      <c r="CN387" s="284"/>
      <c r="CO387" s="284"/>
      <c r="CP387" s="284"/>
      <c r="CQ387" s="284"/>
      <c r="CR387" s="284"/>
      <c r="CS387" s="284"/>
      <c r="CT387" s="284"/>
      <c r="CU387" s="284"/>
      <c r="CV387" s="284"/>
      <c r="CW387" s="284"/>
      <c r="CX387" s="284"/>
      <c r="CY387" s="284"/>
      <c r="CZ387" s="284"/>
      <c r="DA387" s="284"/>
      <c r="DB387" s="284"/>
      <c r="DC387" s="284"/>
      <c r="DD387" s="284"/>
      <c r="DE387" s="284"/>
      <c r="DF387" s="284"/>
      <c r="DG387" s="284"/>
      <c r="DH387" s="284"/>
      <c r="DI387" s="284"/>
      <c r="DJ387" s="284"/>
      <c r="DK387" s="284"/>
      <c r="DL387" s="284"/>
      <c r="DM387" s="284"/>
      <c r="DN387" s="284"/>
      <c r="DO387" s="284"/>
      <c r="DP387" s="284"/>
      <c r="DQ387" s="284"/>
      <c r="DR387" s="284"/>
      <c r="DS387" s="284"/>
      <c r="DT387" s="284"/>
      <c r="DU387" s="284"/>
      <c r="DV387" s="284"/>
      <c r="DW387" s="284"/>
      <c r="DX387" s="284"/>
      <c r="DY387" s="284"/>
      <c r="DZ387" s="284"/>
      <c r="EA387" s="284"/>
      <c r="EB387" s="284"/>
      <c r="EC387" s="284"/>
      <c r="ED387" s="284"/>
      <c r="EE387" s="284"/>
      <c r="EF387" s="284"/>
      <c r="EG387" s="284"/>
      <c r="EH387" s="284"/>
      <c r="EI387" s="284"/>
      <c r="EJ387" s="284"/>
      <c r="EK387" s="284"/>
      <c r="EL387" s="284"/>
      <c r="EM387" s="284"/>
      <c r="EN387" s="284"/>
      <c r="EO387" s="284"/>
      <c r="EP387" s="284"/>
      <c r="EQ387" s="284"/>
      <c r="ER387" s="284"/>
      <c r="ES387" s="284"/>
      <c r="ET387" s="284"/>
      <c r="EU387" s="284"/>
      <c r="EV387" s="284"/>
      <c r="EW387" s="284"/>
      <c r="EX387" s="284"/>
      <c r="EY387" s="284"/>
      <c r="EZ387" s="284"/>
      <c r="FA387" s="284"/>
      <c r="FB387" s="284"/>
      <c r="FC387" s="284"/>
      <c r="FD387" s="284"/>
      <c r="FE387" s="284"/>
      <c r="FF387" s="284"/>
      <c r="FG387" s="284"/>
      <c r="FH387" s="284"/>
      <c r="FI387" s="284"/>
      <c r="FJ387" s="284"/>
      <c r="FK387" s="284"/>
      <c r="FL387" s="284"/>
      <c r="FM387" s="284"/>
      <c r="FN387" s="284"/>
      <c r="FO387" s="284"/>
      <c r="FP387" s="284"/>
      <c r="FQ387" s="284"/>
      <c r="FR387" s="284"/>
      <c r="FS387" s="284"/>
      <c r="FT387" s="284"/>
      <c r="FU387" s="284"/>
      <c r="FV387" s="284"/>
      <c r="FW387" s="284"/>
      <c r="FX387" s="284"/>
      <c r="FY387" s="284"/>
      <c r="FZ387" s="284"/>
      <c r="GA387" s="284"/>
      <c r="GB387" s="284"/>
      <c r="GC387" s="284"/>
      <c r="GD387" s="284"/>
      <c r="GE387" s="284"/>
      <c r="GF387" s="284"/>
      <c r="GG387" s="284"/>
      <c r="GH387" s="284"/>
      <c r="GI387" s="284"/>
      <c r="GJ387" s="284"/>
      <c r="GK387" s="284"/>
      <c r="GL387" s="284"/>
      <c r="GM387" s="284"/>
      <c r="GN387" s="284"/>
      <c r="GO387" s="284"/>
      <c r="GP387" s="284"/>
      <c r="GQ387" s="284"/>
      <c r="GR387" s="284"/>
      <c r="GS387" s="284"/>
      <c r="GT387" s="284"/>
      <c r="GU387" s="284"/>
      <c r="GV387" s="284"/>
      <c r="GW387" s="284"/>
      <c r="GX387" s="284"/>
      <c r="GY387" s="284"/>
      <c r="GZ387" s="284"/>
      <c r="HA387" s="284"/>
      <c r="HB387" s="284"/>
      <c r="HC387" s="284"/>
      <c r="HD387" s="284"/>
      <c r="HE387" s="284"/>
      <c r="HF387" s="284"/>
      <c r="HG387" s="284"/>
      <c r="HH387" s="284"/>
      <c r="HI387" s="284"/>
      <c r="HJ387" s="284"/>
      <c r="HK387" s="284"/>
      <c r="HL387" s="284"/>
      <c r="HM387" s="284"/>
      <c r="HN387" s="284"/>
      <c r="HO387" s="284"/>
      <c r="HP387" s="284"/>
      <c r="HQ387" s="284"/>
      <c r="HR387" s="284"/>
      <c r="HS387" s="284"/>
      <c r="HT387" s="284"/>
      <c r="HU387" s="284"/>
      <c r="HV387" s="284"/>
      <c r="HW387" s="284"/>
      <c r="HX387" s="284"/>
      <c r="HY387" s="284"/>
      <c r="HZ387" s="284"/>
      <c r="IA387" s="284"/>
      <c r="IB387" s="284"/>
      <c r="IC387" s="284"/>
      <c r="ID387" s="284"/>
      <c r="IE387" s="284"/>
      <c r="IF387" s="284"/>
      <c r="IG387" s="284"/>
      <c r="IH387" s="284"/>
      <c r="II387" s="284"/>
    </row>
    <row r="388" spans="1:243" s="353" customFormat="1" ht="14.25">
      <c r="A388" s="344"/>
      <c r="B388" s="373"/>
      <c r="C388" s="317"/>
      <c r="D388" s="454"/>
      <c r="E388" s="375"/>
      <c r="F388" s="220"/>
      <c r="G388" s="284"/>
      <c r="H388" s="284"/>
      <c r="I388" s="284"/>
      <c r="J388" s="284"/>
      <c r="K388" s="284"/>
      <c r="L388" s="284"/>
      <c r="M388" s="284"/>
      <c r="N388" s="284"/>
      <c r="O388" s="284"/>
      <c r="P388" s="284"/>
      <c r="Q388" s="284"/>
      <c r="R388" s="284"/>
      <c r="S388" s="284"/>
      <c r="T388" s="284"/>
      <c r="U388" s="284"/>
      <c r="V388" s="284"/>
      <c r="W388" s="284"/>
      <c r="X388" s="284"/>
      <c r="Y388" s="284"/>
      <c r="Z388" s="284"/>
      <c r="AA388" s="284"/>
      <c r="AB388" s="284"/>
      <c r="AC388" s="284"/>
      <c r="AD388" s="284"/>
      <c r="AE388" s="284"/>
      <c r="AF388" s="284"/>
      <c r="AG388" s="284"/>
      <c r="AH388" s="284"/>
      <c r="AI388" s="284"/>
      <c r="AJ388" s="284"/>
      <c r="AK388" s="284"/>
      <c r="AL388" s="284"/>
      <c r="AM388" s="284"/>
      <c r="AN388" s="284"/>
      <c r="AO388" s="284"/>
      <c r="AP388" s="284"/>
      <c r="AQ388" s="284"/>
      <c r="AR388" s="284"/>
      <c r="AS388" s="284"/>
      <c r="AT388" s="284"/>
      <c r="AU388" s="284"/>
      <c r="AV388" s="284"/>
      <c r="AW388" s="284"/>
      <c r="AX388" s="284"/>
      <c r="AY388" s="284"/>
      <c r="AZ388" s="284"/>
      <c r="BA388" s="284"/>
      <c r="BB388" s="284"/>
      <c r="BC388" s="284"/>
      <c r="BD388" s="284"/>
      <c r="BE388" s="284"/>
      <c r="BF388" s="284"/>
      <c r="BG388" s="284"/>
      <c r="BH388" s="284"/>
      <c r="BI388" s="284"/>
      <c r="BJ388" s="284"/>
      <c r="BK388" s="284"/>
      <c r="BL388" s="284"/>
      <c r="BM388" s="284"/>
      <c r="BN388" s="284"/>
      <c r="BO388" s="284"/>
      <c r="BP388" s="284"/>
      <c r="BQ388" s="284"/>
      <c r="BR388" s="284"/>
      <c r="BS388" s="284"/>
      <c r="BT388" s="284"/>
      <c r="BU388" s="284"/>
      <c r="BV388" s="284"/>
      <c r="BW388" s="284"/>
      <c r="BX388" s="284"/>
      <c r="BY388" s="284"/>
      <c r="BZ388" s="284"/>
      <c r="CA388" s="284"/>
      <c r="CB388" s="284"/>
      <c r="CC388" s="284"/>
      <c r="CD388" s="284"/>
      <c r="CE388" s="284"/>
      <c r="CF388" s="284"/>
      <c r="CG388" s="284"/>
      <c r="CH388" s="284"/>
      <c r="CI388" s="284"/>
      <c r="CJ388" s="284"/>
      <c r="CK388" s="284"/>
      <c r="CL388" s="284"/>
      <c r="CM388" s="284"/>
      <c r="CN388" s="284"/>
      <c r="CO388" s="284"/>
      <c r="CP388" s="284"/>
      <c r="CQ388" s="284"/>
      <c r="CR388" s="284"/>
      <c r="CS388" s="284"/>
      <c r="CT388" s="284"/>
      <c r="CU388" s="284"/>
      <c r="CV388" s="284"/>
      <c r="CW388" s="284"/>
      <c r="CX388" s="284"/>
      <c r="CY388" s="284"/>
      <c r="CZ388" s="284"/>
      <c r="DA388" s="284"/>
      <c r="DB388" s="284"/>
      <c r="DC388" s="284"/>
      <c r="DD388" s="284"/>
      <c r="DE388" s="284"/>
      <c r="DF388" s="284"/>
      <c r="DG388" s="284"/>
      <c r="DH388" s="284"/>
      <c r="DI388" s="284"/>
      <c r="DJ388" s="284"/>
      <c r="DK388" s="284"/>
      <c r="DL388" s="284"/>
      <c r="DM388" s="284"/>
      <c r="DN388" s="284"/>
      <c r="DO388" s="284"/>
      <c r="DP388" s="284"/>
      <c r="DQ388" s="284"/>
      <c r="DR388" s="284"/>
      <c r="DS388" s="284"/>
      <c r="DT388" s="284"/>
      <c r="DU388" s="284"/>
      <c r="DV388" s="284"/>
      <c r="DW388" s="284"/>
      <c r="DX388" s="284"/>
      <c r="DY388" s="284"/>
      <c r="DZ388" s="284"/>
      <c r="EA388" s="284"/>
      <c r="EB388" s="284"/>
      <c r="EC388" s="284"/>
      <c r="ED388" s="284"/>
      <c r="EE388" s="284"/>
      <c r="EF388" s="284"/>
      <c r="EG388" s="284"/>
      <c r="EH388" s="284"/>
      <c r="EI388" s="284"/>
      <c r="EJ388" s="284"/>
      <c r="EK388" s="284"/>
      <c r="EL388" s="284"/>
      <c r="EM388" s="284"/>
      <c r="EN388" s="284"/>
      <c r="EO388" s="284"/>
      <c r="EP388" s="284"/>
      <c r="EQ388" s="284"/>
      <c r="ER388" s="284"/>
      <c r="ES388" s="284"/>
      <c r="ET388" s="284"/>
      <c r="EU388" s="284"/>
      <c r="EV388" s="284"/>
      <c r="EW388" s="284"/>
      <c r="EX388" s="284"/>
      <c r="EY388" s="284"/>
      <c r="EZ388" s="284"/>
      <c r="FA388" s="284"/>
      <c r="FB388" s="284"/>
      <c r="FC388" s="284"/>
      <c r="FD388" s="284"/>
      <c r="FE388" s="284"/>
      <c r="FF388" s="284"/>
      <c r="FG388" s="284"/>
      <c r="FH388" s="284"/>
      <c r="FI388" s="284"/>
      <c r="FJ388" s="284"/>
      <c r="FK388" s="284"/>
      <c r="FL388" s="284"/>
      <c r="FM388" s="284"/>
      <c r="FN388" s="284"/>
      <c r="FO388" s="284"/>
      <c r="FP388" s="284"/>
      <c r="FQ388" s="284"/>
      <c r="FR388" s="284"/>
      <c r="FS388" s="284"/>
      <c r="FT388" s="284"/>
      <c r="FU388" s="284"/>
      <c r="FV388" s="284"/>
      <c r="FW388" s="284"/>
      <c r="FX388" s="284"/>
      <c r="FY388" s="284"/>
      <c r="FZ388" s="284"/>
      <c r="GA388" s="284"/>
      <c r="GB388" s="284"/>
      <c r="GC388" s="284"/>
      <c r="GD388" s="284"/>
      <c r="GE388" s="284"/>
      <c r="GF388" s="284"/>
      <c r="GG388" s="284"/>
      <c r="GH388" s="284"/>
      <c r="GI388" s="284"/>
      <c r="GJ388" s="284"/>
      <c r="GK388" s="284"/>
      <c r="GL388" s="284"/>
      <c r="GM388" s="284"/>
      <c r="GN388" s="284"/>
      <c r="GO388" s="284"/>
      <c r="GP388" s="284"/>
      <c r="GQ388" s="284"/>
      <c r="GR388" s="284"/>
      <c r="GS388" s="284"/>
      <c r="GT388" s="284"/>
      <c r="GU388" s="284"/>
      <c r="GV388" s="284"/>
      <c r="GW388" s="284"/>
      <c r="GX388" s="284"/>
      <c r="GY388" s="284"/>
      <c r="GZ388" s="284"/>
      <c r="HA388" s="284"/>
      <c r="HB388" s="284"/>
      <c r="HC388" s="284"/>
      <c r="HD388" s="284"/>
      <c r="HE388" s="284"/>
      <c r="HF388" s="284"/>
      <c r="HG388" s="284"/>
      <c r="HH388" s="284"/>
      <c r="HI388" s="284"/>
      <c r="HJ388" s="284"/>
      <c r="HK388" s="284"/>
      <c r="HL388" s="284"/>
      <c r="HM388" s="284"/>
      <c r="HN388" s="284"/>
      <c r="HO388" s="284"/>
      <c r="HP388" s="284"/>
      <c r="HQ388" s="284"/>
      <c r="HR388" s="284"/>
      <c r="HS388" s="284"/>
      <c r="HT388" s="284"/>
      <c r="HU388" s="284"/>
      <c r="HV388" s="284"/>
      <c r="HW388" s="284"/>
      <c r="HX388" s="284"/>
      <c r="HY388" s="284"/>
      <c r="HZ388" s="284"/>
      <c r="IA388" s="284"/>
      <c r="IB388" s="284"/>
      <c r="IC388" s="284"/>
      <c r="ID388" s="284"/>
      <c r="IE388" s="284"/>
      <c r="IF388" s="284"/>
      <c r="IG388" s="284"/>
      <c r="IH388" s="284"/>
      <c r="II388" s="284"/>
    </row>
    <row r="389" spans="1:243" s="353" customFormat="1" ht="14.25">
      <c r="A389" s="344"/>
      <c r="B389" s="373"/>
      <c r="C389" s="324"/>
      <c r="D389" s="457"/>
      <c r="E389" s="375"/>
      <c r="F389" s="220"/>
      <c r="G389" s="284"/>
      <c r="H389" s="284"/>
      <c r="I389" s="284"/>
      <c r="J389" s="284"/>
      <c r="K389" s="284"/>
      <c r="L389" s="284"/>
      <c r="M389" s="284"/>
      <c r="N389" s="284"/>
      <c r="O389" s="284"/>
      <c r="P389" s="284"/>
      <c r="Q389" s="284"/>
      <c r="R389" s="284"/>
      <c r="S389" s="284"/>
      <c r="T389" s="284"/>
      <c r="U389" s="284"/>
      <c r="V389" s="284"/>
      <c r="W389" s="284"/>
      <c r="X389" s="284"/>
      <c r="Y389" s="284"/>
      <c r="Z389" s="284"/>
      <c r="AA389" s="284"/>
      <c r="AB389" s="284"/>
      <c r="AC389" s="284"/>
      <c r="AD389" s="284"/>
      <c r="AE389" s="284"/>
      <c r="AF389" s="284"/>
      <c r="AG389" s="284"/>
      <c r="AH389" s="284"/>
      <c r="AI389" s="284"/>
      <c r="AJ389" s="284"/>
      <c r="AK389" s="284"/>
      <c r="AL389" s="284"/>
      <c r="AM389" s="284"/>
      <c r="AN389" s="284"/>
      <c r="AO389" s="284"/>
      <c r="AP389" s="284"/>
      <c r="AQ389" s="284"/>
      <c r="AR389" s="284"/>
      <c r="AS389" s="284"/>
      <c r="AT389" s="284"/>
      <c r="AU389" s="284"/>
      <c r="AV389" s="284"/>
      <c r="AW389" s="284"/>
      <c r="AX389" s="284"/>
      <c r="AY389" s="284"/>
      <c r="AZ389" s="284"/>
      <c r="BA389" s="284"/>
      <c r="BB389" s="284"/>
      <c r="BC389" s="284"/>
      <c r="BD389" s="284"/>
      <c r="BE389" s="284"/>
      <c r="BF389" s="284"/>
      <c r="BG389" s="284"/>
      <c r="BH389" s="284"/>
      <c r="BI389" s="284"/>
      <c r="BJ389" s="284"/>
      <c r="BK389" s="284"/>
      <c r="BL389" s="284"/>
      <c r="BM389" s="284"/>
      <c r="BN389" s="284"/>
      <c r="BO389" s="284"/>
      <c r="BP389" s="284"/>
      <c r="BQ389" s="284"/>
      <c r="BR389" s="284"/>
      <c r="BS389" s="284"/>
      <c r="BT389" s="284"/>
      <c r="BU389" s="284"/>
      <c r="BV389" s="284"/>
      <c r="BW389" s="284"/>
      <c r="BX389" s="284"/>
      <c r="BY389" s="284"/>
      <c r="BZ389" s="284"/>
      <c r="CA389" s="284"/>
      <c r="CB389" s="284"/>
      <c r="CC389" s="284"/>
      <c r="CD389" s="284"/>
      <c r="CE389" s="284"/>
      <c r="CF389" s="284"/>
      <c r="CG389" s="284"/>
      <c r="CH389" s="284"/>
      <c r="CI389" s="284"/>
      <c r="CJ389" s="284"/>
      <c r="CK389" s="284"/>
      <c r="CL389" s="284"/>
      <c r="CM389" s="284"/>
      <c r="CN389" s="284"/>
      <c r="CO389" s="284"/>
      <c r="CP389" s="284"/>
      <c r="CQ389" s="284"/>
      <c r="CR389" s="284"/>
      <c r="CS389" s="284"/>
      <c r="CT389" s="284"/>
      <c r="CU389" s="284"/>
      <c r="CV389" s="284"/>
      <c r="CW389" s="284"/>
      <c r="CX389" s="284"/>
      <c r="CY389" s="284"/>
      <c r="CZ389" s="284"/>
      <c r="DA389" s="284"/>
      <c r="DB389" s="284"/>
      <c r="DC389" s="284"/>
      <c r="DD389" s="284"/>
      <c r="DE389" s="284"/>
      <c r="DF389" s="284"/>
      <c r="DG389" s="284"/>
      <c r="DH389" s="284"/>
      <c r="DI389" s="284"/>
      <c r="DJ389" s="284"/>
      <c r="DK389" s="284"/>
      <c r="DL389" s="284"/>
      <c r="DM389" s="284"/>
      <c r="DN389" s="284"/>
      <c r="DO389" s="284"/>
      <c r="DP389" s="284"/>
      <c r="DQ389" s="284"/>
      <c r="DR389" s="284"/>
      <c r="DS389" s="284"/>
      <c r="DT389" s="284"/>
      <c r="DU389" s="284"/>
      <c r="DV389" s="284"/>
      <c r="DW389" s="284"/>
      <c r="DX389" s="284"/>
      <c r="DY389" s="284"/>
      <c r="DZ389" s="284"/>
      <c r="EA389" s="284"/>
      <c r="EB389" s="284"/>
      <c r="EC389" s="284"/>
      <c r="ED389" s="284"/>
      <c r="EE389" s="284"/>
      <c r="EF389" s="284"/>
      <c r="EG389" s="284"/>
      <c r="EH389" s="284"/>
      <c r="EI389" s="284"/>
      <c r="EJ389" s="284"/>
      <c r="EK389" s="284"/>
      <c r="EL389" s="284"/>
      <c r="EM389" s="284"/>
      <c r="EN389" s="284"/>
      <c r="EO389" s="284"/>
      <c r="EP389" s="284"/>
      <c r="EQ389" s="284"/>
      <c r="ER389" s="284"/>
      <c r="ES389" s="284"/>
      <c r="ET389" s="284"/>
      <c r="EU389" s="284"/>
      <c r="EV389" s="284"/>
      <c r="EW389" s="284"/>
      <c r="EX389" s="284"/>
      <c r="EY389" s="284"/>
      <c r="EZ389" s="284"/>
      <c r="FA389" s="284"/>
      <c r="FB389" s="284"/>
      <c r="FC389" s="284"/>
      <c r="FD389" s="284"/>
      <c r="FE389" s="284"/>
      <c r="FF389" s="284"/>
      <c r="FG389" s="284"/>
      <c r="FH389" s="284"/>
      <c r="FI389" s="284"/>
      <c r="FJ389" s="284"/>
      <c r="FK389" s="284"/>
      <c r="FL389" s="284"/>
      <c r="FM389" s="284"/>
      <c r="FN389" s="284"/>
      <c r="FO389" s="284"/>
      <c r="FP389" s="284"/>
      <c r="FQ389" s="284"/>
      <c r="FR389" s="284"/>
      <c r="FS389" s="284"/>
      <c r="FT389" s="284"/>
      <c r="FU389" s="284"/>
      <c r="FV389" s="284"/>
      <c r="FW389" s="284"/>
      <c r="FX389" s="284"/>
      <c r="FY389" s="284"/>
      <c r="FZ389" s="284"/>
      <c r="GA389" s="284"/>
      <c r="GB389" s="284"/>
      <c r="GC389" s="284"/>
      <c r="GD389" s="284"/>
      <c r="GE389" s="284"/>
      <c r="GF389" s="284"/>
      <c r="GG389" s="284"/>
      <c r="GH389" s="284"/>
      <c r="GI389" s="284"/>
      <c r="GJ389" s="284"/>
      <c r="GK389" s="284"/>
      <c r="GL389" s="284"/>
      <c r="GM389" s="284"/>
      <c r="GN389" s="284"/>
      <c r="GO389" s="284"/>
      <c r="GP389" s="284"/>
      <c r="GQ389" s="284"/>
      <c r="GR389" s="284"/>
      <c r="GS389" s="284"/>
      <c r="GT389" s="284"/>
      <c r="GU389" s="284"/>
      <c r="GV389" s="284"/>
      <c r="GW389" s="284"/>
      <c r="GX389" s="284"/>
      <c r="GY389" s="284"/>
      <c r="GZ389" s="284"/>
      <c r="HA389" s="284"/>
      <c r="HB389" s="284"/>
      <c r="HC389" s="284"/>
      <c r="HD389" s="284"/>
      <c r="HE389" s="284"/>
      <c r="HF389" s="284"/>
      <c r="HG389" s="284"/>
      <c r="HH389" s="284"/>
      <c r="HI389" s="284"/>
      <c r="HJ389" s="284"/>
      <c r="HK389" s="284"/>
      <c r="HL389" s="284"/>
      <c r="HM389" s="284"/>
      <c r="HN389" s="284"/>
      <c r="HO389" s="284"/>
      <c r="HP389" s="284"/>
      <c r="HQ389" s="284"/>
      <c r="HR389" s="284"/>
      <c r="HS389" s="284"/>
      <c r="HT389" s="284"/>
      <c r="HU389" s="284"/>
      <c r="HV389" s="284"/>
      <c r="HW389" s="284"/>
      <c r="HX389" s="284"/>
      <c r="HY389" s="284"/>
      <c r="HZ389" s="284"/>
      <c r="IA389" s="284"/>
      <c r="IB389" s="284"/>
      <c r="IC389" s="284"/>
      <c r="ID389" s="284"/>
      <c r="IE389" s="284"/>
      <c r="IF389" s="284"/>
      <c r="IG389" s="284"/>
      <c r="IH389" s="284"/>
      <c r="II389" s="284"/>
    </row>
    <row r="390" spans="1:243" ht="30" customHeight="1">
      <c r="A390" s="358"/>
      <c r="B390" s="359" t="s">
        <v>319</v>
      </c>
      <c r="C390" s="360"/>
      <c r="D390" s="443"/>
      <c r="E390" s="362" t="s">
        <v>248</v>
      </c>
      <c r="F390" s="400">
        <f>SUM(F347:F370)</f>
        <v>0</v>
      </c>
    </row>
    <row r="391" spans="1:243" ht="15" customHeight="1">
      <c r="A391" s="130"/>
      <c r="B391" s="401"/>
      <c r="C391" s="368"/>
      <c r="D391" s="484"/>
      <c r="E391" s="370"/>
      <c r="F391" s="220"/>
    </row>
    <row r="392" spans="1:243" ht="15" customHeight="1">
      <c r="A392" s="130"/>
      <c r="B392" s="402" t="s">
        <v>290</v>
      </c>
      <c r="C392" s="403"/>
      <c r="D392" s="488"/>
      <c r="E392" s="370"/>
      <c r="F392" s="220"/>
    </row>
    <row r="393" spans="1:243" s="353" customFormat="1" ht="14.25">
      <c r="A393" s="344"/>
      <c r="B393" s="377"/>
      <c r="C393" s="403"/>
      <c r="D393" s="488"/>
      <c r="E393" s="375"/>
      <c r="F393" s="220"/>
      <c r="G393" s="284"/>
      <c r="H393" s="284"/>
      <c r="I393" s="284"/>
      <c r="J393" s="284"/>
      <c r="K393" s="284"/>
      <c r="L393" s="284"/>
      <c r="M393" s="284"/>
      <c r="N393" s="284"/>
      <c r="O393" s="284"/>
      <c r="P393" s="284"/>
      <c r="Q393" s="284"/>
      <c r="R393" s="284"/>
      <c r="S393" s="284"/>
      <c r="T393" s="284"/>
      <c r="U393" s="284"/>
      <c r="V393" s="284"/>
      <c r="W393" s="284"/>
      <c r="X393" s="284"/>
      <c r="Y393" s="284"/>
      <c r="Z393" s="284"/>
      <c r="AA393" s="284"/>
      <c r="AB393" s="284"/>
      <c r="AC393" s="284"/>
      <c r="AD393" s="284"/>
      <c r="AE393" s="284"/>
      <c r="AF393" s="284"/>
      <c r="AG393" s="284"/>
      <c r="AH393" s="284"/>
      <c r="AI393" s="284"/>
      <c r="AJ393" s="284"/>
      <c r="AK393" s="284"/>
      <c r="AL393" s="284"/>
      <c r="AM393" s="284"/>
      <c r="AN393" s="284"/>
      <c r="AO393" s="284"/>
      <c r="AP393" s="284"/>
      <c r="AQ393" s="284"/>
      <c r="AR393" s="284"/>
      <c r="AS393" s="284"/>
      <c r="AT393" s="284"/>
      <c r="AU393" s="284"/>
      <c r="AV393" s="284"/>
      <c r="AW393" s="284"/>
      <c r="AX393" s="284"/>
      <c r="AY393" s="284"/>
      <c r="AZ393" s="284"/>
      <c r="BA393" s="284"/>
      <c r="BB393" s="284"/>
      <c r="BC393" s="284"/>
      <c r="BD393" s="284"/>
      <c r="BE393" s="284"/>
      <c r="BF393" s="284"/>
      <c r="BG393" s="284"/>
      <c r="BH393" s="284"/>
      <c r="BI393" s="284"/>
      <c r="BJ393" s="284"/>
      <c r="BK393" s="284"/>
      <c r="BL393" s="284"/>
      <c r="BM393" s="284"/>
      <c r="BN393" s="284"/>
      <c r="BO393" s="284"/>
      <c r="BP393" s="284"/>
      <c r="BQ393" s="284"/>
      <c r="BR393" s="284"/>
      <c r="BS393" s="284"/>
      <c r="BT393" s="284"/>
      <c r="BU393" s="284"/>
      <c r="BV393" s="284"/>
      <c r="BW393" s="284"/>
      <c r="BX393" s="284"/>
      <c r="BY393" s="284"/>
      <c r="BZ393" s="284"/>
      <c r="CA393" s="284"/>
      <c r="CB393" s="284"/>
      <c r="CC393" s="284"/>
      <c r="CD393" s="284"/>
      <c r="CE393" s="284"/>
      <c r="CF393" s="284"/>
      <c r="CG393" s="284"/>
      <c r="CH393" s="284"/>
      <c r="CI393" s="284"/>
      <c r="CJ393" s="284"/>
      <c r="CK393" s="284"/>
      <c r="CL393" s="284"/>
      <c r="CM393" s="284"/>
      <c r="CN393" s="284"/>
      <c r="CO393" s="284"/>
      <c r="CP393" s="284"/>
      <c r="CQ393" s="284"/>
      <c r="CR393" s="284"/>
      <c r="CS393" s="284"/>
      <c r="CT393" s="284"/>
      <c r="CU393" s="284"/>
      <c r="CV393" s="284"/>
      <c r="CW393" s="284"/>
      <c r="CX393" s="284"/>
      <c r="CY393" s="284"/>
      <c r="CZ393" s="284"/>
      <c r="DA393" s="284"/>
      <c r="DB393" s="284"/>
      <c r="DC393" s="284"/>
      <c r="DD393" s="284"/>
      <c r="DE393" s="284"/>
      <c r="DF393" s="284"/>
      <c r="DG393" s="284"/>
      <c r="DH393" s="284"/>
      <c r="DI393" s="284"/>
      <c r="DJ393" s="284"/>
      <c r="DK393" s="284"/>
      <c r="DL393" s="284"/>
      <c r="DM393" s="284"/>
      <c r="DN393" s="284"/>
      <c r="DO393" s="284"/>
      <c r="DP393" s="284"/>
      <c r="DQ393" s="284"/>
      <c r="DR393" s="284"/>
      <c r="DS393" s="284"/>
      <c r="DT393" s="284"/>
      <c r="DU393" s="284"/>
      <c r="DV393" s="284"/>
      <c r="DW393" s="284"/>
      <c r="DX393" s="284"/>
      <c r="DY393" s="284"/>
      <c r="DZ393" s="284"/>
      <c r="EA393" s="284"/>
      <c r="EB393" s="284"/>
      <c r="EC393" s="284"/>
      <c r="ED393" s="284"/>
      <c r="EE393" s="284"/>
      <c r="EF393" s="284"/>
      <c r="EG393" s="284"/>
      <c r="EH393" s="284"/>
      <c r="EI393" s="284"/>
      <c r="EJ393" s="284"/>
      <c r="EK393" s="284"/>
      <c r="EL393" s="284"/>
      <c r="EM393" s="284"/>
      <c r="EN393" s="284"/>
      <c r="EO393" s="284"/>
      <c r="EP393" s="284"/>
      <c r="EQ393" s="284"/>
      <c r="ER393" s="284"/>
      <c r="ES393" s="284"/>
      <c r="ET393" s="284"/>
      <c r="EU393" s="284"/>
      <c r="EV393" s="284"/>
      <c r="EW393" s="284"/>
      <c r="EX393" s="284"/>
      <c r="EY393" s="284"/>
      <c r="EZ393" s="284"/>
      <c r="FA393" s="284"/>
      <c r="FB393" s="284"/>
      <c r="FC393" s="284"/>
      <c r="FD393" s="284"/>
      <c r="FE393" s="284"/>
      <c r="FF393" s="284"/>
      <c r="FG393" s="284"/>
      <c r="FH393" s="284"/>
      <c r="FI393" s="284"/>
      <c r="FJ393" s="284"/>
      <c r="FK393" s="284"/>
      <c r="FL393" s="284"/>
      <c r="FM393" s="284"/>
      <c r="FN393" s="284"/>
      <c r="FO393" s="284"/>
      <c r="FP393" s="284"/>
      <c r="FQ393" s="284"/>
      <c r="FR393" s="284"/>
      <c r="FS393" s="284"/>
      <c r="FT393" s="284"/>
      <c r="FU393" s="284"/>
      <c r="FV393" s="284"/>
      <c r="FW393" s="284"/>
      <c r="FX393" s="284"/>
      <c r="FY393" s="284"/>
      <c r="FZ393" s="284"/>
      <c r="GA393" s="284"/>
      <c r="GB393" s="284"/>
      <c r="GC393" s="284"/>
      <c r="GD393" s="284"/>
      <c r="GE393" s="284"/>
      <c r="GF393" s="284"/>
      <c r="GG393" s="284"/>
      <c r="GH393" s="284"/>
      <c r="GI393" s="284"/>
      <c r="GJ393" s="284"/>
      <c r="GK393" s="284"/>
      <c r="GL393" s="284"/>
      <c r="GM393" s="284"/>
      <c r="GN393" s="284"/>
      <c r="GO393" s="284"/>
      <c r="GP393" s="284"/>
      <c r="GQ393" s="284"/>
      <c r="GR393" s="284"/>
      <c r="GS393" s="284"/>
      <c r="GT393" s="284"/>
      <c r="GU393" s="284"/>
      <c r="GV393" s="284"/>
      <c r="GW393" s="284"/>
      <c r="GX393" s="284"/>
      <c r="GY393" s="284"/>
      <c r="GZ393" s="284"/>
      <c r="HA393" s="284"/>
      <c r="HB393" s="284"/>
      <c r="HC393" s="284"/>
      <c r="HD393" s="284"/>
      <c r="HE393" s="284"/>
      <c r="HF393" s="284"/>
      <c r="HG393" s="284"/>
      <c r="HH393" s="284"/>
      <c r="HI393" s="284"/>
      <c r="HJ393" s="284"/>
      <c r="HK393" s="284"/>
      <c r="HL393" s="284"/>
      <c r="HM393" s="284"/>
      <c r="HN393" s="284"/>
      <c r="HO393" s="284"/>
      <c r="HP393" s="284"/>
      <c r="HQ393" s="284"/>
      <c r="HR393" s="284"/>
      <c r="HS393" s="284"/>
      <c r="HT393" s="284"/>
      <c r="HU393" s="284"/>
      <c r="HV393" s="284"/>
      <c r="HW393" s="284"/>
      <c r="HX393" s="284"/>
      <c r="HY393" s="284"/>
      <c r="HZ393" s="284"/>
      <c r="IA393" s="284"/>
      <c r="IB393" s="284"/>
      <c r="IC393" s="284"/>
      <c r="ID393" s="284"/>
      <c r="IE393" s="284"/>
      <c r="IF393" s="284"/>
      <c r="IG393" s="284"/>
      <c r="IH393" s="284"/>
      <c r="II393" s="284"/>
    </row>
    <row r="394" spans="1:243" s="353" customFormat="1" ht="14.25">
      <c r="A394" s="344"/>
      <c r="B394" s="377" t="s">
        <v>14</v>
      </c>
      <c r="C394" s="403"/>
      <c r="D394" s="706" t="s">
        <v>324</v>
      </c>
      <c r="E394" s="707"/>
      <c r="F394" s="220">
        <f>F45</f>
        <v>0</v>
      </c>
      <c r="G394" s="284"/>
      <c r="H394" s="284"/>
      <c r="I394" s="284"/>
      <c r="J394" s="284"/>
      <c r="K394" s="284"/>
      <c r="L394" s="284"/>
      <c r="M394" s="284"/>
      <c r="N394" s="284"/>
      <c r="O394" s="284"/>
      <c r="P394" s="284"/>
      <c r="Q394" s="284"/>
      <c r="R394" s="284"/>
      <c r="S394" s="284"/>
      <c r="T394" s="284"/>
      <c r="U394" s="284"/>
      <c r="V394" s="284"/>
      <c r="W394" s="284"/>
      <c r="X394" s="284"/>
      <c r="Y394" s="284"/>
      <c r="Z394" s="284"/>
      <c r="AA394" s="284"/>
      <c r="AB394" s="284"/>
      <c r="AC394" s="284"/>
      <c r="AD394" s="284"/>
      <c r="AE394" s="284"/>
      <c r="AF394" s="284"/>
      <c r="AG394" s="284"/>
      <c r="AH394" s="284"/>
      <c r="AI394" s="284"/>
      <c r="AJ394" s="284"/>
      <c r="AK394" s="284"/>
      <c r="AL394" s="284"/>
      <c r="AM394" s="284"/>
      <c r="AN394" s="284"/>
      <c r="AO394" s="284"/>
      <c r="AP394" s="284"/>
      <c r="AQ394" s="284"/>
      <c r="AR394" s="284"/>
      <c r="AS394" s="284"/>
      <c r="AT394" s="284"/>
      <c r="AU394" s="284"/>
      <c r="AV394" s="284"/>
      <c r="AW394" s="284"/>
      <c r="AX394" s="284"/>
      <c r="AY394" s="284"/>
      <c r="AZ394" s="284"/>
      <c r="BA394" s="284"/>
      <c r="BB394" s="284"/>
      <c r="BC394" s="284"/>
      <c r="BD394" s="284"/>
      <c r="BE394" s="284"/>
      <c r="BF394" s="284"/>
      <c r="BG394" s="284"/>
      <c r="BH394" s="284"/>
      <c r="BI394" s="284"/>
      <c r="BJ394" s="284"/>
      <c r="BK394" s="284"/>
      <c r="BL394" s="284"/>
      <c r="BM394" s="284"/>
      <c r="BN394" s="284"/>
      <c r="BO394" s="284"/>
      <c r="BP394" s="284"/>
      <c r="BQ394" s="284"/>
      <c r="BR394" s="284"/>
      <c r="BS394" s="284"/>
      <c r="BT394" s="284"/>
      <c r="BU394" s="284"/>
      <c r="BV394" s="284"/>
      <c r="BW394" s="284"/>
      <c r="BX394" s="284"/>
      <c r="BY394" s="284"/>
      <c r="BZ394" s="284"/>
      <c r="CA394" s="284"/>
      <c r="CB394" s="284"/>
      <c r="CC394" s="284"/>
      <c r="CD394" s="284"/>
      <c r="CE394" s="284"/>
      <c r="CF394" s="284"/>
      <c r="CG394" s="284"/>
      <c r="CH394" s="284"/>
      <c r="CI394" s="284"/>
      <c r="CJ394" s="284"/>
      <c r="CK394" s="284"/>
      <c r="CL394" s="284"/>
      <c r="CM394" s="284"/>
      <c r="CN394" s="284"/>
      <c r="CO394" s="284"/>
      <c r="CP394" s="284"/>
      <c r="CQ394" s="284"/>
      <c r="CR394" s="284"/>
      <c r="CS394" s="284"/>
      <c r="CT394" s="284"/>
      <c r="CU394" s="284"/>
      <c r="CV394" s="284"/>
      <c r="CW394" s="284"/>
      <c r="CX394" s="284"/>
      <c r="CY394" s="284"/>
      <c r="CZ394" s="284"/>
      <c r="DA394" s="284"/>
      <c r="DB394" s="284"/>
      <c r="DC394" s="284"/>
      <c r="DD394" s="284"/>
      <c r="DE394" s="284"/>
      <c r="DF394" s="284"/>
      <c r="DG394" s="284"/>
      <c r="DH394" s="284"/>
      <c r="DI394" s="284"/>
      <c r="DJ394" s="284"/>
      <c r="DK394" s="284"/>
      <c r="DL394" s="284"/>
      <c r="DM394" s="284"/>
      <c r="DN394" s="284"/>
      <c r="DO394" s="284"/>
      <c r="DP394" s="284"/>
      <c r="DQ394" s="284"/>
      <c r="DR394" s="284"/>
      <c r="DS394" s="284"/>
      <c r="DT394" s="284"/>
      <c r="DU394" s="284"/>
      <c r="DV394" s="284"/>
      <c r="DW394" s="284"/>
      <c r="DX394" s="284"/>
      <c r="DY394" s="284"/>
      <c r="DZ394" s="284"/>
      <c r="EA394" s="284"/>
      <c r="EB394" s="284"/>
      <c r="EC394" s="284"/>
      <c r="ED394" s="284"/>
      <c r="EE394" s="284"/>
      <c r="EF394" s="284"/>
      <c r="EG394" s="284"/>
      <c r="EH394" s="284"/>
      <c r="EI394" s="284"/>
      <c r="EJ394" s="284"/>
      <c r="EK394" s="284"/>
      <c r="EL394" s="284"/>
      <c r="EM394" s="284"/>
      <c r="EN394" s="284"/>
      <c r="EO394" s="284"/>
      <c r="EP394" s="284"/>
      <c r="EQ394" s="284"/>
      <c r="ER394" s="284"/>
      <c r="ES394" s="284"/>
      <c r="ET394" s="284"/>
      <c r="EU394" s="284"/>
      <c r="EV394" s="284"/>
      <c r="EW394" s="284"/>
      <c r="EX394" s="284"/>
      <c r="EY394" s="284"/>
      <c r="EZ394" s="284"/>
      <c r="FA394" s="284"/>
      <c r="FB394" s="284"/>
      <c r="FC394" s="284"/>
      <c r="FD394" s="284"/>
      <c r="FE394" s="284"/>
      <c r="FF394" s="284"/>
      <c r="FG394" s="284"/>
      <c r="FH394" s="284"/>
      <c r="FI394" s="284"/>
      <c r="FJ394" s="284"/>
      <c r="FK394" s="284"/>
      <c r="FL394" s="284"/>
      <c r="FM394" s="284"/>
      <c r="FN394" s="284"/>
      <c r="FO394" s="284"/>
      <c r="FP394" s="284"/>
      <c r="FQ394" s="284"/>
      <c r="FR394" s="284"/>
      <c r="FS394" s="284"/>
      <c r="FT394" s="284"/>
      <c r="FU394" s="284"/>
      <c r="FV394" s="284"/>
      <c r="FW394" s="284"/>
      <c r="FX394" s="284"/>
      <c r="FY394" s="284"/>
      <c r="FZ394" s="284"/>
      <c r="GA394" s="284"/>
      <c r="GB394" s="284"/>
      <c r="GC394" s="284"/>
      <c r="GD394" s="284"/>
      <c r="GE394" s="284"/>
      <c r="GF394" s="284"/>
      <c r="GG394" s="284"/>
      <c r="GH394" s="284"/>
      <c r="GI394" s="284"/>
      <c r="GJ394" s="284"/>
      <c r="GK394" s="284"/>
      <c r="GL394" s="284"/>
      <c r="GM394" s="284"/>
      <c r="GN394" s="284"/>
      <c r="GO394" s="284"/>
      <c r="GP394" s="284"/>
      <c r="GQ394" s="284"/>
      <c r="GR394" s="284"/>
      <c r="GS394" s="284"/>
      <c r="GT394" s="284"/>
      <c r="GU394" s="284"/>
      <c r="GV394" s="284"/>
      <c r="GW394" s="284"/>
      <c r="GX394" s="284"/>
      <c r="GY394" s="284"/>
      <c r="GZ394" s="284"/>
      <c r="HA394" s="284"/>
      <c r="HB394" s="284"/>
      <c r="HC394" s="284"/>
      <c r="HD394" s="284"/>
      <c r="HE394" s="284"/>
      <c r="HF394" s="284"/>
      <c r="HG394" s="284"/>
      <c r="HH394" s="284"/>
      <c r="HI394" s="284"/>
      <c r="HJ394" s="284"/>
      <c r="HK394" s="284"/>
      <c r="HL394" s="284"/>
      <c r="HM394" s="284"/>
      <c r="HN394" s="284"/>
      <c r="HO394" s="284"/>
      <c r="HP394" s="284"/>
      <c r="HQ394" s="284"/>
      <c r="HR394" s="284"/>
      <c r="HS394" s="284"/>
      <c r="HT394" s="284"/>
      <c r="HU394" s="284"/>
      <c r="HV394" s="284"/>
      <c r="HW394" s="284"/>
      <c r="HX394" s="284"/>
      <c r="HY394" s="284"/>
      <c r="HZ394" s="284"/>
      <c r="IA394" s="284"/>
      <c r="IB394" s="284"/>
      <c r="IC394" s="284"/>
      <c r="ID394" s="284"/>
      <c r="IE394" s="284"/>
      <c r="IF394" s="284"/>
      <c r="IG394" s="284"/>
      <c r="IH394" s="284"/>
      <c r="II394" s="284"/>
    </row>
    <row r="395" spans="1:243" s="353" customFormat="1" ht="14.25">
      <c r="A395" s="344"/>
      <c r="B395" s="377"/>
      <c r="C395" s="403"/>
      <c r="D395" s="706"/>
      <c r="E395" s="707"/>
      <c r="F395" s="220"/>
      <c r="G395" s="284"/>
      <c r="H395" s="284"/>
      <c r="I395" s="284"/>
      <c r="J395" s="284"/>
      <c r="K395" s="284"/>
      <c r="L395" s="284"/>
      <c r="M395" s="284"/>
      <c r="N395" s="284"/>
      <c r="O395" s="284"/>
      <c r="P395" s="284"/>
      <c r="Q395" s="284"/>
      <c r="R395" s="284"/>
      <c r="S395" s="284"/>
      <c r="T395" s="284"/>
      <c r="U395" s="284"/>
      <c r="V395" s="284"/>
      <c r="W395" s="284"/>
      <c r="X395" s="284"/>
      <c r="Y395" s="284"/>
      <c r="Z395" s="284"/>
      <c r="AA395" s="284"/>
      <c r="AB395" s="284"/>
      <c r="AC395" s="284"/>
      <c r="AD395" s="284"/>
      <c r="AE395" s="284"/>
      <c r="AF395" s="284"/>
      <c r="AG395" s="284"/>
      <c r="AH395" s="284"/>
      <c r="AI395" s="284"/>
      <c r="AJ395" s="284"/>
      <c r="AK395" s="284"/>
      <c r="AL395" s="284"/>
      <c r="AM395" s="284"/>
      <c r="AN395" s="284"/>
      <c r="AO395" s="284"/>
      <c r="AP395" s="284"/>
      <c r="AQ395" s="284"/>
      <c r="AR395" s="284"/>
      <c r="AS395" s="284"/>
      <c r="AT395" s="284"/>
      <c r="AU395" s="284"/>
      <c r="AV395" s="284"/>
      <c r="AW395" s="284"/>
      <c r="AX395" s="284"/>
      <c r="AY395" s="284"/>
      <c r="AZ395" s="284"/>
      <c r="BA395" s="284"/>
      <c r="BB395" s="284"/>
      <c r="BC395" s="284"/>
      <c r="BD395" s="284"/>
      <c r="BE395" s="284"/>
      <c r="BF395" s="284"/>
      <c r="BG395" s="284"/>
      <c r="BH395" s="284"/>
      <c r="BI395" s="284"/>
      <c r="BJ395" s="284"/>
      <c r="BK395" s="284"/>
      <c r="BL395" s="284"/>
      <c r="BM395" s="284"/>
      <c r="BN395" s="284"/>
      <c r="BO395" s="284"/>
      <c r="BP395" s="284"/>
      <c r="BQ395" s="284"/>
      <c r="BR395" s="284"/>
      <c r="BS395" s="284"/>
      <c r="BT395" s="284"/>
      <c r="BU395" s="284"/>
      <c r="BV395" s="284"/>
      <c r="BW395" s="284"/>
      <c r="BX395" s="284"/>
      <c r="BY395" s="284"/>
      <c r="BZ395" s="284"/>
      <c r="CA395" s="284"/>
      <c r="CB395" s="284"/>
      <c r="CC395" s="284"/>
      <c r="CD395" s="284"/>
      <c r="CE395" s="284"/>
      <c r="CF395" s="284"/>
      <c r="CG395" s="284"/>
      <c r="CH395" s="284"/>
      <c r="CI395" s="284"/>
      <c r="CJ395" s="284"/>
      <c r="CK395" s="284"/>
      <c r="CL395" s="284"/>
      <c r="CM395" s="284"/>
      <c r="CN395" s="284"/>
      <c r="CO395" s="284"/>
      <c r="CP395" s="284"/>
      <c r="CQ395" s="284"/>
      <c r="CR395" s="284"/>
      <c r="CS395" s="284"/>
      <c r="CT395" s="284"/>
      <c r="CU395" s="284"/>
      <c r="CV395" s="284"/>
      <c r="CW395" s="284"/>
      <c r="CX395" s="284"/>
      <c r="CY395" s="284"/>
      <c r="CZ395" s="284"/>
      <c r="DA395" s="284"/>
      <c r="DB395" s="284"/>
      <c r="DC395" s="284"/>
      <c r="DD395" s="284"/>
      <c r="DE395" s="284"/>
      <c r="DF395" s="284"/>
      <c r="DG395" s="284"/>
      <c r="DH395" s="284"/>
      <c r="DI395" s="284"/>
      <c r="DJ395" s="284"/>
      <c r="DK395" s="284"/>
      <c r="DL395" s="284"/>
      <c r="DM395" s="284"/>
      <c r="DN395" s="284"/>
      <c r="DO395" s="284"/>
      <c r="DP395" s="284"/>
      <c r="DQ395" s="284"/>
      <c r="DR395" s="284"/>
      <c r="DS395" s="284"/>
      <c r="DT395" s="284"/>
      <c r="DU395" s="284"/>
      <c r="DV395" s="284"/>
      <c r="DW395" s="284"/>
      <c r="DX395" s="284"/>
      <c r="DY395" s="284"/>
      <c r="DZ395" s="284"/>
      <c r="EA395" s="284"/>
      <c r="EB395" s="284"/>
      <c r="EC395" s="284"/>
      <c r="ED395" s="284"/>
      <c r="EE395" s="284"/>
      <c r="EF395" s="284"/>
      <c r="EG395" s="284"/>
      <c r="EH395" s="284"/>
      <c r="EI395" s="284"/>
      <c r="EJ395" s="284"/>
      <c r="EK395" s="284"/>
      <c r="EL395" s="284"/>
      <c r="EM395" s="284"/>
      <c r="EN395" s="284"/>
      <c r="EO395" s="284"/>
      <c r="EP395" s="284"/>
      <c r="EQ395" s="284"/>
      <c r="ER395" s="284"/>
      <c r="ES395" s="284"/>
      <c r="ET395" s="284"/>
      <c r="EU395" s="284"/>
      <c r="EV395" s="284"/>
      <c r="EW395" s="284"/>
      <c r="EX395" s="284"/>
      <c r="EY395" s="284"/>
      <c r="EZ395" s="284"/>
      <c r="FA395" s="284"/>
      <c r="FB395" s="284"/>
      <c r="FC395" s="284"/>
      <c r="FD395" s="284"/>
      <c r="FE395" s="284"/>
      <c r="FF395" s="284"/>
      <c r="FG395" s="284"/>
      <c r="FH395" s="284"/>
      <c r="FI395" s="284"/>
      <c r="FJ395" s="284"/>
      <c r="FK395" s="284"/>
      <c r="FL395" s="284"/>
      <c r="FM395" s="284"/>
      <c r="FN395" s="284"/>
      <c r="FO395" s="284"/>
      <c r="FP395" s="284"/>
      <c r="FQ395" s="284"/>
      <c r="FR395" s="284"/>
      <c r="FS395" s="284"/>
      <c r="FT395" s="284"/>
      <c r="FU395" s="284"/>
      <c r="FV395" s="284"/>
      <c r="FW395" s="284"/>
      <c r="FX395" s="284"/>
      <c r="FY395" s="284"/>
      <c r="FZ395" s="284"/>
      <c r="GA395" s="284"/>
      <c r="GB395" s="284"/>
      <c r="GC395" s="284"/>
      <c r="GD395" s="284"/>
      <c r="GE395" s="284"/>
      <c r="GF395" s="284"/>
      <c r="GG395" s="284"/>
      <c r="GH395" s="284"/>
      <c r="GI395" s="284"/>
      <c r="GJ395" s="284"/>
      <c r="GK395" s="284"/>
      <c r="GL395" s="284"/>
      <c r="GM395" s="284"/>
      <c r="GN395" s="284"/>
      <c r="GO395" s="284"/>
      <c r="GP395" s="284"/>
      <c r="GQ395" s="284"/>
      <c r="GR395" s="284"/>
      <c r="GS395" s="284"/>
      <c r="GT395" s="284"/>
      <c r="GU395" s="284"/>
      <c r="GV395" s="284"/>
      <c r="GW395" s="284"/>
      <c r="GX395" s="284"/>
      <c r="GY395" s="284"/>
      <c r="GZ395" s="284"/>
      <c r="HA395" s="284"/>
      <c r="HB395" s="284"/>
      <c r="HC395" s="284"/>
      <c r="HD395" s="284"/>
      <c r="HE395" s="284"/>
      <c r="HF395" s="284"/>
      <c r="HG395" s="284"/>
      <c r="HH395" s="284"/>
      <c r="HI395" s="284"/>
      <c r="HJ395" s="284"/>
      <c r="HK395" s="284"/>
      <c r="HL395" s="284"/>
      <c r="HM395" s="284"/>
      <c r="HN395" s="284"/>
      <c r="HO395" s="284"/>
      <c r="HP395" s="284"/>
      <c r="HQ395" s="284"/>
      <c r="HR395" s="284"/>
      <c r="HS395" s="284"/>
      <c r="HT395" s="284"/>
      <c r="HU395" s="284"/>
      <c r="HV395" s="284"/>
      <c r="HW395" s="284"/>
      <c r="HX395" s="284"/>
      <c r="HY395" s="284"/>
      <c r="HZ395" s="284"/>
      <c r="IA395" s="284"/>
      <c r="IB395" s="284"/>
      <c r="IC395" s="284"/>
      <c r="ID395" s="284"/>
      <c r="IE395" s="284"/>
      <c r="IF395" s="284"/>
      <c r="IG395" s="284"/>
      <c r="IH395" s="284"/>
      <c r="II395" s="284"/>
    </row>
    <row r="396" spans="1:243" s="353" customFormat="1" ht="14.25">
      <c r="A396" s="344"/>
      <c r="B396" s="377" t="s">
        <v>102</v>
      </c>
      <c r="C396" s="403"/>
      <c r="D396" s="706" t="s">
        <v>1313</v>
      </c>
      <c r="E396" s="707"/>
      <c r="F396" s="220">
        <f>F211</f>
        <v>0</v>
      </c>
      <c r="G396" s="284"/>
      <c r="H396" s="284"/>
      <c r="I396" s="284"/>
      <c r="J396" s="284"/>
      <c r="K396" s="284"/>
      <c r="L396" s="284"/>
      <c r="M396" s="284"/>
      <c r="N396" s="284"/>
      <c r="O396" s="284"/>
      <c r="P396" s="284"/>
      <c r="Q396" s="284"/>
      <c r="R396" s="284"/>
      <c r="S396" s="284"/>
      <c r="T396" s="284"/>
      <c r="U396" s="284"/>
      <c r="V396" s="284"/>
      <c r="W396" s="284"/>
      <c r="X396" s="284"/>
      <c r="Y396" s="284"/>
      <c r="Z396" s="284"/>
      <c r="AA396" s="284"/>
      <c r="AB396" s="284"/>
      <c r="AC396" s="284"/>
      <c r="AD396" s="284"/>
      <c r="AE396" s="284"/>
      <c r="AF396" s="284"/>
      <c r="AG396" s="284"/>
      <c r="AH396" s="284"/>
      <c r="AI396" s="284"/>
      <c r="AJ396" s="284"/>
      <c r="AK396" s="284"/>
      <c r="AL396" s="284"/>
      <c r="AM396" s="284"/>
      <c r="AN396" s="284"/>
      <c r="AO396" s="284"/>
      <c r="AP396" s="284"/>
      <c r="AQ396" s="284"/>
      <c r="AR396" s="284"/>
      <c r="AS396" s="284"/>
      <c r="AT396" s="284"/>
      <c r="AU396" s="284"/>
      <c r="AV396" s="284"/>
      <c r="AW396" s="284"/>
      <c r="AX396" s="284"/>
      <c r="AY396" s="284"/>
      <c r="AZ396" s="284"/>
      <c r="BA396" s="284"/>
      <c r="BB396" s="284"/>
      <c r="BC396" s="284"/>
      <c r="BD396" s="284"/>
      <c r="BE396" s="284"/>
      <c r="BF396" s="284"/>
      <c r="BG396" s="284"/>
      <c r="BH396" s="284"/>
      <c r="BI396" s="284"/>
      <c r="BJ396" s="284"/>
      <c r="BK396" s="284"/>
      <c r="BL396" s="284"/>
      <c r="BM396" s="284"/>
      <c r="BN396" s="284"/>
      <c r="BO396" s="284"/>
      <c r="BP396" s="284"/>
      <c r="BQ396" s="284"/>
      <c r="BR396" s="284"/>
      <c r="BS396" s="284"/>
      <c r="BT396" s="284"/>
      <c r="BU396" s="284"/>
      <c r="BV396" s="284"/>
      <c r="BW396" s="284"/>
      <c r="BX396" s="284"/>
      <c r="BY396" s="284"/>
      <c r="BZ396" s="284"/>
      <c r="CA396" s="284"/>
      <c r="CB396" s="284"/>
      <c r="CC396" s="284"/>
      <c r="CD396" s="284"/>
      <c r="CE396" s="284"/>
      <c r="CF396" s="284"/>
      <c r="CG396" s="284"/>
      <c r="CH396" s="284"/>
      <c r="CI396" s="284"/>
      <c r="CJ396" s="284"/>
      <c r="CK396" s="284"/>
      <c r="CL396" s="284"/>
      <c r="CM396" s="284"/>
      <c r="CN396" s="284"/>
      <c r="CO396" s="284"/>
      <c r="CP396" s="284"/>
      <c r="CQ396" s="284"/>
      <c r="CR396" s="284"/>
      <c r="CS396" s="284"/>
      <c r="CT396" s="284"/>
      <c r="CU396" s="284"/>
      <c r="CV396" s="284"/>
      <c r="CW396" s="284"/>
      <c r="CX396" s="284"/>
      <c r="CY396" s="284"/>
      <c r="CZ396" s="284"/>
      <c r="DA396" s="284"/>
      <c r="DB396" s="284"/>
      <c r="DC396" s="284"/>
      <c r="DD396" s="284"/>
      <c r="DE396" s="284"/>
      <c r="DF396" s="284"/>
      <c r="DG396" s="284"/>
      <c r="DH396" s="284"/>
      <c r="DI396" s="284"/>
      <c r="DJ396" s="284"/>
      <c r="DK396" s="284"/>
      <c r="DL396" s="284"/>
      <c r="DM396" s="284"/>
      <c r="DN396" s="284"/>
      <c r="DO396" s="284"/>
      <c r="DP396" s="284"/>
      <c r="DQ396" s="284"/>
      <c r="DR396" s="284"/>
      <c r="DS396" s="284"/>
      <c r="DT396" s="284"/>
      <c r="DU396" s="284"/>
      <c r="DV396" s="284"/>
      <c r="DW396" s="284"/>
      <c r="DX396" s="284"/>
      <c r="DY396" s="284"/>
      <c r="DZ396" s="284"/>
      <c r="EA396" s="284"/>
      <c r="EB396" s="284"/>
      <c r="EC396" s="284"/>
      <c r="ED396" s="284"/>
      <c r="EE396" s="284"/>
      <c r="EF396" s="284"/>
      <c r="EG396" s="284"/>
      <c r="EH396" s="284"/>
      <c r="EI396" s="284"/>
      <c r="EJ396" s="284"/>
      <c r="EK396" s="284"/>
      <c r="EL396" s="284"/>
      <c r="EM396" s="284"/>
      <c r="EN396" s="284"/>
      <c r="EO396" s="284"/>
      <c r="EP396" s="284"/>
      <c r="EQ396" s="284"/>
      <c r="ER396" s="284"/>
      <c r="ES396" s="284"/>
      <c r="ET396" s="284"/>
      <c r="EU396" s="284"/>
      <c r="EV396" s="284"/>
      <c r="EW396" s="284"/>
      <c r="EX396" s="284"/>
      <c r="EY396" s="284"/>
      <c r="EZ396" s="284"/>
      <c r="FA396" s="284"/>
      <c r="FB396" s="284"/>
      <c r="FC396" s="284"/>
      <c r="FD396" s="284"/>
      <c r="FE396" s="284"/>
      <c r="FF396" s="284"/>
      <c r="FG396" s="284"/>
      <c r="FH396" s="284"/>
      <c r="FI396" s="284"/>
      <c r="FJ396" s="284"/>
      <c r="FK396" s="284"/>
      <c r="FL396" s="284"/>
      <c r="FM396" s="284"/>
      <c r="FN396" s="284"/>
      <c r="FO396" s="284"/>
      <c r="FP396" s="284"/>
      <c r="FQ396" s="284"/>
      <c r="FR396" s="284"/>
      <c r="FS396" s="284"/>
      <c r="FT396" s="284"/>
      <c r="FU396" s="284"/>
      <c r="FV396" s="284"/>
      <c r="FW396" s="284"/>
      <c r="FX396" s="284"/>
      <c r="FY396" s="284"/>
      <c r="FZ396" s="284"/>
      <c r="GA396" s="284"/>
      <c r="GB396" s="284"/>
      <c r="GC396" s="284"/>
      <c r="GD396" s="284"/>
      <c r="GE396" s="284"/>
      <c r="GF396" s="284"/>
      <c r="GG396" s="284"/>
      <c r="GH396" s="284"/>
      <c r="GI396" s="284"/>
      <c r="GJ396" s="284"/>
      <c r="GK396" s="284"/>
      <c r="GL396" s="284"/>
      <c r="GM396" s="284"/>
      <c r="GN396" s="284"/>
      <c r="GO396" s="284"/>
      <c r="GP396" s="284"/>
      <c r="GQ396" s="284"/>
      <c r="GR396" s="284"/>
      <c r="GS396" s="284"/>
      <c r="GT396" s="284"/>
      <c r="GU396" s="284"/>
      <c r="GV396" s="284"/>
      <c r="GW396" s="284"/>
      <c r="GX396" s="284"/>
      <c r="GY396" s="284"/>
      <c r="GZ396" s="284"/>
      <c r="HA396" s="284"/>
      <c r="HB396" s="284"/>
      <c r="HC396" s="284"/>
      <c r="HD396" s="284"/>
      <c r="HE396" s="284"/>
      <c r="HF396" s="284"/>
      <c r="HG396" s="284"/>
      <c r="HH396" s="284"/>
      <c r="HI396" s="284"/>
      <c r="HJ396" s="284"/>
      <c r="HK396" s="284"/>
      <c r="HL396" s="284"/>
      <c r="HM396" s="284"/>
      <c r="HN396" s="284"/>
      <c r="HO396" s="284"/>
      <c r="HP396" s="284"/>
      <c r="HQ396" s="284"/>
      <c r="HR396" s="284"/>
      <c r="HS396" s="284"/>
      <c r="HT396" s="284"/>
      <c r="HU396" s="284"/>
      <c r="HV396" s="284"/>
      <c r="HW396" s="284"/>
      <c r="HX396" s="284"/>
      <c r="HY396" s="284"/>
      <c r="HZ396" s="284"/>
      <c r="IA396" s="284"/>
      <c r="IB396" s="284"/>
      <c r="IC396" s="284"/>
      <c r="ID396" s="284"/>
      <c r="IE396" s="284"/>
      <c r="IF396" s="284"/>
      <c r="IG396" s="284"/>
      <c r="IH396" s="284"/>
      <c r="II396" s="284"/>
    </row>
    <row r="397" spans="1:243" s="353" customFormat="1" ht="14.25">
      <c r="A397" s="344"/>
      <c r="B397" s="377"/>
      <c r="C397" s="403"/>
      <c r="D397" s="706"/>
      <c r="E397" s="707"/>
      <c r="F397" s="220"/>
      <c r="G397" s="284"/>
      <c r="H397" s="284"/>
      <c r="I397" s="284"/>
      <c r="J397" s="284"/>
      <c r="K397" s="284"/>
      <c r="L397" s="284"/>
      <c r="M397" s="284"/>
      <c r="N397" s="284"/>
      <c r="O397" s="284"/>
      <c r="P397" s="284"/>
      <c r="Q397" s="284"/>
      <c r="R397" s="284"/>
      <c r="S397" s="284"/>
      <c r="T397" s="284"/>
      <c r="U397" s="284"/>
      <c r="V397" s="284"/>
      <c r="W397" s="284"/>
      <c r="X397" s="284"/>
      <c r="Y397" s="284"/>
      <c r="Z397" s="284"/>
      <c r="AA397" s="284"/>
      <c r="AB397" s="284"/>
      <c r="AC397" s="284"/>
      <c r="AD397" s="284"/>
      <c r="AE397" s="284"/>
      <c r="AF397" s="284"/>
      <c r="AG397" s="284"/>
      <c r="AH397" s="284"/>
      <c r="AI397" s="284"/>
      <c r="AJ397" s="284"/>
      <c r="AK397" s="284"/>
      <c r="AL397" s="284"/>
      <c r="AM397" s="284"/>
      <c r="AN397" s="284"/>
      <c r="AO397" s="284"/>
      <c r="AP397" s="284"/>
      <c r="AQ397" s="284"/>
      <c r="AR397" s="284"/>
      <c r="AS397" s="284"/>
      <c r="AT397" s="284"/>
      <c r="AU397" s="284"/>
      <c r="AV397" s="284"/>
      <c r="AW397" s="284"/>
      <c r="AX397" s="284"/>
      <c r="AY397" s="284"/>
      <c r="AZ397" s="284"/>
      <c r="BA397" s="284"/>
      <c r="BB397" s="284"/>
      <c r="BC397" s="284"/>
      <c r="BD397" s="284"/>
      <c r="BE397" s="284"/>
      <c r="BF397" s="284"/>
      <c r="BG397" s="284"/>
      <c r="BH397" s="284"/>
      <c r="BI397" s="284"/>
      <c r="BJ397" s="284"/>
      <c r="BK397" s="284"/>
      <c r="BL397" s="284"/>
      <c r="BM397" s="284"/>
      <c r="BN397" s="284"/>
      <c r="BO397" s="284"/>
      <c r="BP397" s="284"/>
      <c r="BQ397" s="284"/>
      <c r="BR397" s="284"/>
      <c r="BS397" s="284"/>
      <c r="BT397" s="284"/>
      <c r="BU397" s="284"/>
      <c r="BV397" s="284"/>
      <c r="BW397" s="284"/>
      <c r="BX397" s="284"/>
      <c r="BY397" s="284"/>
      <c r="BZ397" s="284"/>
      <c r="CA397" s="284"/>
      <c r="CB397" s="284"/>
      <c r="CC397" s="284"/>
      <c r="CD397" s="284"/>
      <c r="CE397" s="284"/>
      <c r="CF397" s="284"/>
      <c r="CG397" s="284"/>
      <c r="CH397" s="284"/>
      <c r="CI397" s="284"/>
      <c r="CJ397" s="284"/>
      <c r="CK397" s="284"/>
      <c r="CL397" s="284"/>
      <c r="CM397" s="284"/>
      <c r="CN397" s="284"/>
      <c r="CO397" s="284"/>
      <c r="CP397" s="284"/>
      <c r="CQ397" s="284"/>
      <c r="CR397" s="284"/>
      <c r="CS397" s="284"/>
      <c r="CT397" s="284"/>
      <c r="CU397" s="284"/>
      <c r="CV397" s="284"/>
      <c r="CW397" s="284"/>
      <c r="CX397" s="284"/>
      <c r="CY397" s="284"/>
      <c r="CZ397" s="284"/>
      <c r="DA397" s="284"/>
      <c r="DB397" s="284"/>
      <c r="DC397" s="284"/>
      <c r="DD397" s="284"/>
      <c r="DE397" s="284"/>
      <c r="DF397" s="284"/>
      <c r="DG397" s="284"/>
      <c r="DH397" s="284"/>
      <c r="DI397" s="284"/>
      <c r="DJ397" s="284"/>
      <c r="DK397" s="284"/>
      <c r="DL397" s="284"/>
      <c r="DM397" s="284"/>
      <c r="DN397" s="284"/>
      <c r="DO397" s="284"/>
      <c r="DP397" s="284"/>
      <c r="DQ397" s="284"/>
      <c r="DR397" s="284"/>
      <c r="DS397" s="284"/>
      <c r="DT397" s="284"/>
      <c r="DU397" s="284"/>
      <c r="DV397" s="284"/>
      <c r="DW397" s="284"/>
      <c r="DX397" s="284"/>
      <c r="DY397" s="284"/>
      <c r="DZ397" s="284"/>
      <c r="EA397" s="284"/>
      <c r="EB397" s="284"/>
      <c r="EC397" s="284"/>
      <c r="ED397" s="284"/>
      <c r="EE397" s="284"/>
      <c r="EF397" s="284"/>
      <c r="EG397" s="284"/>
      <c r="EH397" s="284"/>
      <c r="EI397" s="284"/>
      <c r="EJ397" s="284"/>
      <c r="EK397" s="284"/>
      <c r="EL397" s="284"/>
      <c r="EM397" s="284"/>
      <c r="EN397" s="284"/>
      <c r="EO397" s="284"/>
      <c r="EP397" s="284"/>
      <c r="EQ397" s="284"/>
      <c r="ER397" s="284"/>
      <c r="ES397" s="284"/>
      <c r="ET397" s="284"/>
      <c r="EU397" s="284"/>
      <c r="EV397" s="284"/>
      <c r="EW397" s="284"/>
      <c r="EX397" s="284"/>
      <c r="EY397" s="284"/>
      <c r="EZ397" s="284"/>
      <c r="FA397" s="284"/>
      <c r="FB397" s="284"/>
      <c r="FC397" s="284"/>
      <c r="FD397" s="284"/>
      <c r="FE397" s="284"/>
      <c r="FF397" s="284"/>
      <c r="FG397" s="284"/>
      <c r="FH397" s="284"/>
      <c r="FI397" s="284"/>
      <c r="FJ397" s="284"/>
      <c r="FK397" s="284"/>
      <c r="FL397" s="284"/>
      <c r="FM397" s="284"/>
      <c r="FN397" s="284"/>
      <c r="FO397" s="284"/>
      <c r="FP397" s="284"/>
      <c r="FQ397" s="284"/>
      <c r="FR397" s="284"/>
      <c r="FS397" s="284"/>
      <c r="FT397" s="284"/>
      <c r="FU397" s="284"/>
      <c r="FV397" s="284"/>
      <c r="FW397" s="284"/>
      <c r="FX397" s="284"/>
      <c r="FY397" s="284"/>
      <c r="FZ397" s="284"/>
      <c r="GA397" s="284"/>
      <c r="GB397" s="284"/>
      <c r="GC397" s="284"/>
      <c r="GD397" s="284"/>
      <c r="GE397" s="284"/>
      <c r="GF397" s="284"/>
      <c r="GG397" s="284"/>
      <c r="GH397" s="284"/>
      <c r="GI397" s="284"/>
      <c r="GJ397" s="284"/>
      <c r="GK397" s="284"/>
      <c r="GL397" s="284"/>
      <c r="GM397" s="284"/>
      <c r="GN397" s="284"/>
      <c r="GO397" s="284"/>
      <c r="GP397" s="284"/>
      <c r="GQ397" s="284"/>
      <c r="GR397" s="284"/>
      <c r="GS397" s="284"/>
      <c r="GT397" s="284"/>
      <c r="GU397" s="284"/>
      <c r="GV397" s="284"/>
      <c r="GW397" s="284"/>
      <c r="GX397" s="284"/>
      <c r="GY397" s="284"/>
      <c r="GZ397" s="284"/>
      <c r="HA397" s="284"/>
      <c r="HB397" s="284"/>
      <c r="HC397" s="284"/>
      <c r="HD397" s="284"/>
      <c r="HE397" s="284"/>
      <c r="HF397" s="284"/>
      <c r="HG397" s="284"/>
      <c r="HH397" s="284"/>
      <c r="HI397" s="284"/>
      <c r="HJ397" s="284"/>
      <c r="HK397" s="284"/>
      <c r="HL397" s="284"/>
      <c r="HM397" s="284"/>
      <c r="HN397" s="284"/>
      <c r="HO397" s="284"/>
      <c r="HP397" s="284"/>
      <c r="HQ397" s="284"/>
      <c r="HR397" s="284"/>
      <c r="HS397" s="284"/>
      <c r="HT397" s="284"/>
      <c r="HU397" s="284"/>
      <c r="HV397" s="284"/>
      <c r="HW397" s="284"/>
      <c r="HX397" s="284"/>
      <c r="HY397" s="284"/>
      <c r="HZ397" s="284"/>
      <c r="IA397" s="284"/>
      <c r="IB397" s="284"/>
      <c r="IC397" s="284"/>
      <c r="ID397" s="284"/>
      <c r="IE397" s="284"/>
      <c r="IF397" s="284"/>
      <c r="IG397" s="284"/>
      <c r="IH397" s="284"/>
      <c r="II397" s="284"/>
    </row>
    <row r="398" spans="1:243" s="353" customFormat="1" ht="14.25">
      <c r="A398" s="344"/>
      <c r="B398" s="377" t="s">
        <v>132</v>
      </c>
      <c r="C398" s="403"/>
      <c r="D398" s="706" t="s">
        <v>325</v>
      </c>
      <c r="E398" s="707"/>
      <c r="F398" s="220">
        <f>F390</f>
        <v>0</v>
      </c>
      <c r="G398" s="284"/>
      <c r="H398" s="284"/>
      <c r="I398" s="284"/>
      <c r="J398" s="284"/>
      <c r="K398" s="284"/>
      <c r="L398" s="284"/>
      <c r="M398" s="284"/>
      <c r="N398" s="284"/>
      <c r="O398" s="284"/>
      <c r="P398" s="284"/>
      <c r="Q398" s="284"/>
      <c r="R398" s="284"/>
      <c r="S398" s="284"/>
      <c r="T398" s="284"/>
      <c r="U398" s="284"/>
      <c r="V398" s="284"/>
      <c r="W398" s="284"/>
      <c r="X398" s="284"/>
      <c r="Y398" s="284"/>
      <c r="Z398" s="284"/>
      <c r="AA398" s="284"/>
      <c r="AB398" s="284"/>
      <c r="AC398" s="284"/>
      <c r="AD398" s="284"/>
      <c r="AE398" s="284"/>
      <c r="AF398" s="284"/>
      <c r="AG398" s="284"/>
      <c r="AH398" s="284"/>
      <c r="AI398" s="284"/>
      <c r="AJ398" s="284"/>
      <c r="AK398" s="284"/>
      <c r="AL398" s="284"/>
      <c r="AM398" s="284"/>
      <c r="AN398" s="284"/>
      <c r="AO398" s="284"/>
      <c r="AP398" s="284"/>
      <c r="AQ398" s="284"/>
      <c r="AR398" s="284"/>
      <c r="AS398" s="284"/>
      <c r="AT398" s="284"/>
      <c r="AU398" s="284"/>
      <c r="AV398" s="284"/>
      <c r="AW398" s="284"/>
      <c r="AX398" s="284"/>
      <c r="AY398" s="284"/>
      <c r="AZ398" s="284"/>
      <c r="BA398" s="284"/>
      <c r="BB398" s="284"/>
      <c r="BC398" s="284"/>
      <c r="BD398" s="284"/>
      <c r="BE398" s="284"/>
      <c r="BF398" s="284"/>
      <c r="BG398" s="284"/>
      <c r="BH398" s="284"/>
      <c r="BI398" s="284"/>
      <c r="BJ398" s="284"/>
      <c r="BK398" s="284"/>
      <c r="BL398" s="284"/>
      <c r="BM398" s="284"/>
      <c r="BN398" s="284"/>
      <c r="BO398" s="284"/>
      <c r="BP398" s="284"/>
      <c r="BQ398" s="284"/>
      <c r="BR398" s="284"/>
      <c r="BS398" s="284"/>
      <c r="BT398" s="284"/>
      <c r="BU398" s="284"/>
      <c r="BV398" s="284"/>
      <c r="BW398" s="284"/>
      <c r="BX398" s="284"/>
      <c r="BY398" s="284"/>
      <c r="BZ398" s="284"/>
      <c r="CA398" s="284"/>
      <c r="CB398" s="284"/>
      <c r="CC398" s="284"/>
      <c r="CD398" s="284"/>
      <c r="CE398" s="284"/>
      <c r="CF398" s="284"/>
      <c r="CG398" s="284"/>
      <c r="CH398" s="284"/>
      <c r="CI398" s="284"/>
      <c r="CJ398" s="284"/>
      <c r="CK398" s="284"/>
      <c r="CL398" s="284"/>
      <c r="CM398" s="284"/>
      <c r="CN398" s="284"/>
      <c r="CO398" s="284"/>
      <c r="CP398" s="284"/>
      <c r="CQ398" s="284"/>
      <c r="CR398" s="284"/>
      <c r="CS398" s="284"/>
      <c r="CT398" s="284"/>
      <c r="CU398" s="284"/>
      <c r="CV398" s="284"/>
      <c r="CW398" s="284"/>
      <c r="CX398" s="284"/>
      <c r="CY398" s="284"/>
      <c r="CZ398" s="284"/>
      <c r="DA398" s="284"/>
      <c r="DB398" s="284"/>
      <c r="DC398" s="284"/>
      <c r="DD398" s="284"/>
      <c r="DE398" s="284"/>
      <c r="DF398" s="284"/>
      <c r="DG398" s="284"/>
      <c r="DH398" s="284"/>
      <c r="DI398" s="284"/>
      <c r="DJ398" s="284"/>
      <c r="DK398" s="284"/>
      <c r="DL398" s="284"/>
      <c r="DM398" s="284"/>
      <c r="DN398" s="284"/>
      <c r="DO398" s="284"/>
      <c r="DP398" s="284"/>
      <c r="DQ398" s="284"/>
      <c r="DR398" s="284"/>
      <c r="DS398" s="284"/>
      <c r="DT398" s="284"/>
      <c r="DU398" s="284"/>
      <c r="DV398" s="284"/>
      <c r="DW398" s="284"/>
      <c r="DX398" s="284"/>
      <c r="DY398" s="284"/>
      <c r="DZ398" s="284"/>
      <c r="EA398" s="284"/>
      <c r="EB398" s="284"/>
      <c r="EC398" s="284"/>
      <c r="ED398" s="284"/>
      <c r="EE398" s="284"/>
      <c r="EF398" s="284"/>
      <c r="EG398" s="284"/>
      <c r="EH398" s="284"/>
      <c r="EI398" s="284"/>
      <c r="EJ398" s="284"/>
      <c r="EK398" s="284"/>
      <c r="EL398" s="284"/>
      <c r="EM398" s="284"/>
      <c r="EN398" s="284"/>
      <c r="EO398" s="284"/>
      <c r="EP398" s="284"/>
      <c r="EQ398" s="284"/>
      <c r="ER398" s="284"/>
      <c r="ES398" s="284"/>
      <c r="ET398" s="284"/>
      <c r="EU398" s="284"/>
      <c r="EV398" s="284"/>
      <c r="EW398" s="284"/>
      <c r="EX398" s="284"/>
      <c r="EY398" s="284"/>
      <c r="EZ398" s="284"/>
      <c r="FA398" s="284"/>
      <c r="FB398" s="284"/>
      <c r="FC398" s="284"/>
      <c r="FD398" s="284"/>
      <c r="FE398" s="284"/>
      <c r="FF398" s="284"/>
      <c r="FG398" s="284"/>
      <c r="FH398" s="284"/>
      <c r="FI398" s="284"/>
      <c r="FJ398" s="284"/>
      <c r="FK398" s="284"/>
      <c r="FL398" s="284"/>
      <c r="FM398" s="284"/>
      <c r="FN398" s="284"/>
      <c r="FO398" s="284"/>
      <c r="FP398" s="284"/>
      <c r="FQ398" s="284"/>
      <c r="FR398" s="284"/>
      <c r="FS398" s="284"/>
      <c r="FT398" s="284"/>
      <c r="FU398" s="284"/>
      <c r="FV398" s="284"/>
      <c r="FW398" s="284"/>
      <c r="FX398" s="284"/>
      <c r="FY398" s="284"/>
      <c r="FZ398" s="284"/>
      <c r="GA398" s="284"/>
      <c r="GB398" s="284"/>
      <c r="GC398" s="284"/>
      <c r="GD398" s="284"/>
      <c r="GE398" s="284"/>
      <c r="GF398" s="284"/>
      <c r="GG398" s="284"/>
      <c r="GH398" s="284"/>
      <c r="GI398" s="284"/>
      <c r="GJ398" s="284"/>
      <c r="GK398" s="284"/>
      <c r="GL398" s="284"/>
      <c r="GM398" s="284"/>
      <c r="GN398" s="284"/>
      <c r="GO398" s="284"/>
      <c r="GP398" s="284"/>
      <c r="GQ398" s="284"/>
      <c r="GR398" s="284"/>
      <c r="GS398" s="284"/>
      <c r="GT398" s="284"/>
      <c r="GU398" s="284"/>
      <c r="GV398" s="284"/>
      <c r="GW398" s="284"/>
      <c r="GX398" s="284"/>
      <c r="GY398" s="284"/>
      <c r="GZ398" s="284"/>
      <c r="HA398" s="284"/>
      <c r="HB398" s="284"/>
      <c r="HC398" s="284"/>
      <c r="HD398" s="284"/>
      <c r="HE398" s="284"/>
      <c r="HF398" s="284"/>
      <c r="HG398" s="284"/>
      <c r="HH398" s="284"/>
      <c r="HI398" s="284"/>
      <c r="HJ398" s="284"/>
      <c r="HK398" s="284"/>
      <c r="HL398" s="284"/>
      <c r="HM398" s="284"/>
      <c r="HN398" s="284"/>
      <c r="HO398" s="284"/>
      <c r="HP398" s="284"/>
      <c r="HQ398" s="284"/>
      <c r="HR398" s="284"/>
      <c r="HS398" s="284"/>
      <c r="HT398" s="284"/>
      <c r="HU398" s="284"/>
      <c r="HV398" s="284"/>
      <c r="HW398" s="284"/>
      <c r="HX398" s="284"/>
      <c r="HY398" s="284"/>
      <c r="HZ398" s="284"/>
      <c r="IA398" s="284"/>
      <c r="IB398" s="284"/>
      <c r="IC398" s="284"/>
      <c r="ID398" s="284"/>
      <c r="IE398" s="284"/>
      <c r="IF398" s="284"/>
      <c r="IG398" s="284"/>
      <c r="IH398" s="284"/>
      <c r="II398" s="284"/>
    </row>
    <row r="399" spans="1:243" s="353" customFormat="1" ht="14.25">
      <c r="A399" s="344"/>
      <c r="B399" s="373"/>
      <c r="C399" s="317"/>
      <c r="D399" s="708"/>
      <c r="E399" s="709"/>
      <c r="F399" s="220"/>
      <c r="G399" s="284"/>
      <c r="H399" s="284"/>
      <c r="I399" s="284"/>
      <c r="J399" s="284"/>
      <c r="K399" s="284"/>
      <c r="L399" s="284"/>
      <c r="M399" s="284"/>
      <c r="N399" s="284"/>
      <c r="O399" s="284"/>
      <c r="P399" s="284"/>
      <c r="Q399" s="284"/>
      <c r="R399" s="284"/>
      <c r="S399" s="284"/>
      <c r="T399" s="284"/>
      <c r="U399" s="284"/>
      <c r="V399" s="284"/>
      <c r="W399" s="284"/>
      <c r="X399" s="284"/>
      <c r="Y399" s="284"/>
      <c r="Z399" s="284"/>
      <c r="AA399" s="284"/>
      <c r="AB399" s="284"/>
      <c r="AC399" s="284"/>
      <c r="AD399" s="284"/>
      <c r="AE399" s="284"/>
      <c r="AF399" s="284"/>
      <c r="AG399" s="284"/>
      <c r="AH399" s="284"/>
      <c r="AI399" s="284"/>
      <c r="AJ399" s="284"/>
      <c r="AK399" s="284"/>
      <c r="AL399" s="284"/>
      <c r="AM399" s="284"/>
      <c r="AN399" s="284"/>
      <c r="AO399" s="284"/>
      <c r="AP399" s="284"/>
      <c r="AQ399" s="284"/>
      <c r="AR399" s="284"/>
      <c r="AS399" s="284"/>
      <c r="AT399" s="284"/>
      <c r="AU399" s="284"/>
      <c r="AV399" s="284"/>
      <c r="AW399" s="284"/>
      <c r="AX399" s="284"/>
      <c r="AY399" s="284"/>
      <c r="AZ399" s="284"/>
      <c r="BA399" s="284"/>
      <c r="BB399" s="284"/>
      <c r="BC399" s="284"/>
      <c r="BD399" s="284"/>
      <c r="BE399" s="284"/>
      <c r="BF399" s="284"/>
      <c r="BG399" s="284"/>
      <c r="BH399" s="284"/>
      <c r="BI399" s="284"/>
      <c r="BJ399" s="284"/>
      <c r="BK399" s="284"/>
      <c r="BL399" s="284"/>
      <c r="BM399" s="284"/>
      <c r="BN399" s="284"/>
      <c r="BO399" s="284"/>
      <c r="BP399" s="284"/>
      <c r="BQ399" s="284"/>
      <c r="BR399" s="284"/>
      <c r="BS399" s="284"/>
      <c r="BT399" s="284"/>
      <c r="BU399" s="284"/>
      <c r="BV399" s="284"/>
      <c r="BW399" s="284"/>
      <c r="BX399" s="284"/>
      <c r="BY399" s="284"/>
      <c r="BZ399" s="284"/>
      <c r="CA399" s="284"/>
      <c r="CB399" s="284"/>
      <c r="CC399" s="284"/>
      <c r="CD399" s="284"/>
      <c r="CE399" s="284"/>
      <c r="CF399" s="284"/>
      <c r="CG399" s="284"/>
      <c r="CH399" s="284"/>
      <c r="CI399" s="284"/>
      <c r="CJ399" s="284"/>
      <c r="CK399" s="284"/>
      <c r="CL399" s="284"/>
      <c r="CM399" s="284"/>
      <c r="CN399" s="284"/>
      <c r="CO399" s="284"/>
      <c r="CP399" s="284"/>
      <c r="CQ399" s="284"/>
      <c r="CR399" s="284"/>
      <c r="CS399" s="284"/>
      <c r="CT399" s="284"/>
      <c r="CU399" s="284"/>
      <c r="CV399" s="284"/>
      <c r="CW399" s="284"/>
      <c r="CX399" s="284"/>
      <c r="CY399" s="284"/>
      <c r="CZ399" s="284"/>
      <c r="DA399" s="284"/>
      <c r="DB399" s="284"/>
      <c r="DC399" s="284"/>
      <c r="DD399" s="284"/>
      <c r="DE399" s="284"/>
      <c r="DF399" s="284"/>
      <c r="DG399" s="284"/>
      <c r="DH399" s="284"/>
      <c r="DI399" s="284"/>
      <c r="DJ399" s="284"/>
      <c r="DK399" s="284"/>
      <c r="DL399" s="284"/>
      <c r="DM399" s="284"/>
      <c r="DN399" s="284"/>
      <c r="DO399" s="284"/>
      <c r="DP399" s="284"/>
      <c r="DQ399" s="284"/>
      <c r="DR399" s="284"/>
      <c r="DS399" s="284"/>
      <c r="DT399" s="284"/>
      <c r="DU399" s="284"/>
      <c r="DV399" s="284"/>
      <c r="DW399" s="284"/>
      <c r="DX399" s="284"/>
      <c r="DY399" s="284"/>
      <c r="DZ399" s="284"/>
      <c r="EA399" s="284"/>
      <c r="EB399" s="284"/>
      <c r="EC399" s="284"/>
      <c r="ED399" s="284"/>
      <c r="EE399" s="284"/>
      <c r="EF399" s="284"/>
      <c r="EG399" s="284"/>
      <c r="EH399" s="284"/>
      <c r="EI399" s="284"/>
      <c r="EJ399" s="284"/>
      <c r="EK399" s="284"/>
      <c r="EL399" s="284"/>
      <c r="EM399" s="284"/>
      <c r="EN399" s="284"/>
      <c r="EO399" s="284"/>
      <c r="EP399" s="284"/>
      <c r="EQ399" s="284"/>
      <c r="ER399" s="284"/>
      <c r="ES399" s="284"/>
      <c r="ET399" s="284"/>
      <c r="EU399" s="284"/>
      <c r="EV399" s="284"/>
      <c r="EW399" s="284"/>
      <c r="EX399" s="284"/>
      <c r="EY399" s="284"/>
      <c r="EZ399" s="284"/>
      <c r="FA399" s="284"/>
      <c r="FB399" s="284"/>
      <c r="FC399" s="284"/>
      <c r="FD399" s="284"/>
      <c r="FE399" s="284"/>
      <c r="FF399" s="284"/>
      <c r="FG399" s="284"/>
      <c r="FH399" s="284"/>
      <c r="FI399" s="284"/>
      <c r="FJ399" s="284"/>
      <c r="FK399" s="284"/>
      <c r="FL399" s="284"/>
      <c r="FM399" s="284"/>
      <c r="FN399" s="284"/>
      <c r="FO399" s="284"/>
      <c r="FP399" s="284"/>
      <c r="FQ399" s="284"/>
      <c r="FR399" s="284"/>
      <c r="FS399" s="284"/>
      <c r="FT399" s="284"/>
      <c r="FU399" s="284"/>
      <c r="FV399" s="284"/>
      <c r="FW399" s="284"/>
      <c r="FX399" s="284"/>
      <c r="FY399" s="284"/>
      <c r="FZ399" s="284"/>
      <c r="GA399" s="284"/>
      <c r="GB399" s="284"/>
      <c r="GC399" s="284"/>
      <c r="GD399" s="284"/>
      <c r="GE399" s="284"/>
      <c r="GF399" s="284"/>
      <c r="GG399" s="284"/>
      <c r="GH399" s="284"/>
      <c r="GI399" s="284"/>
      <c r="GJ399" s="284"/>
      <c r="GK399" s="284"/>
      <c r="GL399" s="284"/>
      <c r="GM399" s="284"/>
      <c r="GN399" s="284"/>
      <c r="GO399" s="284"/>
      <c r="GP399" s="284"/>
      <c r="GQ399" s="284"/>
      <c r="GR399" s="284"/>
      <c r="GS399" s="284"/>
      <c r="GT399" s="284"/>
      <c r="GU399" s="284"/>
      <c r="GV399" s="284"/>
      <c r="GW399" s="284"/>
      <c r="GX399" s="284"/>
      <c r="GY399" s="284"/>
      <c r="GZ399" s="284"/>
      <c r="HA399" s="284"/>
      <c r="HB399" s="284"/>
      <c r="HC399" s="284"/>
      <c r="HD399" s="284"/>
      <c r="HE399" s="284"/>
      <c r="HF399" s="284"/>
      <c r="HG399" s="284"/>
      <c r="HH399" s="284"/>
      <c r="HI399" s="284"/>
      <c r="HJ399" s="284"/>
      <c r="HK399" s="284"/>
      <c r="HL399" s="284"/>
      <c r="HM399" s="284"/>
      <c r="HN399" s="284"/>
      <c r="HO399" s="284"/>
      <c r="HP399" s="284"/>
      <c r="HQ399" s="284"/>
      <c r="HR399" s="284"/>
      <c r="HS399" s="284"/>
      <c r="HT399" s="284"/>
      <c r="HU399" s="284"/>
      <c r="HV399" s="284"/>
      <c r="HW399" s="284"/>
      <c r="HX399" s="284"/>
      <c r="HY399" s="284"/>
      <c r="HZ399" s="284"/>
      <c r="IA399" s="284"/>
      <c r="IB399" s="284"/>
      <c r="IC399" s="284"/>
      <c r="ID399" s="284"/>
      <c r="IE399" s="284"/>
      <c r="IF399" s="284"/>
      <c r="IG399" s="284"/>
      <c r="IH399" s="284"/>
      <c r="II399" s="284"/>
    </row>
    <row r="400" spans="1:243" s="353" customFormat="1" ht="14.25">
      <c r="A400" s="344"/>
      <c r="B400" s="377"/>
      <c r="C400" s="317"/>
      <c r="D400" s="706"/>
      <c r="E400" s="707"/>
      <c r="F400" s="220"/>
      <c r="G400" s="284"/>
      <c r="H400" s="284"/>
      <c r="I400" s="284"/>
      <c r="J400" s="284"/>
      <c r="K400" s="284"/>
      <c r="L400" s="284"/>
      <c r="M400" s="284"/>
      <c r="N400" s="284"/>
      <c r="O400" s="284"/>
      <c r="P400" s="284"/>
      <c r="Q400" s="284"/>
      <c r="R400" s="284"/>
      <c r="S400" s="284"/>
      <c r="T400" s="284"/>
      <c r="U400" s="284"/>
      <c r="V400" s="284"/>
      <c r="W400" s="284"/>
      <c r="X400" s="284"/>
      <c r="Y400" s="284"/>
      <c r="Z400" s="284"/>
      <c r="AA400" s="284"/>
      <c r="AB400" s="284"/>
      <c r="AC400" s="284"/>
      <c r="AD400" s="284"/>
      <c r="AE400" s="284"/>
      <c r="AF400" s="284"/>
      <c r="AG400" s="284"/>
      <c r="AH400" s="284"/>
      <c r="AI400" s="284"/>
      <c r="AJ400" s="284"/>
      <c r="AK400" s="284"/>
      <c r="AL400" s="284"/>
      <c r="AM400" s="284"/>
      <c r="AN400" s="284"/>
      <c r="AO400" s="284"/>
      <c r="AP400" s="284"/>
      <c r="AQ400" s="284"/>
      <c r="AR400" s="284"/>
      <c r="AS400" s="284"/>
      <c r="AT400" s="284"/>
      <c r="AU400" s="284"/>
      <c r="AV400" s="284"/>
      <c r="AW400" s="284"/>
      <c r="AX400" s="284"/>
      <c r="AY400" s="284"/>
      <c r="AZ400" s="284"/>
      <c r="BA400" s="284"/>
      <c r="BB400" s="284"/>
      <c r="BC400" s="284"/>
      <c r="BD400" s="284"/>
      <c r="BE400" s="284"/>
      <c r="BF400" s="284"/>
      <c r="BG400" s="284"/>
      <c r="BH400" s="284"/>
      <c r="BI400" s="284"/>
      <c r="BJ400" s="284"/>
      <c r="BK400" s="284"/>
      <c r="BL400" s="284"/>
      <c r="BM400" s="284"/>
      <c r="BN400" s="284"/>
      <c r="BO400" s="284"/>
      <c r="BP400" s="284"/>
      <c r="BQ400" s="284"/>
      <c r="BR400" s="284"/>
      <c r="BS400" s="284"/>
      <c r="BT400" s="284"/>
      <c r="BU400" s="284"/>
      <c r="BV400" s="284"/>
      <c r="BW400" s="284"/>
      <c r="BX400" s="284"/>
      <c r="BY400" s="284"/>
      <c r="BZ400" s="284"/>
      <c r="CA400" s="284"/>
      <c r="CB400" s="284"/>
      <c r="CC400" s="284"/>
      <c r="CD400" s="284"/>
      <c r="CE400" s="284"/>
      <c r="CF400" s="284"/>
      <c r="CG400" s="284"/>
      <c r="CH400" s="284"/>
      <c r="CI400" s="284"/>
      <c r="CJ400" s="284"/>
      <c r="CK400" s="284"/>
      <c r="CL400" s="284"/>
      <c r="CM400" s="284"/>
      <c r="CN400" s="284"/>
      <c r="CO400" s="284"/>
      <c r="CP400" s="284"/>
      <c r="CQ400" s="284"/>
      <c r="CR400" s="284"/>
      <c r="CS400" s="284"/>
      <c r="CT400" s="284"/>
      <c r="CU400" s="284"/>
      <c r="CV400" s="284"/>
      <c r="CW400" s="284"/>
      <c r="CX400" s="284"/>
      <c r="CY400" s="284"/>
      <c r="CZ400" s="284"/>
      <c r="DA400" s="284"/>
      <c r="DB400" s="284"/>
      <c r="DC400" s="284"/>
      <c r="DD400" s="284"/>
      <c r="DE400" s="284"/>
      <c r="DF400" s="284"/>
      <c r="DG400" s="284"/>
      <c r="DH400" s="284"/>
      <c r="DI400" s="284"/>
      <c r="DJ400" s="284"/>
      <c r="DK400" s="284"/>
      <c r="DL400" s="284"/>
      <c r="DM400" s="284"/>
      <c r="DN400" s="284"/>
      <c r="DO400" s="284"/>
      <c r="DP400" s="284"/>
      <c r="DQ400" s="284"/>
      <c r="DR400" s="284"/>
      <c r="DS400" s="284"/>
      <c r="DT400" s="284"/>
      <c r="DU400" s="284"/>
      <c r="DV400" s="284"/>
      <c r="DW400" s="284"/>
      <c r="DX400" s="284"/>
      <c r="DY400" s="284"/>
      <c r="DZ400" s="284"/>
      <c r="EA400" s="284"/>
      <c r="EB400" s="284"/>
      <c r="EC400" s="284"/>
      <c r="ED400" s="284"/>
      <c r="EE400" s="284"/>
      <c r="EF400" s="284"/>
      <c r="EG400" s="284"/>
      <c r="EH400" s="284"/>
      <c r="EI400" s="284"/>
      <c r="EJ400" s="284"/>
      <c r="EK400" s="284"/>
      <c r="EL400" s="284"/>
      <c r="EM400" s="284"/>
      <c r="EN400" s="284"/>
      <c r="EO400" s="284"/>
      <c r="EP400" s="284"/>
      <c r="EQ400" s="284"/>
      <c r="ER400" s="284"/>
      <c r="ES400" s="284"/>
      <c r="ET400" s="284"/>
      <c r="EU400" s="284"/>
      <c r="EV400" s="284"/>
      <c r="EW400" s="284"/>
      <c r="EX400" s="284"/>
      <c r="EY400" s="284"/>
      <c r="EZ400" s="284"/>
      <c r="FA400" s="284"/>
      <c r="FB400" s="284"/>
      <c r="FC400" s="284"/>
      <c r="FD400" s="284"/>
      <c r="FE400" s="284"/>
      <c r="FF400" s="284"/>
      <c r="FG400" s="284"/>
      <c r="FH400" s="284"/>
      <c r="FI400" s="284"/>
      <c r="FJ400" s="284"/>
      <c r="FK400" s="284"/>
      <c r="FL400" s="284"/>
      <c r="FM400" s="284"/>
      <c r="FN400" s="284"/>
      <c r="FO400" s="284"/>
      <c r="FP400" s="284"/>
      <c r="FQ400" s="284"/>
      <c r="FR400" s="284"/>
      <c r="FS400" s="284"/>
      <c r="FT400" s="284"/>
      <c r="FU400" s="284"/>
      <c r="FV400" s="284"/>
      <c r="FW400" s="284"/>
      <c r="FX400" s="284"/>
      <c r="FY400" s="284"/>
      <c r="FZ400" s="284"/>
      <c r="GA400" s="284"/>
      <c r="GB400" s="284"/>
      <c r="GC400" s="284"/>
      <c r="GD400" s="284"/>
      <c r="GE400" s="284"/>
      <c r="GF400" s="284"/>
      <c r="GG400" s="284"/>
      <c r="GH400" s="284"/>
      <c r="GI400" s="284"/>
      <c r="GJ400" s="284"/>
      <c r="GK400" s="284"/>
      <c r="GL400" s="284"/>
      <c r="GM400" s="284"/>
      <c r="GN400" s="284"/>
      <c r="GO400" s="284"/>
      <c r="GP400" s="284"/>
      <c r="GQ400" s="284"/>
      <c r="GR400" s="284"/>
      <c r="GS400" s="284"/>
      <c r="GT400" s="284"/>
      <c r="GU400" s="284"/>
      <c r="GV400" s="284"/>
      <c r="GW400" s="284"/>
      <c r="GX400" s="284"/>
      <c r="GY400" s="284"/>
      <c r="GZ400" s="284"/>
      <c r="HA400" s="284"/>
      <c r="HB400" s="284"/>
      <c r="HC400" s="284"/>
      <c r="HD400" s="284"/>
      <c r="HE400" s="284"/>
      <c r="HF400" s="284"/>
      <c r="HG400" s="284"/>
      <c r="HH400" s="284"/>
      <c r="HI400" s="284"/>
      <c r="HJ400" s="284"/>
      <c r="HK400" s="284"/>
      <c r="HL400" s="284"/>
      <c r="HM400" s="284"/>
      <c r="HN400" s="284"/>
      <c r="HO400" s="284"/>
      <c r="HP400" s="284"/>
      <c r="HQ400" s="284"/>
      <c r="HR400" s="284"/>
      <c r="HS400" s="284"/>
      <c r="HT400" s="284"/>
      <c r="HU400" s="284"/>
      <c r="HV400" s="284"/>
      <c r="HW400" s="284"/>
      <c r="HX400" s="284"/>
      <c r="HY400" s="284"/>
      <c r="HZ400" s="284"/>
      <c r="IA400" s="284"/>
      <c r="IB400" s="284"/>
      <c r="IC400" s="284"/>
      <c r="ID400" s="284"/>
      <c r="IE400" s="284"/>
      <c r="IF400" s="284"/>
      <c r="IG400" s="284"/>
      <c r="IH400" s="284"/>
      <c r="II400" s="284"/>
    </row>
    <row r="401" spans="1:243" s="353" customFormat="1" ht="14.25">
      <c r="A401" s="344"/>
      <c r="B401" s="373"/>
      <c r="C401" s="317"/>
      <c r="D401" s="708"/>
      <c r="E401" s="709"/>
      <c r="F401" s="220"/>
      <c r="G401" s="284"/>
      <c r="H401" s="284"/>
      <c r="I401" s="284"/>
      <c r="J401" s="284"/>
      <c r="K401" s="284"/>
      <c r="L401" s="284"/>
      <c r="M401" s="284"/>
      <c r="N401" s="284"/>
      <c r="O401" s="284"/>
      <c r="P401" s="284"/>
      <c r="Q401" s="284"/>
      <c r="R401" s="284"/>
      <c r="S401" s="284"/>
      <c r="T401" s="284"/>
      <c r="U401" s="284"/>
      <c r="V401" s="284"/>
      <c r="W401" s="284"/>
      <c r="X401" s="284"/>
      <c r="Y401" s="284"/>
      <c r="Z401" s="284"/>
      <c r="AA401" s="284"/>
      <c r="AB401" s="284"/>
      <c r="AC401" s="284"/>
      <c r="AD401" s="284"/>
      <c r="AE401" s="284"/>
      <c r="AF401" s="284"/>
      <c r="AG401" s="284"/>
      <c r="AH401" s="284"/>
      <c r="AI401" s="284"/>
      <c r="AJ401" s="284"/>
      <c r="AK401" s="284"/>
      <c r="AL401" s="284"/>
      <c r="AM401" s="284"/>
      <c r="AN401" s="284"/>
      <c r="AO401" s="284"/>
      <c r="AP401" s="284"/>
      <c r="AQ401" s="284"/>
      <c r="AR401" s="284"/>
      <c r="AS401" s="284"/>
      <c r="AT401" s="284"/>
      <c r="AU401" s="284"/>
      <c r="AV401" s="284"/>
      <c r="AW401" s="284"/>
      <c r="AX401" s="284"/>
      <c r="AY401" s="284"/>
      <c r="AZ401" s="284"/>
      <c r="BA401" s="284"/>
      <c r="BB401" s="284"/>
      <c r="BC401" s="284"/>
      <c r="BD401" s="284"/>
      <c r="BE401" s="284"/>
      <c r="BF401" s="284"/>
      <c r="BG401" s="284"/>
      <c r="BH401" s="284"/>
      <c r="BI401" s="284"/>
      <c r="BJ401" s="284"/>
      <c r="BK401" s="284"/>
      <c r="BL401" s="284"/>
      <c r="BM401" s="284"/>
      <c r="BN401" s="284"/>
      <c r="BO401" s="284"/>
      <c r="BP401" s="284"/>
      <c r="BQ401" s="284"/>
      <c r="BR401" s="284"/>
      <c r="BS401" s="284"/>
      <c r="BT401" s="284"/>
      <c r="BU401" s="284"/>
      <c r="BV401" s="284"/>
      <c r="BW401" s="284"/>
      <c r="BX401" s="284"/>
      <c r="BY401" s="284"/>
      <c r="BZ401" s="284"/>
      <c r="CA401" s="284"/>
      <c r="CB401" s="284"/>
      <c r="CC401" s="284"/>
      <c r="CD401" s="284"/>
      <c r="CE401" s="284"/>
      <c r="CF401" s="284"/>
      <c r="CG401" s="284"/>
      <c r="CH401" s="284"/>
      <c r="CI401" s="284"/>
      <c r="CJ401" s="284"/>
      <c r="CK401" s="284"/>
      <c r="CL401" s="284"/>
      <c r="CM401" s="284"/>
      <c r="CN401" s="284"/>
      <c r="CO401" s="284"/>
      <c r="CP401" s="284"/>
      <c r="CQ401" s="284"/>
      <c r="CR401" s="284"/>
      <c r="CS401" s="284"/>
      <c r="CT401" s="284"/>
      <c r="CU401" s="284"/>
      <c r="CV401" s="284"/>
      <c r="CW401" s="284"/>
      <c r="CX401" s="284"/>
      <c r="CY401" s="284"/>
      <c r="CZ401" s="284"/>
      <c r="DA401" s="284"/>
      <c r="DB401" s="284"/>
      <c r="DC401" s="284"/>
      <c r="DD401" s="284"/>
      <c r="DE401" s="284"/>
      <c r="DF401" s="284"/>
      <c r="DG401" s="284"/>
      <c r="DH401" s="284"/>
      <c r="DI401" s="284"/>
      <c r="DJ401" s="284"/>
      <c r="DK401" s="284"/>
      <c r="DL401" s="284"/>
      <c r="DM401" s="284"/>
      <c r="DN401" s="284"/>
      <c r="DO401" s="284"/>
      <c r="DP401" s="284"/>
      <c r="DQ401" s="284"/>
      <c r="DR401" s="284"/>
      <c r="DS401" s="284"/>
      <c r="DT401" s="284"/>
      <c r="DU401" s="284"/>
      <c r="DV401" s="284"/>
      <c r="DW401" s="284"/>
      <c r="DX401" s="284"/>
      <c r="DY401" s="284"/>
      <c r="DZ401" s="284"/>
      <c r="EA401" s="284"/>
      <c r="EB401" s="284"/>
      <c r="EC401" s="284"/>
      <c r="ED401" s="284"/>
      <c r="EE401" s="284"/>
      <c r="EF401" s="284"/>
      <c r="EG401" s="284"/>
      <c r="EH401" s="284"/>
      <c r="EI401" s="284"/>
      <c r="EJ401" s="284"/>
      <c r="EK401" s="284"/>
      <c r="EL401" s="284"/>
      <c r="EM401" s="284"/>
      <c r="EN401" s="284"/>
      <c r="EO401" s="284"/>
      <c r="EP401" s="284"/>
      <c r="EQ401" s="284"/>
      <c r="ER401" s="284"/>
      <c r="ES401" s="284"/>
      <c r="ET401" s="284"/>
      <c r="EU401" s="284"/>
      <c r="EV401" s="284"/>
      <c r="EW401" s="284"/>
      <c r="EX401" s="284"/>
      <c r="EY401" s="284"/>
      <c r="EZ401" s="284"/>
      <c r="FA401" s="284"/>
      <c r="FB401" s="284"/>
      <c r="FC401" s="284"/>
      <c r="FD401" s="284"/>
      <c r="FE401" s="284"/>
      <c r="FF401" s="284"/>
      <c r="FG401" s="284"/>
      <c r="FH401" s="284"/>
      <c r="FI401" s="284"/>
      <c r="FJ401" s="284"/>
      <c r="FK401" s="284"/>
      <c r="FL401" s="284"/>
      <c r="FM401" s="284"/>
      <c r="FN401" s="284"/>
      <c r="FO401" s="284"/>
      <c r="FP401" s="284"/>
      <c r="FQ401" s="284"/>
      <c r="FR401" s="284"/>
      <c r="FS401" s="284"/>
      <c r="FT401" s="284"/>
      <c r="FU401" s="284"/>
      <c r="FV401" s="284"/>
      <c r="FW401" s="284"/>
      <c r="FX401" s="284"/>
      <c r="FY401" s="284"/>
      <c r="FZ401" s="284"/>
      <c r="GA401" s="284"/>
      <c r="GB401" s="284"/>
      <c r="GC401" s="284"/>
      <c r="GD401" s="284"/>
      <c r="GE401" s="284"/>
      <c r="GF401" s="284"/>
      <c r="GG401" s="284"/>
      <c r="GH401" s="284"/>
      <c r="GI401" s="284"/>
      <c r="GJ401" s="284"/>
      <c r="GK401" s="284"/>
      <c r="GL401" s="284"/>
      <c r="GM401" s="284"/>
      <c r="GN401" s="284"/>
      <c r="GO401" s="284"/>
      <c r="GP401" s="284"/>
      <c r="GQ401" s="284"/>
      <c r="GR401" s="284"/>
      <c r="GS401" s="284"/>
      <c r="GT401" s="284"/>
      <c r="GU401" s="284"/>
      <c r="GV401" s="284"/>
      <c r="GW401" s="284"/>
      <c r="GX401" s="284"/>
      <c r="GY401" s="284"/>
      <c r="GZ401" s="284"/>
      <c r="HA401" s="284"/>
      <c r="HB401" s="284"/>
      <c r="HC401" s="284"/>
      <c r="HD401" s="284"/>
      <c r="HE401" s="284"/>
      <c r="HF401" s="284"/>
      <c r="HG401" s="284"/>
      <c r="HH401" s="284"/>
      <c r="HI401" s="284"/>
      <c r="HJ401" s="284"/>
      <c r="HK401" s="284"/>
      <c r="HL401" s="284"/>
      <c r="HM401" s="284"/>
      <c r="HN401" s="284"/>
      <c r="HO401" s="284"/>
      <c r="HP401" s="284"/>
      <c r="HQ401" s="284"/>
      <c r="HR401" s="284"/>
      <c r="HS401" s="284"/>
      <c r="HT401" s="284"/>
      <c r="HU401" s="284"/>
      <c r="HV401" s="284"/>
      <c r="HW401" s="284"/>
      <c r="HX401" s="284"/>
      <c r="HY401" s="284"/>
      <c r="HZ401" s="284"/>
      <c r="IA401" s="284"/>
      <c r="IB401" s="284"/>
      <c r="IC401" s="284"/>
      <c r="ID401" s="284"/>
      <c r="IE401" s="284"/>
      <c r="IF401" s="284"/>
      <c r="IG401" s="284"/>
      <c r="IH401" s="284"/>
      <c r="II401" s="284"/>
    </row>
    <row r="402" spans="1:243" s="353" customFormat="1" ht="14.25">
      <c r="A402" s="344"/>
      <c r="B402" s="377"/>
      <c r="C402" s="317"/>
      <c r="D402" s="706"/>
      <c r="E402" s="707"/>
      <c r="F402" s="220"/>
      <c r="G402" s="284"/>
      <c r="H402" s="284"/>
      <c r="I402" s="284"/>
      <c r="J402" s="284"/>
      <c r="K402" s="284"/>
      <c r="L402" s="284"/>
      <c r="M402" s="284"/>
      <c r="N402" s="284"/>
      <c r="O402" s="284"/>
      <c r="P402" s="284"/>
      <c r="Q402" s="284"/>
      <c r="R402" s="284"/>
      <c r="S402" s="284"/>
      <c r="T402" s="284"/>
      <c r="U402" s="284"/>
      <c r="V402" s="284"/>
      <c r="W402" s="284"/>
      <c r="X402" s="284"/>
      <c r="Y402" s="284"/>
      <c r="Z402" s="284"/>
      <c r="AA402" s="284"/>
      <c r="AB402" s="284"/>
      <c r="AC402" s="284"/>
      <c r="AD402" s="284"/>
      <c r="AE402" s="284"/>
      <c r="AF402" s="284"/>
      <c r="AG402" s="284"/>
      <c r="AH402" s="284"/>
      <c r="AI402" s="284"/>
      <c r="AJ402" s="284"/>
      <c r="AK402" s="284"/>
      <c r="AL402" s="284"/>
      <c r="AM402" s="284"/>
      <c r="AN402" s="284"/>
      <c r="AO402" s="284"/>
      <c r="AP402" s="284"/>
      <c r="AQ402" s="284"/>
      <c r="AR402" s="284"/>
      <c r="AS402" s="284"/>
      <c r="AT402" s="284"/>
      <c r="AU402" s="284"/>
      <c r="AV402" s="284"/>
      <c r="AW402" s="284"/>
      <c r="AX402" s="284"/>
      <c r="AY402" s="284"/>
      <c r="AZ402" s="284"/>
      <c r="BA402" s="284"/>
      <c r="BB402" s="284"/>
      <c r="BC402" s="284"/>
      <c r="BD402" s="284"/>
      <c r="BE402" s="284"/>
      <c r="BF402" s="284"/>
      <c r="BG402" s="284"/>
      <c r="BH402" s="284"/>
      <c r="BI402" s="284"/>
      <c r="BJ402" s="284"/>
      <c r="BK402" s="284"/>
      <c r="BL402" s="284"/>
      <c r="BM402" s="284"/>
      <c r="BN402" s="284"/>
      <c r="BO402" s="284"/>
      <c r="BP402" s="284"/>
      <c r="BQ402" s="284"/>
      <c r="BR402" s="284"/>
      <c r="BS402" s="284"/>
      <c r="BT402" s="284"/>
      <c r="BU402" s="284"/>
      <c r="BV402" s="284"/>
      <c r="BW402" s="284"/>
      <c r="BX402" s="284"/>
      <c r="BY402" s="284"/>
      <c r="BZ402" s="284"/>
      <c r="CA402" s="284"/>
      <c r="CB402" s="284"/>
      <c r="CC402" s="284"/>
      <c r="CD402" s="284"/>
      <c r="CE402" s="284"/>
      <c r="CF402" s="284"/>
      <c r="CG402" s="284"/>
      <c r="CH402" s="284"/>
      <c r="CI402" s="284"/>
      <c r="CJ402" s="284"/>
      <c r="CK402" s="284"/>
      <c r="CL402" s="284"/>
      <c r="CM402" s="284"/>
      <c r="CN402" s="284"/>
      <c r="CO402" s="284"/>
      <c r="CP402" s="284"/>
      <c r="CQ402" s="284"/>
      <c r="CR402" s="284"/>
      <c r="CS402" s="284"/>
      <c r="CT402" s="284"/>
      <c r="CU402" s="284"/>
      <c r="CV402" s="284"/>
      <c r="CW402" s="284"/>
      <c r="CX402" s="284"/>
      <c r="CY402" s="284"/>
      <c r="CZ402" s="284"/>
      <c r="DA402" s="284"/>
      <c r="DB402" s="284"/>
      <c r="DC402" s="284"/>
      <c r="DD402" s="284"/>
      <c r="DE402" s="284"/>
      <c r="DF402" s="284"/>
      <c r="DG402" s="284"/>
      <c r="DH402" s="284"/>
      <c r="DI402" s="284"/>
      <c r="DJ402" s="284"/>
      <c r="DK402" s="284"/>
      <c r="DL402" s="284"/>
      <c r="DM402" s="284"/>
      <c r="DN402" s="284"/>
      <c r="DO402" s="284"/>
      <c r="DP402" s="284"/>
      <c r="DQ402" s="284"/>
      <c r="DR402" s="284"/>
      <c r="DS402" s="284"/>
      <c r="DT402" s="284"/>
      <c r="DU402" s="284"/>
      <c r="DV402" s="284"/>
      <c r="DW402" s="284"/>
      <c r="DX402" s="284"/>
      <c r="DY402" s="284"/>
      <c r="DZ402" s="284"/>
      <c r="EA402" s="284"/>
      <c r="EB402" s="284"/>
      <c r="EC402" s="284"/>
      <c r="ED402" s="284"/>
      <c r="EE402" s="284"/>
      <c r="EF402" s="284"/>
      <c r="EG402" s="284"/>
      <c r="EH402" s="284"/>
      <c r="EI402" s="284"/>
      <c r="EJ402" s="284"/>
      <c r="EK402" s="284"/>
      <c r="EL402" s="284"/>
      <c r="EM402" s="284"/>
      <c r="EN402" s="284"/>
      <c r="EO402" s="284"/>
      <c r="EP402" s="284"/>
      <c r="EQ402" s="284"/>
      <c r="ER402" s="284"/>
      <c r="ES402" s="284"/>
      <c r="ET402" s="284"/>
      <c r="EU402" s="284"/>
      <c r="EV402" s="284"/>
      <c r="EW402" s="284"/>
      <c r="EX402" s="284"/>
      <c r="EY402" s="284"/>
      <c r="EZ402" s="284"/>
      <c r="FA402" s="284"/>
      <c r="FB402" s="284"/>
      <c r="FC402" s="284"/>
      <c r="FD402" s="284"/>
      <c r="FE402" s="284"/>
      <c r="FF402" s="284"/>
      <c r="FG402" s="284"/>
      <c r="FH402" s="284"/>
      <c r="FI402" s="284"/>
      <c r="FJ402" s="284"/>
      <c r="FK402" s="284"/>
      <c r="FL402" s="284"/>
      <c r="FM402" s="284"/>
      <c r="FN402" s="284"/>
      <c r="FO402" s="284"/>
      <c r="FP402" s="284"/>
      <c r="FQ402" s="284"/>
      <c r="FR402" s="284"/>
      <c r="FS402" s="284"/>
      <c r="FT402" s="284"/>
      <c r="FU402" s="284"/>
      <c r="FV402" s="284"/>
      <c r="FW402" s="284"/>
      <c r="FX402" s="284"/>
      <c r="FY402" s="284"/>
      <c r="FZ402" s="284"/>
      <c r="GA402" s="284"/>
      <c r="GB402" s="284"/>
      <c r="GC402" s="284"/>
      <c r="GD402" s="284"/>
      <c r="GE402" s="284"/>
      <c r="GF402" s="284"/>
      <c r="GG402" s="284"/>
      <c r="GH402" s="284"/>
      <c r="GI402" s="284"/>
      <c r="GJ402" s="284"/>
      <c r="GK402" s="284"/>
      <c r="GL402" s="284"/>
      <c r="GM402" s="284"/>
      <c r="GN402" s="284"/>
      <c r="GO402" s="284"/>
      <c r="GP402" s="284"/>
      <c r="GQ402" s="284"/>
      <c r="GR402" s="284"/>
      <c r="GS402" s="284"/>
      <c r="GT402" s="284"/>
      <c r="GU402" s="284"/>
      <c r="GV402" s="284"/>
      <c r="GW402" s="284"/>
      <c r="GX402" s="284"/>
      <c r="GY402" s="284"/>
      <c r="GZ402" s="284"/>
      <c r="HA402" s="284"/>
      <c r="HB402" s="284"/>
      <c r="HC402" s="284"/>
      <c r="HD402" s="284"/>
      <c r="HE402" s="284"/>
      <c r="HF402" s="284"/>
      <c r="HG402" s="284"/>
      <c r="HH402" s="284"/>
      <c r="HI402" s="284"/>
      <c r="HJ402" s="284"/>
      <c r="HK402" s="284"/>
      <c r="HL402" s="284"/>
      <c r="HM402" s="284"/>
      <c r="HN402" s="284"/>
      <c r="HO402" s="284"/>
      <c r="HP402" s="284"/>
      <c r="HQ402" s="284"/>
      <c r="HR402" s="284"/>
      <c r="HS402" s="284"/>
      <c r="HT402" s="284"/>
      <c r="HU402" s="284"/>
      <c r="HV402" s="284"/>
      <c r="HW402" s="284"/>
      <c r="HX402" s="284"/>
      <c r="HY402" s="284"/>
      <c r="HZ402" s="284"/>
      <c r="IA402" s="284"/>
      <c r="IB402" s="284"/>
      <c r="IC402" s="284"/>
      <c r="ID402" s="284"/>
      <c r="IE402" s="284"/>
      <c r="IF402" s="284"/>
      <c r="IG402" s="284"/>
      <c r="IH402" s="284"/>
      <c r="II402" s="284"/>
    </row>
    <row r="403" spans="1:243" s="353" customFormat="1" ht="14.25">
      <c r="A403" s="344"/>
      <c r="B403" s="373"/>
      <c r="C403" s="317"/>
      <c r="D403" s="708"/>
      <c r="E403" s="709"/>
      <c r="F403" s="220"/>
      <c r="G403" s="284"/>
      <c r="H403" s="284"/>
      <c r="I403" s="284"/>
      <c r="J403" s="284"/>
      <c r="K403" s="284"/>
      <c r="L403" s="284"/>
      <c r="M403" s="284"/>
      <c r="N403" s="284"/>
      <c r="O403" s="284"/>
      <c r="P403" s="284"/>
      <c r="Q403" s="284"/>
      <c r="R403" s="284"/>
      <c r="S403" s="284"/>
      <c r="T403" s="284"/>
      <c r="U403" s="284"/>
      <c r="V403" s="284"/>
      <c r="W403" s="284"/>
      <c r="X403" s="284"/>
      <c r="Y403" s="284"/>
      <c r="Z403" s="284"/>
      <c r="AA403" s="284"/>
      <c r="AB403" s="284"/>
      <c r="AC403" s="284"/>
      <c r="AD403" s="284"/>
      <c r="AE403" s="284"/>
      <c r="AF403" s="284"/>
      <c r="AG403" s="284"/>
      <c r="AH403" s="284"/>
      <c r="AI403" s="284"/>
      <c r="AJ403" s="284"/>
      <c r="AK403" s="284"/>
      <c r="AL403" s="284"/>
      <c r="AM403" s="284"/>
      <c r="AN403" s="284"/>
      <c r="AO403" s="284"/>
      <c r="AP403" s="284"/>
      <c r="AQ403" s="284"/>
      <c r="AR403" s="284"/>
      <c r="AS403" s="284"/>
      <c r="AT403" s="284"/>
      <c r="AU403" s="284"/>
      <c r="AV403" s="284"/>
      <c r="AW403" s="284"/>
      <c r="AX403" s="284"/>
      <c r="AY403" s="284"/>
      <c r="AZ403" s="284"/>
      <c r="BA403" s="284"/>
      <c r="BB403" s="284"/>
      <c r="BC403" s="284"/>
      <c r="BD403" s="284"/>
      <c r="BE403" s="284"/>
      <c r="BF403" s="284"/>
      <c r="BG403" s="284"/>
      <c r="BH403" s="284"/>
      <c r="BI403" s="284"/>
      <c r="BJ403" s="284"/>
      <c r="BK403" s="284"/>
      <c r="BL403" s="284"/>
      <c r="BM403" s="284"/>
      <c r="BN403" s="284"/>
      <c r="BO403" s="284"/>
      <c r="BP403" s="284"/>
      <c r="BQ403" s="284"/>
      <c r="BR403" s="284"/>
      <c r="BS403" s="284"/>
      <c r="BT403" s="284"/>
      <c r="BU403" s="284"/>
      <c r="BV403" s="284"/>
      <c r="BW403" s="284"/>
      <c r="BX403" s="284"/>
      <c r="BY403" s="284"/>
      <c r="BZ403" s="284"/>
      <c r="CA403" s="284"/>
      <c r="CB403" s="284"/>
      <c r="CC403" s="284"/>
      <c r="CD403" s="284"/>
      <c r="CE403" s="284"/>
      <c r="CF403" s="284"/>
      <c r="CG403" s="284"/>
      <c r="CH403" s="284"/>
      <c r="CI403" s="284"/>
      <c r="CJ403" s="284"/>
      <c r="CK403" s="284"/>
      <c r="CL403" s="284"/>
      <c r="CM403" s="284"/>
      <c r="CN403" s="284"/>
      <c r="CO403" s="284"/>
      <c r="CP403" s="284"/>
      <c r="CQ403" s="284"/>
      <c r="CR403" s="284"/>
      <c r="CS403" s="284"/>
      <c r="CT403" s="284"/>
      <c r="CU403" s="284"/>
      <c r="CV403" s="284"/>
      <c r="CW403" s="284"/>
      <c r="CX403" s="284"/>
      <c r="CY403" s="284"/>
      <c r="CZ403" s="284"/>
      <c r="DA403" s="284"/>
      <c r="DB403" s="284"/>
      <c r="DC403" s="284"/>
      <c r="DD403" s="284"/>
      <c r="DE403" s="284"/>
      <c r="DF403" s="284"/>
      <c r="DG403" s="284"/>
      <c r="DH403" s="284"/>
      <c r="DI403" s="284"/>
      <c r="DJ403" s="284"/>
      <c r="DK403" s="284"/>
      <c r="DL403" s="284"/>
      <c r="DM403" s="284"/>
      <c r="DN403" s="284"/>
      <c r="DO403" s="284"/>
      <c r="DP403" s="284"/>
      <c r="DQ403" s="284"/>
      <c r="DR403" s="284"/>
      <c r="DS403" s="284"/>
      <c r="DT403" s="284"/>
      <c r="DU403" s="284"/>
      <c r="DV403" s="284"/>
      <c r="DW403" s="284"/>
      <c r="DX403" s="284"/>
      <c r="DY403" s="284"/>
      <c r="DZ403" s="284"/>
      <c r="EA403" s="284"/>
      <c r="EB403" s="284"/>
      <c r="EC403" s="284"/>
      <c r="ED403" s="284"/>
      <c r="EE403" s="284"/>
      <c r="EF403" s="284"/>
      <c r="EG403" s="284"/>
      <c r="EH403" s="284"/>
      <c r="EI403" s="284"/>
      <c r="EJ403" s="284"/>
      <c r="EK403" s="284"/>
      <c r="EL403" s="284"/>
      <c r="EM403" s="284"/>
      <c r="EN403" s="284"/>
      <c r="EO403" s="284"/>
      <c r="EP403" s="284"/>
      <c r="EQ403" s="284"/>
      <c r="ER403" s="284"/>
      <c r="ES403" s="284"/>
      <c r="ET403" s="284"/>
      <c r="EU403" s="284"/>
      <c r="EV403" s="284"/>
      <c r="EW403" s="284"/>
      <c r="EX403" s="284"/>
      <c r="EY403" s="284"/>
      <c r="EZ403" s="284"/>
      <c r="FA403" s="284"/>
      <c r="FB403" s="284"/>
      <c r="FC403" s="284"/>
      <c r="FD403" s="284"/>
      <c r="FE403" s="284"/>
      <c r="FF403" s="284"/>
      <c r="FG403" s="284"/>
      <c r="FH403" s="284"/>
      <c r="FI403" s="284"/>
      <c r="FJ403" s="284"/>
      <c r="FK403" s="284"/>
      <c r="FL403" s="284"/>
      <c r="FM403" s="284"/>
      <c r="FN403" s="284"/>
      <c r="FO403" s="284"/>
      <c r="FP403" s="284"/>
      <c r="FQ403" s="284"/>
      <c r="FR403" s="284"/>
      <c r="FS403" s="284"/>
      <c r="FT403" s="284"/>
      <c r="FU403" s="284"/>
      <c r="FV403" s="284"/>
      <c r="FW403" s="284"/>
      <c r="FX403" s="284"/>
      <c r="FY403" s="284"/>
      <c r="FZ403" s="284"/>
      <c r="GA403" s="284"/>
      <c r="GB403" s="284"/>
      <c r="GC403" s="284"/>
      <c r="GD403" s="284"/>
      <c r="GE403" s="284"/>
      <c r="GF403" s="284"/>
      <c r="GG403" s="284"/>
      <c r="GH403" s="284"/>
      <c r="GI403" s="284"/>
      <c r="GJ403" s="284"/>
      <c r="GK403" s="284"/>
      <c r="GL403" s="284"/>
      <c r="GM403" s="284"/>
      <c r="GN403" s="284"/>
      <c r="GO403" s="284"/>
      <c r="GP403" s="284"/>
      <c r="GQ403" s="284"/>
      <c r="GR403" s="284"/>
      <c r="GS403" s="284"/>
      <c r="GT403" s="284"/>
      <c r="GU403" s="284"/>
      <c r="GV403" s="284"/>
      <c r="GW403" s="284"/>
      <c r="GX403" s="284"/>
      <c r="GY403" s="284"/>
      <c r="GZ403" s="284"/>
      <c r="HA403" s="284"/>
      <c r="HB403" s="284"/>
      <c r="HC403" s="284"/>
      <c r="HD403" s="284"/>
      <c r="HE403" s="284"/>
      <c r="HF403" s="284"/>
      <c r="HG403" s="284"/>
      <c r="HH403" s="284"/>
      <c r="HI403" s="284"/>
      <c r="HJ403" s="284"/>
      <c r="HK403" s="284"/>
      <c r="HL403" s="284"/>
      <c r="HM403" s="284"/>
      <c r="HN403" s="284"/>
      <c r="HO403" s="284"/>
      <c r="HP403" s="284"/>
      <c r="HQ403" s="284"/>
      <c r="HR403" s="284"/>
      <c r="HS403" s="284"/>
      <c r="HT403" s="284"/>
      <c r="HU403" s="284"/>
      <c r="HV403" s="284"/>
      <c r="HW403" s="284"/>
      <c r="HX403" s="284"/>
      <c r="HY403" s="284"/>
      <c r="HZ403" s="284"/>
      <c r="IA403" s="284"/>
      <c r="IB403" s="284"/>
      <c r="IC403" s="284"/>
      <c r="ID403" s="284"/>
      <c r="IE403" s="284"/>
      <c r="IF403" s="284"/>
      <c r="IG403" s="284"/>
      <c r="IH403" s="284"/>
      <c r="II403" s="284"/>
    </row>
    <row r="404" spans="1:243" s="353" customFormat="1" ht="14.25">
      <c r="A404" s="344"/>
      <c r="B404" s="377"/>
      <c r="C404" s="317"/>
      <c r="D404" s="454"/>
      <c r="E404" s="375"/>
      <c r="F404" s="220"/>
      <c r="G404" s="284"/>
      <c r="H404" s="284"/>
      <c r="I404" s="284"/>
      <c r="J404" s="284"/>
      <c r="K404" s="284"/>
      <c r="L404" s="284"/>
      <c r="M404" s="284"/>
      <c r="N404" s="284"/>
      <c r="O404" s="284"/>
      <c r="P404" s="284"/>
      <c r="Q404" s="284"/>
      <c r="R404" s="284"/>
      <c r="S404" s="284"/>
      <c r="T404" s="284"/>
      <c r="U404" s="284"/>
      <c r="V404" s="284"/>
      <c r="W404" s="284"/>
      <c r="X404" s="284"/>
      <c r="Y404" s="284"/>
      <c r="Z404" s="284"/>
      <c r="AA404" s="284"/>
      <c r="AB404" s="284"/>
      <c r="AC404" s="284"/>
      <c r="AD404" s="284"/>
      <c r="AE404" s="284"/>
      <c r="AF404" s="284"/>
      <c r="AG404" s="284"/>
      <c r="AH404" s="284"/>
      <c r="AI404" s="284"/>
      <c r="AJ404" s="284"/>
      <c r="AK404" s="284"/>
      <c r="AL404" s="284"/>
      <c r="AM404" s="284"/>
      <c r="AN404" s="284"/>
      <c r="AO404" s="284"/>
      <c r="AP404" s="284"/>
      <c r="AQ404" s="284"/>
      <c r="AR404" s="284"/>
      <c r="AS404" s="284"/>
      <c r="AT404" s="284"/>
      <c r="AU404" s="284"/>
      <c r="AV404" s="284"/>
      <c r="AW404" s="284"/>
      <c r="AX404" s="284"/>
      <c r="AY404" s="284"/>
      <c r="AZ404" s="284"/>
      <c r="BA404" s="284"/>
      <c r="BB404" s="284"/>
      <c r="BC404" s="284"/>
      <c r="BD404" s="284"/>
      <c r="BE404" s="284"/>
      <c r="BF404" s="284"/>
      <c r="BG404" s="284"/>
      <c r="BH404" s="284"/>
      <c r="BI404" s="284"/>
      <c r="BJ404" s="284"/>
      <c r="BK404" s="284"/>
      <c r="BL404" s="284"/>
      <c r="BM404" s="284"/>
      <c r="BN404" s="284"/>
      <c r="BO404" s="284"/>
      <c r="BP404" s="284"/>
      <c r="BQ404" s="284"/>
      <c r="BR404" s="284"/>
      <c r="BS404" s="284"/>
      <c r="BT404" s="284"/>
      <c r="BU404" s="284"/>
      <c r="BV404" s="284"/>
      <c r="BW404" s="284"/>
      <c r="BX404" s="284"/>
      <c r="BY404" s="284"/>
      <c r="BZ404" s="284"/>
      <c r="CA404" s="284"/>
      <c r="CB404" s="284"/>
      <c r="CC404" s="284"/>
      <c r="CD404" s="284"/>
      <c r="CE404" s="284"/>
      <c r="CF404" s="284"/>
      <c r="CG404" s="284"/>
      <c r="CH404" s="284"/>
      <c r="CI404" s="284"/>
      <c r="CJ404" s="284"/>
      <c r="CK404" s="284"/>
      <c r="CL404" s="284"/>
      <c r="CM404" s="284"/>
      <c r="CN404" s="284"/>
      <c r="CO404" s="284"/>
      <c r="CP404" s="284"/>
      <c r="CQ404" s="284"/>
      <c r="CR404" s="284"/>
      <c r="CS404" s="284"/>
      <c r="CT404" s="284"/>
      <c r="CU404" s="284"/>
      <c r="CV404" s="284"/>
      <c r="CW404" s="284"/>
      <c r="CX404" s="284"/>
      <c r="CY404" s="284"/>
      <c r="CZ404" s="284"/>
      <c r="DA404" s="284"/>
      <c r="DB404" s="284"/>
      <c r="DC404" s="284"/>
      <c r="DD404" s="284"/>
      <c r="DE404" s="284"/>
      <c r="DF404" s="284"/>
      <c r="DG404" s="284"/>
      <c r="DH404" s="284"/>
      <c r="DI404" s="284"/>
      <c r="DJ404" s="284"/>
      <c r="DK404" s="284"/>
      <c r="DL404" s="284"/>
      <c r="DM404" s="284"/>
      <c r="DN404" s="284"/>
      <c r="DO404" s="284"/>
      <c r="DP404" s="284"/>
      <c r="DQ404" s="284"/>
      <c r="DR404" s="284"/>
      <c r="DS404" s="284"/>
      <c r="DT404" s="284"/>
      <c r="DU404" s="284"/>
      <c r="DV404" s="284"/>
      <c r="DW404" s="284"/>
      <c r="DX404" s="284"/>
      <c r="DY404" s="284"/>
      <c r="DZ404" s="284"/>
      <c r="EA404" s="284"/>
      <c r="EB404" s="284"/>
      <c r="EC404" s="284"/>
      <c r="ED404" s="284"/>
      <c r="EE404" s="284"/>
      <c r="EF404" s="284"/>
      <c r="EG404" s="284"/>
      <c r="EH404" s="284"/>
      <c r="EI404" s="284"/>
      <c r="EJ404" s="284"/>
      <c r="EK404" s="284"/>
      <c r="EL404" s="284"/>
      <c r="EM404" s="284"/>
      <c r="EN404" s="284"/>
      <c r="EO404" s="284"/>
      <c r="EP404" s="284"/>
      <c r="EQ404" s="284"/>
      <c r="ER404" s="284"/>
      <c r="ES404" s="284"/>
      <c r="ET404" s="284"/>
      <c r="EU404" s="284"/>
      <c r="EV404" s="284"/>
      <c r="EW404" s="284"/>
      <c r="EX404" s="284"/>
      <c r="EY404" s="284"/>
      <c r="EZ404" s="284"/>
      <c r="FA404" s="284"/>
      <c r="FB404" s="284"/>
      <c r="FC404" s="284"/>
      <c r="FD404" s="284"/>
      <c r="FE404" s="284"/>
      <c r="FF404" s="284"/>
      <c r="FG404" s="284"/>
      <c r="FH404" s="284"/>
      <c r="FI404" s="284"/>
      <c r="FJ404" s="284"/>
      <c r="FK404" s="284"/>
      <c r="FL404" s="284"/>
      <c r="FM404" s="284"/>
      <c r="FN404" s="284"/>
      <c r="FO404" s="284"/>
      <c r="FP404" s="284"/>
      <c r="FQ404" s="284"/>
      <c r="FR404" s="284"/>
      <c r="FS404" s="284"/>
      <c r="FT404" s="284"/>
      <c r="FU404" s="284"/>
      <c r="FV404" s="284"/>
      <c r="FW404" s="284"/>
      <c r="FX404" s="284"/>
      <c r="FY404" s="284"/>
      <c r="FZ404" s="284"/>
      <c r="GA404" s="284"/>
      <c r="GB404" s="284"/>
      <c r="GC404" s="284"/>
      <c r="GD404" s="284"/>
      <c r="GE404" s="284"/>
      <c r="GF404" s="284"/>
      <c r="GG404" s="284"/>
      <c r="GH404" s="284"/>
      <c r="GI404" s="284"/>
      <c r="GJ404" s="284"/>
      <c r="GK404" s="284"/>
      <c r="GL404" s="284"/>
      <c r="GM404" s="284"/>
      <c r="GN404" s="284"/>
      <c r="GO404" s="284"/>
      <c r="GP404" s="284"/>
      <c r="GQ404" s="284"/>
      <c r="GR404" s="284"/>
      <c r="GS404" s="284"/>
      <c r="GT404" s="284"/>
      <c r="GU404" s="284"/>
      <c r="GV404" s="284"/>
      <c r="GW404" s="284"/>
      <c r="GX404" s="284"/>
      <c r="GY404" s="284"/>
      <c r="GZ404" s="284"/>
      <c r="HA404" s="284"/>
      <c r="HB404" s="284"/>
      <c r="HC404" s="284"/>
      <c r="HD404" s="284"/>
      <c r="HE404" s="284"/>
      <c r="HF404" s="284"/>
      <c r="HG404" s="284"/>
      <c r="HH404" s="284"/>
      <c r="HI404" s="284"/>
      <c r="HJ404" s="284"/>
      <c r="HK404" s="284"/>
      <c r="HL404" s="284"/>
      <c r="HM404" s="284"/>
      <c r="HN404" s="284"/>
      <c r="HO404" s="284"/>
      <c r="HP404" s="284"/>
      <c r="HQ404" s="284"/>
      <c r="HR404" s="284"/>
      <c r="HS404" s="284"/>
      <c r="HT404" s="284"/>
      <c r="HU404" s="284"/>
      <c r="HV404" s="284"/>
      <c r="HW404" s="284"/>
      <c r="HX404" s="284"/>
      <c r="HY404" s="284"/>
      <c r="HZ404" s="284"/>
      <c r="IA404" s="284"/>
      <c r="IB404" s="284"/>
      <c r="IC404" s="284"/>
      <c r="ID404" s="284"/>
      <c r="IE404" s="284"/>
      <c r="IF404" s="284"/>
      <c r="IG404" s="284"/>
      <c r="IH404" s="284"/>
      <c r="II404" s="284"/>
    </row>
    <row r="405" spans="1:243" s="353" customFormat="1" ht="14.25">
      <c r="A405" s="344"/>
      <c r="B405" s="373"/>
      <c r="C405" s="317"/>
      <c r="D405" s="454"/>
      <c r="E405" s="375"/>
      <c r="F405" s="220"/>
      <c r="G405" s="284"/>
      <c r="H405" s="284"/>
      <c r="I405" s="284"/>
      <c r="J405" s="284"/>
      <c r="K405" s="284"/>
      <c r="L405" s="284"/>
      <c r="M405" s="284"/>
      <c r="N405" s="284"/>
      <c r="O405" s="284"/>
      <c r="P405" s="284"/>
      <c r="Q405" s="284"/>
      <c r="R405" s="284"/>
      <c r="S405" s="284"/>
      <c r="T405" s="284"/>
      <c r="U405" s="284"/>
      <c r="V405" s="284"/>
      <c r="W405" s="284"/>
      <c r="X405" s="284"/>
      <c r="Y405" s="284"/>
      <c r="Z405" s="284"/>
      <c r="AA405" s="284"/>
      <c r="AB405" s="284"/>
      <c r="AC405" s="284"/>
      <c r="AD405" s="284"/>
      <c r="AE405" s="284"/>
      <c r="AF405" s="284"/>
      <c r="AG405" s="284"/>
      <c r="AH405" s="284"/>
      <c r="AI405" s="284"/>
      <c r="AJ405" s="284"/>
      <c r="AK405" s="284"/>
      <c r="AL405" s="284"/>
      <c r="AM405" s="284"/>
      <c r="AN405" s="284"/>
      <c r="AO405" s="284"/>
      <c r="AP405" s="284"/>
      <c r="AQ405" s="284"/>
      <c r="AR405" s="284"/>
      <c r="AS405" s="284"/>
      <c r="AT405" s="284"/>
      <c r="AU405" s="284"/>
      <c r="AV405" s="284"/>
      <c r="AW405" s="284"/>
      <c r="AX405" s="284"/>
      <c r="AY405" s="284"/>
      <c r="AZ405" s="284"/>
      <c r="BA405" s="284"/>
      <c r="BB405" s="284"/>
      <c r="BC405" s="284"/>
      <c r="BD405" s="284"/>
      <c r="BE405" s="284"/>
      <c r="BF405" s="284"/>
      <c r="BG405" s="284"/>
      <c r="BH405" s="284"/>
      <c r="BI405" s="284"/>
      <c r="BJ405" s="284"/>
      <c r="BK405" s="284"/>
      <c r="BL405" s="284"/>
      <c r="BM405" s="284"/>
      <c r="BN405" s="284"/>
      <c r="BO405" s="284"/>
      <c r="BP405" s="284"/>
      <c r="BQ405" s="284"/>
      <c r="BR405" s="284"/>
      <c r="BS405" s="284"/>
      <c r="BT405" s="284"/>
      <c r="BU405" s="284"/>
      <c r="BV405" s="284"/>
      <c r="BW405" s="284"/>
      <c r="BX405" s="284"/>
      <c r="BY405" s="284"/>
      <c r="BZ405" s="284"/>
      <c r="CA405" s="284"/>
      <c r="CB405" s="284"/>
      <c r="CC405" s="284"/>
      <c r="CD405" s="284"/>
      <c r="CE405" s="284"/>
      <c r="CF405" s="284"/>
      <c r="CG405" s="284"/>
      <c r="CH405" s="284"/>
      <c r="CI405" s="284"/>
      <c r="CJ405" s="284"/>
      <c r="CK405" s="284"/>
      <c r="CL405" s="284"/>
      <c r="CM405" s="284"/>
      <c r="CN405" s="284"/>
      <c r="CO405" s="284"/>
      <c r="CP405" s="284"/>
      <c r="CQ405" s="284"/>
      <c r="CR405" s="284"/>
      <c r="CS405" s="284"/>
      <c r="CT405" s="284"/>
      <c r="CU405" s="284"/>
      <c r="CV405" s="284"/>
      <c r="CW405" s="284"/>
      <c r="CX405" s="284"/>
      <c r="CY405" s="284"/>
      <c r="CZ405" s="284"/>
      <c r="DA405" s="284"/>
      <c r="DB405" s="284"/>
      <c r="DC405" s="284"/>
      <c r="DD405" s="284"/>
      <c r="DE405" s="284"/>
      <c r="DF405" s="284"/>
      <c r="DG405" s="284"/>
      <c r="DH405" s="284"/>
      <c r="DI405" s="284"/>
      <c r="DJ405" s="284"/>
      <c r="DK405" s="284"/>
      <c r="DL405" s="284"/>
      <c r="DM405" s="284"/>
      <c r="DN405" s="284"/>
      <c r="DO405" s="284"/>
      <c r="DP405" s="284"/>
      <c r="DQ405" s="284"/>
      <c r="DR405" s="284"/>
      <c r="DS405" s="284"/>
      <c r="DT405" s="284"/>
      <c r="DU405" s="284"/>
      <c r="DV405" s="284"/>
      <c r="DW405" s="284"/>
      <c r="DX405" s="284"/>
      <c r="DY405" s="284"/>
      <c r="DZ405" s="284"/>
      <c r="EA405" s="284"/>
      <c r="EB405" s="284"/>
      <c r="EC405" s="284"/>
      <c r="ED405" s="284"/>
      <c r="EE405" s="284"/>
      <c r="EF405" s="284"/>
      <c r="EG405" s="284"/>
      <c r="EH405" s="284"/>
      <c r="EI405" s="284"/>
      <c r="EJ405" s="284"/>
      <c r="EK405" s="284"/>
      <c r="EL405" s="284"/>
      <c r="EM405" s="284"/>
      <c r="EN405" s="284"/>
      <c r="EO405" s="284"/>
      <c r="EP405" s="284"/>
      <c r="EQ405" s="284"/>
      <c r="ER405" s="284"/>
      <c r="ES405" s="284"/>
      <c r="ET405" s="284"/>
      <c r="EU405" s="284"/>
      <c r="EV405" s="284"/>
      <c r="EW405" s="284"/>
      <c r="EX405" s="284"/>
      <c r="EY405" s="284"/>
      <c r="EZ405" s="284"/>
      <c r="FA405" s="284"/>
      <c r="FB405" s="284"/>
      <c r="FC405" s="284"/>
      <c r="FD405" s="284"/>
      <c r="FE405" s="284"/>
      <c r="FF405" s="284"/>
      <c r="FG405" s="284"/>
      <c r="FH405" s="284"/>
      <c r="FI405" s="284"/>
      <c r="FJ405" s="284"/>
      <c r="FK405" s="284"/>
      <c r="FL405" s="284"/>
      <c r="FM405" s="284"/>
      <c r="FN405" s="284"/>
      <c r="FO405" s="284"/>
      <c r="FP405" s="284"/>
      <c r="FQ405" s="284"/>
      <c r="FR405" s="284"/>
      <c r="FS405" s="284"/>
      <c r="FT405" s="284"/>
      <c r="FU405" s="284"/>
      <c r="FV405" s="284"/>
      <c r="FW405" s="284"/>
      <c r="FX405" s="284"/>
      <c r="FY405" s="284"/>
      <c r="FZ405" s="284"/>
      <c r="GA405" s="284"/>
      <c r="GB405" s="284"/>
      <c r="GC405" s="284"/>
      <c r="GD405" s="284"/>
      <c r="GE405" s="284"/>
      <c r="GF405" s="284"/>
      <c r="GG405" s="284"/>
      <c r="GH405" s="284"/>
      <c r="GI405" s="284"/>
      <c r="GJ405" s="284"/>
      <c r="GK405" s="284"/>
      <c r="GL405" s="284"/>
      <c r="GM405" s="284"/>
      <c r="GN405" s="284"/>
      <c r="GO405" s="284"/>
      <c r="GP405" s="284"/>
      <c r="GQ405" s="284"/>
      <c r="GR405" s="284"/>
      <c r="GS405" s="284"/>
      <c r="GT405" s="284"/>
      <c r="GU405" s="284"/>
      <c r="GV405" s="284"/>
      <c r="GW405" s="284"/>
      <c r="GX405" s="284"/>
      <c r="GY405" s="284"/>
      <c r="GZ405" s="284"/>
      <c r="HA405" s="284"/>
      <c r="HB405" s="284"/>
      <c r="HC405" s="284"/>
      <c r="HD405" s="284"/>
      <c r="HE405" s="284"/>
      <c r="HF405" s="284"/>
      <c r="HG405" s="284"/>
      <c r="HH405" s="284"/>
      <c r="HI405" s="284"/>
      <c r="HJ405" s="284"/>
      <c r="HK405" s="284"/>
      <c r="HL405" s="284"/>
      <c r="HM405" s="284"/>
      <c r="HN405" s="284"/>
      <c r="HO405" s="284"/>
      <c r="HP405" s="284"/>
      <c r="HQ405" s="284"/>
      <c r="HR405" s="284"/>
      <c r="HS405" s="284"/>
      <c r="HT405" s="284"/>
      <c r="HU405" s="284"/>
      <c r="HV405" s="284"/>
      <c r="HW405" s="284"/>
      <c r="HX405" s="284"/>
      <c r="HY405" s="284"/>
      <c r="HZ405" s="284"/>
      <c r="IA405" s="284"/>
      <c r="IB405" s="284"/>
      <c r="IC405" s="284"/>
      <c r="ID405" s="284"/>
      <c r="IE405" s="284"/>
      <c r="IF405" s="284"/>
      <c r="IG405" s="284"/>
      <c r="IH405" s="284"/>
      <c r="II405" s="284"/>
    </row>
    <row r="406" spans="1:243" s="353" customFormat="1" ht="14.25">
      <c r="A406" s="344"/>
      <c r="B406" s="377"/>
      <c r="C406" s="317"/>
      <c r="D406" s="454"/>
      <c r="E406" s="375"/>
      <c r="F406" s="220"/>
      <c r="G406" s="284"/>
      <c r="H406" s="284"/>
      <c r="I406" s="284"/>
      <c r="J406" s="284"/>
      <c r="K406" s="284"/>
      <c r="L406" s="284"/>
      <c r="M406" s="284"/>
      <c r="N406" s="284"/>
      <c r="O406" s="284"/>
      <c r="P406" s="284"/>
      <c r="Q406" s="284"/>
      <c r="R406" s="284"/>
      <c r="S406" s="284"/>
      <c r="T406" s="284"/>
      <c r="U406" s="284"/>
      <c r="V406" s="284"/>
      <c r="W406" s="284"/>
      <c r="X406" s="284"/>
      <c r="Y406" s="284"/>
      <c r="Z406" s="284"/>
      <c r="AA406" s="284"/>
      <c r="AB406" s="284"/>
      <c r="AC406" s="284"/>
      <c r="AD406" s="284"/>
      <c r="AE406" s="284"/>
      <c r="AF406" s="284"/>
      <c r="AG406" s="284"/>
      <c r="AH406" s="284"/>
      <c r="AI406" s="284"/>
      <c r="AJ406" s="284"/>
      <c r="AK406" s="284"/>
      <c r="AL406" s="284"/>
      <c r="AM406" s="284"/>
      <c r="AN406" s="284"/>
      <c r="AO406" s="284"/>
      <c r="AP406" s="284"/>
      <c r="AQ406" s="284"/>
      <c r="AR406" s="284"/>
      <c r="AS406" s="284"/>
      <c r="AT406" s="284"/>
      <c r="AU406" s="284"/>
      <c r="AV406" s="284"/>
      <c r="AW406" s="284"/>
      <c r="AX406" s="284"/>
      <c r="AY406" s="284"/>
      <c r="AZ406" s="284"/>
      <c r="BA406" s="284"/>
      <c r="BB406" s="284"/>
      <c r="BC406" s="284"/>
      <c r="BD406" s="284"/>
      <c r="BE406" s="284"/>
      <c r="BF406" s="284"/>
      <c r="BG406" s="284"/>
      <c r="BH406" s="284"/>
      <c r="BI406" s="284"/>
      <c r="BJ406" s="284"/>
      <c r="BK406" s="284"/>
      <c r="BL406" s="284"/>
      <c r="BM406" s="284"/>
      <c r="BN406" s="284"/>
      <c r="BO406" s="284"/>
      <c r="BP406" s="284"/>
      <c r="BQ406" s="284"/>
      <c r="BR406" s="284"/>
      <c r="BS406" s="284"/>
      <c r="BT406" s="284"/>
      <c r="BU406" s="284"/>
      <c r="BV406" s="284"/>
      <c r="BW406" s="284"/>
      <c r="BX406" s="284"/>
      <c r="BY406" s="284"/>
      <c r="BZ406" s="284"/>
      <c r="CA406" s="284"/>
      <c r="CB406" s="284"/>
      <c r="CC406" s="284"/>
      <c r="CD406" s="284"/>
      <c r="CE406" s="284"/>
      <c r="CF406" s="284"/>
      <c r="CG406" s="284"/>
      <c r="CH406" s="284"/>
      <c r="CI406" s="284"/>
      <c r="CJ406" s="284"/>
      <c r="CK406" s="284"/>
      <c r="CL406" s="284"/>
      <c r="CM406" s="284"/>
      <c r="CN406" s="284"/>
      <c r="CO406" s="284"/>
      <c r="CP406" s="284"/>
      <c r="CQ406" s="284"/>
      <c r="CR406" s="284"/>
      <c r="CS406" s="284"/>
      <c r="CT406" s="284"/>
      <c r="CU406" s="284"/>
      <c r="CV406" s="284"/>
      <c r="CW406" s="284"/>
      <c r="CX406" s="284"/>
      <c r="CY406" s="284"/>
      <c r="CZ406" s="284"/>
      <c r="DA406" s="284"/>
      <c r="DB406" s="284"/>
      <c r="DC406" s="284"/>
      <c r="DD406" s="284"/>
      <c r="DE406" s="284"/>
      <c r="DF406" s="284"/>
      <c r="DG406" s="284"/>
      <c r="DH406" s="284"/>
      <c r="DI406" s="284"/>
      <c r="DJ406" s="284"/>
      <c r="DK406" s="284"/>
      <c r="DL406" s="284"/>
      <c r="DM406" s="284"/>
      <c r="DN406" s="284"/>
      <c r="DO406" s="284"/>
      <c r="DP406" s="284"/>
      <c r="DQ406" s="284"/>
      <c r="DR406" s="284"/>
      <c r="DS406" s="284"/>
      <c r="DT406" s="284"/>
      <c r="DU406" s="284"/>
      <c r="DV406" s="284"/>
      <c r="DW406" s="284"/>
      <c r="DX406" s="284"/>
      <c r="DY406" s="284"/>
      <c r="DZ406" s="284"/>
      <c r="EA406" s="284"/>
      <c r="EB406" s="284"/>
      <c r="EC406" s="284"/>
      <c r="ED406" s="284"/>
      <c r="EE406" s="284"/>
      <c r="EF406" s="284"/>
      <c r="EG406" s="284"/>
      <c r="EH406" s="284"/>
      <c r="EI406" s="284"/>
      <c r="EJ406" s="284"/>
      <c r="EK406" s="284"/>
      <c r="EL406" s="284"/>
      <c r="EM406" s="284"/>
      <c r="EN406" s="284"/>
      <c r="EO406" s="284"/>
      <c r="EP406" s="284"/>
      <c r="EQ406" s="284"/>
      <c r="ER406" s="284"/>
      <c r="ES406" s="284"/>
      <c r="ET406" s="284"/>
      <c r="EU406" s="284"/>
      <c r="EV406" s="284"/>
      <c r="EW406" s="284"/>
      <c r="EX406" s="284"/>
      <c r="EY406" s="284"/>
      <c r="EZ406" s="284"/>
      <c r="FA406" s="284"/>
      <c r="FB406" s="284"/>
      <c r="FC406" s="284"/>
      <c r="FD406" s="284"/>
      <c r="FE406" s="284"/>
      <c r="FF406" s="284"/>
      <c r="FG406" s="284"/>
      <c r="FH406" s="284"/>
      <c r="FI406" s="284"/>
      <c r="FJ406" s="284"/>
      <c r="FK406" s="284"/>
      <c r="FL406" s="284"/>
      <c r="FM406" s="284"/>
      <c r="FN406" s="284"/>
      <c r="FO406" s="284"/>
      <c r="FP406" s="284"/>
      <c r="FQ406" s="284"/>
      <c r="FR406" s="284"/>
      <c r="FS406" s="284"/>
      <c r="FT406" s="284"/>
      <c r="FU406" s="284"/>
      <c r="FV406" s="284"/>
      <c r="FW406" s="284"/>
      <c r="FX406" s="284"/>
      <c r="FY406" s="284"/>
      <c r="FZ406" s="284"/>
      <c r="GA406" s="284"/>
      <c r="GB406" s="284"/>
      <c r="GC406" s="284"/>
      <c r="GD406" s="284"/>
      <c r="GE406" s="284"/>
      <c r="GF406" s="284"/>
      <c r="GG406" s="284"/>
      <c r="GH406" s="284"/>
      <c r="GI406" s="284"/>
      <c r="GJ406" s="284"/>
      <c r="GK406" s="284"/>
      <c r="GL406" s="284"/>
      <c r="GM406" s="284"/>
      <c r="GN406" s="284"/>
      <c r="GO406" s="284"/>
      <c r="GP406" s="284"/>
      <c r="GQ406" s="284"/>
      <c r="GR406" s="284"/>
      <c r="GS406" s="284"/>
      <c r="GT406" s="284"/>
      <c r="GU406" s="284"/>
      <c r="GV406" s="284"/>
      <c r="GW406" s="284"/>
      <c r="GX406" s="284"/>
      <c r="GY406" s="284"/>
      <c r="GZ406" s="284"/>
      <c r="HA406" s="284"/>
      <c r="HB406" s="284"/>
      <c r="HC406" s="284"/>
      <c r="HD406" s="284"/>
      <c r="HE406" s="284"/>
      <c r="HF406" s="284"/>
      <c r="HG406" s="284"/>
      <c r="HH406" s="284"/>
      <c r="HI406" s="284"/>
      <c r="HJ406" s="284"/>
      <c r="HK406" s="284"/>
      <c r="HL406" s="284"/>
      <c r="HM406" s="284"/>
      <c r="HN406" s="284"/>
      <c r="HO406" s="284"/>
      <c r="HP406" s="284"/>
      <c r="HQ406" s="284"/>
      <c r="HR406" s="284"/>
      <c r="HS406" s="284"/>
      <c r="HT406" s="284"/>
      <c r="HU406" s="284"/>
      <c r="HV406" s="284"/>
      <c r="HW406" s="284"/>
      <c r="HX406" s="284"/>
      <c r="HY406" s="284"/>
      <c r="HZ406" s="284"/>
      <c r="IA406" s="284"/>
      <c r="IB406" s="284"/>
      <c r="IC406" s="284"/>
      <c r="ID406" s="284"/>
      <c r="IE406" s="284"/>
      <c r="IF406" s="284"/>
      <c r="IG406" s="284"/>
      <c r="IH406" s="284"/>
      <c r="II406" s="284"/>
    </row>
    <row r="407" spans="1:243" s="353" customFormat="1" ht="14.25">
      <c r="A407" s="344"/>
      <c r="B407" s="377"/>
      <c r="C407" s="317"/>
      <c r="D407" s="454"/>
      <c r="E407" s="375"/>
      <c r="F407" s="220"/>
      <c r="G407" s="284"/>
      <c r="H407" s="284"/>
      <c r="I407" s="284"/>
      <c r="J407" s="284"/>
      <c r="K407" s="284"/>
      <c r="L407" s="284"/>
      <c r="M407" s="284"/>
      <c r="N407" s="284"/>
      <c r="O407" s="284"/>
      <c r="P407" s="284"/>
      <c r="Q407" s="284"/>
      <c r="R407" s="284"/>
      <c r="S407" s="284"/>
      <c r="T407" s="284"/>
      <c r="U407" s="284"/>
      <c r="V407" s="284"/>
      <c r="W407" s="284"/>
      <c r="X407" s="284"/>
      <c r="Y407" s="284"/>
      <c r="Z407" s="284"/>
      <c r="AA407" s="284"/>
      <c r="AB407" s="284"/>
      <c r="AC407" s="284"/>
      <c r="AD407" s="284"/>
      <c r="AE407" s="284"/>
      <c r="AF407" s="284"/>
      <c r="AG407" s="284"/>
      <c r="AH407" s="284"/>
      <c r="AI407" s="284"/>
      <c r="AJ407" s="284"/>
      <c r="AK407" s="284"/>
      <c r="AL407" s="284"/>
      <c r="AM407" s="284"/>
      <c r="AN407" s="284"/>
      <c r="AO407" s="284"/>
      <c r="AP407" s="284"/>
      <c r="AQ407" s="284"/>
      <c r="AR407" s="284"/>
      <c r="AS407" s="284"/>
      <c r="AT407" s="284"/>
      <c r="AU407" s="284"/>
      <c r="AV407" s="284"/>
      <c r="AW407" s="284"/>
      <c r="AX407" s="284"/>
      <c r="AY407" s="284"/>
      <c r="AZ407" s="284"/>
      <c r="BA407" s="284"/>
      <c r="BB407" s="284"/>
      <c r="BC407" s="284"/>
      <c r="BD407" s="284"/>
      <c r="BE407" s="284"/>
      <c r="BF407" s="284"/>
      <c r="BG407" s="284"/>
      <c r="BH407" s="284"/>
      <c r="BI407" s="284"/>
      <c r="BJ407" s="284"/>
      <c r="BK407" s="284"/>
      <c r="BL407" s="284"/>
      <c r="BM407" s="284"/>
      <c r="BN407" s="284"/>
      <c r="BO407" s="284"/>
      <c r="BP407" s="284"/>
      <c r="BQ407" s="284"/>
      <c r="BR407" s="284"/>
      <c r="BS407" s="284"/>
      <c r="BT407" s="284"/>
      <c r="BU407" s="284"/>
      <c r="BV407" s="284"/>
      <c r="BW407" s="284"/>
      <c r="BX407" s="284"/>
      <c r="BY407" s="284"/>
      <c r="BZ407" s="284"/>
      <c r="CA407" s="284"/>
      <c r="CB407" s="284"/>
      <c r="CC407" s="284"/>
      <c r="CD407" s="284"/>
      <c r="CE407" s="284"/>
      <c r="CF407" s="284"/>
      <c r="CG407" s="284"/>
      <c r="CH407" s="284"/>
      <c r="CI407" s="284"/>
      <c r="CJ407" s="284"/>
      <c r="CK407" s="284"/>
      <c r="CL407" s="284"/>
      <c r="CM407" s="284"/>
      <c r="CN407" s="284"/>
      <c r="CO407" s="284"/>
      <c r="CP407" s="284"/>
      <c r="CQ407" s="284"/>
      <c r="CR407" s="284"/>
      <c r="CS407" s="284"/>
      <c r="CT407" s="284"/>
      <c r="CU407" s="284"/>
      <c r="CV407" s="284"/>
      <c r="CW407" s="284"/>
      <c r="CX407" s="284"/>
      <c r="CY407" s="284"/>
      <c r="CZ407" s="284"/>
      <c r="DA407" s="284"/>
      <c r="DB407" s="284"/>
      <c r="DC407" s="284"/>
      <c r="DD407" s="284"/>
      <c r="DE407" s="284"/>
      <c r="DF407" s="284"/>
      <c r="DG407" s="284"/>
      <c r="DH407" s="284"/>
      <c r="DI407" s="284"/>
      <c r="DJ407" s="284"/>
      <c r="DK407" s="284"/>
      <c r="DL407" s="284"/>
      <c r="DM407" s="284"/>
      <c r="DN407" s="284"/>
      <c r="DO407" s="284"/>
      <c r="DP407" s="284"/>
      <c r="DQ407" s="284"/>
      <c r="DR407" s="284"/>
      <c r="DS407" s="284"/>
      <c r="DT407" s="284"/>
      <c r="DU407" s="284"/>
      <c r="DV407" s="284"/>
      <c r="DW407" s="284"/>
      <c r="DX407" s="284"/>
      <c r="DY407" s="284"/>
      <c r="DZ407" s="284"/>
      <c r="EA407" s="284"/>
      <c r="EB407" s="284"/>
      <c r="EC407" s="284"/>
      <c r="ED407" s="284"/>
      <c r="EE407" s="284"/>
      <c r="EF407" s="284"/>
      <c r="EG407" s="284"/>
      <c r="EH407" s="284"/>
      <c r="EI407" s="284"/>
      <c r="EJ407" s="284"/>
      <c r="EK407" s="284"/>
      <c r="EL407" s="284"/>
      <c r="EM407" s="284"/>
      <c r="EN407" s="284"/>
      <c r="EO407" s="284"/>
      <c r="EP407" s="284"/>
      <c r="EQ407" s="284"/>
      <c r="ER407" s="284"/>
      <c r="ES407" s="284"/>
      <c r="ET407" s="284"/>
      <c r="EU407" s="284"/>
      <c r="EV407" s="284"/>
      <c r="EW407" s="284"/>
      <c r="EX407" s="284"/>
      <c r="EY407" s="284"/>
      <c r="EZ407" s="284"/>
      <c r="FA407" s="284"/>
      <c r="FB407" s="284"/>
      <c r="FC407" s="284"/>
      <c r="FD407" s="284"/>
      <c r="FE407" s="284"/>
      <c r="FF407" s="284"/>
      <c r="FG407" s="284"/>
      <c r="FH407" s="284"/>
      <c r="FI407" s="284"/>
      <c r="FJ407" s="284"/>
      <c r="FK407" s="284"/>
      <c r="FL407" s="284"/>
      <c r="FM407" s="284"/>
      <c r="FN407" s="284"/>
      <c r="FO407" s="284"/>
      <c r="FP407" s="284"/>
      <c r="FQ407" s="284"/>
      <c r="FR407" s="284"/>
      <c r="FS407" s="284"/>
      <c r="FT407" s="284"/>
      <c r="FU407" s="284"/>
      <c r="FV407" s="284"/>
      <c r="FW407" s="284"/>
      <c r="FX407" s="284"/>
      <c r="FY407" s="284"/>
      <c r="FZ407" s="284"/>
      <c r="GA407" s="284"/>
      <c r="GB407" s="284"/>
      <c r="GC407" s="284"/>
      <c r="GD407" s="284"/>
      <c r="GE407" s="284"/>
      <c r="GF407" s="284"/>
      <c r="GG407" s="284"/>
      <c r="GH407" s="284"/>
      <c r="GI407" s="284"/>
      <c r="GJ407" s="284"/>
      <c r="GK407" s="284"/>
      <c r="GL407" s="284"/>
      <c r="GM407" s="284"/>
      <c r="GN407" s="284"/>
      <c r="GO407" s="284"/>
      <c r="GP407" s="284"/>
      <c r="GQ407" s="284"/>
      <c r="GR407" s="284"/>
      <c r="GS407" s="284"/>
      <c r="GT407" s="284"/>
      <c r="GU407" s="284"/>
      <c r="GV407" s="284"/>
      <c r="GW407" s="284"/>
      <c r="GX407" s="284"/>
      <c r="GY407" s="284"/>
      <c r="GZ407" s="284"/>
      <c r="HA407" s="284"/>
      <c r="HB407" s="284"/>
      <c r="HC407" s="284"/>
      <c r="HD407" s="284"/>
      <c r="HE407" s="284"/>
      <c r="HF407" s="284"/>
      <c r="HG407" s="284"/>
      <c r="HH407" s="284"/>
      <c r="HI407" s="284"/>
      <c r="HJ407" s="284"/>
      <c r="HK407" s="284"/>
      <c r="HL407" s="284"/>
      <c r="HM407" s="284"/>
      <c r="HN407" s="284"/>
      <c r="HO407" s="284"/>
      <c r="HP407" s="284"/>
      <c r="HQ407" s="284"/>
      <c r="HR407" s="284"/>
      <c r="HS407" s="284"/>
      <c r="HT407" s="284"/>
      <c r="HU407" s="284"/>
      <c r="HV407" s="284"/>
      <c r="HW407" s="284"/>
      <c r="HX407" s="284"/>
      <c r="HY407" s="284"/>
      <c r="HZ407" s="284"/>
      <c r="IA407" s="284"/>
      <c r="IB407" s="284"/>
      <c r="IC407" s="284"/>
      <c r="ID407" s="284"/>
      <c r="IE407" s="284"/>
      <c r="IF407" s="284"/>
      <c r="IG407" s="284"/>
      <c r="IH407" s="284"/>
      <c r="II407" s="284"/>
    </row>
    <row r="408" spans="1:243" s="353" customFormat="1" ht="14.25">
      <c r="A408" s="344"/>
      <c r="B408" s="377"/>
      <c r="C408" s="317"/>
      <c r="D408" s="454"/>
      <c r="E408" s="375"/>
      <c r="F408" s="220"/>
      <c r="G408" s="284"/>
      <c r="H408" s="284"/>
      <c r="I408" s="284"/>
      <c r="J408" s="284"/>
      <c r="K408" s="284"/>
      <c r="L408" s="284"/>
      <c r="M408" s="284"/>
      <c r="N408" s="284"/>
      <c r="O408" s="284"/>
      <c r="P408" s="284"/>
      <c r="Q408" s="284"/>
      <c r="R408" s="284"/>
      <c r="S408" s="284"/>
      <c r="T408" s="284"/>
      <c r="U408" s="284"/>
      <c r="V408" s="284"/>
      <c r="W408" s="284"/>
      <c r="X408" s="284"/>
      <c r="Y408" s="284"/>
      <c r="Z408" s="284"/>
      <c r="AA408" s="284"/>
      <c r="AB408" s="284"/>
      <c r="AC408" s="284"/>
      <c r="AD408" s="284"/>
      <c r="AE408" s="284"/>
      <c r="AF408" s="284"/>
      <c r="AG408" s="284"/>
      <c r="AH408" s="284"/>
      <c r="AI408" s="284"/>
      <c r="AJ408" s="284"/>
      <c r="AK408" s="284"/>
      <c r="AL408" s="284"/>
      <c r="AM408" s="284"/>
      <c r="AN408" s="284"/>
      <c r="AO408" s="284"/>
      <c r="AP408" s="284"/>
      <c r="AQ408" s="284"/>
      <c r="AR408" s="284"/>
      <c r="AS408" s="284"/>
      <c r="AT408" s="284"/>
      <c r="AU408" s="284"/>
      <c r="AV408" s="284"/>
      <c r="AW408" s="284"/>
      <c r="AX408" s="284"/>
      <c r="AY408" s="284"/>
      <c r="AZ408" s="284"/>
      <c r="BA408" s="284"/>
      <c r="BB408" s="284"/>
      <c r="BC408" s="284"/>
      <c r="BD408" s="284"/>
      <c r="BE408" s="284"/>
      <c r="BF408" s="284"/>
      <c r="BG408" s="284"/>
      <c r="BH408" s="284"/>
      <c r="BI408" s="284"/>
      <c r="BJ408" s="284"/>
      <c r="BK408" s="284"/>
      <c r="BL408" s="284"/>
      <c r="BM408" s="284"/>
      <c r="BN408" s="284"/>
      <c r="BO408" s="284"/>
      <c r="BP408" s="284"/>
      <c r="BQ408" s="284"/>
      <c r="BR408" s="284"/>
      <c r="BS408" s="284"/>
      <c r="BT408" s="284"/>
      <c r="BU408" s="284"/>
      <c r="BV408" s="284"/>
      <c r="BW408" s="284"/>
      <c r="BX408" s="284"/>
      <c r="BY408" s="284"/>
      <c r="BZ408" s="284"/>
      <c r="CA408" s="284"/>
      <c r="CB408" s="284"/>
      <c r="CC408" s="284"/>
      <c r="CD408" s="284"/>
      <c r="CE408" s="284"/>
      <c r="CF408" s="284"/>
      <c r="CG408" s="284"/>
      <c r="CH408" s="284"/>
      <c r="CI408" s="284"/>
      <c r="CJ408" s="284"/>
      <c r="CK408" s="284"/>
      <c r="CL408" s="284"/>
      <c r="CM408" s="284"/>
      <c r="CN408" s="284"/>
      <c r="CO408" s="284"/>
      <c r="CP408" s="284"/>
      <c r="CQ408" s="284"/>
      <c r="CR408" s="284"/>
      <c r="CS408" s="284"/>
      <c r="CT408" s="284"/>
      <c r="CU408" s="284"/>
      <c r="CV408" s="284"/>
      <c r="CW408" s="284"/>
      <c r="CX408" s="284"/>
      <c r="CY408" s="284"/>
      <c r="CZ408" s="284"/>
      <c r="DA408" s="284"/>
      <c r="DB408" s="284"/>
      <c r="DC408" s="284"/>
      <c r="DD408" s="284"/>
      <c r="DE408" s="284"/>
      <c r="DF408" s="284"/>
      <c r="DG408" s="284"/>
      <c r="DH408" s="284"/>
      <c r="DI408" s="284"/>
      <c r="DJ408" s="284"/>
      <c r="DK408" s="284"/>
      <c r="DL408" s="284"/>
      <c r="DM408" s="284"/>
      <c r="DN408" s="284"/>
      <c r="DO408" s="284"/>
      <c r="DP408" s="284"/>
      <c r="DQ408" s="284"/>
      <c r="DR408" s="284"/>
      <c r="DS408" s="284"/>
      <c r="DT408" s="284"/>
      <c r="DU408" s="284"/>
      <c r="DV408" s="284"/>
      <c r="DW408" s="284"/>
      <c r="DX408" s="284"/>
      <c r="DY408" s="284"/>
      <c r="DZ408" s="284"/>
      <c r="EA408" s="284"/>
      <c r="EB408" s="284"/>
      <c r="EC408" s="284"/>
      <c r="ED408" s="284"/>
      <c r="EE408" s="284"/>
      <c r="EF408" s="284"/>
      <c r="EG408" s="284"/>
      <c r="EH408" s="284"/>
      <c r="EI408" s="284"/>
      <c r="EJ408" s="284"/>
      <c r="EK408" s="284"/>
      <c r="EL408" s="284"/>
      <c r="EM408" s="284"/>
      <c r="EN408" s="284"/>
      <c r="EO408" s="284"/>
      <c r="EP408" s="284"/>
      <c r="EQ408" s="284"/>
      <c r="ER408" s="284"/>
      <c r="ES408" s="284"/>
      <c r="ET408" s="284"/>
      <c r="EU408" s="284"/>
      <c r="EV408" s="284"/>
      <c r="EW408" s="284"/>
      <c r="EX408" s="284"/>
      <c r="EY408" s="284"/>
      <c r="EZ408" s="284"/>
      <c r="FA408" s="284"/>
      <c r="FB408" s="284"/>
      <c r="FC408" s="284"/>
      <c r="FD408" s="284"/>
      <c r="FE408" s="284"/>
      <c r="FF408" s="284"/>
      <c r="FG408" s="284"/>
      <c r="FH408" s="284"/>
      <c r="FI408" s="284"/>
      <c r="FJ408" s="284"/>
      <c r="FK408" s="284"/>
      <c r="FL408" s="284"/>
      <c r="FM408" s="284"/>
      <c r="FN408" s="284"/>
      <c r="FO408" s="284"/>
      <c r="FP408" s="284"/>
      <c r="FQ408" s="284"/>
      <c r="FR408" s="284"/>
      <c r="FS408" s="284"/>
      <c r="FT408" s="284"/>
      <c r="FU408" s="284"/>
      <c r="FV408" s="284"/>
      <c r="FW408" s="284"/>
      <c r="FX408" s="284"/>
      <c r="FY408" s="284"/>
      <c r="FZ408" s="284"/>
      <c r="GA408" s="284"/>
      <c r="GB408" s="284"/>
      <c r="GC408" s="284"/>
      <c r="GD408" s="284"/>
      <c r="GE408" s="284"/>
      <c r="GF408" s="284"/>
      <c r="GG408" s="284"/>
      <c r="GH408" s="284"/>
      <c r="GI408" s="284"/>
      <c r="GJ408" s="284"/>
      <c r="GK408" s="284"/>
      <c r="GL408" s="284"/>
      <c r="GM408" s="284"/>
      <c r="GN408" s="284"/>
      <c r="GO408" s="284"/>
      <c r="GP408" s="284"/>
      <c r="GQ408" s="284"/>
      <c r="GR408" s="284"/>
      <c r="GS408" s="284"/>
      <c r="GT408" s="284"/>
      <c r="GU408" s="284"/>
      <c r="GV408" s="284"/>
      <c r="GW408" s="284"/>
      <c r="GX408" s="284"/>
      <c r="GY408" s="284"/>
      <c r="GZ408" s="284"/>
      <c r="HA408" s="284"/>
      <c r="HB408" s="284"/>
      <c r="HC408" s="284"/>
      <c r="HD408" s="284"/>
      <c r="HE408" s="284"/>
      <c r="HF408" s="284"/>
      <c r="HG408" s="284"/>
      <c r="HH408" s="284"/>
      <c r="HI408" s="284"/>
      <c r="HJ408" s="284"/>
      <c r="HK408" s="284"/>
      <c r="HL408" s="284"/>
      <c r="HM408" s="284"/>
      <c r="HN408" s="284"/>
      <c r="HO408" s="284"/>
      <c r="HP408" s="284"/>
      <c r="HQ408" s="284"/>
      <c r="HR408" s="284"/>
      <c r="HS408" s="284"/>
      <c r="HT408" s="284"/>
      <c r="HU408" s="284"/>
      <c r="HV408" s="284"/>
      <c r="HW408" s="284"/>
      <c r="HX408" s="284"/>
      <c r="HY408" s="284"/>
      <c r="HZ408" s="284"/>
      <c r="IA408" s="284"/>
      <c r="IB408" s="284"/>
      <c r="IC408" s="284"/>
      <c r="ID408" s="284"/>
      <c r="IE408" s="284"/>
      <c r="IF408" s="284"/>
      <c r="IG408" s="284"/>
      <c r="IH408" s="284"/>
      <c r="II408" s="284"/>
    </row>
    <row r="409" spans="1:243" s="353" customFormat="1" ht="14.25">
      <c r="A409" s="344"/>
      <c r="B409" s="373"/>
      <c r="C409" s="317"/>
      <c r="D409" s="454"/>
      <c r="E409" s="375"/>
      <c r="F409" s="220"/>
      <c r="G409" s="284"/>
      <c r="H409" s="284"/>
      <c r="I409" s="284"/>
      <c r="J409" s="284"/>
      <c r="K409" s="284"/>
      <c r="L409" s="284"/>
      <c r="M409" s="284"/>
      <c r="N409" s="284"/>
      <c r="O409" s="284"/>
      <c r="P409" s="284"/>
      <c r="Q409" s="284"/>
      <c r="R409" s="284"/>
      <c r="S409" s="284"/>
      <c r="T409" s="284"/>
      <c r="U409" s="284"/>
      <c r="V409" s="284"/>
      <c r="W409" s="284"/>
      <c r="X409" s="284"/>
      <c r="Y409" s="284"/>
      <c r="Z409" s="284"/>
      <c r="AA409" s="284"/>
      <c r="AB409" s="284"/>
      <c r="AC409" s="284"/>
      <c r="AD409" s="284"/>
      <c r="AE409" s="284"/>
      <c r="AF409" s="284"/>
      <c r="AG409" s="284"/>
      <c r="AH409" s="284"/>
      <c r="AI409" s="284"/>
      <c r="AJ409" s="284"/>
      <c r="AK409" s="284"/>
      <c r="AL409" s="284"/>
      <c r="AM409" s="284"/>
      <c r="AN409" s="284"/>
      <c r="AO409" s="284"/>
      <c r="AP409" s="284"/>
      <c r="AQ409" s="284"/>
      <c r="AR409" s="284"/>
      <c r="AS409" s="284"/>
      <c r="AT409" s="284"/>
      <c r="AU409" s="284"/>
      <c r="AV409" s="284"/>
      <c r="AW409" s="284"/>
      <c r="AX409" s="284"/>
      <c r="AY409" s="284"/>
      <c r="AZ409" s="284"/>
      <c r="BA409" s="284"/>
      <c r="BB409" s="284"/>
      <c r="BC409" s="284"/>
      <c r="BD409" s="284"/>
      <c r="BE409" s="284"/>
      <c r="BF409" s="284"/>
      <c r="BG409" s="284"/>
      <c r="BH409" s="284"/>
      <c r="BI409" s="284"/>
      <c r="BJ409" s="284"/>
      <c r="BK409" s="284"/>
      <c r="BL409" s="284"/>
      <c r="BM409" s="284"/>
      <c r="BN409" s="284"/>
      <c r="BO409" s="284"/>
      <c r="BP409" s="284"/>
      <c r="BQ409" s="284"/>
      <c r="BR409" s="284"/>
      <c r="BS409" s="284"/>
      <c r="BT409" s="284"/>
      <c r="BU409" s="284"/>
      <c r="BV409" s="284"/>
      <c r="BW409" s="284"/>
      <c r="BX409" s="284"/>
      <c r="BY409" s="284"/>
      <c r="BZ409" s="284"/>
      <c r="CA409" s="284"/>
      <c r="CB409" s="284"/>
      <c r="CC409" s="284"/>
      <c r="CD409" s="284"/>
      <c r="CE409" s="284"/>
      <c r="CF409" s="284"/>
      <c r="CG409" s="284"/>
      <c r="CH409" s="284"/>
      <c r="CI409" s="284"/>
      <c r="CJ409" s="284"/>
      <c r="CK409" s="284"/>
      <c r="CL409" s="284"/>
      <c r="CM409" s="284"/>
      <c r="CN409" s="284"/>
      <c r="CO409" s="284"/>
      <c r="CP409" s="284"/>
      <c r="CQ409" s="284"/>
      <c r="CR409" s="284"/>
      <c r="CS409" s="284"/>
      <c r="CT409" s="284"/>
      <c r="CU409" s="284"/>
      <c r="CV409" s="284"/>
      <c r="CW409" s="284"/>
      <c r="CX409" s="284"/>
      <c r="CY409" s="284"/>
      <c r="CZ409" s="284"/>
      <c r="DA409" s="284"/>
      <c r="DB409" s="284"/>
      <c r="DC409" s="284"/>
      <c r="DD409" s="284"/>
      <c r="DE409" s="284"/>
      <c r="DF409" s="284"/>
      <c r="DG409" s="284"/>
      <c r="DH409" s="284"/>
      <c r="DI409" s="284"/>
      <c r="DJ409" s="284"/>
      <c r="DK409" s="284"/>
      <c r="DL409" s="284"/>
      <c r="DM409" s="284"/>
      <c r="DN409" s="284"/>
      <c r="DO409" s="284"/>
      <c r="DP409" s="284"/>
      <c r="DQ409" s="284"/>
      <c r="DR409" s="284"/>
      <c r="DS409" s="284"/>
      <c r="DT409" s="284"/>
      <c r="DU409" s="284"/>
      <c r="DV409" s="284"/>
      <c r="DW409" s="284"/>
      <c r="DX409" s="284"/>
      <c r="DY409" s="284"/>
      <c r="DZ409" s="284"/>
      <c r="EA409" s="284"/>
      <c r="EB409" s="284"/>
      <c r="EC409" s="284"/>
      <c r="ED409" s="284"/>
      <c r="EE409" s="284"/>
      <c r="EF409" s="284"/>
      <c r="EG409" s="284"/>
      <c r="EH409" s="284"/>
      <c r="EI409" s="284"/>
      <c r="EJ409" s="284"/>
      <c r="EK409" s="284"/>
      <c r="EL409" s="284"/>
      <c r="EM409" s="284"/>
      <c r="EN409" s="284"/>
      <c r="EO409" s="284"/>
      <c r="EP409" s="284"/>
      <c r="EQ409" s="284"/>
      <c r="ER409" s="284"/>
      <c r="ES409" s="284"/>
      <c r="ET409" s="284"/>
      <c r="EU409" s="284"/>
      <c r="EV409" s="284"/>
      <c r="EW409" s="284"/>
      <c r="EX409" s="284"/>
      <c r="EY409" s="284"/>
      <c r="EZ409" s="284"/>
      <c r="FA409" s="284"/>
      <c r="FB409" s="284"/>
      <c r="FC409" s="284"/>
      <c r="FD409" s="284"/>
      <c r="FE409" s="284"/>
      <c r="FF409" s="284"/>
      <c r="FG409" s="284"/>
      <c r="FH409" s="284"/>
      <c r="FI409" s="284"/>
      <c r="FJ409" s="284"/>
      <c r="FK409" s="284"/>
      <c r="FL409" s="284"/>
      <c r="FM409" s="284"/>
      <c r="FN409" s="284"/>
      <c r="FO409" s="284"/>
      <c r="FP409" s="284"/>
      <c r="FQ409" s="284"/>
      <c r="FR409" s="284"/>
      <c r="FS409" s="284"/>
      <c r="FT409" s="284"/>
      <c r="FU409" s="284"/>
      <c r="FV409" s="284"/>
      <c r="FW409" s="284"/>
      <c r="FX409" s="284"/>
      <c r="FY409" s="284"/>
      <c r="FZ409" s="284"/>
      <c r="GA409" s="284"/>
      <c r="GB409" s="284"/>
      <c r="GC409" s="284"/>
      <c r="GD409" s="284"/>
      <c r="GE409" s="284"/>
      <c r="GF409" s="284"/>
      <c r="GG409" s="284"/>
      <c r="GH409" s="284"/>
      <c r="GI409" s="284"/>
      <c r="GJ409" s="284"/>
      <c r="GK409" s="284"/>
      <c r="GL409" s="284"/>
      <c r="GM409" s="284"/>
      <c r="GN409" s="284"/>
      <c r="GO409" s="284"/>
      <c r="GP409" s="284"/>
      <c r="GQ409" s="284"/>
      <c r="GR409" s="284"/>
      <c r="GS409" s="284"/>
      <c r="GT409" s="284"/>
      <c r="GU409" s="284"/>
      <c r="GV409" s="284"/>
      <c r="GW409" s="284"/>
      <c r="GX409" s="284"/>
      <c r="GY409" s="284"/>
      <c r="GZ409" s="284"/>
      <c r="HA409" s="284"/>
      <c r="HB409" s="284"/>
      <c r="HC409" s="284"/>
      <c r="HD409" s="284"/>
      <c r="HE409" s="284"/>
      <c r="HF409" s="284"/>
      <c r="HG409" s="284"/>
      <c r="HH409" s="284"/>
      <c r="HI409" s="284"/>
      <c r="HJ409" s="284"/>
      <c r="HK409" s="284"/>
      <c r="HL409" s="284"/>
      <c r="HM409" s="284"/>
      <c r="HN409" s="284"/>
      <c r="HO409" s="284"/>
      <c r="HP409" s="284"/>
      <c r="HQ409" s="284"/>
      <c r="HR409" s="284"/>
      <c r="HS409" s="284"/>
      <c r="HT409" s="284"/>
      <c r="HU409" s="284"/>
      <c r="HV409" s="284"/>
      <c r="HW409" s="284"/>
      <c r="HX409" s="284"/>
      <c r="HY409" s="284"/>
      <c r="HZ409" s="284"/>
      <c r="IA409" s="284"/>
      <c r="IB409" s="284"/>
      <c r="IC409" s="284"/>
      <c r="ID409" s="284"/>
      <c r="IE409" s="284"/>
      <c r="IF409" s="284"/>
      <c r="IG409" s="284"/>
      <c r="IH409" s="284"/>
      <c r="II409" s="284"/>
    </row>
    <row r="410" spans="1:243" s="353" customFormat="1" ht="14.25">
      <c r="A410" s="344"/>
      <c r="B410" s="377"/>
      <c r="C410" s="317"/>
      <c r="D410" s="454"/>
      <c r="E410" s="375"/>
      <c r="F410" s="220"/>
      <c r="G410" s="284"/>
      <c r="H410" s="284"/>
      <c r="I410" s="284"/>
      <c r="J410" s="284"/>
      <c r="K410" s="284"/>
      <c r="L410" s="284"/>
      <c r="M410" s="284"/>
      <c r="N410" s="284"/>
      <c r="O410" s="284"/>
      <c r="P410" s="284"/>
      <c r="Q410" s="284"/>
      <c r="R410" s="284"/>
      <c r="S410" s="284"/>
      <c r="T410" s="284"/>
      <c r="U410" s="284"/>
      <c r="V410" s="284"/>
      <c r="W410" s="284"/>
      <c r="X410" s="284"/>
      <c r="Y410" s="284"/>
      <c r="Z410" s="284"/>
      <c r="AA410" s="284"/>
      <c r="AB410" s="284"/>
      <c r="AC410" s="284"/>
      <c r="AD410" s="284"/>
      <c r="AE410" s="284"/>
      <c r="AF410" s="284"/>
      <c r="AG410" s="284"/>
      <c r="AH410" s="284"/>
      <c r="AI410" s="284"/>
      <c r="AJ410" s="284"/>
      <c r="AK410" s="284"/>
      <c r="AL410" s="284"/>
      <c r="AM410" s="284"/>
      <c r="AN410" s="284"/>
      <c r="AO410" s="284"/>
      <c r="AP410" s="284"/>
      <c r="AQ410" s="284"/>
      <c r="AR410" s="284"/>
      <c r="AS410" s="284"/>
      <c r="AT410" s="284"/>
      <c r="AU410" s="284"/>
      <c r="AV410" s="284"/>
      <c r="AW410" s="284"/>
      <c r="AX410" s="284"/>
      <c r="AY410" s="284"/>
      <c r="AZ410" s="284"/>
      <c r="BA410" s="284"/>
      <c r="BB410" s="284"/>
      <c r="BC410" s="284"/>
      <c r="BD410" s="284"/>
      <c r="BE410" s="284"/>
      <c r="BF410" s="284"/>
      <c r="BG410" s="284"/>
      <c r="BH410" s="284"/>
      <c r="BI410" s="284"/>
      <c r="BJ410" s="284"/>
      <c r="BK410" s="284"/>
      <c r="BL410" s="284"/>
      <c r="BM410" s="284"/>
      <c r="BN410" s="284"/>
      <c r="BO410" s="284"/>
      <c r="BP410" s="284"/>
      <c r="BQ410" s="284"/>
      <c r="BR410" s="284"/>
      <c r="BS410" s="284"/>
      <c r="BT410" s="284"/>
      <c r="BU410" s="284"/>
      <c r="BV410" s="284"/>
      <c r="BW410" s="284"/>
      <c r="BX410" s="284"/>
      <c r="BY410" s="284"/>
      <c r="BZ410" s="284"/>
      <c r="CA410" s="284"/>
      <c r="CB410" s="284"/>
      <c r="CC410" s="284"/>
      <c r="CD410" s="284"/>
      <c r="CE410" s="284"/>
      <c r="CF410" s="284"/>
      <c r="CG410" s="284"/>
      <c r="CH410" s="284"/>
      <c r="CI410" s="284"/>
      <c r="CJ410" s="284"/>
      <c r="CK410" s="284"/>
      <c r="CL410" s="284"/>
      <c r="CM410" s="284"/>
      <c r="CN410" s="284"/>
      <c r="CO410" s="284"/>
      <c r="CP410" s="284"/>
      <c r="CQ410" s="284"/>
      <c r="CR410" s="284"/>
      <c r="CS410" s="284"/>
      <c r="CT410" s="284"/>
      <c r="CU410" s="284"/>
      <c r="CV410" s="284"/>
      <c r="CW410" s="284"/>
      <c r="CX410" s="284"/>
      <c r="CY410" s="284"/>
      <c r="CZ410" s="284"/>
      <c r="DA410" s="284"/>
      <c r="DB410" s="284"/>
      <c r="DC410" s="284"/>
      <c r="DD410" s="284"/>
      <c r="DE410" s="284"/>
      <c r="DF410" s="284"/>
      <c r="DG410" s="284"/>
      <c r="DH410" s="284"/>
      <c r="DI410" s="284"/>
      <c r="DJ410" s="284"/>
      <c r="DK410" s="284"/>
      <c r="DL410" s="284"/>
      <c r="DM410" s="284"/>
      <c r="DN410" s="284"/>
      <c r="DO410" s="284"/>
      <c r="DP410" s="284"/>
      <c r="DQ410" s="284"/>
      <c r="DR410" s="284"/>
      <c r="DS410" s="284"/>
      <c r="DT410" s="284"/>
      <c r="DU410" s="284"/>
      <c r="DV410" s="284"/>
      <c r="DW410" s="284"/>
      <c r="DX410" s="284"/>
      <c r="DY410" s="284"/>
      <c r="DZ410" s="284"/>
      <c r="EA410" s="284"/>
      <c r="EB410" s="284"/>
      <c r="EC410" s="284"/>
      <c r="ED410" s="284"/>
      <c r="EE410" s="284"/>
      <c r="EF410" s="284"/>
      <c r="EG410" s="284"/>
      <c r="EH410" s="284"/>
      <c r="EI410" s="284"/>
      <c r="EJ410" s="284"/>
      <c r="EK410" s="284"/>
      <c r="EL410" s="284"/>
      <c r="EM410" s="284"/>
      <c r="EN410" s="284"/>
      <c r="EO410" s="284"/>
      <c r="EP410" s="284"/>
      <c r="EQ410" s="284"/>
      <c r="ER410" s="284"/>
      <c r="ES410" s="284"/>
      <c r="ET410" s="284"/>
      <c r="EU410" s="284"/>
      <c r="EV410" s="284"/>
      <c r="EW410" s="284"/>
      <c r="EX410" s="284"/>
      <c r="EY410" s="284"/>
      <c r="EZ410" s="284"/>
      <c r="FA410" s="284"/>
      <c r="FB410" s="284"/>
      <c r="FC410" s="284"/>
      <c r="FD410" s="284"/>
      <c r="FE410" s="284"/>
      <c r="FF410" s="284"/>
      <c r="FG410" s="284"/>
      <c r="FH410" s="284"/>
      <c r="FI410" s="284"/>
      <c r="FJ410" s="284"/>
      <c r="FK410" s="284"/>
      <c r="FL410" s="284"/>
      <c r="FM410" s="284"/>
      <c r="FN410" s="284"/>
      <c r="FO410" s="284"/>
      <c r="FP410" s="284"/>
      <c r="FQ410" s="284"/>
      <c r="FR410" s="284"/>
      <c r="FS410" s="284"/>
      <c r="FT410" s="284"/>
      <c r="FU410" s="284"/>
      <c r="FV410" s="284"/>
      <c r="FW410" s="284"/>
      <c r="FX410" s="284"/>
      <c r="FY410" s="284"/>
      <c r="FZ410" s="284"/>
      <c r="GA410" s="284"/>
      <c r="GB410" s="284"/>
      <c r="GC410" s="284"/>
      <c r="GD410" s="284"/>
      <c r="GE410" s="284"/>
      <c r="GF410" s="284"/>
      <c r="GG410" s="284"/>
      <c r="GH410" s="284"/>
      <c r="GI410" s="284"/>
      <c r="GJ410" s="284"/>
      <c r="GK410" s="284"/>
      <c r="GL410" s="284"/>
      <c r="GM410" s="284"/>
      <c r="GN410" s="284"/>
      <c r="GO410" s="284"/>
      <c r="GP410" s="284"/>
      <c r="GQ410" s="284"/>
      <c r="GR410" s="284"/>
      <c r="GS410" s="284"/>
      <c r="GT410" s="284"/>
      <c r="GU410" s="284"/>
      <c r="GV410" s="284"/>
      <c r="GW410" s="284"/>
      <c r="GX410" s="284"/>
      <c r="GY410" s="284"/>
      <c r="GZ410" s="284"/>
      <c r="HA410" s="284"/>
      <c r="HB410" s="284"/>
      <c r="HC410" s="284"/>
      <c r="HD410" s="284"/>
      <c r="HE410" s="284"/>
      <c r="HF410" s="284"/>
      <c r="HG410" s="284"/>
      <c r="HH410" s="284"/>
      <c r="HI410" s="284"/>
      <c r="HJ410" s="284"/>
      <c r="HK410" s="284"/>
      <c r="HL410" s="284"/>
      <c r="HM410" s="284"/>
      <c r="HN410" s="284"/>
      <c r="HO410" s="284"/>
      <c r="HP410" s="284"/>
      <c r="HQ410" s="284"/>
      <c r="HR410" s="284"/>
      <c r="HS410" s="284"/>
      <c r="HT410" s="284"/>
      <c r="HU410" s="284"/>
      <c r="HV410" s="284"/>
      <c r="HW410" s="284"/>
      <c r="HX410" s="284"/>
      <c r="HY410" s="284"/>
      <c r="HZ410" s="284"/>
      <c r="IA410" s="284"/>
      <c r="IB410" s="284"/>
      <c r="IC410" s="284"/>
      <c r="ID410" s="284"/>
      <c r="IE410" s="284"/>
      <c r="IF410" s="284"/>
      <c r="IG410" s="284"/>
      <c r="IH410" s="284"/>
      <c r="II410" s="284"/>
    </row>
    <row r="411" spans="1:243" s="353" customFormat="1" ht="14.25">
      <c r="A411" s="344"/>
      <c r="B411" s="373"/>
      <c r="C411" s="317"/>
      <c r="D411" s="454"/>
      <c r="E411" s="375"/>
      <c r="F411" s="220"/>
      <c r="G411" s="284"/>
      <c r="H411" s="284"/>
      <c r="I411" s="284"/>
      <c r="J411" s="284"/>
      <c r="K411" s="284"/>
      <c r="L411" s="284"/>
      <c r="M411" s="284"/>
      <c r="N411" s="284"/>
      <c r="O411" s="284"/>
      <c r="P411" s="284"/>
      <c r="Q411" s="284"/>
      <c r="R411" s="284"/>
      <c r="S411" s="284"/>
      <c r="T411" s="284"/>
      <c r="U411" s="284"/>
      <c r="V411" s="284"/>
      <c r="W411" s="284"/>
      <c r="X411" s="284"/>
      <c r="Y411" s="284"/>
      <c r="Z411" s="284"/>
      <c r="AA411" s="284"/>
      <c r="AB411" s="284"/>
      <c r="AC411" s="284"/>
      <c r="AD411" s="284"/>
      <c r="AE411" s="284"/>
      <c r="AF411" s="284"/>
      <c r="AG411" s="284"/>
      <c r="AH411" s="284"/>
      <c r="AI411" s="284"/>
      <c r="AJ411" s="284"/>
      <c r="AK411" s="284"/>
      <c r="AL411" s="284"/>
      <c r="AM411" s="284"/>
      <c r="AN411" s="284"/>
      <c r="AO411" s="284"/>
      <c r="AP411" s="284"/>
      <c r="AQ411" s="284"/>
      <c r="AR411" s="284"/>
      <c r="AS411" s="284"/>
      <c r="AT411" s="284"/>
      <c r="AU411" s="284"/>
      <c r="AV411" s="284"/>
      <c r="AW411" s="284"/>
      <c r="AX411" s="284"/>
      <c r="AY411" s="284"/>
      <c r="AZ411" s="284"/>
      <c r="BA411" s="284"/>
      <c r="BB411" s="284"/>
      <c r="BC411" s="284"/>
      <c r="BD411" s="284"/>
      <c r="BE411" s="284"/>
      <c r="BF411" s="284"/>
      <c r="BG411" s="284"/>
      <c r="BH411" s="284"/>
      <c r="BI411" s="284"/>
      <c r="BJ411" s="284"/>
      <c r="BK411" s="284"/>
      <c r="BL411" s="284"/>
      <c r="BM411" s="284"/>
      <c r="BN411" s="284"/>
      <c r="BO411" s="284"/>
      <c r="BP411" s="284"/>
      <c r="BQ411" s="284"/>
      <c r="BR411" s="284"/>
      <c r="BS411" s="284"/>
      <c r="BT411" s="284"/>
      <c r="BU411" s="284"/>
      <c r="BV411" s="284"/>
      <c r="BW411" s="284"/>
      <c r="BX411" s="284"/>
      <c r="BY411" s="284"/>
      <c r="BZ411" s="284"/>
      <c r="CA411" s="284"/>
      <c r="CB411" s="284"/>
      <c r="CC411" s="284"/>
      <c r="CD411" s="284"/>
      <c r="CE411" s="284"/>
      <c r="CF411" s="284"/>
      <c r="CG411" s="284"/>
      <c r="CH411" s="284"/>
      <c r="CI411" s="284"/>
      <c r="CJ411" s="284"/>
      <c r="CK411" s="284"/>
      <c r="CL411" s="284"/>
      <c r="CM411" s="284"/>
      <c r="CN411" s="284"/>
      <c r="CO411" s="284"/>
      <c r="CP411" s="284"/>
      <c r="CQ411" s="284"/>
      <c r="CR411" s="284"/>
      <c r="CS411" s="284"/>
      <c r="CT411" s="284"/>
      <c r="CU411" s="284"/>
      <c r="CV411" s="284"/>
      <c r="CW411" s="284"/>
      <c r="CX411" s="284"/>
      <c r="CY411" s="284"/>
      <c r="CZ411" s="284"/>
      <c r="DA411" s="284"/>
      <c r="DB411" s="284"/>
      <c r="DC411" s="284"/>
      <c r="DD411" s="284"/>
      <c r="DE411" s="284"/>
      <c r="DF411" s="284"/>
      <c r="DG411" s="284"/>
      <c r="DH411" s="284"/>
      <c r="DI411" s="284"/>
      <c r="DJ411" s="284"/>
      <c r="DK411" s="284"/>
      <c r="DL411" s="284"/>
      <c r="DM411" s="284"/>
      <c r="DN411" s="284"/>
      <c r="DO411" s="284"/>
      <c r="DP411" s="284"/>
      <c r="DQ411" s="284"/>
      <c r="DR411" s="284"/>
      <c r="DS411" s="284"/>
      <c r="DT411" s="284"/>
      <c r="DU411" s="284"/>
      <c r="DV411" s="284"/>
      <c r="DW411" s="284"/>
      <c r="DX411" s="284"/>
      <c r="DY411" s="284"/>
      <c r="DZ411" s="284"/>
      <c r="EA411" s="284"/>
      <c r="EB411" s="284"/>
      <c r="EC411" s="284"/>
      <c r="ED411" s="284"/>
      <c r="EE411" s="284"/>
      <c r="EF411" s="284"/>
      <c r="EG411" s="284"/>
      <c r="EH411" s="284"/>
      <c r="EI411" s="284"/>
      <c r="EJ411" s="284"/>
      <c r="EK411" s="284"/>
      <c r="EL411" s="284"/>
      <c r="EM411" s="284"/>
      <c r="EN411" s="284"/>
      <c r="EO411" s="284"/>
      <c r="EP411" s="284"/>
      <c r="EQ411" s="284"/>
      <c r="ER411" s="284"/>
      <c r="ES411" s="284"/>
      <c r="ET411" s="284"/>
      <c r="EU411" s="284"/>
      <c r="EV411" s="284"/>
      <c r="EW411" s="284"/>
      <c r="EX411" s="284"/>
      <c r="EY411" s="284"/>
      <c r="EZ411" s="284"/>
      <c r="FA411" s="284"/>
      <c r="FB411" s="284"/>
      <c r="FC411" s="284"/>
      <c r="FD411" s="284"/>
      <c r="FE411" s="284"/>
      <c r="FF411" s="284"/>
      <c r="FG411" s="284"/>
      <c r="FH411" s="284"/>
      <c r="FI411" s="284"/>
      <c r="FJ411" s="284"/>
      <c r="FK411" s="284"/>
      <c r="FL411" s="284"/>
      <c r="FM411" s="284"/>
      <c r="FN411" s="284"/>
      <c r="FO411" s="284"/>
      <c r="FP411" s="284"/>
      <c r="FQ411" s="284"/>
      <c r="FR411" s="284"/>
      <c r="FS411" s="284"/>
      <c r="FT411" s="284"/>
      <c r="FU411" s="284"/>
      <c r="FV411" s="284"/>
      <c r="FW411" s="284"/>
      <c r="FX411" s="284"/>
      <c r="FY411" s="284"/>
      <c r="FZ411" s="284"/>
      <c r="GA411" s="284"/>
      <c r="GB411" s="284"/>
      <c r="GC411" s="284"/>
      <c r="GD411" s="284"/>
      <c r="GE411" s="284"/>
      <c r="GF411" s="284"/>
      <c r="GG411" s="284"/>
      <c r="GH411" s="284"/>
      <c r="GI411" s="284"/>
      <c r="GJ411" s="284"/>
      <c r="GK411" s="284"/>
      <c r="GL411" s="284"/>
      <c r="GM411" s="284"/>
      <c r="GN411" s="284"/>
      <c r="GO411" s="284"/>
      <c r="GP411" s="284"/>
      <c r="GQ411" s="284"/>
      <c r="GR411" s="284"/>
      <c r="GS411" s="284"/>
      <c r="GT411" s="284"/>
      <c r="GU411" s="284"/>
      <c r="GV411" s="284"/>
      <c r="GW411" s="284"/>
      <c r="GX411" s="284"/>
      <c r="GY411" s="284"/>
      <c r="GZ411" s="284"/>
      <c r="HA411" s="284"/>
      <c r="HB411" s="284"/>
      <c r="HC411" s="284"/>
      <c r="HD411" s="284"/>
      <c r="HE411" s="284"/>
      <c r="HF411" s="284"/>
      <c r="HG411" s="284"/>
      <c r="HH411" s="284"/>
      <c r="HI411" s="284"/>
      <c r="HJ411" s="284"/>
      <c r="HK411" s="284"/>
      <c r="HL411" s="284"/>
      <c r="HM411" s="284"/>
      <c r="HN411" s="284"/>
      <c r="HO411" s="284"/>
      <c r="HP411" s="284"/>
      <c r="HQ411" s="284"/>
      <c r="HR411" s="284"/>
      <c r="HS411" s="284"/>
      <c r="HT411" s="284"/>
      <c r="HU411" s="284"/>
      <c r="HV411" s="284"/>
      <c r="HW411" s="284"/>
      <c r="HX411" s="284"/>
      <c r="HY411" s="284"/>
      <c r="HZ411" s="284"/>
      <c r="IA411" s="284"/>
      <c r="IB411" s="284"/>
      <c r="IC411" s="284"/>
      <c r="ID411" s="284"/>
      <c r="IE411" s="284"/>
      <c r="IF411" s="284"/>
      <c r="IG411" s="284"/>
      <c r="IH411" s="284"/>
      <c r="II411" s="284"/>
    </row>
    <row r="412" spans="1:243" s="353" customFormat="1" ht="14.25">
      <c r="A412" s="344"/>
      <c r="B412" s="373"/>
      <c r="C412" s="317"/>
      <c r="D412" s="454"/>
      <c r="E412" s="375"/>
      <c r="F412" s="220"/>
      <c r="G412" s="284"/>
      <c r="H412" s="284"/>
      <c r="I412" s="284"/>
      <c r="J412" s="284"/>
      <c r="K412" s="284"/>
      <c r="L412" s="284"/>
      <c r="M412" s="284"/>
      <c r="N412" s="284"/>
      <c r="O412" s="284"/>
      <c r="P412" s="284"/>
      <c r="Q412" s="284"/>
      <c r="R412" s="284"/>
      <c r="S412" s="284"/>
      <c r="T412" s="284"/>
      <c r="U412" s="284"/>
      <c r="V412" s="284"/>
      <c r="W412" s="284"/>
      <c r="X412" s="284"/>
      <c r="Y412" s="284"/>
      <c r="Z412" s="284"/>
      <c r="AA412" s="284"/>
      <c r="AB412" s="284"/>
      <c r="AC412" s="284"/>
      <c r="AD412" s="284"/>
      <c r="AE412" s="284"/>
      <c r="AF412" s="284"/>
      <c r="AG412" s="284"/>
      <c r="AH412" s="284"/>
      <c r="AI412" s="284"/>
      <c r="AJ412" s="284"/>
      <c r="AK412" s="284"/>
      <c r="AL412" s="284"/>
      <c r="AM412" s="284"/>
      <c r="AN412" s="284"/>
      <c r="AO412" s="284"/>
      <c r="AP412" s="284"/>
      <c r="AQ412" s="284"/>
      <c r="AR412" s="284"/>
      <c r="AS412" s="284"/>
      <c r="AT412" s="284"/>
      <c r="AU412" s="284"/>
      <c r="AV412" s="284"/>
      <c r="AW412" s="284"/>
      <c r="AX412" s="284"/>
      <c r="AY412" s="284"/>
      <c r="AZ412" s="284"/>
      <c r="BA412" s="284"/>
      <c r="BB412" s="284"/>
      <c r="BC412" s="284"/>
      <c r="BD412" s="284"/>
      <c r="BE412" s="284"/>
      <c r="BF412" s="284"/>
      <c r="BG412" s="284"/>
      <c r="BH412" s="284"/>
      <c r="BI412" s="284"/>
      <c r="BJ412" s="284"/>
      <c r="BK412" s="284"/>
      <c r="BL412" s="284"/>
      <c r="BM412" s="284"/>
      <c r="BN412" s="284"/>
      <c r="BO412" s="284"/>
      <c r="BP412" s="284"/>
      <c r="BQ412" s="284"/>
      <c r="BR412" s="284"/>
      <c r="BS412" s="284"/>
      <c r="BT412" s="284"/>
      <c r="BU412" s="284"/>
      <c r="BV412" s="284"/>
      <c r="BW412" s="284"/>
      <c r="BX412" s="284"/>
      <c r="BY412" s="284"/>
      <c r="BZ412" s="284"/>
      <c r="CA412" s="284"/>
      <c r="CB412" s="284"/>
      <c r="CC412" s="284"/>
      <c r="CD412" s="284"/>
      <c r="CE412" s="284"/>
      <c r="CF412" s="284"/>
      <c r="CG412" s="284"/>
      <c r="CH412" s="284"/>
      <c r="CI412" s="284"/>
      <c r="CJ412" s="284"/>
      <c r="CK412" s="284"/>
      <c r="CL412" s="284"/>
      <c r="CM412" s="284"/>
      <c r="CN412" s="284"/>
      <c r="CO412" s="284"/>
      <c r="CP412" s="284"/>
      <c r="CQ412" s="284"/>
      <c r="CR412" s="284"/>
      <c r="CS412" s="284"/>
      <c r="CT412" s="284"/>
      <c r="CU412" s="284"/>
      <c r="CV412" s="284"/>
      <c r="CW412" s="284"/>
      <c r="CX412" s="284"/>
      <c r="CY412" s="284"/>
      <c r="CZ412" s="284"/>
      <c r="DA412" s="284"/>
      <c r="DB412" s="284"/>
      <c r="DC412" s="284"/>
      <c r="DD412" s="284"/>
      <c r="DE412" s="284"/>
      <c r="DF412" s="284"/>
      <c r="DG412" s="284"/>
      <c r="DH412" s="284"/>
      <c r="DI412" s="284"/>
      <c r="DJ412" s="284"/>
      <c r="DK412" s="284"/>
      <c r="DL412" s="284"/>
      <c r="DM412" s="284"/>
      <c r="DN412" s="284"/>
      <c r="DO412" s="284"/>
      <c r="DP412" s="284"/>
      <c r="DQ412" s="284"/>
      <c r="DR412" s="284"/>
      <c r="DS412" s="284"/>
      <c r="DT412" s="284"/>
      <c r="DU412" s="284"/>
      <c r="DV412" s="284"/>
      <c r="DW412" s="284"/>
      <c r="DX412" s="284"/>
      <c r="DY412" s="284"/>
      <c r="DZ412" s="284"/>
      <c r="EA412" s="284"/>
      <c r="EB412" s="284"/>
      <c r="EC412" s="284"/>
      <c r="ED412" s="284"/>
      <c r="EE412" s="284"/>
      <c r="EF412" s="284"/>
      <c r="EG412" s="284"/>
      <c r="EH412" s="284"/>
      <c r="EI412" s="284"/>
      <c r="EJ412" s="284"/>
      <c r="EK412" s="284"/>
      <c r="EL412" s="284"/>
      <c r="EM412" s="284"/>
      <c r="EN412" s="284"/>
      <c r="EO412" s="284"/>
      <c r="EP412" s="284"/>
      <c r="EQ412" s="284"/>
      <c r="ER412" s="284"/>
      <c r="ES412" s="284"/>
      <c r="ET412" s="284"/>
      <c r="EU412" s="284"/>
      <c r="EV412" s="284"/>
      <c r="EW412" s="284"/>
      <c r="EX412" s="284"/>
      <c r="EY412" s="284"/>
      <c r="EZ412" s="284"/>
      <c r="FA412" s="284"/>
      <c r="FB412" s="284"/>
      <c r="FC412" s="284"/>
      <c r="FD412" s="284"/>
      <c r="FE412" s="284"/>
      <c r="FF412" s="284"/>
      <c r="FG412" s="284"/>
      <c r="FH412" s="284"/>
      <c r="FI412" s="284"/>
      <c r="FJ412" s="284"/>
      <c r="FK412" s="284"/>
      <c r="FL412" s="284"/>
      <c r="FM412" s="284"/>
      <c r="FN412" s="284"/>
      <c r="FO412" s="284"/>
      <c r="FP412" s="284"/>
      <c r="FQ412" s="284"/>
      <c r="FR412" s="284"/>
      <c r="FS412" s="284"/>
      <c r="FT412" s="284"/>
      <c r="FU412" s="284"/>
      <c r="FV412" s="284"/>
      <c r="FW412" s="284"/>
      <c r="FX412" s="284"/>
      <c r="FY412" s="284"/>
      <c r="FZ412" s="284"/>
      <c r="GA412" s="284"/>
      <c r="GB412" s="284"/>
      <c r="GC412" s="284"/>
      <c r="GD412" s="284"/>
      <c r="GE412" s="284"/>
      <c r="GF412" s="284"/>
      <c r="GG412" s="284"/>
      <c r="GH412" s="284"/>
      <c r="GI412" s="284"/>
      <c r="GJ412" s="284"/>
      <c r="GK412" s="284"/>
      <c r="GL412" s="284"/>
      <c r="GM412" s="284"/>
      <c r="GN412" s="284"/>
      <c r="GO412" s="284"/>
      <c r="GP412" s="284"/>
      <c r="GQ412" s="284"/>
      <c r="GR412" s="284"/>
      <c r="GS412" s="284"/>
      <c r="GT412" s="284"/>
      <c r="GU412" s="284"/>
      <c r="GV412" s="284"/>
      <c r="GW412" s="284"/>
      <c r="GX412" s="284"/>
      <c r="GY412" s="284"/>
      <c r="GZ412" s="284"/>
      <c r="HA412" s="284"/>
      <c r="HB412" s="284"/>
      <c r="HC412" s="284"/>
      <c r="HD412" s="284"/>
      <c r="HE412" s="284"/>
      <c r="HF412" s="284"/>
      <c r="HG412" s="284"/>
      <c r="HH412" s="284"/>
      <c r="HI412" s="284"/>
      <c r="HJ412" s="284"/>
      <c r="HK412" s="284"/>
      <c r="HL412" s="284"/>
      <c r="HM412" s="284"/>
      <c r="HN412" s="284"/>
      <c r="HO412" s="284"/>
      <c r="HP412" s="284"/>
      <c r="HQ412" s="284"/>
      <c r="HR412" s="284"/>
      <c r="HS412" s="284"/>
      <c r="HT412" s="284"/>
      <c r="HU412" s="284"/>
      <c r="HV412" s="284"/>
      <c r="HW412" s="284"/>
      <c r="HX412" s="284"/>
      <c r="HY412" s="284"/>
      <c r="HZ412" s="284"/>
      <c r="IA412" s="284"/>
      <c r="IB412" s="284"/>
      <c r="IC412" s="284"/>
      <c r="ID412" s="284"/>
      <c r="IE412" s="284"/>
      <c r="IF412" s="284"/>
      <c r="IG412" s="284"/>
      <c r="IH412" s="284"/>
      <c r="II412" s="284"/>
    </row>
    <row r="413" spans="1:243" s="353" customFormat="1" ht="14.25">
      <c r="A413" s="344"/>
      <c r="B413" s="373"/>
      <c r="C413" s="317"/>
      <c r="D413" s="454"/>
      <c r="E413" s="375"/>
      <c r="F413" s="220"/>
      <c r="G413" s="284"/>
      <c r="H413" s="284"/>
      <c r="I413" s="284"/>
      <c r="J413" s="284"/>
      <c r="K413" s="284"/>
      <c r="L413" s="284"/>
      <c r="M413" s="284"/>
      <c r="N413" s="284"/>
      <c r="O413" s="284"/>
      <c r="P413" s="284"/>
      <c r="Q413" s="284"/>
      <c r="R413" s="284"/>
      <c r="S413" s="284"/>
      <c r="T413" s="284"/>
      <c r="U413" s="284"/>
      <c r="V413" s="284"/>
      <c r="W413" s="284"/>
      <c r="X413" s="284"/>
      <c r="Y413" s="284"/>
      <c r="Z413" s="284"/>
      <c r="AA413" s="284"/>
      <c r="AB413" s="284"/>
      <c r="AC413" s="284"/>
      <c r="AD413" s="284"/>
      <c r="AE413" s="284"/>
      <c r="AF413" s="284"/>
      <c r="AG413" s="284"/>
      <c r="AH413" s="284"/>
      <c r="AI413" s="284"/>
      <c r="AJ413" s="284"/>
      <c r="AK413" s="284"/>
      <c r="AL413" s="284"/>
      <c r="AM413" s="284"/>
      <c r="AN413" s="284"/>
      <c r="AO413" s="284"/>
      <c r="AP413" s="284"/>
      <c r="AQ413" s="284"/>
      <c r="AR413" s="284"/>
      <c r="AS413" s="284"/>
      <c r="AT413" s="284"/>
      <c r="AU413" s="284"/>
      <c r="AV413" s="284"/>
      <c r="AW413" s="284"/>
      <c r="AX413" s="284"/>
      <c r="AY413" s="284"/>
      <c r="AZ413" s="284"/>
      <c r="BA413" s="284"/>
      <c r="BB413" s="284"/>
      <c r="BC413" s="284"/>
      <c r="BD413" s="284"/>
      <c r="BE413" s="284"/>
      <c r="BF413" s="284"/>
      <c r="BG413" s="284"/>
      <c r="BH413" s="284"/>
      <c r="BI413" s="284"/>
      <c r="BJ413" s="284"/>
      <c r="BK413" s="284"/>
      <c r="BL413" s="284"/>
      <c r="BM413" s="284"/>
      <c r="BN413" s="284"/>
      <c r="BO413" s="284"/>
      <c r="BP413" s="284"/>
      <c r="BQ413" s="284"/>
      <c r="BR413" s="284"/>
      <c r="BS413" s="284"/>
      <c r="BT413" s="284"/>
      <c r="BU413" s="284"/>
      <c r="BV413" s="284"/>
      <c r="BW413" s="284"/>
      <c r="BX413" s="284"/>
      <c r="BY413" s="284"/>
      <c r="BZ413" s="284"/>
      <c r="CA413" s="284"/>
      <c r="CB413" s="284"/>
      <c r="CC413" s="284"/>
      <c r="CD413" s="284"/>
      <c r="CE413" s="284"/>
      <c r="CF413" s="284"/>
      <c r="CG413" s="284"/>
      <c r="CH413" s="284"/>
      <c r="CI413" s="284"/>
      <c r="CJ413" s="284"/>
      <c r="CK413" s="284"/>
      <c r="CL413" s="284"/>
      <c r="CM413" s="284"/>
      <c r="CN413" s="284"/>
      <c r="CO413" s="284"/>
      <c r="CP413" s="284"/>
      <c r="CQ413" s="284"/>
      <c r="CR413" s="284"/>
      <c r="CS413" s="284"/>
      <c r="CT413" s="284"/>
      <c r="CU413" s="284"/>
      <c r="CV413" s="284"/>
      <c r="CW413" s="284"/>
      <c r="CX413" s="284"/>
      <c r="CY413" s="284"/>
      <c r="CZ413" s="284"/>
      <c r="DA413" s="284"/>
      <c r="DB413" s="284"/>
      <c r="DC413" s="284"/>
      <c r="DD413" s="284"/>
      <c r="DE413" s="284"/>
      <c r="DF413" s="284"/>
      <c r="DG413" s="284"/>
      <c r="DH413" s="284"/>
      <c r="DI413" s="284"/>
      <c r="DJ413" s="284"/>
      <c r="DK413" s="284"/>
      <c r="DL413" s="284"/>
      <c r="DM413" s="284"/>
      <c r="DN413" s="284"/>
      <c r="DO413" s="284"/>
      <c r="DP413" s="284"/>
      <c r="DQ413" s="284"/>
      <c r="DR413" s="284"/>
      <c r="DS413" s="284"/>
      <c r="DT413" s="284"/>
      <c r="DU413" s="284"/>
      <c r="DV413" s="284"/>
      <c r="DW413" s="284"/>
      <c r="DX413" s="284"/>
      <c r="DY413" s="284"/>
      <c r="DZ413" s="284"/>
      <c r="EA413" s="284"/>
      <c r="EB413" s="284"/>
      <c r="EC413" s="284"/>
      <c r="ED413" s="284"/>
      <c r="EE413" s="284"/>
      <c r="EF413" s="284"/>
      <c r="EG413" s="284"/>
      <c r="EH413" s="284"/>
      <c r="EI413" s="284"/>
      <c r="EJ413" s="284"/>
      <c r="EK413" s="284"/>
      <c r="EL413" s="284"/>
      <c r="EM413" s="284"/>
      <c r="EN413" s="284"/>
      <c r="EO413" s="284"/>
      <c r="EP413" s="284"/>
      <c r="EQ413" s="284"/>
      <c r="ER413" s="284"/>
      <c r="ES413" s="284"/>
      <c r="ET413" s="284"/>
      <c r="EU413" s="284"/>
      <c r="EV413" s="284"/>
      <c r="EW413" s="284"/>
      <c r="EX413" s="284"/>
      <c r="EY413" s="284"/>
      <c r="EZ413" s="284"/>
      <c r="FA413" s="284"/>
      <c r="FB413" s="284"/>
      <c r="FC413" s="284"/>
      <c r="FD413" s="284"/>
      <c r="FE413" s="284"/>
      <c r="FF413" s="284"/>
      <c r="FG413" s="284"/>
      <c r="FH413" s="284"/>
      <c r="FI413" s="284"/>
      <c r="FJ413" s="284"/>
      <c r="FK413" s="284"/>
      <c r="FL413" s="284"/>
      <c r="FM413" s="284"/>
      <c r="FN413" s="284"/>
      <c r="FO413" s="284"/>
      <c r="FP413" s="284"/>
      <c r="FQ413" s="284"/>
      <c r="FR413" s="284"/>
      <c r="FS413" s="284"/>
      <c r="FT413" s="284"/>
      <c r="FU413" s="284"/>
      <c r="FV413" s="284"/>
      <c r="FW413" s="284"/>
      <c r="FX413" s="284"/>
      <c r="FY413" s="284"/>
      <c r="FZ413" s="284"/>
      <c r="GA413" s="284"/>
      <c r="GB413" s="284"/>
      <c r="GC413" s="284"/>
      <c r="GD413" s="284"/>
      <c r="GE413" s="284"/>
      <c r="GF413" s="284"/>
      <c r="GG413" s="284"/>
      <c r="GH413" s="284"/>
      <c r="GI413" s="284"/>
      <c r="GJ413" s="284"/>
      <c r="GK413" s="284"/>
      <c r="GL413" s="284"/>
      <c r="GM413" s="284"/>
      <c r="GN413" s="284"/>
      <c r="GO413" s="284"/>
      <c r="GP413" s="284"/>
      <c r="GQ413" s="284"/>
      <c r="GR413" s="284"/>
      <c r="GS413" s="284"/>
      <c r="GT413" s="284"/>
      <c r="GU413" s="284"/>
      <c r="GV413" s="284"/>
      <c r="GW413" s="284"/>
      <c r="GX413" s="284"/>
      <c r="GY413" s="284"/>
      <c r="GZ413" s="284"/>
      <c r="HA413" s="284"/>
      <c r="HB413" s="284"/>
      <c r="HC413" s="284"/>
      <c r="HD413" s="284"/>
      <c r="HE413" s="284"/>
      <c r="HF413" s="284"/>
      <c r="HG413" s="284"/>
      <c r="HH413" s="284"/>
      <c r="HI413" s="284"/>
      <c r="HJ413" s="284"/>
      <c r="HK413" s="284"/>
      <c r="HL413" s="284"/>
      <c r="HM413" s="284"/>
      <c r="HN413" s="284"/>
      <c r="HO413" s="284"/>
      <c r="HP413" s="284"/>
      <c r="HQ413" s="284"/>
      <c r="HR413" s="284"/>
      <c r="HS413" s="284"/>
      <c r="HT413" s="284"/>
      <c r="HU413" s="284"/>
      <c r="HV413" s="284"/>
      <c r="HW413" s="284"/>
      <c r="HX413" s="284"/>
      <c r="HY413" s="284"/>
      <c r="HZ413" s="284"/>
      <c r="IA413" s="284"/>
      <c r="IB413" s="284"/>
      <c r="IC413" s="284"/>
      <c r="ID413" s="284"/>
      <c r="IE413" s="284"/>
      <c r="IF413" s="284"/>
      <c r="IG413" s="284"/>
      <c r="IH413" s="284"/>
      <c r="II413" s="284"/>
    </row>
    <row r="414" spans="1:243" s="353" customFormat="1" ht="14.25">
      <c r="A414" s="344"/>
      <c r="B414" s="373"/>
      <c r="C414" s="317"/>
      <c r="D414" s="454"/>
      <c r="E414" s="375"/>
      <c r="F414" s="220"/>
      <c r="G414" s="284"/>
      <c r="H414" s="284"/>
      <c r="I414" s="284"/>
      <c r="J414" s="284"/>
      <c r="K414" s="284"/>
      <c r="L414" s="284"/>
      <c r="M414" s="284"/>
      <c r="N414" s="284"/>
      <c r="O414" s="284"/>
      <c r="P414" s="284"/>
      <c r="Q414" s="284"/>
      <c r="R414" s="284"/>
      <c r="S414" s="284"/>
      <c r="T414" s="284"/>
      <c r="U414" s="284"/>
      <c r="V414" s="284"/>
      <c r="W414" s="284"/>
      <c r="X414" s="284"/>
      <c r="Y414" s="284"/>
      <c r="Z414" s="284"/>
      <c r="AA414" s="284"/>
      <c r="AB414" s="284"/>
      <c r="AC414" s="284"/>
      <c r="AD414" s="284"/>
      <c r="AE414" s="284"/>
      <c r="AF414" s="284"/>
      <c r="AG414" s="284"/>
      <c r="AH414" s="284"/>
      <c r="AI414" s="284"/>
      <c r="AJ414" s="284"/>
      <c r="AK414" s="284"/>
      <c r="AL414" s="284"/>
      <c r="AM414" s="284"/>
      <c r="AN414" s="284"/>
      <c r="AO414" s="284"/>
      <c r="AP414" s="284"/>
      <c r="AQ414" s="284"/>
      <c r="AR414" s="284"/>
      <c r="AS414" s="284"/>
      <c r="AT414" s="284"/>
      <c r="AU414" s="284"/>
      <c r="AV414" s="284"/>
      <c r="AW414" s="284"/>
      <c r="AX414" s="284"/>
      <c r="AY414" s="284"/>
      <c r="AZ414" s="284"/>
      <c r="BA414" s="284"/>
      <c r="BB414" s="284"/>
      <c r="BC414" s="284"/>
      <c r="BD414" s="284"/>
      <c r="BE414" s="284"/>
      <c r="BF414" s="284"/>
      <c r="BG414" s="284"/>
      <c r="BH414" s="284"/>
      <c r="BI414" s="284"/>
      <c r="BJ414" s="284"/>
      <c r="BK414" s="284"/>
      <c r="BL414" s="284"/>
      <c r="BM414" s="284"/>
      <c r="BN414" s="284"/>
      <c r="BO414" s="284"/>
      <c r="BP414" s="284"/>
      <c r="BQ414" s="284"/>
      <c r="BR414" s="284"/>
      <c r="BS414" s="284"/>
      <c r="BT414" s="284"/>
      <c r="BU414" s="284"/>
      <c r="BV414" s="284"/>
      <c r="BW414" s="284"/>
      <c r="BX414" s="284"/>
      <c r="BY414" s="284"/>
      <c r="BZ414" s="284"/>
      <c r="CA414" s="284"/>
      <c r="CB414" s="284"/>
      <c r="CC414" s="284"/>
      <c r="CD414" s="284"/>
      <c r="CE414" s="284"/>
      <c r="CF414" s="284"/>
      <c r="CG414" s="284"/>
      <c r="CH414" s="284"/>
      <c r="CI414" s="284"/>
      <c r="CJ414" s="284"/>
      <c r="CK414" s="284"/>
      <c r="CL414" s="284"/>
      <c r="CM414" s="284"/>
      <c r="CN414" s="284"/>
      <c r="CO414" s="284"/>
      <c r="CP414" s="284"/>
      <c r="CQ414" s="284"/>
      <c r="CR414" s="284"/>
      <c r="CS414" s="284"/>
      <c r="CT414" s="284"/>
      <c r="CU414" s="284"/>
      <c r="CV414" s="284"/>
      <c r="CW414" s="284"/>
      <c r="CX414" s="284"/>
      <c r="CY414" s="284"/>
      <c r="CZ414" s="284"/>
      <c r="DA414" s="284"/>
      <c r="DB414" s="284"/>
      <c r="DC414" s="284"/>
      <c r="DD414" s="284"/>
      <c r="DE414" s="284"/>
      <c r="DF414" s="284"/>
      <c r="DG414" s="284"/>
      <c r="DH414" s="284"/>
      <c r="DI414" s="284"/>
      <c r="DJ414" s="284"/>
      <c r="DK414" s="284"/>
      <c r="DL414" s="284"/>
      <c r="DM414" s="284"/>
      <c r="DN414" s="284"/>
      <c r="DO414" s="284"/>
      <c r="DP414" s="284"/>
      <c r="DQ414" s="284"/>
      <c r="DR414" s="284"/>
      <c r="DS414" s="284"/>
      <c r="DT414" s="284"/>
      <c r="DU414" s="284"/>
      <c r="DV414" s="284"/>
      <c r="DW414" s="284"/>
      <c r="DX414" s="284"/>
      <c r="DY414" s="284"/>
      <c r="DZ414" s="284"/>
      <c r="EA414" s="284"/>
      <c r="EB414" s="284"/>
      <c r="EC414" s="284"/>
      <c r="ED414" s="284"/>
      <c r="EE414" s="284"/>
      <c r="EF414" s="284"/>
      <c r="EG414" s="284"/>
      <c r="EH414" s="284"/>
      <c r="EI414" s="284"/>
      <c r="EJ414" s="284"/>
      <c r="EK414" s="284"/>
      <c r="EL414" s="284"/>
      <c r="EM414" s="284"/>
      <c r="EN414" s="284"/>
      <c r="EO414" s="284"/>
      <c r="EP414" s="284"/>
      <c r="EQ414" s="284"/>
      <c r="ER414" s="284"/>
      <c r="ES414" s="284"/>
      <c r="ET414" s="284"/>
      <c r="EU414" s="284"/>
      <c r="EV414" s="284"/>
      <c r="EW414" s="284"/>
      <c r="EX414" s="284"/>
      <c r="EY414" s="284"/>
      <c r="EZ414" s="284"/>
      <c r="FA414" s="284"/>
      <c r="FB414" s="284"/>
      <c r="FC414" s="284"/>
      <c r="FD414" s="284"/>
      <c r="FE414" s="284"/>
      <c r="FF414" s="284"/>
      <c r="FG414" s="284"/>
      <c r="FH414" s="284"/>
      <c r="FI414" s="284"/>
      <c r="FJ414" s="284"/>
      <c r="FK414" s="284"/>
      <c r="FL414" s="284"/>
      <c r="FM414" s="284"/>
      <c r="FN414" s="284"/>
      <c r="FO414" s="284"/>
      <c r="FP414" s="284"/>
      <c r="FQ414" s="284"/>
      <c r="FR414" s="284"/>
      <c r="FS414" s="284"/>
      <c r="FT414" s="284"/>
      <c r="FU414" s="284"/>
      <c r="FV414" s="284"/>
      <c r="FW414" s="284"/>
      <c r="FX414" s="284"/>
      <c r="FY414" s="284"/>
      <c r="FZ414" s="284"/>
      <c r="GA414" s="284"/>
      <c r="GB414" s="284"/>
      <c r="GC414" s="284"/>
      <c r="GD414" s="284"/>
      <c r="GE414" s="284"/>
      <c r="GF414" s="284"/>
      <c r="GG414" s="284"/>
      <c r="GH414" s="284"/>
      <c r="GI414" s="284"/>
      <c r="GJ414" s="284"/>
      <c r="GK414" s="284"/>
      <c r="GL414" s="284"/>
      <c r="GM414" s="284"/>
      <c r="GN414" s="284"/>
      <c r="GO414" s="284"/>
      <c r="GP414" s="284"/>
      <c r="GQ414" s="284"/>
      <c r="GR414" s="284"/>
      <c r="GS414" s="284"/>
      <c r="GT414" s="284"/>
      <c r="GU414" s="284"/>
      <c r="GV414" s="284"/>
      <c r="GW414" s="284"/>
      <c r="GX414" s="284"/>
      <c r="GY414" s="284"/>
      <c r="GZ414" s="284"/>
      <c r="HA414" s="284"/>
      <c r="HB414" s="284"/>
      <c r="HC414" s="284"/>
      <c r="HD414" s="284"/>
      <c r="HE414" s="284"/>
      <c r="HF414" s="284"/>
      <c r="HG414" s="284"/>
      <c r="HH414" s="284"/>
      <c r="HI414" s="284"/>
      <c r="HJ414" s="284"/>
      <c r="HK414" s="284"/>
      <c r="HL414" s="284"/>
      <c r="HM414" s="284"/>
      <c r="HN414" s="284"/>
      <c r="HO414" s="284"/>
      <c r="HP414" s="284"/>
      <c r="HQ414" s="284"/>
      <c r="HR414" s="284"/>
      <c r="HS414" s="284"/>
      <c r="HT414" s="284"/>
      <c r="HU414" s="284"/>
      <c r="HV414" s="284"/>
      <c r="HW414" s="284"/>
      <c r="HX414" s="284"/>
      <c r="HY414" s="284"/>
      <c r="HZ414" s="284"/>
      <c r="IA414" s="284"/>
      <c r="IB414" s="284"/>
      <c r="IC414" s="284"/>
      <c r="ID414" s="284"/>
      <c r="IE414" s="284"/>
      <c r="IF414" s="284"/>
      <c r="IG414" s="284"/>
      <c r="IH414" s="284"/>
      <c r="II414" s="284"/>
    </row>
    <row r="415" spans="1:243" s="353" customFormat="1" ht="14.25">
      <c r="A415" s="344"/>
      <c r="B415" s="373"/>
      <c r="C415" s="317"/>
      <c r="D415" s="454"/>
      <c r="E415" s="375"/>
      <c r="F415" s="220"/>
      <c r="G415" s="284"/>
      <c r="H415" s="284"/>
      <c r="I415" s="284"/>
      <c r="J415" s="284"/>
      <c r="K415" s="284"/>
      <c r="L415" s="284"/>
      <c r="M415" s="284"/>
      <c r="N415" s="284"/>
      <c r="O415" s="284"/>
      <c r="P415" s="284"/>
      <c r="Q415" s="284"/>
      <c r="R415" s="284"/>
      <c r="S415" s="284"/>
      <c r="T415" s="284"/>
      <c r="U415" s="284"/>
      <c r="V415" s="284"/>
      <c r="W415" s="284"/>
      <c r="X415" s="284"/>
      <c r="Y415" s="284"/>
      <c r="Z415" s="284"/>
      <c r="AA415" s="284"/>
      <c r="AB415" s="284"/>
      <c r="AC415" s="284"/>
      <c r="AD415" s="284"/>
      <c r="AE415" s="284"/>
      <c r="AF415" s="284"/>
      <c r="AG415" s="284"/>
      <c r="AH415" s="284"/>
      <c r="AI415" s="284"/>
      <c r="AJ415" s="284"/>
      <c r="AK415" s="284"/>
      <c r="AL415" s="284"/>
      <c r="AM415" s="284"/>
      <c r="AN415" s="284"/>
      <c r="AO415" s="284"/>
      <c r="AP415" s="284"/>
      <c r="AQ415" s="284"/>
      <c r="AR415" s="284"/>
      <c r="AS415" s="284"/>
      <c r="AT415" s="284"/>
      <c r="AU415" s="284"/>
      <c r="AV415" s="284"/>
      <c r="AW415" s="284"/>
      <c r="AX415" s="284"/>
      <c r="AY415" s="284"/>
      <c r="AZ415" s="284"/>
      <c r="BA415" s="284"/>
      <c r="BB415" s="284"/>
      <c r="BC415" s="284"/>
      <c r="BD415" s="284"/>
      <c r="BE415" s="284"/>
      <c r="BF415" s="284"/>
      <c r="BG415" s="284"/>
      <c r="BH415" s="284"/>
      <c r="BI415" s="284"/>
      <c r="BJ415" s="284"/>
      <c r="BK415" s="284"/>
      <c r="BL415" s="284"/>
      <c r="BM415" s="284"/>
      <c r="BN415" s="284"/>
      <c r="BO415" s="284"/>
      <c r="BP415" s="284"/>
      <c r="BQ415" s="284"/>
      <c r="BR415" s="284"/>
      <c r="BS415" s="284"/>
      <c r="BT415" s="284"/>
      <c r="BU415" s="284"/>
      <c r="BV415" s="284"/>
      <c r="BW415" s="284"/>
      <c r="BX415" s="284"/>
      <c r="BY415" s="284"/>
      <c r="BZ415" s="284"/>
      <c r="CA415" s="284"/>
      <c r="CB415" s="284"/>
      <c r="CC415" s="284"/>
      <c r="CD415" s="284"/>
      <c r="CE415" s="284"/>
      <c r="CF415" s="284"/>
      <c r="CG415" s="284"/>
      <c r="CH415" s="284"/>
      <c r="CI415" s="284"/>
      <c r="CJ415" s="284"/>
      <c r="CK415" s="284"/>
      <c r="CL415" s="284"/>
      <c r="CM415" s="284"/>
      <c r="CN415" s="284"/>
      <c r="CO415" s="284"/>
      <c r="CP415" s="284"/>
      <c r="CQ415" s="284"/>
      <c r="CR415" s="284"/>
      <c r="CS415" s="284"/>
      <c r="CT415" s="284"/>
      <c r="CU415" s="284"/>
      <c r="CV415" s="284"/>
      <c r="CW415" s="284"/>
      <c r="CX415" s="284"/>
      <c r="CY415" s="284"/>
      <c r="CZ415" s="284"/>
      <c r="DA415" s="284"/>
      <c r="DB415" s="284"/>
      <c r="DC415" s="284"/>
      <c r="DD415" s="284"/>
      <c r="DE415" s="284"/>
      <c r="DF415" s="284"/>
      <c r="DG415" s="284"/>
      <c r="DH415" s="284"/>
      <c r="DI415" s="284"/>
      <c r="DJ415" s="284"/>
      <c r="DK415" s="284"/>
      <c r="DL415" s="284"/>
      <c r="DM415" s="284"/>
      <c r="DN415" s="284"/>
      <c r="DO415" s="284"/>
      <c r="DP415" s="284"/>
      <c r="DQ415" s="284"/>
      <c r="DR415" s="284"/>
      <c r="DS415" s="284"/>
      <c r="DT415" s="284"/>
      <c r="DU415" s="284"/>
      <c r="DV415" s="284"/>
      <c r="DW415" s="284"/>
      <c r="DX415" s="284"/>
      <c r="DY415" s="284"/>
      <c r="DZ415" s="284"/>
      <c r="EA415" s="284"/>
      <c r="EB415" s="284"/>
      <c r="EC415" s="284"/>
      <c r="ED415" s="284"/>
      <c r="EE415" s="284"/>
      <c r="EF415" s="284"/>
      <c r="EG415" s="284"/>
      <c r="EH415" s="284"/>
      <c r="EI415" s="284"/>
      <c r="EJ415" s="284"/>
      <c r="EK415" s="284"/>
      <c r="EL415" s="284"/>
      <c r="EM415" s="284"/>
      <c r="EN415" s="284"/>
      <c r="EO415" s="284"/>
      <c r="EP415" s="284"/>
      <c r="EQ415" s="284"/>
      <c r="ER415" s="284"/>
      <c r="ES415" s="284"/>
      <c r="ET415" s="284"/>
      <c r="EU415" s="284"/>
      <c r="EV415" s="284"/>
      <c r="EW415" s="284"/>
      <c r="EX415" s="284"/>
      <c r="EY415" s="284"/>
      <c r="EZ415" s="284"/>
      <c r="FA415" s="284"/>
      <c r="FB415" s="284"/>
      <c r="FC415" s="284"/>
      <c r="FD415" s="284"/>
      <c r="FE415" s="284"/>
      <c r="FF415" s="284"/>
      <c r="FG415" s="284"/>
      <c r="FH415" s="284"/>
      <c r="FI415" s="284"/>
      <c r="FJ415" s="284"/>
      <c r="FK415" s="284"/>
      <c r="FL415" s="284"/>
      <c r="FM415" s="284"/>
      <c r="FN415" s="284"/>
      <c r="FO415" s="284"/>
      <c r="FP415" s="284"/>
      <c r="FQ415" s="284"/>
      <c r="FR415" s="284"/>
      <c r="FS415" s="284"/>
      <c r="FT415" s="284"/>
      <c r="FU415" s="284"/>
      <c r="FV415" s="284"/>
      <c r="FW415" s="284"/>
      <c r="FX415" s="284"/>
      <c r="FY415" s="284"/>
      <c r="FZ415" s="284"/>
      <c r="GA415" s="284"/>
      <c r="GB415" s="284"/>
      <c r="GC415" s="284"/>
      <c r="GD415" s="284"/>
      <c r="GE415" s="284"/>
      <c r="GF415" s="284"/>
      <c r="GG415" s="284"/>
      <c r="GH415" s="284"/>
      <c r="GI415" s="284"/>
      <c r="GJ415" s="284"/>
      <c r="GK415" s="284"/>
      <c r="GL415" s="284"/>
      <c r="GM415" s="284"/>
      <c r="GN415" s="284"/>
      <c r="GO415" s="284"/>
      <c r="GP415" s="284"/>
      <c r="GQ415" s="284"/>
      <c r="GR415" s="284"/>
      <c r="GS415" s="284"/>
      <c r="GT415" s="284"/>
      <c r="GU415" s="284"/>
      <c r="GV415" s="284"/>
      <c r="GW415" s="284"/>
      <c r="GX415" s="284"/>
      <c r="GY415" s="284"/>
      <c r="GZ415" s="284"/>
      <c r="HA415" s="284"/>
      <c r="HB415" s="284"/>
      <c r="HC415" s="284"/>
      <c r="HD415" s="284"/>
      <c r="HE415" s="284"/>
      <c r="HF415" s="284"/>
      <c r="HG415" s="284"/>
      <c r="HH415" s="284"/>
      <c r="HI415" s="284"/>
      <c r="HJ415" s="284"/>
      <c r="HK415" s="284"/>
      <c r="HL415" s="284"/>
      <c r="HM415" s="284"/>
      <c r="HN415" s="284"/>
      <c r="HO415" s="284"/>
      <c r="HP415" s="284"/>
      <c r="HQ415" s="284"/>
      <c r="HR415" s="284"/>
      <c r="HS415" s="284"/>
      <c r="HT415" s="284"/>
      <c r="HU415" s="284"/>
      <c r="HV415" s="284"/>
      <c r="HW415" s="284"/>
      <c r="HX415" s="284"/>
      <c r="HY415" s="284"/>
      <c r="HZ415" s="284"/>
      <c r="IA415" s="284"/>
      <c r="IB415" s="284"/>
      <c r="IC415" s="284"/>
      <c r="ID415" s="284"/>
      <c r="IE415" s="284"/>
      <c r="IF415" s="284"/>
      <c r="IG415" s="284"/>
      <c r="IH415" s="284"/>
      <c r="II415" s="284"/>
    </row>
    <row r="416" spans="1:243" s="353" customFormat="1" ht="14.25">
      <c r="A416" s="344"/>
      <c r="B416" s="373"/>
      <c r="C416" s="317"/>
      <c r="D416" s="454"/>
      <c r="E416" s="375"/>
      <c r="F416" s="220"/>
      <c r="G416" s="284"/>
      <c r="H416" s="284"/>
      <c r="I416" s="284"/>
      <c r="J416" s="284"/>
      <c r="K416" s="284"/>
      <c r="L416" s="284"/>
      <c r="M416" s="284"/>
      <c r="N416" s="284"/>
      <c r="O416" s="284"/>
      <c r="P416" s="284"/>
      <c r="Q416" s="284"/>
      <c r="R416" s="284"/>
      <c r="S416" s="284"/>
      <c r="T416" s="284"/>
      <c r="U416" s="284"/>
      <c r="V416" s="284"/>
      <c r="W416" s="284"/>
      <c r="X416" s="284"/>
      <c r="Y416" s="284"/>
      <c r="Z416" s="284"/>
      <c r="AA416" s="284"/>
      <c r="AB416" s="284"/>
      <c r="AC416" s="284"/>
      <c r="AD416" s="284"/>
      <c r="AE416" s="284"/>
      <c r="AF416" s="284"/>
      <c r="AG416" s="284"/>
      <c r="AH416" s="284"/>
      <c r="AI416" s="284"/>
      <c r="AJ416" s="284"/>
      <c r="AK416" s="284"/>
      <c r="AL416" s="284"/>
      <c r="AM416" s="284"/>
      <c r="AN416" s="284"/>
      <c r="AO416" s="284"/>
      <c r="AP416" s="284"/>
      <c r="AQ416" s="284"/>
      <c r="AR416" s="284"/>
      <c r="AS416" s="284"/>
      <c r="AT416" s="284"/>
      <c r="AU416" s="284"/>
      <c r="AV416" s="284"/>
      <c r="AW416" s="284"/>
      <c r="AX416" s="284"/>
      <c r="AY416" s="284"/>
      <c r="AZ416" s="284"/>
      <c r="BA416" s="284"/>
      <c r="BB416" s="284"/>
      <c r="BC416" s="284"/>
      <c r="BD416" s="284"/>
      <c r="BE416" s="284"/>
      <c r="BF416" s="284"/>
      <c r="BG416" s="284"/>
      <c r="BH416" s="284"/>
      <c r="BI416" s="284"/>
      <c r="BJ416" s="284"/>
      <c r="BK416" s="284"/>
      <c r="BL416" s="284"/>
      <c r="BM416" s="284"/>
      <c r="BN416" s="284"/>
      <c r="BO416" s="284"/>
      <c r="BP416" s="284"/>
      <c r="BQ416" s="284"/>
      <c r="BR416" s="284"/>
      <c r="BS416" s="284"/>
      <c r="BT416" s="284"/>
      <c r="BU416" s="284"/>
      <c r="BV416" s="284"/>
      <c r="BW416" s="284"/>
      <c r="BX416" s="284"/>
      <c r="BY416" s="284"/>
      <c r="BZ416" s="284"/>
      <c r="CA416" s="284"/>
      <c r="CB416" s="284"/>
      <c r="CC416" s="284"/>
      <c r="CD416" s="284"/>
      <c r="CE416" s="284"/>
      <c r="CF416" s="284"/>
      <c r="CG416" s="284"/>
      <c r="CH416" s="284"/>
      <c r="CI416" s="284"/>
      <c r="CJ416" s="284"/>
      <c r="CK416" s="284"/>
      <c r="CL416" s="284"/>
      <c r="CM416" s="284"/>
      <c r="CN416" s="284"/>
      <c r="CO416" s="284"/>
      <c r="CP416" s="284"/>
      <c r="CQ416" s="284"/>
      <c r="CR416" s="284"/>
      <c r="CS416" s="284"/>
      <c r="CT416" s="284"/>
      <c r="CU416" s="284"/>
      <c r="CV416" s="284"/>
      <c r="CW416" s="284"/>
      <c r="CX416" s="284"/>
      <c r="CY416" s="284"/>
      <c r="CZ416" s="284"/>
      <c r="DA416" s="284"/>
      <c r="DB416" s="284"/>
      <c r="DC416" s="284"/>
      <c r="DD416" s="284"/>
      <c r="DE416" s="284"/>
      <c r="DF416" s="284"/>
      <c r="DG416" s="284"/>
      <c r="DH416" s="284"/>
      <c r="DI416" s="284"/>
      <c r="DJ416" s="284"/>
      <c r="DK416" s="284"/>
      <c r="DL416" s="284"/>
      <c r="DM416" s="284"/>
      <c r="DN416" s="284"/>
      <c r="DO416" s="284"/>
      <c r="DP416" s="284"/>
      <c r="DQ416" s="284"/>
      <c r="DR416" s="284"/>
      <c r="DS416" s="284"/>
      <c r="DT416" s="284"/>
      <c r="DU416" s="284"/>
      <c r="DV416" s="284"/>
      <c r="DW416" s="284"/>
      <c r="DX416" s="284"/>
      <c r="DY416" s="284"/>
      <c r="DZ416" s="284"/>
      <c r="EA416" s="284"/>
      <c r="EB416" s="284"/>
      <c r="EC416" s="284"/>
      <c r="ED416" s="284"/>
      <c r="EE416" s="284"/>
      <c r="EF416" s="284"/>
      <c r="EG416" s="284"/>
      <c r="EH416" s="284"/>
      <c r="EI416" s="284"/>
      <c r="EJ416" s="284"/>
      <c r="EK416" s="284"/>
      <c r="EL416" s="284"/>
      <c r="EM416" s="284"/>
      <c r="EN416" s="284"/>
      <c r="EO416" s="284"/>
      <c r="EP416" s="284"/>
      <c r="EQ416" s="284"/>
      <c r="ER416" s="284"/>
      <c r="ES416" s="284"/>
      <c r="ET416" s="284"/>
      <c r="EU416" s="284"/>
      <c r="EV416" s="284"/>
      <c r="EW416" s="284"/>
      <c r="EX416" s="284"/>
      <c r="EY416" s="284"/>
      <c r="EZ416" s="284"/>
      <c r="FA416" s="284"/>
      <c r="FB416" s="284"/>
      <c r="FC416" s="284"/>
      <c r="FD416" s="284"/>
      <c r="FE416" s="284"/>
      <c r="FF416" s="284"/>
      <c r="FG416" s="284"/>
      <c r="FH416" s="284"/>
      <c r="FI416" s="284"/>
      <c r="FJ416" s="284"/>
      <c r="FK416" s="284"/>
      <c r="FL416" s="284"/>
      <c r="FM416" s="284"/>
      <c r="FN416" s="284"/>
      <c r="FO416" s="284"/>
      <c r="FP416" s="284"/>
      <c r="FQ416" s="284"/>
      <c r="FR416" s="284"/>
      <c r="FS416" s="284"/>
      <c r="FT416" s="284"/>
      <c r="FU416" s="284"/>
      <c r="FV416" s="284"/>
      <c r="FW416" s="284"/>
      <c r="FX416" s="284"/>
      <c r="FY416" s="284"/>
      <c r="FZ416" s="284"/>
      <c r="GA416" s="284"/>
      <c r="GB416" s="284"/>
      <c r="GC416" s="284"/>
      <c r="GD416" s="284"/>
      <c r="GE416" s="284"/>
      <c r="GF416" s="284"/>
      <c r="GG416" s="284"/>
      <c r="GH416" s="284"/>
      <c r="GI416" s="284"/>
      <c r="GJ416" s="284"/>
      <c r="GK416" s="284"/>
      <c r="GL416" s="284"/>
      <c r="GM416" s="284"/>
      <c r="GN416" s="284"/>
      <c r="GO416" s="284"/>
      <c r="GP416" s="284"/>
      <c r="GQ416" s="284"/>
      <c r="GR416" s="284"/>
      <c r="GS416" s="284"/>
      <c r="GT416" s="284"/>
      <c r="GU416" s="284"/>
      <c r="GV416" s="284"/>
      <c r="GW416" s="284"/>
      <c r="GX416" s="284"/>
      <c r="GY416" s="284"/>
      <c r="GZ416" s="284"/>
      <c r="HA416" s="284"/>
      <c r="HB416" s="284"/>
      <c r="HC416" s="284"/>
      <c r="HD416" s="284"/>
      <c r="HE416" s="284"/>
      <c r="HF416" s="284"/>
      <c r="HG416" s="284"/>
      <c r="HH416" s="284"/>
      <c r="HI416" s="284"/>
      <c r="HJ416" s="284"/>
      <c r="HK416" s="284"/>
      <c r="HL416" s="284"/>
      <c r="HM416" s="284"/>
      <c r="HN416" s="284"/>
      <c r="HO416" s="284"/>
      <c r="HP416" s="284"/>
      <c r="HQ416" s="284"/>
      <c r="HR416" s="284"/>
      <c r="HS416" s="284"/>
      <c r="HT416" s="284"/>
      <c r="HU416" s="284"/>
      <c r="HV416" s="284"/>
      <c r="HW416" s="284"/>
      <c r="HX416" s="284"/>
      <c r="HY416" s="284"/>
      <c r="HZ416" s="284"/>
      <c r="IA416" s="284"/>
      <c r="IB416" s="284"/>
      <c r="IC416" s="284"/>
      <c r="ID416" s="284"/>
      <c r="IE416" s="284"/>
      <c r="IF416" s="284"/>
      <c r="IG416" s="284"/>
      <c r="IH416" s="284"/>
      <c r="II416" s="284"/>
    </row>
    <row r="417" spans="1:243" s="353" customFormat="1" ht="14.25">
      <c r="A417" s="344"/>
      <c r="B417" s="373"/>
      <c r="C417" s="317"/>
      <c r="D417" s="454"/>
      <c r="E417" s="375"/>
      <c r="F417" s="220"/>
      <c r="G417" s="284"/>
      <c r="H417" s="284"/>
      <c r="I417" s="284"/>
      <c r="J417" s="284"/>
      <c r="K417" s="284"/>
      <c r="L417" s="284"/>
      <c r="M417" s="284"/>
      <c r="N417" s="284"/>
      <c r="O417" s="284"/>
      <c r="P417" s="284"/>
      <c r="Q417" s="284"/>
      <c r="R417" s="284"/>
      <c r="S417" s="284"/>
      <c r="T417" s="284"/>
      <c r="U417" s="284"/>
      <c r="V417" s="284"/>
      <c r="W417" s="284"/>
      <c r="X417" s="284"/>
      <c r="Y417" s="284"/>
      <c r="Z417" s="284"/>
      <c r="AA417" s="284"/>
      <c r="AB417" s="284"/>
      <c r="AC417" s="284"/>
      <c r="AD417" s="284"/>
      <c r="AE417" s="284"/>
      <c r="AF417" s="284"/>
      <c r="AG417" s="284"/>
      <c r="AH417" s="284"/>
      <c r="AI417" s="284"/>
      <c r="AJ417" s="284"/>
      <c r="AK417" s="284"/>
      <c r="AL417" s="284"/>
      <c r="AM417" s="284"/>
      <c r="AN417" s="284"/>
      <c r="AO417" s="284"/>
      <c r="AP417" s="284"/>
      <c r="AQ417" s="284"/>
      <c r="AR417" s="284"/>
      <c r="AS417" s="284"/>
      <c r="AT417" s="284"/>
      <c r="AU417" s="284"/>
      <c r="AV417" s="284"/>
      <c r="AW417" s="284"/>
      <c r="AX417" s="284"/>
      <c r="AY417" s="284"/>
      <c r="AZ417" s="284"/>
      <c r="BA417" s="284"/>
      <c r="BB417" s="284"/>
      <c r="BC417" s="284"/>
      <c r="BD417" s="284"/>
      <c r="BE417" s="284"/>
      <c r="BF417" s="284"/>
      <c r="BG417" s="284"/>
      <c r="BH417" s="284"/>
      <c r="BI417" s="284"/>
      <c r="BJ417" s="284"/>
      <c r="BK417" s="284"/>
      <c r="BL417" s="284"/>
      <c r="BM417" s="284"/>
      <c r="BN417" s="284"/>
      <c r="BO417" s="284"/>
      <c r="BP417" s="284"/>
      <c r="BQ417" s="284"/>
      <c r="BR417" s="284"/>
      <c r="BS417" s="284"/>
      <c r="BT417" s="284"/>
      <c r="BU417" s="284"/>
      <c r="BV417" s="284"/>
      <c r="BW417" s="284"/>
      <c r="BX417" s="284"/>
      <c r="BY417" s="284"/>
      <c r="BZ417" s="284"/>
      <c r="CA417" s="284"/>
      <c r="CB417" s="284"/>
      <c r="CC417" s="284"/>
      <c r="CD417" s="284"/>
      <c r="CE417" s="284"/>
      <c r="CF417" s="284"/>
      <c r="CG417" s="284"/>
      <c r="CH417" s="284"/>
      <c r="CI417" s="284"/>
      <c r="CJ417" s="284"/>
      <c r="CK417" s="284"/>
      <c r="CL417" s="284"/>
      <c r="CM417" s="284"/>
      <c r="CN417" s="284"/>
      <c r="CO417" s="284"/>
      <c r="CP417" s="284"/>
      <c r="CQ417" s="284"/>
      <c r="CR417" s="284"/>
      <c r="CS417" s="284"/>
      <c r="CT417" s="284"/>
      <c r="CU417" s="284"/>
      <c r="CV417" s="284"/>
      <c r="CW417" s="284"/>
      <c r="CX417" s="284"/>
      <c r="CY417" s="284"/>
      <c r="CZ417" s="284"/>
      <c r="DA417" s="284"/>
      <c r="DB417" s="284"/>
      <c r="DC417" s="284"/>
      <c r="DD417" s="284"/>
      <c r="DE417" s="284"/>
      <c r="DF417" s="284"/>
      <c r="DG417" s="284"/>
      <c r="DH417" s="284"/>
      <c r="DI417" s="284"/>
      <c r="DJ417" s="284"/>
      <c r="DK417" s="284"/>
      <c r="DL417" s="284"/>
      <c r="DM417" s="284"/>
      <c r="DN417" s="284"/>
      <c r="DO417" s="284"/>
      <c r="DP417" s="284"/>
      <c r="DQ417" s="284"/>
      <c r="DR417" s="284"/>
      <c r="DS417" s="284"/>
      <c r="DT417" s="284"/>
      <c r="DU417" s="284"/>
      <c r="DV417" s="284"/>
      <c r="DW417" s="284"/>
      <c r="DX417" s="284"/>
      <c r="DY417" s="284"/>
      <c r="DZ417" s="284"/>
      <c r="EA417" s="284"/>
      <c r="EB417" s="284"/>
      <c r="EC417" s="284"/>
      <c r="ED417" s="284"/>
      <c r="EE417" s="284"/>
      <c r="EF417" s="284"/>
      <c r="EG417" s="284"/>
      <c r="EH417" s="284"/>
      <c r="EI417" s="284"/>
      <c r="EJ417" s="284"/>
      <c r="EK417" s="284"/>
      <c r="EL417" s="284"/>
      <c r="EM417" s="284"/>
      <c r="EN417" s="284"/>
      <c r="EO417" s="284"/>
      <c r="EP417" s="284"/>
      <c r="EQ417" s="284"/>
      <c r="ER417" s="284"/>
      <c r="ES417" s="284"/>
      <c r="ET417" s="284"/>
      <c r="EU417" s="284"/>
      <c r="EV417" s="284"/>
      <c r="EW417" s="284"/>
      <c r="EX417" s="284"/>
      <c r="EY417" s="284"/>
      <c r="EZ417" s="284"/>
      <c r="FA417" s="284"/>
      <c r="FB417" s="284"/>
      <c r="FC417" s="284"/>
      <c r="FD417" s="284"/>
      <c r="FE417" s="284"/>
      <c r="FF417" s="284"/>
      <c r="FG417" s="284"/>
      <c r="FH417" s="284"/>
      <c r="FI417" s="284"/>
      <c r="FJ417" s="284"/>
      <c r="FK417" s="284"/>
      <c r="FL417" s="284"/>
      <c r="FM417" s="284"/>
      <c r="FN417" s="284"/>
      <c r="FO417" s="284"/>
      <c r="FP417" s="284"/>
      <c r="FQ417" s="284"/>
      <c r="FR417" s="284"/>
      <c r="FS417" s="284"/>
      <c r="FT417" s="284"/>
      <c r="FU417" s="284"/>
      <c r="FV417" s="284"/>
      <c r="FW417" s="284"/>
      <c r="FX417" s="284"/>
      <c r="FY417" s="284"/>
      <c r="FZ417" s="284"/>
      <c r="GA417" s="284"/>
      <c r="GB417" s="284"/>
      <c r="GC417" s="284"/>
      <c r="GD417" s="284"/>
      <c r="GE417" s="284"/>
      <c r="GF417" s="284"/>
      <c r="GG417" s="284"/>
      <c r="GH417" s="284"/>
      <c r="GI417" s="284"/>
      <c r="GJ417" s="284"/>
      <c r="GK417" s="284"/>
      <c r="GL417" s="284"/>
      <c r="GM417" s="284"/>
      <c r="GN417" s="284"/>
      <c r="GO417" s="284"/>
      <c r="GP417" s="284"/>
      <c r="GQ417" s="284"/>
      <c r="GR417" s="284"/>
      <c r="GS417" s="284"/>
      <c r="GT417" s="284"/>
      <c r="GU417" s="284"/>
      <c r="GV417" s="284"/>
      <c r="GW417" s="284"/>
      <c r="GX417" s="284"/>
      <c r="GY417" s="284"/>
      <c r="GZ417" s="284"/>
      <c r="HA417" s="284"/>
      <c r="HB417" s="284"/>
      <c r="HC417" s="284"/>
      <c r="HD417" s="284"/>
      <c r="HE417" s="284"/>
      <c r="HF417" s="284"/>
      <c r="HG417" s="284"/>
      <c r="HH417" s="284"/>
      <c r="HI417" s="284"/>
      <c r="HJ417" s="284"/>
      <c r="HK417" s="284"/>
      <c r="HL417" s="284"/>
      <c r="HM417" s="284"/>
      <c r="HN417" s="284"/>
      <c r="HO417" s="284"/>
      <c r="HP417" s="284"/>
      <c r="HQ417" s="284"/>
      <c r="HR417" s="284"/>
      <c r="HS417" s="284"/>
      <c r="HT417" s="284"/>
      <c r="HU417" s="284"/>
      <c r="HV417" s="284"/>
      <c r="HW417" s="284"/>
      <c r="HX417" s="284"/>
      <c r="HY417" s="284"/>
      <c r="HZ417" s="284"/>
      <c r="IA417" s="284"/>
      <c r="IB417" s="284"/>
      <c r="IC417" s="284"/>
      <c r="ID417" s="284"/>
      <c r="IE417" s="284"/>
      <c r="IF417" s="284"/>
      <c r="IG417" s="284"/>
      <c r="IH417" s="284"/>
      <c r="II417" s="284"/>
    </row>
    <row r="418" spans="1:243" s="353" customFormat="1" ht="14.25">
      <c r="A418" s="344"/>
      <c r="B418" s="373"/>
      <c r="C418" s="317"/>
      <c r="D418" s="454"/>
      <c r="E418" s="375"/>
      <c r="F418" s="220"/>
      <c r="G418" s="284"/>
      <c r="H418" s="284"/>
      <c r="I418" s="284"/>
      <c r="J418" s="284"/>
      <c r="K418" s="284"/>
      <c r="L418" s="284"/>
      <c r="M418" s="284"/>
      <c r="N418" s="284"/>
      <c r="O418" s="284"/>
      <c r="P418" s="284"/>
      <c r="Q418" s="284"/>
      <c r="R418" s="284"/>
      <c r="S418" s="284"/>
      <c r="T418" s="284"/>
      <c r="U418" s="284"/>
      <c r="V418" s="284"/>
      <c r="W418" s="284"/>
      <c r="X418" s="284"/>
      <c r="Y418" s="284"/>
      <c r="Z418" s="284"/>
      <c r="AA418" s="284"/>
      <c r="AB418" s="284"/>
      <c r="AC418" s="284"/>
      <c r="AD418" s="284"/>
      <c r="AE418" s="284"/>
      <c r="AF418" s="284"/>
      <c r="AG418" s="284"/>
      <c r="AH418" s="284"/>
      <c r="AI418" s="284"/>
      <c r="AJ418" s="284"/>
      <c r="AK418" s="284"/>
      <c r="AL418" s="284"/>
      <c r="AM418" s="284"/>
      <c r="AN418" s="284"/>
      <c r="AO418" s="284"/>
      <c r="AP418" s="284"/>
      <c r="AQ418" s="284"/>
      <c r="AR418" s="284"/>
      <c r="AS418" s="284"/>
      <c r="AT418" s="284"/>
      <c r="AU418" s="284"/>
      <c r="AV418" s="284"/>
      <c r="AW418" s="284"/>
      <c r="AX418" s="284"/>
      <c r="AY418" s="284"/>
      <c r="AZ418" s="284"/>
      <c r="BA418" s="284"/>
      <c r="BB418" s="284"/>
      <c r="BC418" s="284"/>
      <c r="BD418" s="284"/>
      <c r="BE418" s="284"/>
      <c r="BF418" s="284"/>
      <c r="BG418" s="284"/>
      <c r="BH418" s="284"/>
      <c r="BI418" s="284"/>
      <c r="BJ418" s="284"/>
      <c r="BK418" s="284"/>
      <c r="BL418" s="284"/>
      <c r="BM418" s="284"/>
      <c r="BN418" s="284"/>
      <c r="BO418" s="284"/>
      <c r="BP418" s="284"/>
      <c r="BQ418" s="284"/>
      <c r="BR418" s="284"/>
      <c r="BS418" s="284"/>
      <c r="BT418" s="284"/>
      <c r="BU418" s="284"/>
      <c r="BV418" s="284"/>
      <c r="BW418" s="284"/>
      <c r="BX418" s="284"/>
      <c r="BY418" s="284"/>
      <c r="BZ418" s="284"/>
      <c r="CA418" s="284"/>
      <c r="CB418" s="284"/>
      <c r="CC418" s="284"/>
      <c r="CD418" s="284"/>
      <c r="CE418" s="284"/>
      <c r="CF418" s="284"/>
      <c r="CG418" s="284"/>
      <c r="CH418" s="284"/>
      <c r="CI418" s="284"/>
      <c r="CJ418" s="284"/>
      <c r="CK418" s="284"/>
      <c r="CL418" s="284"/>
      <c r="CM418" s="284"/>
      <c r="CN418" s="284"/>
      <c r="CO418" s="284"/>
      <c r="CP418" s="284"/>
      <c r="CQ418" s="284"/>
      <c r="CR418" s="284"/>
      <c r="CS418" s="284"/>
      <c r="CT418" s="284"/>
      <c r="CU418" s="284"/>
      <c r="CV418" s="284"/>
      <c r="CW418" s="284"/>
      <c r="CX418" s="284"/>
      <c r="CY418" s="284"/>
      <c r="CZ418" s="284"/>
      <c r="DA418" s="284"/>
      <c r="DB418" s="284"/>
      <c r="DC418" s="284"/>
      <c r="DD418" s="284"/>
      <c r="DE418" s="284"/>
      <c r="DF418" s="284"/>
      <c r="DG418" s="284"/>
      <c r="DH418" s="284"/>
      <c r="DI418" s="284"/>
      <c r="DJ418" s="284"/>
      <c r="DK418" s="284"/>
      <c r="DL418" s="284"/>
      <c r="DM418" s="284"/>
      <c r="DN418" s="284"/>
      <c r="DO418" s="284"/>
      <c r="DP418" s="284"/>
      <c r="DQ418" s="284"/>
      <c r="DR418" s="284"/>
      <c r="DS418" s="284"/>
      <c r="DT418" s="284"/>
      <c r="DU418" s="284"/>
      <c r="DV418" s="284"/>
      <c r="DW418" s="284"/>
      <c r="DX418" s="284"/>
      <c r="DY418" s="284"/>
      <c r="DZ418" s="284"/>
      <c r="EA418" s="284"/>
      <c r="EB418" s="284"/>
      <c r="EC418" s="284"/>
      <c r="ED418" s="284"/>
      <c r="EE418" s="284"/>
      <c r="EF418" s="284"/>
      <c r="EG418" s="284"/>
      <c r="EH418" s="284"/>
      <c r="EI418" s="284"/>
      <c r="EJ418" s="284"/>
      <c r="EK418" s="284"/>
      <c r="EL418" s="284"/>
      <c r="EM418" s="284"/>
      <c r="EN418" s="284"/>
      <c r="EO418" s="284"/>
      <c r="EP418" s="284"/>
      <c r="EQ418" s="284"/>
      <c r="ER418" s="284"/>
      <c r="ES418" s="284"/>
      <c r="ET418" s="284"/>
      <c r="EU418" s="284"/>
      <c r="EV418" s="284"/>
      <c r="EW418" s="284"/>
      <c r="EX418" s="284"/>
      <c r="EY418" s="284"/>
      <c r="EZ418" s="284"/>
      <c r="FA418" s="284"/>
      <c r="FB418" s="284"/>
      <c r="FC418" s="284"/>
      <c r="FD418" s="284"/>
      <c r="FE418" s="284"/>
      <c r="FF418" s="284"/>
      <c r="FG418" s="284"/>
      <c r="FH418" s="284"/>
      <c r="FI418" s="284"/>
      <c r="FJ418" s="284"/>
      <c r="FK418" s="284"/>
      <c r="FL418" s="284"/>
      <c r="FM418" s="284"/>
      <c r="FN418" s="284"/>
      <c r="FO418" s="284"/>
      <c r="FP418" s="284"/>
      <c r="FQ418" s="284"/>
      <c r="FR418" s="284"/>
      <c r="FS418" s="284"/>
      <c r="FT418" s="284"/>
      <c r="FU418" s="284"/>
      <c r="FV418" s="284"/>
      <c r="FW418" s="284"/>
      <c r="FX418" s="284"/>
      <c r="FY418" s="284"/>
      <c r="FZ418" s="284"/>
      <c r="GA418" s="284"/>
      <c r="GB418" s="284"/>
      <c r="GC418" s="284"/>
      <c r="GD418" s="284"/>
      <c r="GE418" s="284"/>
      <c r="GF418" s="284"/>
      <c r="GG418" s="284"/>
      <c r="GH418" s="284"/>
      <c r="GI418" s="284"/>
      <c r="GJ418" s="284"/>
      <c r="GK418" s="284"/>
      <c r="GL418" s="284"/>
      <c r="GM418" s="284"/>
      <c r="GN418" s="284"/>
      <c r="GO418" s="284"/>
      <c r="GP418" s="284"/>
      <c r="GQ418" s="284"/>
      <c r="GR418" s="284"/>
      <c r="GS418" s="284"/>
      <c r="GT418" s="284"/>
      <c r="GU418" s="284"/>
      <c r="GV418" s="284"/>
      <c r="GW418" s="284"/>
      <c r="GX418" s="284"/>
      <c r="GY418" s="284"/>
      <c r="GZ418" s="284"/>
      <c r="HA418" s="284"/>
      <c r="HB418" s="284"/>
      <c r="HC418" s="284"/>
      <c r="HD418" s="284"/>
      <c r="HE418" s="284"/>
      <c r="HF418" s="284"/>
      <c r="HG418" s="284"/>
      <c r="HH418" s="284"/>
      <c r="HI418" s="284"/>
      <c r="HJ418" s="284"/>
      <c r="HK418" s="284"/>
      <c r="HL418" s="284"/>
      <c r="HM418" s="284"/>
      <c r="HN418" s="284"/>
      <c r="HO418" s="284"/>
      <c r="HP418" s="284"/>
      <c r="HQ418" s="284"/>
      <c r="HR418" s="284"/>
      <c r="HS418" s="284"/>
      <c r="HT418" s="284"/>
      <c r="HU418" s="284"/>
      <c r="HV418" s="284"/>
      <c r="HW418" s="284"/>
      <c r="HX418" s="284"/>
      <c r="HY418" s="284"/>
      <c r="HZ418" s="284"/>
      <c r="IA418" s="284"/>
      <c r="IB418" s="284"/>
      <c r="IC418" s="284"/>
      <c r="ID418" s="284"/>
      <c r="IE418" s="284"/>
      <c r="IF418" s="284"/>
      <c r="IG418" s="284"/>
      <c r="IH418" s="284"/>
      <c r="II418" s="284"/>
    </row>
    <row r="419" spans="1:243" s="353" customFormat="1" ht="14.25">
      <c r="A419" s="344"/>
      <c r="B419" s="373"/>
      <c r="C419" s="317"/>
      <c r="D419" s="454"/>
      <c r="E419" s="375"/>
      <c r="F419" s="220"/>
      <c r="G419" s="284"/>
      <c r="H419" s="284"/>
      <c r="I419" s="284"/>
      <c r="J419" s="284"/>
      <c r="K419" s="284"/>
      <c r="L419" s="284"/>
      <c r="M419" s="284"/>
      <c r="N419" s="284"/>
      <c r="O419" s="284"/>
      <c r="P419" s="284"/>
      <c r="Q419" s="284"/>
      <c r="R419" s="284"/>
      <c r="S419" s="284"/>
      <c r="T419" s="284"/>
      <c r="U419" s="284"/>
      <c r="V419" s="284"/>
      <c r="W419" s="284"/>
      <c r="X419" s="284"/>
      <c r="Y419" s="284"/>
      <c r="Z419" s="284"/>
      <c r="AA419" s="284"/>
      <c r="AB419" s="284"/>
      <c r="AC419" s="284"/>
      <c r="AD419" s="284"/>
      <c r="AE419" s="284"/>
      <c r="AF419" s="284"/>
      <c r="AG419" s="284"/>
      <c r="AH419" s="284"/>
      <c r="AI419" s="284"/>
      <c r="AJ419" s="284"/>
      <c r="AK419" s="284"/>
      <c r="AL419" s="284"/>
      <c r="AM419" s="284"/>
      <c r="AN419" s="284"/>
      <c r="AO419" s="284"/>
      <c r="AP419" s="284"/>
      <c r="AQ419" s="284"/>
      <c r="AR419" s="284"/>
      <c r="AS419" s="284"/>
      <c r="AT419" s="284"/>
      <c r="AU419" s="284"/>
      <c r="AV419" s="284"/>
      <c r="AW419" s="284"/>
      <c r="AX419" s="284"/>
      <c r="AY419" s="284"/>
      <c r="AZ419" s="284"/>
      <c r="BA419" s="284"/>
      <c r="BB419" s="284"/>
      <c r="BC419" s="284"/>
      <c r="BD419" s="284"/>
      <c r="BE419" s="284"/>
      <c r="BF419" s="284"/>
      <c r="BG419" s="284"/>
      <c r="BH419" s="284"/>
      <c r="BI419" s="284"/>
      <c r="BJ419" s="284"/>
      <c r="BK419" s="284"/>
      <c r="BL419" s="284"/>
      <c r="BM419" s="284"/>
      <c r="BN419" s="284"/>
      <c r="BO419" s="284"/>
      <c r="BP419" s="284"/>
      <c r="BQ419" s="284"/>
      <c r="BR419" s="284"/>
      <c r="BS419" s="284"/>
      <c r="BT419" s="284"/>
      <c r="BU419" s="284"/>
      <c r="BV419" s="284"/>
      <c r="BW419" s="284"/>
      <c r="BX419" s="284"/>
      <c r="BY419" s="284"/>
      <c r="BZ419" s="284"/>
      <c r="CA419" s="284"/>
      <c r="CB419" s="284"/>
      <c r="CC419" s="284"/>
      <c r="CD419" s="284"/>
      <c r="CE419" s="284"/>
      <c r="CF419" s="284"/>
      <c r="CG419" s="284"/>
      <c r="CH419" s="284"/>
      <c r="CI419" s="284"/>
      <c r="CJ419" s="284"/>
      <c r="CK419" s="284"/>
      <c r="CL419" s="284"/>
      <c r="CM419" s="284"/>
      <c r="CN419" s="284"/>
      <c r="CO419" s="284"/>
      <c r="CP419" s="284"/>
      <c r="CQ419" s="284"/>
      <c r="CR419" s="284"/>
      <c r="CS419" s="284"/>
      <c r="CT419" s="284"/>
      <c r="CU419" s="284"/>
      <c r="CV419" s="284"/>
      <c r="CW419" s="284"/>
      <c r="CX419" s="284"/>
      <c r="CY419" s="284"/>
      <c r="CZ419" s="284"/>
      <c r="DA419" s="284"/>
      <c r="DB419" s="284"/>
      <c r="DC419" s="284"/>
      <c r="DD419" s="284"/>
      <c r="DE419" s="284"/>
      <c r="DF419" s="284"/>
      <c r="DG419" s="284"/>
      <c r="DH419" s="284"/>
      <c r="DI419" s="284"/>
      <c r="DJ419" s="284"/>
      <c r="DK419" s="284"/>
      <c r="DL419" s="284"/>
      <c r="DM419" s="284"/>
      <c r="DN419" s="284"/>
      <c r="DO419" s="284"/>
      <c r="DP419" s="284"/>
      <c r="DQ419" s="284"/>
      <c r="DR419" s="284"/>
      <c r="DS419" s="284"/>
      <c r="DT419" s="284"/>
      <c r="DU419" s="284"/>
      <c r="DV419" s="284"/>
      <c r="DW419" s="284"/>
      <c r="DX419" s="284"/>
      <c r="DY419" s="284"/>
      <c r="DZ419" s="284"/>
      <c r="EA419" s="284"/>
      <c r="EB419" s="284"/>
      <c r="EC419" s="284"/>
      <c r="ED419" s="284"/>
      <c r="EE419" s="284"/>
      <c r="EF419" s="284"/>
      <c r="EG419" s="284"/>
      <c r="EH419" s="284"/>
      <c r="EI419" s="284"/>
      <c r="EJ419" s="284"/>
      <c r="EK419" s="284"/>
      <c r="EL419" s="284"/>
      <c r="EM419" s="284"/>
      <c r="EN419" s="284"/>
      <c r="EO419" s="284"/>
      <c r="EP419" s="284"/>
      <c r="EQ419" s="284"/>
      <c r="ER419" s="284"/>
      <c r="ES419" s="284"/>
      <c r="ET419" s="284"/>
      <c r="EU419" s="284"/>
      <c r="EV419" s="284"/>
      <c r="EW419" s="284"/>
      <c r="EX419" s="284"/>
      <c r="EY419" s="284"/>
      <c r="EZ419" s="284"/>
      <c r="FA419" s="284"/>
      <c r="FB419" s="284"/>
      <c r="FC419" s="284"/>
      <c r="FD419" s="284"/>
      <c r="FE419" s="284"/>
      <c r="FF419" s="284"/>
      <c r="FG419" s="284"/>
      <c r="FH419" s="284"/>
      <c r="FI419" s="284"/>
      <c r="FJ419" s="284"/>
      <c r="FK419" s="284"/>
      <c r="FL419" s="284"/>
      <c r="FM419" s="284"/>
      <c r="FN419" s="284"/>
      <c r="FO419" s="284"/>
      <c r="FP419" s="284"/>
      <c r="FQ419" s="284"/>
      <c r="FR419" s="284"/>
      <c r="FS419" s="284"/>
      <c r="FT419" s="284"/>
      <c r="FU419" s="284"/>
      <c r="FV419" s="284"/>
      <c r="FW419" s="284"/>
      <c r="FX419" s="284"/>
      <c r="FY419" s="284"/>
      <c r="FZ419" s="284"/>
      <c r="GA419" s="284"/>
      <c r="GB419" s="284"/>
      <c r="GC419" s="284"/>
      <c r="GD419" s="284"/>
      <c r="GE419" s="284"/>
      <c r="GF419" s="284"/>
      <c r="GG419" s="284"/>
      <c r="GH419" s="284"/>
      <c r="GI419" s="284"/>
      <c r="GJ419" s="284"/>
      <c r="GK419" s="284"/>
      <c r="GL419" s="284"/>
      <c r="GM419" s="284"/>
      <c r="GN419" s="284"/>
      <c r="GO419" s="284"/>
      <c r="GP419" s="284"/>
      <c r="GQ419" s="284"/>
      <c r="GR419" s="284"/>
      <c r="GS419" s="284"/>
      <c r="GT419" s="284"/>
      <c r="GU419" s="284"/>
      <c r="GV419" s="284"/>
      <c r="GW419" s="284"/>
      <c r="GX419" s="284"/>
      <c r="GY419" s="284"/>
      <c r="GZ419" s="284"/>
      <c r="HA419" s="284"/>
      <c r="HB419" s="284"/>
      <c r="HC419" s="284"/>
      <c r="HD419" s="284"/>
      <c r="HE419" s="284"/>
      <c r="HF419" s="284"/>
      <c r="HG419" s="284"/>
      <c r="HH419" s="284"/>
      <c r="HI419" s="284"/>
      <c r="HJ419" s="284"/>
      <c r="HK419" s="284"/>
      <c r="HL419" s="284"/>
      <c r="HM419" s="284"/>
      <c r="HN419" s="284"/>
      <c r="HO419" s="284"/>
      <c r="HP419" s="284"/>
      <c r="HQ419" s="284"/>
      <c r="HR419" s="284"/>
      <c r="HS419" s="284"/>
      <c r="HT419" s="284"/>
      <c r="HU419" s="284"/>
      <c r="HV419" s="284"/>
      <c r="HW419" s="284"/>
      <c r="HX419" s="284"/>
      <c r="HY419" s="284"/>
      <c r="HZ419" s="284"/>
      <c r="IA419" s="284"/>
      <c r="IB419" s="284"/>
      <c r="IC419" s="284"/>
      <c r="ID419" s="284"/>
      <c r="IE419" s="284"/>
      <c r="IF419" s="284"/>
      <c r="IG419" s="284"/>
      <c r="IH419" s="284"/>
      <c r="II419" s="284"/>
    </row>
    <row r="420" spans="1:243" s="353" customFormat="1" ht="14.25">
      <c r="A420" s="344"/>
      <c r="B420" s="373"/>
      <c r="C420" s="317"/>
      <c r="D420" s="454"/>
      <c r="E420" s="375"/>
      <c r="F420" s="220"/>
      <c r="G420" s="284"/>
      <c r="H420" s="284"/>
      <c r="I420" s="284"/>
      <c r="J420" s="284"/>
      <c r="K420" s="284"/>
      <c r="L420" s="284"/>
      <c r="M420" s="284"/>
      <c r="N420" s="284"/>
      <c r="O420" s="284"/>
      <c r="P420" s="284"/>
      <c r="Q420" s="284"/>
      <c r="R420" s="284"/>
      <c r="S420" s="284"/>
      <c r="T420" s="284"/>
      <c r="U420" s="284"/>
      <c r="V420" s="284"/>
      <c r="W420" s="284"/>
      <c r="X420" s="284"/>
      <c r="Y420" s="284"/>
      <c r="Z420" s="284"/>
      <c r="AA420" s="284"/>
      <c r="AB420" s="284"/>
      <c r="AC420" s="284"/>
      <c r="AD420" s="284"/>
      <c r="AE420" s="284"/>
      <c r="AF420" s="284"/>
      <c r="AG420" s="284"/>
      <c r="AH420" s="284"/>
      <c r="AI420" s="284"/>
      <c r="AJ420" s="284"/>
      <c r="AK420" s="284"/>
      <c r="AL420" s="284"/>
      <c r="AM420" s="284"/>
      <c r="AN420" s="284"/>
      <c r="AO420" s="284"/>
      <c r="AP420" s="284"/>
      <c r="AQ420" s="284"/>
      <c r="AR420" s="284"/>
      <c r="AS420" s="284"/>
      <c r="AT420" s="284"/>
      <c r="AU420" s="284"/>
      <c r="AV420" s="284"/>
      <c r="AW420" s="284"/>
      <c r="AX420" s="284"/>
      <c r="AY420" s="284"/>
      <c r="AZ420" s="284"/>
      <c r="BA420" s="284"/>
      <c r="BB420" s="284"/>
      <c r="BC420" s="284"/>
      <c r="BD420" s="284"/>
      <c r="BE420" s="284"/>
      <c r="BF420" s="284"/>
      <c r="BG420" s="284"/>
      <c r="BH420" s="284"/>
      <c r="BI420" s="284"/>
      <c r="BJ420" s="284"/>
      <c r="BK420" s="284"/>
      <c r="BL420" s="284"/>
      <c r="BM420" s="284"/>
      <c r="BN420" s="284"/>
      <c r="BO420" s="284"/>
      <c r="BP420" s="284"/>
      <c r="BQ420" s="284"/>
      <c r="BR420" s="284"/>
      <c r="BS420" s="284"/>
      <c r="BT420" s="284"/>
      <c r="BU420" s="284"/>
      <c r="BV420" s="284"/>
      <c r="BW420" s="284"/>
      <c r="BX420" s="284"/>
      <c r="BY420" s="284"/>
      <c r="BZ420" s="284"/>
      <c r="CA420" s="284"/>
      <c r="CB420" s="284"/>
      <c r="CC420" s="284"/>
      <c r="CD420" s="284"/>
      <c r="CE420" s="284"/>
      <c r="CF420" s="284"/>
      <c r="CG420" s="284"/>
      <c r="CH420" s="284"/>
      <c r="CI420" s="284"/>
      <c r="CJ420" s="284"/>
      <c r="CK420" s="284"/>
      <c r="CL420" s="284"/>
      <c r="CM420" s="284"/>
      <c r="CN420" s="284"/>
      <c r="CO420" s="284"/>
      <c r="CP420" s="284"/>
      <c r="CQ420" s="284"/>
      <c r="CR420" s="284"/>
      <c r="CS420" s="284"/>
      <c r="CT420" s="284"/>
      <c r="CU420" s="284"/>
      <c r="CV420" s="284"/>
      <c r="CW420" s="284"/>
      <c r="CX420" s="284"/>
      <c r="CY420" s="284"/>
      <c r="CZ420" s="284"/>
      <c r="DA420" s="284"/>
      <c r="DB420" s="284"/>
      <c r="DC420" s="284"/>
      <c r="DD420" s="284"/>
      <c r="DE420" s="284"/>
      <c r="DF420" s="284"/>
      <c r="DG420" s="284"/>
      <c r="DH420" s="284"/>
      <c r="DI420" s="284"/>
      <c r="DJ420" s="284"/>
      <c r="DK420" s="284"/>
      <c r="DL420" s="284"/>
      <c r="DM420" s="284"/>
      <c r="DN420" s="284"/>
      <c r="DO420" s="284"/>
      <c r="DP420" s="284"/>
      <c r="DQ420" s="284"/>
      <c r="DR420" s="284"/>
      <c r="DS420" s="284"/>
      <c r="DT420" s="284"/>
      <c r="DU420" s="284"/>
      <c r="DV420" s="284"/>
      <c r="DW420" s="284"/>
      <c r="DX420" s="284"/>
      <c r="DY420" s="284"/>
      <c r="DZ420" s="284"/>
      <c r="EA420" s="284"/>
      <c r="EB420" s="284"/>
      <c r="EC420" s="284"/>
      <c r="ED420" s="284"/>
      <c r="EE420" s="284"/>
      <c r="EF420" s="284"/>
      <c r="EG420" s="284"/>
      <c r="EH420" s="284"/>
      <c r="EI420" s="284"/>
      <c r="EJ420" s="284"/>
      <c r="EK420" s="284"/>
      <c r="EL420" s="284"/>
      <c r="EM420" s="284"/>
      <c r="EN420" s="284"/>
      <c r="EO420" s="284"/>
      <c r="EP420" s="284"/>
      <c r="EQ420" s="284"/>
      <c r="ER420" s="284"/>
      <c r="ES420" s="284"/>
      <c r="ET420" s="284"/>
      <c r="EU420" s="284"/>
      <c r="EV420" s="284"/>
      <c r="EW420" s="284"/>
      <c r="EX420" s="284"/>
      <c r="EY420" s="284"/>
      <c r="EZ420" s="284"/>
      <c r="FA420" s="284"/>
      <c r="FB420" s="284"/>
      <c r="FC420" s="284"/>
      <c r="FD420" s="284"/>
      <c r="FE420" s="284"/>
      <c r="FF420" s="284"/>
      <c r="FG420" s="284"/>
      <c r="FH420" s="284"/>
      <c r="FI420" s="284"/>
      <c r="FJ420" s="284"/>
      <c r="FK420" s="284"/>
      <c r="FL420" s="284"/>
      <c r="FM420" s="284"/>
      <c r="FN420" s="284"/>
      <c r="FO420" s="284"/>
      <c r="FP420" s="284"/>
      <c r="FQ420" s="284"/>
      <c r="FR420" s="284"/>
      <c r="FS420" s="284"/>
      <c r="FT420" s="284"/>
      <c r="FU420" s="284"/>
      <c r="FV420" s="284"/>
      <c r="FW420" s="284"/>
      <c r="FX420" s="284"/>
      <c r="FY420" s="284"/>
      <c r="FZ420" s="284"/>
      <c r="GA420" s="284"/>
      <c r="GB420" s="284"/>
      <c r="GC420" s="284"/>
      <c r="GD420" s="284"/>
      <c r="GE420" s="284"/>
      <c r="GF420" s="284"/>
      <c r="GG420" s="284"/>
      <c r="GH420" s="284"/>
      <c r="GI420" s="284"/>
      <c r="GJ420" s="284"/>
      <c r="GK420" s="284"/>
      <c r="GL420" s="284"/>
      <c r="GM420" s="284"/>
      <c r="GN420" s="284"/>
      <c r="GO420" s="284"/>
      <c r="GP420" s="284"/>
      <c r="GQ420" s="284"/>
      <c r="GR420" s="284"/>
      <c r="GS420" s="284"/>
      <c r="GT420" s="284"/>
      <c r="GU420" s="284"/>
      <c r="GV420" s="284"/>
      <c r="GW420" s="284"/>
      <c r="GX420" s="284"/>
      <c r="GY420" s="284"/>
      <c r="GZ420" s="284"/>
      <c r="HA420" s="284"/>
      <c r="HB420" s="284"/>
      <c r="HC420" s="284"/>
      <c r="HD420" s="284"/>
      <c r="HE420" s="284"/>
      <c r="HF420" s="284"/>
      <c r="HG420" s="284"/>
      <c r="HH420" s="284"/>
      <c r="HI420" s="284"/>
      <c r="HJ420" s="284"/>
      <c r="HK420" s="284"/>
      <c r="HL420" s="284"/>
      <c r="HM420" s="284"/>
      <c r="HN420" s="284"/>
      <c r="HO420" s="284"/>
      <c r="HP420" s="284"/>
      <c r="HQ420" s="284"/>
      <c r="HR420" s="284"/>
      <c r="HS420" s="284"/>
      <c r="HT420" s="284"/>
      <c r="HU420" s="284"/>
      <c r="HV420" s="284"/>
      <c r="HW420" s="284"/>
      <c r="HX420" s="284"/>
      <c r="HY420" s="284"/>
      <c r="HZ420" s="284"/>
      <c r="IA420" s="284"/>
      <c r="IB420" s="284"/>
      <c r="IC420" s="284"/>
      <c r="ID420" s="284"/>
      <c r="IE420" s="284"/>
      <c r="IF420" s="284"/>
      <c r="IG420" s="284"/>
      <c r="IH420" s="284"/>
      <c r="II420" s="284"/>
    </row>
    <row r="421" spans="1:243" s="353" customFormat="1" ht="14.25">
      <c r="A421" s="344"/>
      <c r="B421" s="373"/>
      <c r="C421" s="317"/>
      <c r="D421" s="454"/>
      <c r="E421" s="375"/>
      <c r="F421" s="220"/>
      <c r="G421" s="284"/>
      <c r="H421" s="284"/>
      <c r="I421" s="284"/>
      <c r="J421" s="284"/>
      <c r="K421" s="284"/>
      <c r="L421" s="284"/>
      <c r="M421" s="284"/>
      <c r="N421" s="284"/>
      <c r="O421" s="284"/>
      <c r="P421" s="284"/>
      <c r="Q421" s="284"/>
      <c r="R421" s="284"/>
      <c r="S421" s="284"/>
      <c r="T421" s="284"/>
      <c r="U421" s="284"/>
      <c r="V421" s="284"/>
      <c r="W421" s="284"/>
      <c r="X421" s="284"/>
      <c r="Y421" s="284"/>
      <c r="Z421" s="284"/>
      <c r="AA421" s="284"/>
      <c r="AB421" s="284"/>
      <c r="AC421" s="284"/>
      <c r="AD421" s="284"/>
      <c r="AE421" s="284"/>
      <c r="AF421" s="284"/>
      <c r="AG421" s="284"/>
      <c r="AH421" s="284"/>
      <c r="AI421" s="284"/>
      <c r="AJ421" s="284"/>
      <c r="AK421" s="284"/>
      <c r="AL421" s="284"/>
      <c r="AM421" s="284"/>
      <c r="AN421" s="284"/>
      <c r="AO421" s="284"/>
      <c r="AP421" s="284"/>
      <c r="AQ421" s="284"/>
      <c r="AR421" s="284"/>
      <c r="AS421" s="284"/>
      <c r="AT421" s="284"/>
      <c r="AU421" s="284"/>
      <c r="AV421" s="284"/>
      <c r="AW421" s="284"/>
      <c r="AX421" s="284"/>
      <c r="AY421" s="284"/>
      <c r="AZ421" s="284"/>
      <c r="BA421" s="284"/>
      <c r="BB421" s="284"/>
      <c r="BC421" s="284"/>
      <c r="BD421" s="284"/>
      <c r="BE421" s="284"/>
      <c r="BF421" s="284"/>
      <c r="BG421" s="284"/>
      <c r="BH421" s="284"/>
      <c r="BI421" s="284"/>
      <c r="BJ421" s="284"/>
      <c r="BK421" s="284"/>
      <c r="BL421" s="284"/>
      <c r="BM421" s="284"/>
      <c r="BN421" s="284"/>
      <c r="BO421" s="284"/>
      <c r="BP421" s="284"/>
      <c r="BQ421" s="284"/>
      <c r="BR421" s="284"/>
      <c r="BS421" s="284"/>
      <c r="BT421" s="284"/>
      <c r="BU421" s="284"/>
      <c r="BV421" s="284"/>
      <c r="BW421" s="284"/>
      <c r="BX421" s="284"/>
      <c r="BY421" s="284"/>
      <c r="BZ421" s="284"/>
      <c r="CA421" s="284"/>
      <c r="CB421" s="284"/>
      <c r="CC421" s="284"/>
      <c r="CD421" s="284"/>
      <c r="CE421" s="284"/>
      <c r="CF421" s="284"/>
      <c r="CG421" s="284"/>
      <c r="CH421" s="284"/>
      <c r="CI421" s="284"/>
      <c r="CJ421" s="284"/>
      <c r="CK421" s="284"/>
      <c r="CL421" s="284"/>
      <c r="CM421" s="284"/>
      <c r="CN421" s="284"/>
      <c r="CO421" s="284"/>
      <c r="CP421" s="284"/>
      <c r="CQ421" s="284"/>
      <c r="CR421" s="284"/>
      <c r="CS421" s="284"/>
      <c r="CT421" s="284"/>
      <c r="CU421" s="284"/>
      <c r="CV421" s="284"/>
      <c r="CW421" s="284"/>
      <c r="CX421" s="284"/>
      <c r="CY421" s="284"/>
      <c r="CZ421" s="284"/>
      <c r="DA421" s="284"/>
      <c r="DB421" s="284"/>
      <c r="DC421" s="284"/>
      <c r="DD421" s="284"/>
      <c r="DE421" s="284"/>
      <c r="DF421" s="284"/>
      <c r="DG421" s="284"/>
      <c r="DH421" s="284"/>
      <c r="DI421" s="284"/>
      <c r="DJ421" s="284"/>
      <c r="DK421" s="284"/>
      <c r="DL421" s="284"/>
      <c r="DM421" s="284"/>
      <c r="DN421" s="284"/>
      <c r="DO421" s="284"/>
      <c r="DP421" s="284"/>
      <c r="DQ421" s="284"/>
      <c r="DR421" s="284"/>
      <c r="DS421" s="284"/>
      <c r="DT421" s="284"/>
      <c r="DU421" s="284"/>
      <c r="DV421" s="284"/>
      <c r="DW421" s="284"/>
      <c r="DX421" s="284"/>
      <c r="DY421" s="284"/>
      <c r="DZ421" s="284"/>
      <c r="EA421" s="284"/>
      <c r="EB421" s="284"/>
      <c r="EC421" s="284"/>
      <c r="ED421" s="284"/>
      <c r="EE421" s="284"/>
      <c r="EF421" s="284"/>
      <c r="EG421" s="284"/>
      <c r="EH421" s="284"/>
      <c r="EI421" s="284"/>
      <c r="EJ421" s="284"/>
      <c r="EK421" s="284"/>
      <c r="EL421" s="284"/>
      <c r="EM421" s="284"/>
      <c r="EN421" s="284"/>
      <c r="EO421" s="284"/>
      <c r="EP421" s="284"/>
      <c r="EQ421" s="284"/>
      <c r="ER421" s="284"/>
      <c r="ES421" s="284"/>
      <c r="ET421" s="284"/>
      <c r="EU421" s="284"/>
      <c r="EV421" s="284"/>
      <c r="EW421" s="284"/>
      <c r="EX421" s="284"/>
      <c r="EY421" s="284"/>
      <c r="EZ421" s="284"/>
      <c r="FA421" s="284"/>
      <c r="FB421" s="284"/>
      <c r="FC421" s="284"/>
      <c r="FD421" s="284"/>
      <c r="FE421" s="284"/>
      <c r="FF421" s="284"/>
      <c r="FG421" s="284"/>
      <c r="FH421" s="284"/>
      <c r="FI421" s="284"/>
      <c r="FJ421" s="284"/>
      <c r="FK421" s="284"/>
      <c r="FL421" s="284"/>
      <c r="FM421" s="284"/>
      <c r="FN421" s="284"/>
      <c r="FO421" s="284"/>
      <c r="FP421" s="284"/>
      <c r="FQ421" s="284"/>
      <c r="FR421" s="284"/>
      <c r="FS421" s="284"/>
      <c r="FT421" s="284"/>
      <c r="FU421" s="284"/>
      <c r="FV421" s="284"/>
      <c r="FW421" s="284"/>
      <c r="FX421" s="284"/>
      <c r="FY421" s="284"/>
      <c r="FZ421" s="284"/>
      <c r="GA421" s="284"/>
      <c r="GB421" s="284"/>
      <c r="GC421" s="284"/>
      <c r="GD421" s="284"/>
      <c r="GE421" s="284"/>
      <c r="GF421" s="284"/>
      <c r="GG421" s="284"/>
      <c r="GH421" s="284"/>
      <c r="GI421" s="284"/>
      <c r="GJ421" s="284"/>
      <c r="GK421" s="284"/>
      <c r="GL421" s="284"/>
      <c r="GM421" s="284"/>
      <c r="GN421" s="284"/>
      <c r="GO421" s="284"/>
      <c r="GP421" s="284"/>
      <c r="GQ421" s="284"/>
      <c r="GR421" s="284"/>
      <c r="GS421" s="284"/>
      <c r="GT421" s="284"/>
      <c r="GU421" s="284"/>
      <c r="GV421" s="284"/>
      <c r="GW421" s="284"/>
      <c r="GX421" s="284"/>
      <c r="GY421" s="284"/>
      <c r="GZ421" s="284"/>
      <c r="HA421" s="284"/>
      <c r="HB421" s="284"/>
      <c r="HC421" s="284"/>
      <c r="HD421" s="284"/>
      <c r="HE421" s="284"/>
      <c r="HF421" s="284"/>
      <c r="HG421" s="284"/>
      <c r="HH421" s="284"/>
      <c r="HI421" s="284"/>
      <c r="HJ421" s="284"/>
      <c r="HK421" s="284"/>
      <c r="HL421" s="284"/>
      <c r="HM421" s="284"/>
      <c r="HN421" s="284"/>
      <c r="HO421" s="284"/>
      <c r="HP421" s="284"/>
      <c r="HQ421" s="284"/>
      <c r="HR421" s="284"/>
      <c r="HS421" s="284"/>
      <c r="HT421" s="284"/>
      <c r="HU421" s="284"/>
      <c r="HV421" s="284"/>
      <c r="HW421" s="284"/>
      <c r="HX421" s="284"/>
      <c r="HY421" s="284"/>
      <c r="HZ421" s="284"/>
      <c r="IA421" s="284"/>
      <c r="IB421" s="284"/>
      <c r="IC421" s="284"/>
      <c r="ID421" s="284"/>
      <c r="IE421" s="284"/>
      <c r="IF421" s="284"/>
      <c r="IG421" s="284"/>
      <c r="IH421" s="284"/>
      <c r="II421" s="284"/>
    </row>
    <row r="422" spans="1:243" s="353" customFormat="1" ht="14.25">
      <c r="A422" s="344"/>
      <c r="B422" s="373"/>
      <c r="C422" s="317"/>
      <c r="D422" s="454"/>
      <c r="E422" s="375"/>
      <c r="F422" s="220"/>
      <c r="G422" s="284"/>
      <c r="H422" s="284"/>
      <c r="I422" s="284"/>
      <c r="J422" s="284"/>
      <c r="K422" s="284"/>
      <c r="L422" s="284"/>
      <c r="M422" s="284"/>
      <c r="N422" s="284"/>
      <c r="O422" s="284"/>
      <c r="P422" s="284"/>
      <c r="Q422" s="284"/>
      <c r="R422" s="284"/>
      <c r="S422" s="284"/>
      <c r="T422" s="284"/>
      <c r="U422" s="284"/>
      <c r="V422" s="284"/>
      <c r="W422" s="284"/>
      <c r="X422" s="284"/>
      <c r="Y422" s="284"/>
      <c r="Z422" s="284"/>
      <c r="AA422" s="284"/>
      <c r="AB422" s="284"/>
      <c r="AC422" s="284"/>
      <c r="AD422" s="284"/>
      <c r="AE422" s="284"/>
      <c r="AF422" s="284"/>
      <c r="AG422" s="284"/>
      <c r="AH422" s="284"/>
      <c r="AI422" s="284"/>
      <c r="AJ422" s="284"/>
      <c r="AK422" s="284"/>
      <c r="AL422" s="284"/>
      <c r="AM422" s="284"/>
      <c r="AN422" s="284"/>
      <c r="AO422" s="284"/>
      <c r="AP422" s="284"/>
      <c r="AQ422" s="284"/>
      <c r="AR422" s="284"/>
      <c r="AS422" s="284"/>
      <c r="AT422" s="284"/>
      <c r="AU422" s="284"/>
      <c r="AV422" s="284"/>
      <c r="AW422" s="284"/>
      <c r="AX422" s="284"/>
      <c r="AY422" s="284"/>
      <c r="AZ422" s="284"/>
      <c r="BA422" s="284"/>
      <c r="BB422" s="284"/>
      <c r="BC422" s="284"/>
      <c r="BD422" s="284"/>
      <c r="BE422" s="284"/>
      <c r="BF422" s="284"/>
      <c r="BG422" s="284"/>
      <c r="BH422" s="284"/>
      <c r="BI422" s="284"/>
      <c r="BJ422" s="284"/>
      <c r="BK422" s="284"/>
      <c r="BL422" s="284"/>
      <c r="BM422" s="284"/>
      <c r="BN422" s="284"/>
      <c r="BO422" s="284"/>
      <c r="BP422" s="284"/>
      <c r="BQ422" s="284"/>
      <c r="BR422" s="284"/>
      <c r="BS422" s="284"/>
      <c r="BT422" s="284"/>
      <c r="BU422" s="284"/>
      <c r="BV422" s="284"/>
      <c r="BW422" s="284"/>
      <c r="BX422" s="284"/>
      <c r="BY422" s="284"/>
      <c r="BZ422" s="284"/>
      <c r="CA422" s="284"/>
      <c r="CB422" s="284"/>
      <c r="CC422" s="284"/>
      <c r="CD422" s="284"/>
      <c r="CE422" s="284"/>
      <c r="CF422" s="284"/>
      <c r="CG422" s="284"/>
      <c r="CH422" s="284"/>
      <c r="CI422" s="284"/>
      <c r="CJ422" s="284"/>
      <c r="CK422" s="284"/>
      <c r="CL422" s="284"/>
      <c r="CM422" s="284"/>
      <c r="CN422" s="284"/>
      <c r="CO422" s="284"/>
      <c r="CP422" s="284"/>
      <c r="CQ422" s="284"/>
      <c r="CR422" s="284"/>
      <c r="CS422" s="284"/>
      <c r="CT422" s="284"/>
      <c r="CU422" s="284"/>
      <c r="CV422" s="284"/>
      <c r="CW422" s="284"/>
      <c r="CX422" s="284"/>
      <c r="CY422" s="284"/>
      <c r="CZ422" s="284"/>
      <c r="DA422" s="284"/>
      <c r="DB422" s="284"/>
      <c r="DC422" s="284"/>
      <c r="DD422" s="284"/>
      <c r="DE422" s="284"/>
      <c r="DF422" s="284"/>
      <c r="DG422" s="284"/>
      <c r="DH422" s="284"/>
      <c r="DI422" s="284"/>
      <c r="DJ422" s="284"/>
      <c r="DK422" s="284"/>
      <c r="DL422" s="284"/>
      <c r="DM422" s="284"/>
      <c r="DN422" s="284"/>
      <c r="DO422" s="284"/>
      <c r="DP422" s="284"/>
      <c r="DQ422" s="284"/>
      <c r="DR422" s="284"/>
      <c r="DS422" s="284"/>
      <c r="DT422" s="284"/>
      <c r="DU422" s="284"/>
      <c r="DV422" s="284"/>
      <c r="DW422" s="284"/>
      <c r="DX422" s="284"/>
      <c r="DY422" s="284"/>
      <c r="DZ422" s="284"/>
      <c r="EA422" s="284"/>
      <c r="EB422" s="284"/>
      <c r="EC422" s="284"/>
      <c r="ED422" s="284"/>
      <c r="EE422" s="284"/>
      <c r="EF422" s="284"/>
      <c r="EG422" s="284"/>
      <c r="EH422" s="284"/>
      <c r="EI422" s="284"/>
      <c r="EJ422" s="284"/>
      <c r="EK422" s="284"/>
      <c r="EL422" s="284"/>
      <c r="EM422" s="284"/>
      <c r="EN422" s="284"/>
      <c r="EO422" s="284"/>
      <c r="EP422" s="284"/>
      <c r="EQ422" s="284"/>
      <c r="ER422" s="284"/>
      <c r="ES422" s="284"/>
      <c r="ET422" s="284"/>
      <c r="EU422" s="284"/>
      <c r="EV422" s="284"/>
      <c r="EW422" s="284"/>
      <c r="EX422" s="284"/>
      <c r="EY422" s="284"/>
      <c r="EZ422" s="284"/>
      <c r="FA422" s="284"/>
      <c r="FB422" s="284"/>
      <c r="FC422" s="284"/>
      <c r="FD422" s="284"/>
      <c r="FE422" s="284"/>
      <c r="FF422" s="284"/>
      <c r="FG422" s="284"/>
      <c r="FH422" s="284"/>
      <c r="FI422" s="284"/>
      <c r="FJ422" s="284"/>
      <c r="FK422" s="284"/>
      <c r="FL422" s="284"/>
      <c r="FM422" s="284"/>
      <c r="FN422" s="284"/>
      <c r="FO422" s="284"/>
      <c r="FP422" s="284"/>
      <c r="FQ422" s="284"/>
      <c r="FR422" s="284"/>
      <c r="FS422" s="284"/>
      <c r="FT422" s="284"/>
      <c r="FU422" s="284"/>
      <c r="FV422" s="284"/>
      <c r="FW422" s="284"/>
      <c r="FX422" s="284"/>
      <c r="FY422" s="284"/>
      <c r="FZ422" s="284"/>
      <c r="GA422" s="284"/>
      <c r="GB422" s="284"/>
      <c r="GC422" s="284"/>
      <c r="GD422" s="284"/>
      <c r="GE422" s="284"/>
      <c r="GF422" s="284"/>
      <c r="GG422" s="284"/>
      <c r="GH422" s="284"/>
      <c r="GI422" s="284"/>
      <c r="GJ422" s="284"/>
      <c r="GK422" s="284"/>
      <c r="GL422" s="284"/>
      <c r="GM422" s="284"/>
      <c r="GN422" s="284"/>
      <c r="GO422" s="284"/>
      <c r="GP422" s="284"/>
      <c r="GQ422" s="284"/>
      <c r="GR422" s="284"/>
      <c r="GS422" s="284"/>
      <c r="GT422" s="284"/>
      <c r="GU422" s="284"/>
      <c r="GV422" s="284"/>
      <c r="GW422" s="284"/>
      <c r="GX422" s="284"/>
      <c r="GY422" s="284"/>
      <c r="GZ422" s="284"/>
      <c r="HA422" s="284"/>
      <c r="HB422" s="284"/>
      <c r="HC422" s="284"/>
      <c r="HD422" s="284"/>
      <c r="HE422" s="284"/>
      <c r="HF422" s="284"/>
      <c r="HG422" s="284"/>
      <c r="HH422" s="284"/>
      <c r="HI422" s="284"/>
      <c r="HJ422" s="284"/>
      <c r="HK422" s="284"/>
      <c r="HL422" s="284"/>
      <c r="HM422" s="284"/>
      <c r="HN422" s="284"/>
      <c r="HO422" s="284"/>
      <c r="HP422" s="284"/>
      <c r="HQ422" s="284"/>
      <c r="HR422" s="284"/>
      <c r="HS422" s="284"/>
      <c r="HT422" s="284"/>
      <c r="HU422" s="284"/>
      <c r="HV422" s="284"/>
      <c r="HW422" s="284"/>
      <c r="HX422" s="284"/>
      <c r="HY422" s="284"/>
      <c r="HZ422" s="284"/>
      <c r="IA422" s="284"/>
      <c r="IB422" s="284"/>
      <c r="IC422" s="284"/>
      <c r="ID422" s="284"/>
      <c r="IE422" s="284"/>
      <c r="IF422" s="284"/>
      <c r="IG422" s="284"/>
      <c r="IH422" s="284"/>
      <c r="II422" s="284"/>
    </row>
    <row r="423" spans="1:243" s="353" customFormat="1" ht="14.25">
      <c r="A423" s="344"/>
      <c r="B423" s="373"/>
      <c r="C423" s="317"/>
      <c r="D423" s="454"/>
      <c r="E423" s="375"/>
      <c r="F423" s="220"/>
      <c r="G423" s="284"/>
      <c r="H423" s="284"/>
      <c r="I423" s="284"/>
      <c r="J423" s="284"/>
      <c r="K423" s="284"/>
      <c r="L423" s="284"/>
      <c r="M423" s="284"/>
      <c r="N423" s="284"/>
      <c r="O423" s="284"/>
      <c r="P423" s="284"/>
      <c r="Q423" s="284"/>
      <c r="R423" s="284"/>
      <c r="S423" s="284"/>
      <c r="T423" s="284"/>
      <c r="U423" s="284"/>
      <c r="V423" s="284"/>
      <c r="W423" s="284"/>
      <c r="X423" s="284"/>
      <c r="Y423" s="284"/>
      <c r="Z423" s="284"/>
      <c r="AA423" s="284"/>
      <c r="AB423" s="284"/>
      <c r="AC423" s="284"/>
      <c r="AD423" s="284"/>
      <c r="AE423" s="284"/>
      <c r="AF423" s="284"/>
      <c r="AG423" s="284"/>
      <c r="AH423" s="284"/>
      <c r="AI423" s="284"/>
      <c r="AJ423" s="284"/>
      <c r="AK423" s="284"/>
      <c r="AL423" s="284"/>
      <c r="AM423" s="284"/>
      <c r="AN423" s="284"/>
      <c r="AO423" s="284"/>
      <c r="AP423" s="284"/>
      <c r="AQ423" s="284"/>
      <c r="AR423" s="284"/>
      <c r="AS423" s="284"/>
      <c r="AT423" s="284"/>
      <c r="AU423" s="284"/>
      <c r="AV423" s="284"/>
      <c r="AW423" s="284"/>
      <c r="AX423" s="284"/>
      <c r="AY423" s="284"/>
      <c r="AZ423" s="284"/>
      <c r="BA423" s="284"/>
      <c r="BB423" s="284"/>
      <c r="BC423" s="284"/>
      <c r="BD423" s="284"/>
      <c r="BE423" s="284"/>
      <c r="BF423" s="284"/>
      <c r="BG423" s="284"/>
      <c r="BH423" s="284"/>
      <c r="BI423" s="284"/>
      <c r="BJ423" s="284"/>
      <c r="BK423" s="284"/>
      <c r="BL423" s="284"/>
      <c r="BM423" s="284"/>
      <c r="BN423" s="284"/>
      <c r="BO423" s="284"/>
      <c r="BP423" s="284"/>
      <c r="BQ423" s="284"/>
      <c r="BR423" s="284"/>
      <c r="BS423" s="284"/>
      <c r="BT423" s="284"/>
      <c r="BU423" s="284"/>
      <c r="BV423" s="284"/>
      <c r="BW423" s="284"/>
      <c r="BX423" s="284"/>
      <c r="BY423" s="284"/>
      <c r="BZ423" s="284"/>
      <c r="CA423" s="284"/>
      <c r="CB423" s="284"/>
      <c r="CC423" s="284"/>
      <c r="CD423" s="284"/>
      <c r="CE423" s="284"/>
      <c r="CF423" s="284"/>
      <c r="CG423" s="284"/>
      <c r="CH423" s="284"/>
      <c r="CI423" s="284"/>
      <c r="CJ423" s="284"/>
      <c r="CK423" s="284"/>
      <c r="CL423" s="284"/>
      <c r="CM423" s="284"/>
      <c r="CN423" s="284"/>
      <c r="CO423" s="284"/>
      <c r="CP423" s="284"/>
      <c r="CQ423" s="284"/>
      <c r="CR423" s="284"/>
      <c r="CS423" s="284"/>
      <c r="CT423" s="284"/>
      <c r="CU423" s="284"/>
      <c r="CV423" s="284"/>
      <c r="CW423" s="284"/>
      <c r="CX423" s="284"/>
      <c r="CY423" s="284"/>
      <c r="CZ423" s="284"/>
      <c r="DA423" s="284"/>
      <c r="DB423" s="284"/>
      <c r="DC423" s="284"/>
      <c r="DD423" s="284"/>
      <c r="DE423" s="284"/>
      <c r="DF423" s="284"/>
      <c r="DG423" s="284"/>
      <c r="DH423" s="284"/>
      <c r="DI423" s="284"/>
      <c r="DJ423" s="284"/>
      <c r="DK423" s="284"/>
      <c r="DL423" s="284"/>
      <c r="DM423" s="284"/>
      <c r="DN423" s="284"/>
      <c r="DO423" s="284"/>
      <c r="DP423" s="284"/>
      <c r="DQ423" s="284"/>
      <c r="DR423" s="284"/>
      <c r="DS423" s="284"/>
      <c r="DT423" s="284"/>
      <c r="DU423" s="284"/>
      <c r="DV423" s="284"/>
      <c r="DW423" s="284"/>
      <c r="DX423" s="284"/>
      <c r="DY423" s="284"/>
      <c r="DZ423" s="284"/>
      <c r="EA423" s="284"/>
      <c r="EB423" s="284"/>
      <c r="EC423" s="284"/>
      <c r="ED423" s="284"/>
      <c r="EE423" s="284"/>
      <c r="EF423" s="284"/>
      <c r="EG423" s="284"/>
      <c r="EH423" s="284"/>
      <c r="EI423" s="284"/>
      <c r="EJ423" s="284"/>
      <c r="EK423" s="284"/>
      <c r="EL423" s="284"/>
      <c r="EM423" s="284"/>
      <c r="EN423" s="284"/>
      <c r="EO423" s="284"/>
      <c r="EP423" s="284"/>
      <c r="EQ423" s="284"/>
      <c r="ER423" s="284"/>
      <c r="ES423" s="284"/>
      <c r="ET423" s="284"/>
      <c r="EU423" s="284"/>
      <c r="EV423" s="284"/>
      <c r="EW423" s="284"/>
      <c r="EX423" s="284"/>
      <c r="EY423" s="284"/>
      <c r="EZ423" s="284"/>
      <c r="FA423" s="284"/>
      <c r="FB423" s="284"/>
      <c r="FC423" s="284"/>
      <c r="FD423" s="284"/>
      <c r="FE423" s="284"/>
      <c r="FF423" s="284"/>
      <c r="FG423" s="284"/>
      <c r="FH423" s="284"/>
      <c r="FI423" s="284"/>
      <c r="FJ423" s="284"/>
      <c r="FK423" s="284"/>
      <c r="FL423" s="284"/>
      <c r="FM423" s="284"/>
      <c r="FN423" s="284"/>
      <c r="FO423" s="284"/>
      <c r="FP423" s="284"/>
      <c r="FQ423" s="284"/>
      <c r="FR423" s="284"/>
      <c r="FS423" s="284"/>
      <c r="FT423" s="284"/>
      <c r="FU423" s="284"/>
      <c r="FV423" s="284"/>
      <c r="FW423" s="284"/>
      <c r="FX423" s="284"/>
      <c r="FY423" s="284"/>
      <c r="FZ423" s="284"/>
      <c r="GA423" s="284"/>
      <c r="GB423" s="284"/>
      <c r="GC423" s="284"/>
      <c r="GD423" s="284"/>
      <c r="GE423" s="284"/>
      <c r="GF423" s="284"/>
      <c r="GG423" s="284"/>
      <c r="GH423" s="284"/>
      <c r="GI423" s="284"/>
      <c r="GJ423" s="284"/>
      <c r="GK423" s="284"/>
      <c r="GL423" s="284"/>
      <c r="GM423" s="284"/>
      <c r="GN423" s="284"/>
      <c r="GO423" s="284"/>
      <c r="GP423" s="284"/>
      <c r="GQ423" s="284"/>
      <c r="GR423" s="284"/>
      <c r="GS423" s="284"/>
      <c r="GT423" s="284"/>
      <c r="GU423" s="284"/>
      <c r="GV423" s="284"/>
      <c r="GW423" s="284"/>
      <c r="GX423" s="284"/>
      <c r="GY423" s="284"/>
      <c r="GZ423" s="284"/>
      <c r="HA423" s="284"/>
      <c r="HB423" s="284"/>
      <c r="HC423" s="284"/>
      <c r="HD423" s="284"/>
      <c r="HE423" s="284"/>
      <c r="HF423" s="284"/>
      <c r="HG423" s="284"/>
      <c r="HH423" s="284"/>
      <c r="HI423" s="284"/>
      <c r="HJ423" s="284"/>
      <c r="HK423" s="284"/>
      <c r="HL423" s="284"/>
      <c r="HM423" s="284"/>
      <c r="HN423" s="284"/>
      <c r="HO423" s="284"/>
      <c r="HP423" s="284"/>
      <c r="HQ423" s="284"/>
      <c r="HR423" s="284"/>
      <c r="HS423" s="284"/>
      <c r="HT423" s="284"/>
      <c r="HU423" s="284"/>
      <c r="HV423" s="284"/>
      <c r="HW423" s="284"/>
      <c r="HX423" s="284"/>
      <c r="HY423" s="284"/>
      <c r="HZ423" s="284"/>
      <c r="IA423" s="284"/>
      <c r="IB423" s="284"/>
      <c r="IC423" s="284"/>
      <c r="ID423" s="284"/>
      <c r="IE423" s="284"/>
      <c r="IF423" s="284"/>
      <c r="IG423" s="284"/>
      <c r="IH423" s="284"/>
      <c r="II423" s="284"/>
    </row>
    <row r="424" spans="1:243" s="353" customFormat="1" ht="14.25">
      <c r="A424" s="344"/>
      <c r="B424" s="373"/>
      <c r="C424" s="317"/>
      <c r="D424" s="454"/>
      <c r="E424" s="375"/>
      <c r="F424" s="220"/>
      <c r="G424" s="284"/>
      <c r="H424" s="284"/>
      <c r="I424" s="284"/>
      <c r="J424" s="284"/>
      <c r="K424" s="284"/>
      <c r="L424" s="284"/>
      <c r="M424" s="284"/>
      <c r="N424" s="284"/>
      <c r="O424" s="284"/>
      <c r="P424" s="284"/>
      <c r="Q424" s="284"/>
      <c r="R424" s="284"/>
      <c r="S424" s="284"/>
      <c r="T424" s="284"/>
      <c r="U424" s="284"/>
      <c r="V424" s="284"/>
      <c r="W424" s="284"/>
      <c r="X424" s="284"/>
      <c r="Y424" s="284"/>
      <c r="Z424" s="284"/>
      <c r="AA424" s="284"/>
      <c r="AB424" s="284"/>
      <c r="AC424" s="284"/>
      <c r="AD424" s="284"/>
      <c r="AE424" s="284"/>
      <c r="AF424" s="284"/>
      <c r="AG424" s="284"/>
      <c r="AH424" s="284"/>
      <c r="AI424" s="284"/>
      <c r="AJ424" s="284"/>
      <c r="AK424" s="284"/>
      <c r="AL424" s="284"/>
      <c r="AM424" s="284"/>
      <c r="AN424" s="284"/>
      <c r="AO424" s="284"/>
      <c r="AP424" s="284"/>
      <c r="AQ424" s="284"/>
      <c r="AR424" s="284"/>
      <c r="AS424" s="284"/>
      <c r="AT424" s="284"/>
      <c r="AU424" s="284"/>
      <c r="AV424" s="284"/>
      <c r="AW424" s="284"/>
      <c r="AX424" s="284"/>
      <c r="AY424" s="284"/>
      <c r="AZ424" s="284"/>
      <c r="BA424" s="284"/>
      <c r="BB424" s="284"/>
      <c r="BC424" s="284"/>
      <c r="BD424" s="284"/>
      <c r="BE424" s="284"/>
      <c r="BF424" s="284"/>
      <c r="BG424" s="284"/>
      <c r="BH424" s="284"/>
      <c r="BI424" s="284"/>
      <c r="BJ424" s="284"/>
      <c r="BK424" s="284"/>
      <c r="BL424" s="284"/>
      <c r="BM424" s="284"/>
      <c r="BN424" s="284"/>
      <c r="BO424" s="284"/>
      <c r="BP424" s="284"/>
      <c r="BQ424" s="284"/>
      <c r="BR424" s="284"/>
      <c r="BS424" s="284"/>
      <c r="BT424" s="284"/>
      <c r="BU424" s="284"/>
      <c r="BV424" s="284"/>
      <c r="BW424" s="284"/>
      <c r="BX424" s="284"/>
      <c r="BY424" s="284"/>
      <c r="BZ424" s="284"/>
      <c r="CA424" s="284"/>
      <c r="CB424" s="284"/>
      <c r="CC424" s="284"/>
      <c r="CD424" s="284"/>
      <c r="CE424" s="284"/>
      <c r="CF424" s="284"/>
      <c r="CG424" s="284"/>
      <c r="CH424" s="284"/>
      <c r="CI424" s="284"/>
      <c r="CJ424" s="284"/>
      <c r="CK424" s="284"/>
      <c r="CL424" s="284"/>
      <c r="CM424" s="284"/>
      <c r="CN424" s="284"/>
      <c r="CO424" s="284"/>
      <c r="CP424" s="284"/>
      <c r="CQ424" s="284"/>
      <c r="CR424" s="284"/>
      <c r="CS424" s="284"/>
      <c r="CT424" s="284"/>
      <c r="CU424" s="284"/>
      <c r="CV424" s="284"/>
      <c r="CW424" s="284"/>
      <c r="CX424" s="284"/>
      <c r="CY424" s="284"/>
      <c r="CZ424" s="284"/>
      <c r="DA424" s="284"/>
      <c r="DB424" s="284"/>
      <c r="DC424" s="284"/>
      <c r="DD424" s="284"/>
      <c r="DE424" s="284"/>
      <c r="DF424" s="284"/>
      <c r="DG424" s="284"/>
      <c r="DH424" s="284"/>
      <c r="DI424" s="284"/>
      <c r="DJ424" s="284"/>
      <c r="DK424" s="284"/>
      <c r="DL424" s="284"/>
      <c r="DM424" s="284"/>
      <c r="DN424" s="284"/>
      <c r="DO424" s="284"/>
      <c r="DP424" s="284"/>
      <c r="DQ424" s="284"/>
      <c r="DR424" s="284"/>
      <c r="DS424" s="284"/>
      <c r="DT424" s="284"/>
      <c r="DU424" s="284"/>
      <c r="DV424" s="284"/>
      <c r="DW424" s="284"/>
      <c r="DX424" s="284"/>
      <c r="DY424" s="284"/>
      <c r="DZ424" s="284"/>
      <c r="EA424" s="284"/>
      <c r="EB424" s="284"/>
      <c r="EC424" s="284"/>
      <c r="ED424" s="284"/>
      <c r="EE424" s="284"/>
      <c r="EF424" s="284"/>
      <c r="EG424" s="284"/>
      <c r="EH424" s="284"/>
      <c r="EI424" s="284"/>
      <c r="EJ424" s="284"/>
      <c r="EK424" s="284"/>
      <c r="EL424" s="284"/>
      <c r="EM424" s="284"/>
      <c r="EN424" s="284"/>
      <c r="EO424" s="284"/>
      <c r="EP424" s="284"/>
      <c r="EQ424" s="284"/>
      <c r="ER424" s="284"/>
      <c r="ES424" s="284"/>
      <c r="ET424" s="284"/>
      <c r="EU424" s="284"/>
      <c r="EV424" s="284"/>
      <c r="EW424" s="284"/>
      <c r="EX424" s="284"/>
      <c r="EY424" s="284"/>
      <c r="EZ424" s="284"/>
      <c r="FA424" s="284"/>
      <c r="FB424" s="284"/>
      <c r="FC424" s="284"/>
      <c r="FD424" s="284"/>
      <c r="FE424" s="284"/>
      <c r="FF424" s="284"/>
      <c r="FG424" s="284"/>
      <c r="FH424" s="284"/>
      <c r="FI424" s="284"/>
      <c r="FJ424" s="284"/>
      <c r="FK424" s="284"/>
      <c r="FL424" s="284"/>
      <c r="FM424" s="284"/>
      <c r="FN424" s="284"/>
      <c r="FO424" s="284"/>
      <c r="FP424" s="284"/>
      <c r="FQ424" s="284"/>
      <c r="FR424" s="284"/>
      <c r="FS424" s="284"/>
      <c r="FT424" s="284"/>
      <c r="FU424" s="284"/>
      <c r="FV424" s="284"/>
      <c r="FW424" s="284"/>
      <c r="FX424" s="284"/>
      <c r="FY424" s="284"/>
      <c r="FZ424" s="284"/>
      <c r="GA424" s="284"/>
      <c r="GB424" s="284"/>
      <c r="GC424" s="284"/>
      <c r="GD424" s="284"/>
      <c r="GE424" s="284"/>
      <c r="GF424" s="284"/>
      <c r="GG424" s="284"/>
      <c r="GH424" s="284"/>
      <c r="GI424" s="284"/>
      <c r="GJ424" s="284"/>
      <c r="GK424" s="284"/>
      <c r="GL424" s="284"/>
      <c r="GM424" s="284"/>
      <c r="GN424" s="284"/>
      <c r="GO424" s="284"/>
      <c r="GP424" s="284"/>
      <c r="GQ424" s="284"/>
      <c r="GR424" s="284"/>
      <c r="GS424" s="284"/>
      <c r="GT424" s="284"/>
      <c r="GU424" s="284"/>
      <c r="GV424" s="284"/>
      <c r="GW424" s="284"/>
      <c r="GX424" s="284"/>
      <c r="GY424" s="284"/>
      <c r="GZ424" s="284"/>
      <c r="HA424" s="284"/>
      <c r="HB424" s="284"/>
      <c r="HC424" s="284"/>
      <c r="HD424" s="284"/>
      <c r="HE424" s="284"/>
      <c r="HF424" s="284"/>
      <c r="HG424" s="284"/>
      <c r="HH424" s="284"/>
      <c r="HI424" s="284"/>
      <c r="HJ424" s="284"/>
      <c r="HK424" s="284"/>
      <c r="HL424" s="284"/>
      <c r="HM424" s="284"/>
      <c r="HN424" s="284"/>
      <c r="HO424" s="284"/>
      <c r="HP424" s="284"/>
      <c r="HQ424" s="284"/>
      <c r="HR424" s="284"/>
      <c r="HS424" s="284"/>
      <c r="HT424" s="284"/>
      <c r="HU424" s="284"/>
      <c r="HV424" s="284"/>
      <c r="HW424" s="284"/>
      <c r="HX424" s="284"/>
      <c r="HY424" s="284"/>
      <c r="HZ424" s="284"/>
      <c r="IA424" s="284"/>
      <c r="IB424" s="284"/>
      <c r="IC424" s="284"/>
      <c r="ID424" s="284"/>
      <c r="IE424" s="284"/>
      <c r="IF424" s="284"/>
      <c r="IG424" s="284"/>
      <c r="IH424" s="284"/>
      <c r="II424" s="284"/>
    </row>
    <row r="425" spans="1:243" s="353" customFormat="1" ht="14.25">
      <c r="A425" s="344"/>
      <c r="B425" s="373"/>
      <c r="C425" s="317"/>
      <c r="D425" s="454"/>
      <c r="E425" s="375"/>
      <c r="F425" s="220"/>
      <c r="G425" s="284"/>
      <c r="H425" s="284"/>
      <c r="I425" s="284"/>
      <c r="J425" s="284"/>
      <c r="K425" s="284"/>
      <c r="L425" s="284"/>
      <c r="M425" s="284"/>
      <c r="N425" s="284"/>
      <c r="O425" s="284"/>
      <c r="P425" s="284"/>
      <c r="Q425" s="284"/>
      <c r="R425" s="284"/>
      <c r="S425" s="284"/>
      <c r="T425" s="284"/>
      <c r="U425" s="284"/>
      <c r="V425" s="284"/>
      <c r="W425" s="284"/>
      <c r="X425" s="284"/>
      <c r="Y425" s="284"/>
      <c r="Z425" s="284"/>
      <c r="AA425" s="284"/>
      <c r="AB425" s="284"/>
      <c r="AC425" s="284"/>
      <c r="AD425" s="284"/>
      <c r="AE425" s="284"/>
      <c r="AF425" s="284"/>
      <c r="AG425" s="284"/>
      <c r="AH425" s="284"/>
      <c r="AI425" s="284"/>
      <c r="AJ425" s="284"/>
      <c r="AK425" s="284"/>
      <c r="AL425" s="284"/>
      <c r="AM425" s="284"/>
      <c r="AN425" s="284"/>
      <c r="AO425" s="284"/>
      <c r="AP425" s="284"/>
      <c r="AQ425" s="284"/>
      <c r="AR425" s="284"/>
      <c r="AS425" s="284"/>
      <c r="AT425" s="284"/>
      <c r="AU425" s="284"/>
      <c r="AV425" s="284"/>
      <c r="AW425" s="284"/>
      <c r="AX425" s="284"/>
      <c r="AY425" s="284"/>
      <c r="AZ425" s="284"/>
      <c r="BA425" s="284"/>
      <c r="BB425" s="284"/>
      <c r="BC425" s="284"/>
      <c r="BD425" s="284"/>
      <c r="BE425" s="284"/>
      <c r="BF425" s="284"/>
      <c r="BG425" s="284"/>
      <c r="BH425" s="284"/>
      <c r="BI425" s="284"/>
      <c r="BJ425" s="284"/>
      <c r="BK425" s="284"/>
      <c r="BL425" s="284"/>
      <c r="BM425" s="284"/>
      <c r="BN425" s="284"/>
      <c r="BO425" s="284"/>
      <c r="BP425" s="284"/>
      <c r="BQ425" s="284"/>
      <c r="BR425" s="284"/>
      <c r="BS425" s="284"/>
      <c r="BT425" s="284"/>
      <c r="BU425" s="284"/>
      <c r="BV425" s="284"/>
      <c r="BW425" s="284"/>
      <c r="BX425" s="284"/>
      <c r="BY425" s="284"/>
      <c r="BZ425" s="284"/>
      <c r="CA425" s="284"/>
      <c r="CB425" s="284"/>
      <c r="CC425" s="284"/>
      <c r="CD425" s="284"/>
      <c r="CE425" s="284"/>
      <c r="CF425" s="284"/>
      <c r="CG425" s="284"/>
      <c r="CH425" s="284"/>
      <c r="CI425" s="284"/>
      <c r="CJ425" s="284"/>
      <c r="CK425" s="284"/>
      <c r="CL425" s="284"/>
      <c r="CM425" s="284"/>
      <c r="CN425" s="284"/>
      <c r="CO425" s="284"/>
      <c r="CP425" s="284"/>
      <c r="CQ425" s="284"/>
      <c r="CR425" s="284"/>
      <c r="CS425" s="284"/>
      <c r="CT425" s="284"/>
      <c r="CU425" s="284"/>
      <c r="CV425" s="284"/>
      <c r="CW425" s="284"/>
      <c r="CX425" s="284"/>
      <c r="CY425" s="284"/>
      <c r="CZ425" s="284"/>
      <c r="DA425" s="284"/>
      <c r="DB425" s="284"/>
      <c r="DC425" s="284"/>
      <c r="DD425" s="284"/>
      <c r="DE425" s="284"/>
      <c r="DF425" s="284"/>
      <c r="DG425" s="284"/>
      <c r="DH425" s="284"/>
      <c r="DI425" s="284"/>
      <c r="DJ425" s="284"/>
      <c r="DK425" s="284"/>
      <c r="DL425" s="284"/>
      <c r="DM425" s="284"/>
      <c r="DN425" s="284"/>
      <c r="DO425" s="284"/>
      <c r="DP425" s="284"/>
      <c r="DQ425" s="284"/>
      <c r="DR425" s="284"/>
      <c r="DS425" s="284"/>
      <c r="DT425" s="284"/>
      <c r="DU425" s="284"/>
      <c r="DV425" s="284"/>
      <c r="DW425" s="284"/>
      <c r="DX425" s="284"/>
      <c r="DY425" s="284"/>
      <c r="DZ425" s="284"/>
      <c r="EA425" s="284"/>
      <c r="EB425" s="284"/>
      <c r="EC425" s="284"/>
      <c r="ED425" s="284"/>
      <c r="EE425" s="284"/>
      <c r="EF425" s="284"/>
      <c r="EG425" s="284"/>
      <c r="EH425" s="284"/>
      <c r="EI425" s="284"/>
      <c r="EJ425" s="284"/>
      <c r="EK425" s="284"/>
      <c r="EL425" s="284"/>
      <c r="EM425" s="284"/>
      <c r="EN425" s="284"/>
      <c r="EO425" s="284"/>
      <c r="EP425" s="284"/>
      <c r="EQ425" s="284"/>
      <c r="ER425" s="284"/>
      <c r="ES425" s="284"/>
      <c r="ET425" s="284"/>
      <c r="EU425" s="284"/>
      <c r="EV425" s="284"/>
      <c r="EW425" s="284"/>
      <c r="EX425" s="284"/>
      <c r="EY425" s="284"/>
      <c r="EZ425" s="284"/>
      <c r="FA425" s="284"/>
      <c r="FB425" s="284"/>
      <c r="FC425" s="284"/>
      <c r="FD425" s="284"/>
      <c r="FE425" s="284"/>
      <c r="FF425" s="284"/>
      <c r="FG425" s="284"/>
      <c r="FH425" s="284"/>
      <c r="FI425" s="284"/>
      <c r="FJ425" s="284"/>
      <c r="FK425" s="284"/>
      <c r="FL425" s="284"/>
      <c r="FM425" s="284"/>
      <c r="FN425" s="284"/>
      <c r="FO425" s="284"/>
      <c r="FP425" s="284"/>
      <c r="FQ425" s="284"/>
      <c r="FR425" s="284"/>
      <c r="FS425" s="284"/>
      <c r="FT425" s="284"/>
      <c r="FU425" s="284"/>
      <c r="FV425" s="284"/>
      <c r="FW425" s="284"/>
      <c r="FX425" s="284"/>
      <c r="FY425" s="284"/>
      <c r="FZ425" s="284"/>
      <c r="GA425" s="284"/>
      <c r="GB425" s="284"/>
      <c r="GC425" s="284"/>
      <c r="GD425" s="284"/>
      <c r="GE425" s="284"/>
      <c r="GF425" s="284"/>
      <c r="GG425" s="284"/>
      <c r="GH425" s="284"/>
      <c r="GI425" s="284"/>
      <c r="GJ425" s="284"/>
      <c r="GK425" s="284"/>
      <c r="GL425" s="284"/>
      <c r="GM425" s="284"/>
      <c r="GN425" s="284"/>
      <c r="GO425" s="284"/>
      <c r="GP425" s="284"/>
      <c r="GQ425" s="284"/>
      <c r="GR425" s="284"/>
      <c r="GS425" s="284"/>
      <c r="GT425" s="284"/>
      <c r="GU425" s="284"/>
      <c r="GV425" s="284"/>
      <c r="GW425" s="284"/>
      <c r="GX425" s="284"/>
      <c r="GY425" s="284"/>
      <c r="GZ425" s="284"/>
      <c r="HA425" s="284"/>
      <c r="HB425" s="284"/>
      <c r="HC425" s="284"/>
      <c r="HD425" s="284"/>
      <c r="HE425" s="284"/>
      <c r="HF425" s="284"/>
      <c r="HG425" s="284"/>
      <c r="HH425" s="284"/>
      <c r="HI425" s="284"/>
      <c r="HJ425" s="284"/>
      <c r="HK425" s="284"/>
      <c r="HL425" s="284"/>
      <c r="HM425" s="284"/>
      <c r="HN425" s="284"/>
      <c r="HO425" s="284"/>
      <c r="HP425" s="284"/>
      <c r="HQ425" s="284"/>
      <c r="HR425" s="284"/>
      <c r="HS425" s="284"/>
      <c r="HT425" s="284"/>
      <c r="HU425" s="284"/>
      <c r="HV425" s="284"/>
      <c r="HW425" s="284"/>
      <c r="HX425" s="284"/>
      <c r="HY425" s="284"/>
      <c r="HZ425" s="284"/>
      <c r="IA425" s="284"/>
      <c r="IB425" s="284"/>
      <c r="IC425" s="284"/>
      <c r="ID425" s="284"/>
      <c r="IE425" s="284"/>
      <c r="IF425" s="284"/>
      <c r="IG425" s="284"/>
      <c r="IH425" s="284"/>
      <c r="II425" s="284"/>
    </row>
    <row r="426" spans="1:243" s="353" customFormat="1" ht="14.25">
      <c r="A426" s="344"/>
      <c r="B426" s="373"/>
      <c r="C426" s="317"/>
      <c r="D426" s="454"/>
      <c r="E426" s="375"/>
      <c r="F426" s="220"/>
      <c r="G426" s="284"/>
      <c r="H426" s="284"/>
      <c r="I426" s="284"/>
      <c r="J426" s="284"/>
      <c r="K426" s="284"/>
      <c r="L426" s="284"/>
      <c r="M426" s="284"/>
      <c r="N426" s="284"/>
      <c r="O426" s="284"/>
      <c r="P426" s="284"/>
      <c r="Q426" s="284"/>
      <c r="R426" s="284"/>
      <c r="S426" s="284"/>
      <c r="T426" s="284"/>
      <c r="U426" s="284"/>
      <c r="V426" s="284"/>
      <c r="W426" s="284"/>
      <c r="X426" s="284"/>
      <c r="Y426" s="284"/>
      <c r="Z426" s="284"/>
      <c r="AA426" s="284"/>
      <c r="AB426" s="284"/>
      <c r="AC426" s="284"/>
      <c r="AD426" s="284"/>
      <c r="AE426" s="284"/>
      <c r="AF426" s="284"/>
      <c r="AG426" s="284"/>
      <c r="AH426" s="284"/>
      <c r="AI426" s="284"/>
      <c r="AJ426" s="284"/>
      <c r="AK426" s="284"/>
      <c r="AL426" s="284"/>
      <c r="AM426" s="284"/>
      <c r="AN426" s="284"/>
      <c r="AO426" s="284"/>
      <c r="AP426" s="284"/>
      <c r="AQ426" s="284"/>
      <c r="AR426" s="284"/>
      <c r="AS426" s="284"/>
      <c r="AT426" s="284"/>
      <c r="AU426" s="284"/>
      <c r="AV426" s="284"/>
      <c r="AW426" s="284"/>
      <c r="AX426" s="284"/>
      <c r="AY426" s="284"/>
      <c r="AZ426" s="284"/>
      <c r="BA426" s="284"/>
      <c r="BB426" s="284"/>
      <c r="BC426" s="284"/>
      <c r="BD426" s="284"/>
      <c r="BE426" s="284"/>
      <c r="BF426" s="284"/>
      <c r="BG426" s="284"/>
      <c r="BH426" s="284"/>
      <c r="BI426" s="284"/>
      <c r="BJ426" s="284"/>
      <c r="BK426" s="284"/>
      <c r="BL426" s="284"/>
      <c r="BM426" s="284"/>
      <c r="BN426" s="284"/>
      <c r="BO426" s="284"/>
      <c r="BP426" s="284"/>
      <c r="BQ426" s="284"/>
      <c r="BR426" s="284"/>
      <c r="BS426" s="284"/>
      <c r="BT426" s="284"/>
      <c r="BU426" s="284"/>
      <c r="BV426" s="284"/>
      <c r="BW426" s="284"/>
      <c r="BX426" s="284"/>
      <c r="BY426" s="284"/>
      <c r="BZ426" s="284"/>
      <c r="CA426" s="284"/>
      <c r="CB426" s="284"/>
      <c r="CC426" s="284"/>
      <c r="CD426" s="284"/>
      <c r="CE426" s="284"/>
      <c r="CF426" s="284"/>
      <c r="CG426" s="284"/>
      <c r="CH426" s="284"/>
      <c r="CI426" s="284"/>
      <c r="CJ426" s="284"/>
      <c r="CK426" s="284"/>
      <c r="CL426" s="284"/>
      <c r="CM426" s="284"/>
      <c r="CN426" s="284"/>
      <c r="CO426" s="284"/>
      <c r="CP426" s="284"/>
      <c r="CQ426" s="284"/>
      <c r="CR426" s="284"/>
      <c r="CS426" s="284"/>
      <c r="CT426" s="284"/>
      <c r="CU426" s="284"/>
      <c r="CV426" s="284"/>
      <c r="CW426" s="284"/>
      <c r="CX426" s="284"/>
      <c r="CY426" s="284"/>
      <c r="CZ426" s="284"/>
      <c r="DA426" s="284"/>
      <c r="DB426" s="284"/>
      <c r="DC426" s="284"/>
      <c r="DD426" s="284"/>
      <c r="DE426" s="284"/>
      <c r="DF426" s="284"/>
      <c r="DG426" s="284"/>
      <c r="DH426" s="284"/>
      <c r="DI426" s="284"/>
      <c r="DJ426" s="284"/>
      <c r="DK426" s="284"/>
      <c r="DL426" s="284"/>
      <c r="DM426" s="284"/>
      <c r="DN426" s="284"/>
      <c r="DO426" s="284"/>
      <c r="DP426" s="284"/>
      <c r="DQ426" s="284"/>
      <c r="DR426" s="284"/>
      <c r="DS426" s="284"/>
      <c r="DT426" s="284"/>
      <c r="DU426" s="284"/>
      <c r="DV426" s="284"/>
      <c r="DW426" s="284"/>
      <c r="DX426" s="284"/>
      <c r="DY426" s="284"/>
      <c r="DZ426" s="284"/>
      <c r="EA426" s="284"/>
      <c r="EB426" s="284"/>
      <c r="EC426" s="284"/>
      <c r="ED426" s="284"/>
      <c r="EE426" s="284"/>
      <c r="EF426" s="284"/>
      <c r="EG426" s="284"/>
      <c r="EH426" s="284"/>
      <c r="EI426" s="284"/>
      <c r="EJ426" s="284"/>
      <c r="EK426" s="284"/>
      <c r="EL426" s="284"/>
      <c r="EM426" s="284"/>
      <c r="EN426" s="284"/>
      <c r="EO426" s="284"/>
      <c r="EP426" s="284"/>
      <c r="EQ426" s="284"/>
      <c r="ER426" s="284"/>
      <c r="ES426" s="284"/>
      <c r="ET426" s="284"/>
      <c r="EU426" s="284"/>
      <c r="EV426" s="284"/>
      <c r="EW426" s="284"/>
      <c r="EX426" s="284"/>
      <c r="EY426" s="284"/>
      <c r="EZ426" s="284"/>
      <c r="FA426" s="284"/>
      <c r="FB426" s="284"/>
      <c r="FC426" s="284"/>
      <c r="FD426" s="284"/>
      <c r="FE426" s="284"/>
      <c r="FF426" s="284"/>
      <c r="FG426" s="284"/>
      <c r="FH426" s="284"/>
      <c r="FI426" s="284"/>
      <c r="FJ426" s="284"/>
      <c r="FK426" s="284"/>
      <c r="FL426" s="284"/>
      <c r="FM426" s="284"/>
      <c r="FN426" s="284"/>
      <c r="FO426" s="284"/>
      <c r="FP426" s="284"/>
      <c r="FQ426" s="284"/>
      <c r="FR426" s="284"/>
      <c r="FS426" s="284"/>
      <c r="FT426" s="284"/>
      <c r="FU426" s="284"/>
      <c r="FV426" s="284"/>
      <c r="FW426" s="284"/>
      <c r="FX426" s="284"/>
      <c r="FY426" s="284"/>
      <c r="FZ426" s="284"/>
      <c r="GA426" s="284"/>
      <c r="GB426" s="284"/>
      <c r="GC426" s="284"/>
      <c r="GD426" s="284"/>
      <c r="GE426" s="284"/>
      <c r="GF426" s="284"/>
      <c r="GG426" s="284"/>
      <c r="GH426" s="284"/>
      <c r="GI426" s="284"/>
      <c r="GJ426" s="284"/>
      <c r="GK426" s="284"/>
      <c r="GL426" s="284"/>
      <c r="GM426" s="284"/>
      <c r="GN426" s="284"/>
      <c r="GO426" s="284"/>
      <c r="GP426" s="284"/>
      <c r="GQ426" s="284"/>
      <c r="GR426" s="284"/>
      <c r="GS426" s="284"/>
      <c r="GT426" s="284"/>
      <c r="GU426" s="284"/>
      <c r="GV426" s="284"/>
      <c r="GW426" s="284"/>
      <c r="GX426" s="284"/>
      <c r="GY426" s="284"/>
      <c r="GZ426" s="284"/>
      <c r="HA426" s="284"/>
      <c r="HB426" s="284"/>
      <c r="HC426" s="284"/>
      <c r="HD426" s="284"/>
      <c r="HE426" s="284"/>
      <c r="HF426" s="284"/>
      <c r="HG426" s="284"/>
      <c r="HH426" s="284"/>
      <c r="HI426" s="284"/>
      <c r="HJ426" s="284"/>
      <c r="HK426" s="284"/>
      <c r="HL426" s="284"/>
      <c r="HM426" s="284"/>
      <c r="HN426" s="284"/>
      <c r="HO426" s="284"/>
      <c r="HP426" s="284"/>
      <c r="HQ426" s="284"/>
      <c r="HR426" s="284"/>
      <c r="HS426" s="284"/>
      <c r="HT426" s="284"/>
      <c r="HU426" s="284"/>
      <c r="HV426" s="284"/>
      <c r="HW426" s="284"/>
      <c r="HX426" s="284"/>
      <c r="HY426" s="284"/>
      <c r="HZ426" s="284"/>
      <c r="IA426" s="284"/>
      <c r="IB426" s="284"/>
      <c r="IC426" s="284"/>
      <c r="ID426" s="284"/>
      <c r="IE426" s="284"/>
      <c r="IF426" s="284"/>
      <c r="IG426" s="284"/>
      <c r="IH426" s="284"/>
      <c r="II426" s="284"/>
    </row>
    <row r="427" spans="1:243" s="353" customFormat="1" ht="14.25">
      <c r="A427" s="344"/>
      <c r="B427" s="373"/>
      <c r="C427" s="317"/>
      <c r="D427" s="454"/>
      <c r="E427" s="375"/>
      <c r="F427" s="220"/>
      <c r="G427" s="284"/>
      <c r="H427" s="284"/>
      <c r="I427" s="284"/>
      <c r="J427" s="284"/>
      <c r="K427" s="284"/>
      <c r="L427" s="284"/>
      <c r="M427" s="284"/>
      <c r="N427" s="284"/>
      <c r="O427" s="284"/>
      <c r="P427" s="284"/>
      <c r="Q427" s="284"/>
      <c r="R427" s="284"/>
      <c r="S427" s="284"/>
      <c r="T427" s="284"/>
      <c r="U427" s="284"/>
      <c r="V427" s="284"/>
      <c r="W427" s="284"/>
      <c r="X427" s="284"/>
      <c r="Y427" s="284"/>
      <c r="Z427" s="284"/>
      <c r="AA427" s="284"/>
      <c r="AB427" s="284"/>
      <c r="AC427" s="284"/>
      <c r="AD427" s="284"/>
      <c r="AE427" s="284"/>
      <c r="AF427" s="284"/>
      <c r="AG427" s="284"/>
      <c r="AH427" s="284"/>
      <c r="AI427" s="284"/>
      <c r="AJ427" s="284"/>
      <c r="AK427" s="284"/>
      <c r="AL427" s="284"/>
      <c r="AM427" s="284"/>
      <c r="AN427" s="284"/>
      <c r="AO427" s="284"/>
      <c r="AP427" s="284"/>
      <c r="AQ427" s="284"/>
      <c r="AR427" s="284"/>
      <c r="AS427" s="284"/>
      <c r="AT427" s="284"/>
      <c r="AU427" s="284"/>
      <c r="AV427" s="284"/>
      <c r="AW427" s="284"/>
      <c r="AX427" s="284"/>
      <c r="AY427" s="284"/>
      <c r="AZ427" s="284"/>
      <c r="BA427" s="284"/>
      <c r="BB427" s="284"/>
      <c r="BC427" s="284"/>
      <c r="BD427" s="284"/>
      <c r="BE427" s="284"/>
      <c r="BF427" s="284"/>
      <c r="BG427" s="284"/>
      <c r="BH427" s="284"/>
      <c r="BI427" s="284"/>
      <c r="BJ427" s="284"/>
      <c r="BK427" s="284"/>
      <c r="BL427" s="284"/>
      <c r="BM427" s="284"/>
      <c r="BN427" s="284"/>
      <c r="BO427" s="284"/>
      <c r="BP427" s="284"/>
      <c r="BQ427" s="284"/>
      <c r="BR427" s="284"/>
      <c r="BS427" s="284"/>
      <c r="BT427" s="284"/>
      <c r="BU427" s="284"/>
      <c r="BV427" s="284"/>
      <c r="BW427" s="284"/>
      <c r="BX427" s="284"/>
      <c r="BY427" s="284"/>
      <c r="BZ427" s="284"/>
      <c r="CA427" s="284"/>
      <c r="CB427" s="284"/>
      <c r="CC427" s="284"/>
      <c r="CD427" s="284"/>
      <c r="CE427" s="284"/>
      <c r="CF427" s="284"/>
      <c r="CG427" s="284"/>
      <c r="CH427" s="284"/>
      <c r="CI427" s="284"/>
      <c r="CJ427" s="284"/>
      <c r="CK427" s="284"/>
      <c r="CL427" s="284"/>
      <c r="CM427" s="284"/>
      <c r="CN427" s="284"/>
      <c r="CO427" s="284"/>
      <c r="CP427" s="284"/>
      <c r="CQ427" s="284"/>
      <c r="CR427" s="284"/>
      <c r="CS427" s="284"/>
      <c r="CT427" s="284"/>
      <c r="CU427" s="284"/>
      <c r="CV427" s="284"/>
      <c r="CW427" s="284"/>
      <c r="CX427" s="284"/>
      <c r="CY427" s="284"/>
      <c r="CZ427" s="284"/>
      <c r="DA427" s="284"/>
      <c r="DB427" s="284"/>
      <c r="DC427" s="284"/>
      <c r="DD427" s="284"/>
      <c r="DE427" s="284"/>
      <c r="DF427" s="284"/>
      <c r="DG427" s="284"/>
      <c r="DH427" s="284"/>
      <c r="DI427" s="284"/>
      <c r="DJ427" s="284"/>
      <c r="DK427" s="284"/>
      <c r="DL427" s="284"/>
      <c r="DM427" s="284"/>
      <c r="DN427" s="284"/>
      <c r="DO427" s="284"/>
      <c r="DP427" s="284"/>
      <c r="DQ427" s="284"/>
      <c r="DR427" s="284"/>
      <c r="DS427" s="284"/>
      <c r="DT427" s="284"/>
      <c r="DU427" s="284"/>
      <c r="DV427" s="284"/>
      <c r="DW427" s="284"/>
      <c r="DX427" s="284"/>
      <c r="DY427" s="284"/>
      <c r="DZ427" s="284"/>
      <c r="EA427" s="284"/>
      <c r="EB427" s="284"/>
      <c r="EC427" s="284"/>
      <c r="ED427" s="284"/>
      <c r="EE427" s="284"/>
      <c r="EF427" s="284"/>
      <c r="EG427" s="284"/>
      <c r="EH427" s="284"/>
      <c r="EI427" s="284"/>
      <c r="EJ427" s="284"/>
      <c r="EK427" s="284"/>
      <c r="EL427" s="284"/>
      <c r="EM427" s="284"/>
      <c r="EN427" s="284"/>
      <c r="EO427" s="284"/>
      <c r="EP427" s="284"/>
      <c r="EQ427" s="284"/>
      <c r="ER427" s="284"/>
      <c r="ES427" s="284"/>
      <c r="ET427" s="284"/>
      <c r="EU427" s="284"/>
      <c r="EV427" s="284"/>
      <c r="EW427" s="284"/>
      <c r="EX427" s="284"/>
      <c r="EY427" s="284"/>
      <c r="EZ427" s="284"/>
      <c r="FA427" s="284"/>
      <c r="FB427" s="284"/>
      <c r="FC427" s="284"/>
      <c r="FD427" s="284"/>
      <c r="FE427" s="284"/>
      <c r="FF427" s="284"/>
      <c r="FG427" s="284"/>
      <c r="FH427" s="284"/>
      <c r="FI427" s="284"/>
      <c r="FJ427" s="284"/>
      <c r="FK427" s="284"/>
      <c r="FL427" s="284"/>
      <c r="FM427" s="284"/>
      <c r="FN427" s="284"/>
      <c r="FO427" s="284"/>
      <c r="FP427" s="284"/>
      <c r="FQ427" s="284"/>
      <c r="FR427" s="284"/>
      <c r="FS427" s="284"/>
      <c r="FT427" s="284"/>
      <c r="FU427" s="284"/>
      <c r="FV427" s="284"/>
      <c r="FW427" s="284"/>
      <c r="FX427" s="284"/>
      <c r="FY427" s="284"/>
      <c r="FZ427" s="284"/>
      <c r="GA427" s="284"/>
      <c r="GB427" s="284"/>
      <c r="GC427" s="284"/>
      <c r="GD427" s="284"/>
      <c r="GE427" s="284"/>
      <c r="GF427" s="284"/>
      <c r="GG427" s="284"/>
      <c r="GH427" s="284"/>
      <c r="GI427" s="284"/>
      <c r="GJ427" s="284"/>
      <c r="GK427" s="284"/>
      <c r="GL427" s="284"/>
      <c r="GM427" s="284"/>
      <c r="GN427" s="284"/>
      <c r="GO427" s="284"/>
      <c r="GP427" s="284"/>
      <c r="GQ427" s="284"/>
      <c r="GR427" s="284"/>
      <c r="GS427" s="284"/>
      <c r="GT427" s="284"/>
      <c r="GU427" s="284"/>
      <c r="GV427" s="284"/>
      <c r="GW427" s="284"/>
      <c r="GX427" s="284"/>
      <c r="GY427" s="284"/>
      <c r="GZ427" s="284"/>
      <c r="HA427" s="284"/>
      <c r="HB427" s="284"/>
      <c r="HC427" s="284"/>
      <c r="HD427" s="284"/>
      <c r="HE427" s="284"/>
      <c r="HF427" s="284"/>
      <c r="HG427" s="284"/>
      <c r="HH427" s="284"/>
      <c r="HI427" s="284"/>
      <c r="HJ427" s="284"/>
      <c r="HK427" s="284"/>
      <c r="HL427" s="284"/>
      <c r="HM427" s="284"/>
      <c r="HN427" s="284"/>
      <c r="HO427" s="284"/>
      <c r="HP427" s="284"/>
      <c r="HQ427" s="284"/>
      <c r="HR427" s="284"/>
      <c r="HS427" s="284"/>
      <c r="HT427" s="284"/>
      <c r="HU427" s="284"/>
      <c r="HV427" s="284"/>
      <c r="HW427" s="284"/>
      <c r="HX427" s="284"/>
      <c r="HY427" s="284"/>
      <c r="HZ427" s="284"/>
      <c r="IA427" s="284"/>
      <c r="IB427" s="284"/>
      <c r="IC427" s="284"/>
      <c r="ID427" s="284"/>
      <c r="IE427" s="284"/>
      <c r="IF427" s="284"/>
      <c r="IG427" s="284"/>
      <c r="IH427" s="284"/>
      <c r="II427" s="284"/>
    </row>
    <row r="428" spans="1:243" s="353" customFormat="1" ht="14.25">
      <c r="A428" s="344"/>
      <c r="B428" s="373"/>
      <c r="C428" s="317"/>
      <c r="D428" s="454"/>
      <c r="E428" s="375"/>
      <c r="F428" s="220"/>
      <c r="G428" s="284"/>
      <c r="H428" s="284"/>
      <c r="I428" s="284"/>
      <c r="J428" s="284"/>
      <c r="K428" s="284"/>
      <c r="L428" s="284"/>
      <c r="M428" s="284"/>
      <c r="N428" s="284"/>
      <c r="O428" s="284"/>
      <c r="P428" s="284"/>
      <c r="Q428" s="284"/>
      <c r="R428" s="284"/>
      <c r="S428" s="284"/>
      <c r="T428" s="284"/>
      <c r="U428" s="284"/>
      <c r="V428" s="284"/>
      <c r="W428" s="284"/>
      <c r="X428" s="284"/>
      <c r="Y428" s="284"/>
      <c r="Z428" s="284"/>
      <c r="AA428" s="284"/>
      <c r="AB428" s="284"/>
      <c r="AC428" s="284"/>
      <c r="AD428" s="284"/>
      <c r="AE428" s="284"/>
      <c r="AF428" s="284"/>
      <c r="AG428" s="284"/>
      <c r="AH428" s="284"/>
      <c r="AI428" s="284"/>
      <c r="AJ428" s="284"/>
      <c r="AK428" s="284"/>
      <c r="AL428" s="284"/>
      <c r="AM428" s="284"/>
      <c r="AN428" s="284"/>
      <c r="AO428" s="284"/>
      <c r="AP428" s="284"/>
      <c r="AQ428" s="284"/>
      <c r="AR428" s="284"/>
      <c r="AS428" s="284"/>
      <c r="AT428" s="284"/>
      <c r="AU428" s="284"/>
      <c r="AV428" s="284"/>
      <c r="AW428" s="284"/>
      <c r="AX428" s="284"/>
      <c r="AY428" s="284"/>
      <c r="AZ428" s="284"/>
      <c r="BA428" s="284"/>
      <c r="BB428" s="284"/>
      <c r="BC428" s="284"/>
      <c r="BD428" s="284"/>
      <c r="BE428" s="284"/>
      <c r="BF428" s="284"/>
      <c r="BG428" s="284"/>
      <c r="BH428" s="284"/>
      <c r="BI428" s="284"/>
      <c r="BJ428" s="284"/>
      <c r="BK428" s="284"/>
      <c r="BL428" s="284"/>
      <c r="BM428" s="284"/>
      <c r="BN428" s="284"/>
      <c r="BO428" s="284"/>
      <c r="BP428" s="284"/>
      <c r="BQ428" s="284"/>
      <c r="BR428" s="284"/>
      <c r="BS428" s="284"/>
      <c r="BT428" s="284"/>
      <c r="BU428" s="284"/>
      <c r="BV428" s="284"/>
      <c r="BW428" s="284"/>
      <c r="BX428" s="284"/>
      <c r="BY428" s="284"/>
      <c r="BZ428" s="284"/>
      <c r="CA428" s="284"/>
      <c r="CB428" s="284"/>
      <c r="CC428" s="284"/>
      <c r="CD428" s="284"/>
      <c r="CE428" s="284"/>
      <c r="CF428" s="284"/>
      <c r="CG428" s="284"/>
      <c r="CH428" s="284"/>
      <c r="CI428" s="284"/>
      <c r="CJ428" s="284"/>
      <c r="CK428" s="284"/>
      <c r="CL428" s="284"/>
      <c r="CM428" s="284"/>
      <c r="CN428" s="284"/>
      <c r="CO428" s="284"/>
      <c r="CP428" s="284"/>
      <c r="CQ428" s="284"/>
      <c r="CR428" s="284"/>
      <c r="CS428" s="284"/>
      <c r="CT428" s="284"/>
      <c r="CU428" s="284"/>
      <c r="CV428" s="284"/>
      <c r="CW428" s="284"/>
      <c r="CX428" s="284"/>
      <c r="CY428" s="284"/>
      <c r="CZ428" s="284"/>
      <c r="DA428" s="284"/>
      <c r="DB428" s="284"/>
      <c r="DC428" s="284"/>
      <c r="DD428" s="284"/>
      <c r="DE428" s="284"/>
      <c r="DF428" s="284"/>
      <c r="DG428" s="284"/>
      <c r="DH428" s="284"/>
      <c r="DI428" s="284"/>
      <c r="DJ428" s="284"/>
      <c r="DK428" s="284"/>
      <c r="DL428" s="284"/>
      <c r="DM428" s="284"/>
      <c r="DN428" s="284"/>
      <c r="DO428" s="284"/>
      <c r="DP428" s="284"/>
      <c r="DQ428" s="284"/>
      <c r="DR428" s="284"/>
      <c r="DS428" s="284"/>
      <c r="DT428" s="284"/>
      <c r="DU428" s="284"/>
      <c r="DV428" s="284"/>
      <c r="DW428" s="284"/>
      <c r="DX428" s="284"/>
      <c r="DY428" s="284"/>
      <c r="DZ428" s="284"/>
      <c r="EA428" s="284"/>
      <c r="EB428" s="284"/>
      <c r="EC428" s="284"/>
      <c r="ED428" s="284"/>
      <c r="EE428" s="284"/>
      <c r="EF428" s="284"/>
      <c r="EG428" s="284"/>
      <c r="EH428" s="284"/>
      <c r="EI428" s="284"/>
      <c r="EJ428" s="284"/>
      <c r="EK428" s="284"/>
      <c r="EL428" s="284"/>
      <c r="EM428" s="284"/>
      <c r="EN428" s="284"/>
      <c r="EO428" s="284"/>
      <c r="EP428" s="284"/>
      <c r="EQ428" s="284"/>
      <c r="ER428" s="284"/>
      <c r="ES428" s="284"/>
      <c r="ET428" s="284"/>
      <c r="EU428" s="284"/>
      <c r="EV428" s="284"/>
      <c r="EW428" s="284"/>
      <c r="EX428" s="284"/>
      <c r="EY428" s="284"/>
      <c r="EZ428" s="284"/>
      <c r="FA428" s="284"/>
      <c r="FB428" s="284"/>
      <c r="FC428" s="284"/>
      <c r="FD428" s="284"/>
      <c r="FE428" s="284"/>
      <c r="FF428" s="284"/>
      <c r="FG428" s="284"/>
      <c r="FH428" s="284"/>
      <c r="FI428" s="284"/>
      <c r="FJ428" s="284"/>
      <c r="FK428" s="284"/>
      <c r="FL428" s="284"/>
      <c r="FM428" s="284"/>
      <c r="FN428" s="284"/>
      <c r="FO428" s="284"/>
      <c r="FP428" s="284"/>
      <c r="FQ428" s="284"/>
      <c r="FR428" s="284"/>
      <c r="FS428" s="284"/>
      <c r="FT428" s="284"/>
      <c r="FU428" s="284"/>
      <c r="FV428" s="284"/>
      <c r="FW428" s="284"/>
      <c r="FX428" s="284"/>
      <c r="FY428" s="284"/>
      <c r="FZ428" s="284"/>
      <c r="GA428" s="284"/>
      <c r="GB428" s="284"/>
      <c r="GC428" s="284"/>
      <c r="GD428" s="284"/>
      <c r="GE428" s="284"/>
      <c r="GF428" s="284"/>
      <c r="GG428" s="284"/>
      <c r="GH428" s="284"/>
      <c r="GI428" s="284"/>
      <c r="GJ428" s="284"/>
      <c r="GK428" s="284"/>
      <c r="GL428" s="284"/>
      <c r="GM428" s="284"/>
      <c r="GN428" s="284"/>
      <c r="GO428" s="284"/>
      <c r="GP428" s="284"/>
      <c r="GQ428" s="284"/>
      <c r="GR428" s="284"/>
      <c r="GS428" s="284"/>
      <c r="GT428" s="284"/>
      <c r="GU428" s="284"/>
      <c r="GV428" s="284"/>
      <c r="GW428" s="284"/>
      <c r="GX428" s="284"/>
      <c r="GY428" s="284"/>
      <c r="GZ428" s="284"/>
      <c r="HA428" s="284"/>
      <c r="HB428" s="284"/>
      <c r="HC428" s="284"/>
      <c r="HD428" s="284"/>
      <c r="HE428" s="284"/>
      <c r="HF428" s="284"/>
      <c r="HG428" s="284"/>
      <c r="HH428" s="284"/>
      <c r="HI428" s="284"/>
      <c r="HJ428" s="284"/>
      <c r="HK428" s="284"/>
      <c r="HL428" s="284"/>
      <c r="HM428" s="284"/>
      <c r="HN428" s="284"/>
      <c r="HO428" s="284"/>
      <c r="HP428" s="284"/>
      <c r="HQ428" s="284"/>
      <c r="HR428" s="284"/>
      <c r="HS428" s="284"/>
      <c r="HT428" s="284"/>
      <c r="HU428" s="284"/>
      <c r="HV428" s="284"/>
      <c r="HW428" s="284"/>
      <c r="HX428" s="284"/>
      <c r="HY428" s="284"/>
      <c r="HZ428" s="284"/>
      <c r="IA428" s="284"/>
      <c r="IB428" s="284"/>
      <c r="IC428" s="284"/>
      <c r="ID428" s="284"/>
      <c r="IE428" s="284"/>
      <c r="IF428" s="284"/>
      <c r="IG428" s="284"/>
      <c r="IH428" s="284"/>
      <c r="II428" s="284"/>
    </row>
    <row r="429" spans="1:243" s="353" customFormat="1" ht="14.25">
      <c r="A429" s="344"/>
      <c r="B429" s="373"/>
      <c r="C429" s="317"/>
      <c r="D429" s="454"/>
      <c r="E429" s="375"/>
      <c r="F429" s="220"/>
      <c r="G429" s="284"/>
      <c r="H429" s="284"/>
      <c r="I429" s="284"/>
      <c r="J429" s="284"/>
      <c r="K429" s="284"/>
      <c r="L429" s="284"/>
      <c r="M429" s="284"/>
      <c r="N429" s="284"/>
      <c r="O429" s="284"/>
      <c r="P429" s="284"/>
      <c r="Q429" s="284"/>
      <c r="R429" s="284"/>
      <c r="S429" s="284"/>
      <c r="T429" s="284"/>
      <c r="U429" s="284"/>
      <c r="V429" s="284"/>
      <c r="W429" s="284"/>
      <c r="X429" s="284"/>
      <c r="Y429" s="284"/>
      <c r="Z429" s="284"/>
      <c r="AA429" s="284"/>
      <c r="AB429" s="284"/>
      <c r="AC429" s="284"/>
      <c r="AD429" s="284"/>
      <c r="AE429" s="284"/>
      <c r="AF429" s="284"/>
      <c r="AG429" s="284"/>
      <c r="AH429" s="284"/>
      <c r="AI429" s="284"/>
      <c r="AJ429" s="284"/>
      <c r="AK429" s="284"/>
      <c r="AL429" s="284"/>
      <c r="AM429" s="284"/>
      <c r="AN429" s="284"/>
      <c r="AO429" s="284"/>
      <c r="AP429" s="284"/>
      <c r="AQ429" s="284"/>
      <c r="AR429" s="284"/>
      <c r="AS429" s="284"/>
      <c r="AT429" s="284"/>
      <c r="AU429" s="284"/>
      <c r="AV429" s="284"/>
      <c r="AW429" s="284"/>
      <c r="AX429" s="284"/>
      <c r="AY429" s="284"/>
      <c r="AZ429" s="284"/>
      <c r="BA429" s="284"/>
      <c r="BB429" s="284"/>
      <c r="BC429" s="284"/>
      <c r="BD429" s="284"/>
      <c r="BE429" s="284"/>
      <c r="BF429" s="284"/>
      <c r="BG429" s="284"/>
      <c r="BH429" s="284"/>
      <c r="BI429" s="284"/>
      <c r="BJ429" s="284"/>
      <c r="BK429" s="284"/>
      <c r="BL429" s="284"/>
      <c r="BM429" s="284"/>
      <c r="BN429" s="284"/>
      <c r="BO429" s="284"/>
      <c r="BP429" s="284"/>
      <c r="BQ429" s="284"/>
      <c r="BR429" s="284"/>
      <c r="BS429" s="284"/>
      <c r="BT429" s="284"/>
      <c r="BU429" s="284"/>
      <c r="BV429" s="284"/>
      <c r="BW429" s="284"/>
      <c r="BX429" s="284"/>
      <c r="BY429" s="284"/>
      <c r="BZ429" s="284"/>
      <c r="CA429" s="284"/>
      <c r="CB429" s="284"/>
      <c r="CC429" s="284"/>
      <c r="CD429" s="284"/>
      <c r="CE429" s="284"/>
      <c r="CF429" s="284"/>
      <c r="CG429" s="284"/>
      <c r="CH429" s="284"/>
      <c r="CI429" s="284"/>
      <c r="CJ429" s="284"/>
      <c r="CK429" s="284"/>
      <c r="CL429" s="284"/>
      <c r="CM429" s="284"/>
      <c r="CN429" s="284"/>
      <c r="CO429" s="284"/>
      <c r="CP429" s="284"/>
      <c r="CQ429" s="284"/>
      <c r="CR429" s="284"/>
      <c r="CS429" s="284"/>
      <c r="CT429" s="284"/>
      <c r="CU429" s="284"/>
      <c r="CV429" s="284"/>
      <c r="CW429" s="284"/>
      <c r="CX429" s="284"/>
      <c r="CY429" s="284"/>
      <c r="CZ429" s="284"/>
      <c r="DA429" s="284"/>
      <c r="DB429" s="284"/>
      <c r="DC429" s="284"/>
      <c r="DD429" s="284"/>
      <c r="DE429" s="284"/>
      <c r="DF429" s="284"/>
      <c r="DG429" s="284"/>
      <c r="DH429" s="284"/>
      <c r="DI429" s="284"/>
      <c r="DJ429" s="284"/>
      <c r="DK429" s="284"/>
      <c r="DL429" s="284"/>
      <c r="DM429" s="284"/>
      <c r="DN429" s="284"/>
      <c r="DO429" s="284"/>
      <c r="DP429" s="284"/>
      <c r="DQ429" s="284"/>
      <c r="DR429" s="284"/>
      <c r="DS429" s="284"/>
      <c r="DT429" s="284"/>
      <c r="DU429" s="284"/>
      <c r="DV429" s="284"/>
      <c r="DW429" s="284"/>
      <c r="DX429" s="284"/>
      <c r="DY429" s="284"/>
      <c r="DZ429" s="284"/>
      <c r="EA429" s="284"/>
      <c r="EB429" s="284"/>
      <c r="EC429" s="284"/>
      <c r="ED429" s="284"/>
      <c r="EE429" s="284"/>
      <c r="EF429" s="284"/>
      <c r="EG429" s="284"/>
      <c r="EH429" s="284"/>
      <c r="EI429" s="284"/>
      <c r="EJ429" s="284"/>
      <c r="EK429" s="284"/>
      <c r="EL429" s="284"/>
      <c r="EM429" s="284"/>
      <c r="EN429" s="284"/>
      <c r="EO429" s="284"/>
      <c r="EP429" s="284"/>
      <c r="EQ429" s="284"/>
      <c r="ER429" s="284"/>
      <c r="ES429" s="284"/>
      <c r="ET429" s="284"/>
      <c r="EU429" s="284"/>
      <c r="EV429" s="284"/>
      <c r="EW429" s="284"/>
      <c r="EX429" s="284"/>
      <c r="EY429" s="284"/>
      <c r="EZ429" s="284"/>
      <c r="FA429" s="284"/>
      <c r="FB429" s="284"/>
      <c r="FC429" s="284"/>
      <c r="FD429" s="284"/>
      <c r="FE429" s="284"/>
      <c r="FF429" s="284"/>
      <c r="FG429" s="284"/>
      <c r="FH429" s="284"/>
      <c r="FI429" s="284"/>
      <c r="FJ429" s="284"/>
      <c r="FK429" s="284"/>
      <c r="FL429" s="284"/>
      <c r="FM429" s="284"/>
      <c r="FN429" s="284"/>
      <c r="FO429" s="284"/>
      <c r="FP429" s="284"/>
      <c r="FQ429" s="284"/>
      <c r="FR429" s="284"/>
      <c r="FS429" s="284"/>
      <c r="FT429" s="284"/>
      <c r="FU429" s="284"/>
      <c r="FV429" s="284"/>
      <c r="FW429" s="284"/>
      <c r="FX429" s="284"/>
      <c r="FY429" s="284"/>
      <c r="FZ429" s="284"/>
      <c r="GA429" s="284"/>
      <c r="GB429" s="284"/>
      <c r="GC429" s="284"/>
      <c r="GD429" s="284"/>
      <c r="GE429" s="284"/>
      <c r="GF429" s="284"/>
      <c r="GG429" s="284"/>
      <c r="GH429" s="284"/>
      <c r="GI429" s="284"/>
      <c r="GJ429" s="284"/>
      <c r="GK429" s="284"/>
      <c r="GL429" s="284"/>
      <c r="GM429" s="284"/>
      <c r="GN429" s="284"/>
      <c r="GO429" s="284"/>
      <c r="GP429" s="284"/>
      <c r="GQ429" s="284"/>
      <c r="GR429" s="284"/>
      <c r="GS429" s="284"/>
      <c r="GT429" s="284"/>
      <c r="GU429" s="284"/>
      <c r="GV429" s="284"/>
      <c r="GW429" s="284"/>
      <c r="GX429" s="284"/>
      <c r="GY429" s="284"/>
      <c r="GZ429" s="284"/>
      <c r="HA429" s="284"/>
      <c r="HB429" s="284"/>
      <c r="HC429" s="284"/>
      <c r="HD429" s="284"/>
      <c r="HE429" s="284"/>
      <c r="HF429" s="284"/>
      <c r="HG429" s="284"/>
      <c r="HH429" s="284"/>
      <c r="HI429" s="284"/>
      <c r="HJ429" s="284"/>
      <c r="HK429" s="284"/>
      <c r="HL429" s="284"/>
      <c r="HM429" s="284"/>
      <c r="HN429" s="284"/>
      <c r="HO429" s="284"/>
      <c r="HP429" s="284"/>
      <c r="HQ429" s="284"/>
      <c r="HR429" s="284"/>
      <c r="HS429" s="284"/>
      <c r="HT429" s="284"/>
      <c r="HU429" s="284"/>
      <c r="HV429" s="284"/>
      <c r="HW429" s="284"/>
      <c r="HX429" s="284"/>
      <c r="HY429" s="284"/>
      <c r="HZ429" s="284"/>
      <c r="IA429" s="284"/>
      <c r="IB429" s="284"/>
      <c r="IC429" s="284"/>
      <c r="ID429" s="284"/>
      <c r="IE429" s="284"/>
      <c r="IF429" s="284"/>
      <c r="IG429" s="284"/>
      <c r="IH429" s="284"/>
      <c r="II429" s="284"/>
    </row>
    <row r="430" spans="1:243" s="353" customFormat="1" ht="14.25">
      <c r="A430" s="344"/>
      <c r="B430" s="373"/>
      <c r="C430" s="317"/>
      <c r="D430" s="454"/>
      <c r="E430" s="375"/>
      <c r="F430" s="220"/>
      <c r="G430" s="284"/>
      <c r="H430" s="284"/>
      <c r="I430" s="284"/>
      <c r="J430" s="284"/>
      <c r="K430" s="284"/>
      <c r="L430" s="284"/>
      <c r="M430" s="284"/>
      <c r="N430" s="284"/>
      <c r="O430" s="284"/>
      <c r="P430" s="284"/>
      <c r="Q430" s="284"/>
      <c r="R430" s="284"/>
      <c r="S430" s="284"/>
      <c r="T430" s="284"/>
      <c r="U430" s="284"/>
      <c r="V430" s="284"/>
      <c r="W430" s="284"/>
      <c r="X430" s="284"/>
      <c r="Y430" s="284"/>
      <c r="Z430" s="284"/>
      <c r="AA430" s="284"/>
      <c r="AB430" s="284"/>
      <c r="AC430" s="284"/>
      <c r="AD430" s="284"/>
      <c r="AE430" s="284"/>
      <c r="AF430" s="284"/>
      <c r="AG430" s="284"/>
      <c r="AH430" s="284"/>
      <c r="AI430" s="284"/>
      <c r="AJ430" s="284"/>
      <c r="AK430" s="284"/>
      <c r="AL430" s="284"/>
      <c r="AM430" s="284"/>
      <c r="AN430" s="284"/>
      <c r="AO430" s="284"/>
      <c r="AP430" s="284"/>
      <c r="AQ430" s="284"/>
      <c r="AR430" s="284"/>
      <c r="AS430" s="284"/>
      <c r="AT430" s="284"/>
      <c r="AU430" s="284"/>
      <c r="AV430" s="284"/>
      <c r="AW430" s="284"/>
      <c r="AX430" s="284"/>
      <c r="AY430" s="284"/>
      <c r="AZ430" s="284"/>
      <c r="BA430" s="284"/>
      <c r="BB430" s="284"/>
      <c r="BC430" s="284"/>
      <c r="BD430" s="284"/>
      <c r="BE430" s="284"/>
      <c r="BF430" s="284"/>
      <c r="BG430" s="284"/>
      <c r="BH430" s="284"/>
      <c r="BI430" s="284"/>
      <c r="BJ430" s="284"/>
      <c r="BK430" s="284"/>
      <c r="BL430" s="284"/>
      <c r="BM430" s="284"/>
      <c r="BN430" s="284"/>
      <c r="BO430" s="284"/>
      <c r="BP430" s="284"/>
      <c r="BQ430" s="284"/>
      <c r="BR430" s="284"/>
      <c r="BS430" s="284"/>
      <c r="BT430" s="284"/>
      <c r="BU430" s="284"/>
      <c r="BV430" s="284"/>
      <c r="BW430" s="284"/>
      <c r="BX430" s="284"/>
      <c r="BY430" s="284"/>
      <c r="BZ430" s="284"/>
      <c r="CA430" s="284"/>
      <c r="CB430" s="284"/>
      <c r="CC430" s="284"/>
      <c r="CD430" s="284"/>
      <c r="CE430" s="284"/>
      <c r="CF430" s="284"/>
      <c r="CG430" s="284"/>
      <c r="CH430" s="284"/>
      <c r="CI430" s="284"/>
      <c r="CJ430" s="284"/>
      <c r="CK430" s="284"/>
      <c r="CL430" s="284"/>
      <c r="CM430" s="284"/>
      <c r="CN430" s="284"/>
      <c r="CO430" s="284"/>
      <c r="CP430" s="284"/>
      <c r="CQ430" s="284"/>
      <c r="CR430" s="284"/>
      <c r="CS430" s="284"/>
      <c r="CT430" s="284"/>
      <c r="CU430" s="284"/>
      <c r="CV430" s="284"/>
      <c r="CW430" s="284"/>
      <c r="CX430" s="284"/>
      <c r="CY430" s="284"/>
      <c r="CZ430" s="284"/>
      <c r="DA430" s="284"/>
      <c r="DB430" s="284"/>
      <c r="DC430" s="284"/>
      <c r="DD430" s="284"/>
      <c r="DE430" s="284"/>
      <c r="DF430" s="284"/>
      <c r="DG430" s="284"/>
      <c r="DH430" s="284"/>
      <c r="DI430" s="284"/>
      <c r="DJ430" s="284"/>
      <c r="DK430" s="284"/>
      <c r="DL430" s="284"/>
      <c r="DM430" s="284"/>
      <c r="DN430" s="284"/>
      <c r="DO430" s="284"/>
      <c r="DP430" s="284"/>
      <c r="DQ430" s="284"/>
      <c r="DR430" s="284"/>
      <c r="DS430" s="284"/>
      <c r="DT430" s="284"/>
      <c r="DU430" s="284"/>
      <c r="DV430" s="284"/>
      <c r="DW430" s="284"/>
      <c r="DX430" s="284"/>
      <c r="DY430" s="284"/>
      <c r="DZ430" s="284"/>
      <c r="EA430" s="284"/>
      <c r="EB430" s="284"/>
      <c r="EC430" s="284"/>
      <c r="ED430" s="284"/>
      <c r="EE430" s="284"/>
      <c r="EF430" s="284"/>
      <c r="EG430" s="284"/>
      <c r="EH430" s="284"/>
      <c r="EI430" s="284"/>
      <c r="EJ430" s="284"/>
      <c r="EK430" s="284"/>
      <c r="EL430" s="284"/>
      <c r="EM430" s="284"/>
      <c r="EN430" s="284"/>
      <c r="EO430" s="284"/>
      <c r="EP430" s="284"/>
      <c r="EQ430" s="284"/>
      <c r="ER430" s="284"/>
      <c r="ES430" s="284"/>
      <c r="ET430" s="284"/>
      <c r="EU430" s="284"/>
      <c r="EV430" s="284"/>
      <c r="EW430" s="284"/>
      <c r="EX430" s="284"/>
      <c r="EY430" s="284"/>
      <c r="EZ430" s="284"/>
      <c r="FA430" s="284"/>
      <c r="FB430" s="284"/>
      <c r="FC430" s="284"/>
      <c r="FD430" s="284"/>
      <c r="FE430" s="284"/>
      <c r="FF430" s="284"/>
      <c r="FG430" s="284"/>
      <c r="FH430" s="284"/>
      <c r="FI430" s="284"/>
      <c r="FJ430" s="284"/>
      <c r="FK430" s="284"/>
      <c r="FL430" s="284"/>
      <c r="FM430" s="284"/>
      <c r="FN430" s="284"/>
      <c r="FO430" s="284"/>
      <c r="FP430" s="284"/>
      <c r="FQ430" s="284"/>
      <c r="FR430" s="284"/>
      <c r="FS430" s="284"/>
      <c r="FT430" s="284"/>
      <c r="FU430" s="284"/>
      <c r="FV430" s="284"/>
      <c r="FW430" s="284"/>
      <c r="FX430" s="284"/>
      <c r="FY430" s="284"/>
      <c r="FZ430" s="284"/>
      <c r="GA430" s="284"/>
      <c r="GB430" s="284"/>
      <c r="GC430" s="284"/>
      <c r="GD430" s="284"/>
      <c r="GE430" s="284"/>
      <c r="GF430" s="284"/>
      <c r="GG430" s="284"/>
      <c r="GH430" s="284"/>
      <c r="GI430" s="284"/>
      <c r="GJ430" s="284"/>
      <c r="GK430" s="284"/>
      <c r="GL430" s="284"/>
      <c r="GM430" s="284"/>
      <c r="GN430" s="284"/>
      <c r="GO430" s="284"/>
      <c r="GP430" s="284"/>
      <c r="GQ430" s="284"/>
      <c r="GR430" s="284"/>
      <c r="GS430" s="284"/>
      <c r="GT430" s="284"/>
      <c r="GU430" s="284"/>
      <c r="GV430" s="284"/>
      <c r="GW430" s="284"/>
      <c r="GX430" s="284"/>
      <c r="GY430" s="284"/>
      <c r="GZ430" s="284"/>
      <c r="HA430" s="284"/>
      <c r="HB430" s="284"/>
      <c r="HC430" s="284"/>
      <c r="HD430" s="284"/>
      <c r="HE430" s="284"/>
      <c r="HF430" s="284"/>
      <c r="HG430" s="284"/>
      <c r="HH430" s="284"/>
      <c r="HI430" s="284"/>
      <c r="HJ430" s="284"/>
      <c r="HK430" s="284"/>
      <c r="HL430" s="284"/>
      <c r="HM430" s="284"/>
      <c r="HN430" s="284"/>
      <c r="HO430" s="284"/>
      <c r="HP430" s="284"/>
      <c r="HQ430" s="284"/>
      <c r="HR430" s="284"/>
      <c r="HS430" s="284"/>
      <c r="HT430" s="284"/>
      <c r="HU430" s="284"/>
      <c r="HV430" s="284"/>
      <c r="HW430" s="284"/>
      <c r="HX430" s="284"/>
      <c r="HY430" s="284"/>
      <c r="HZ430" s="284"/>
      <c r="IA430" s="284"/>
      <c r="IB430" s="284"/>
      <c r="IC430" s="284"/>
      <c r="ID430" s="284"/>
      <c r="IE430" s="284"/>
      <c r="IF430" s="284"/>
      <c r="IG430" s="284"/>
      <c r="IH430" s="284"/>
      <c r="II430" s="284"/>
    </row>
    <row r="431" spans="1:243" s="353" customFormat="1" ht="14.25">
      <c r="A431" s="344"/>
      <c r="B431" s="373"/>
      <c r="C431" s="317"/>
      <c r="D431" s="454"/>
      <c r="E431" s="375"/>
      <c r="F431" s="220"/>
      <c r="G431" s="284"/>
      <c r="H431" s="284"/>
      <c r="I431" s="284"/>
      <c r="J431" s="284"/>
      <c r="K431" s="284"/>
      <c r="L431" s="284"/>
      <c r="M431" s="284"/>
      <c r="N431" s="284"/>
      <c r="O431" s="284"/>
      <c r="P431" s="284"/>
      <c r="Q431" s="284"/>
      <c r="R431" s="284"/>
      <c r="S431" s="284"/>
      <c r="T431" s="284"/>
      <c r="U431" s="284"/>
      <c r="V431" s="284"/>
      <c r="W431" s="284"/>
      <c r="X431" s="284"/>
      <c r="Y431" s="284"/>
      <c r="Z431" s="284"/>
      <c r="AA431" s="284"/>
      <c r="AB431" s="284"/>
      <c r="AC431" s="284"/>
      <c r="AD431" s="284"/>
      <c r="AE431" s="284"/>
      <c r="AF431" s="284"/>
      <c r="AG431" s="284"/>
      <c r="AH431" s="284"/>
      <c r="AI431" s="284"/>
      <c r="AJ431" s="284"/>
      <c r="AK431" s="284"/>
      <c r="AL431" s="284"/>
      <c r="AM431" s="284"/>
      <c r="AN431" s="284"/>
      <c r="AO431" s="284"/>
      <c r="AP431" s="284"/>
      <c r="AQ431" s="284"/>
      <c r="AR431" s="284"/>
      <c r="AS431" s="284"/>
      <c r="AT431" s="284"/>
      <c r="AU431" s="284"/>
      <c r="AV431" s="284"/>
      <c r="AW431" s="284"/>
      <c r="AX431" s="284"/>
      <c r="AY431" s="284"/>
      <c r="AZ431" s="284"/>
      <c r="BA431" s="284"/>
      <c r="BB431" s="284"/>
      <c r="BC431" s="284"/>
      <c r="BD431" s="284"/>
      <c r="BE431" s="284"/>
      <c r="BF431" s="284"/>
      <c r="BG431" s="284"/>
      <c r="BH431" s="284"/>
      <c r="BI431" s="284"/>
      <c r="BJ431" s="284"/>
      <c r="BK431" s="284"/>
      <c r="BL431" s="284"/>
      <c r="BM431" s="284"/>
      <c r="BN431" s="284"/>
      <c r="BO431" s="284"/>
      <c r="BP431" s="284"/>
      <c r="BQ431" s="284"/>
      <c r="BR431" s="284"/>
      <c r="BS431" s="284"/>
      <c r="BT431" s="284"/>
      <c r="BU431" s="284"/>
      <c r="BV431" s="284"/>
      <c r="BW431" s="284"/>
      <c r="BX431" s="284"/>
      <c r="BY431" s="284"/>
      <c r="BZ431" s="284"/>
      <c r="CA431" s="284"/>
      <c r="CB431" s="284"/>
      <c r="CC431" s="284"/>
      <c r="CD431" s="284"/>
      <c r="CE431" s="284"/>
      <c r="CF431" s="284"/>
      <c r="CG431" s="284"/>
      <c r="CH431" s="284"/>
      <c r="CI431" s="284"/>
      <c r="CJ431" s="284"/>
      <c r="CK431" s="284"/>
      <c r="CL431" s="284"/>
      <c r="CM431" s="284"/>
      <c r="CN431" s="284"/>
      <c r="CO431" s="284"/>
      <c r="CP431" s="284"/>
      <c r="CQ431" s="284"/>
      <c r="CR431" s="284"/>
      <c r="CS431" s="284"/>
      <c r="CT431" s="284"/>
      <c r="CU431" s="284"/>
      <c r="CV431" s="284"/>
      <c r="CW431" s="284"/>
      <c r="CX431" s="284"/>
      <c r="CY431" s="284"/>
      <c r="CZ431" s="284"/>
      <c r="DA431" s="284"/>
      <c r="DB431" s="284"/>
      <c r="DC431" s="284"/>
      <c r="DD431" s="284"/>
      <c r="DE431" s="284"/>
      <c r="DF431" s="284"/>
      <c r="DG431" s="284"/>
      <c r="DH431" s="284"/>
      <c r="DI431" s="284"/>
      <c r="DJ431" s="284"/>
      <c r="DK431" s="284"/>
      <c r="DL431" s="284"/>
      <c r="DM431" s="284"/>
      <c r="DN431" s="284"/>
      <c r="DO431" s="284"/>
      <c r="DP431" s="284"/>
      <c r="DQ431" s="284"/>
      <c r="DR431" s="284"/>
      <c r="DS431" s="284"/>
      <c r="DT431" s="284"/>
      <c r="DU431" s="284"/>
      <c r="DV431" s="284"/>
      <c r="DW431" s="284"/>
      <c r="DX431" s="284"/>
      <c r="DY431" s="284"/>
      <c r="DZ431" s="284"/>
      <c r="EA431" s="284"/>
      <c r="EB431" s="284"/>
      <c r="EC431" s="284"/>
      <c r="ED431" s="284"/>
      <c r="EE431" s="284"/>
      <c r="EF431" s="284"/>
      <c r="EG431" s="284"/>
      <c r="EH431" s="284"/>
      <c r="EI431" s="284"/>
      <c r="EJ431" s="284"/>
      <c r="EK431" s="284"/>
      <c r="EL431" s="284"/>
      <c r="EM431" s="284"/>
      <c r="EN431" s="284"/>
      <c r="EO431" s="284"/>
      <c r="EP431" s="284"/>
      <c r="EQ431" s="284"/>
      <c r="ER431" s="284"/>
      <c r="ES431" s="284"/>
      <c r="ET431" s="284"/>
      <c r="EU431" s="284"/>
      <c r="EV431" s="284"/>
      <c r="EW431" s="284"/>
      <c r="EX431" s="284"/>
      <c r="EY431" s="284"/>
      <c r="EZ431" s="284"/>
      <c r="FA431" s="284"/>
      <c r="FB431" s="284"/>
      <c r="FC431" s="284"/>
      <c r="FD431" s="284"/>
      <c r="FE431" s="284"/>
      <c r="FF431" s="284"/>
      <c r="FG431" s="284"/>
      <c r="FH431" s="284"/>
      <c r="FI431" s="284"/>
      <c r="FJ431" s="284"/>
      <c r="FK431" s="284"/>
      <c r="FL431" s="284"/>
      <c r="FM431" s="284"/>
      <c r="FN431" s="284"/>
      <c r="FO431" s="284"/>
      <c r="FP431" s="284"/>
      <c r="FQ431" s="284"/>
      <c r="FR431" s="284"/>
      <c r="FS431" s="284"/>
      <c r="FT431" s="284"/>
      <c r="FU431" s="284"/>
      <c r="FV431" s="284"/>
      <c r="FW431" s="284"/>
      <c r="FX431" s="284"/>
      <c r="FY431" s="284"/>
      <c r="FZ431" s="284"/>
      <c r="GA431" s="284"/>
      <c r="GB431" s="284"/>
      <c r="GC431" s="284"/>
      <c r="GD431" s="284"/>
      <c r="GE431" s="284"/>
      <c r="GF431" s="284"/>
      <c r="GG431" s="284"/>
      <c r="GH431" s="284"/>
      <c r="GI431" s="284"/>
      <c r="GJ431" s="284"/>
      <c r="GK431" s="284"/>
      <c r="GL431" s="284"/>
      <c r="GM431" s="284"/>
      <c r="GN431" s="284"/>
      <c r="GO431" s="284"/>
      <c r="GP431" s="284"/>
      <c r="GQ431" s="284"/>
      <c r="GR431" s="284"/>
      <c r="GS431" s="284"/>
      <c r="GT431" s="284"/>
      <c r="GU431" s="284"/>
      <c r="GV431" s="284"/>
      <c r="GW431" s="284"/>
      <c r="GX431" s="284"/>
      <c r="GY431" s="284"/>
      <c r="GZ431" s="284"/>
      <c r="HA431" s="284"/>
      <c r="HB431" s="284"/>
      <c r="HC431" s="284"/>
      <c r="HD431" s="284"/>
      <c r="HE431" s="284"/>
      <c r="HF431" s="284"/>
      <c r="HG431" s="284"/>
      <c r="HH431" s="284"/>
      <c r="HI431" s="284"/>
      <c r="HJ431" s="284"/>
      <c r="HK431" s="284"/>
      <c r="HL431" s="284"/>
      <c r="HM431" s="284"/>
      <c r="HN431" s="284"/>
      <c r="HO431" s="284"/>
      <c r="HP431" s="284"/>
      <c r="HQ431" s="284"/>
      <c r="HR431" s="284"/>
      <c r="HS431" s="284"/>
      <c r="HT431" s="284"/>
      <c r="HU431" s="284"/>
      <c r="HV431" s="284"/>
      <c r="HW431" s="284"/>
      <c r="HX431" s="284"/>
      <c r="HY431" s="284"/>
      <c r="HZ431" s="284"/>
      <c r="IA431" s="284"/>
      <c r="IB431" s="284"/>
      <c r="IC431" s="284"/>
      <c r="ID431" s="284"/>
      <c r="IE431" s="284"/>
      <c r="IF431" s="284"/>
      <c r="IG431" s="284"/>
      <c r="IH431" s="284"/>
      <c r="II431" s="284"/>
    </row>
    <row r="432" spans="1:243" s="353" customFormat="1" ht="14.25">
      <c r="A432" s="344"/>
      <c r="B432" s="373"/>
      <c r="C432" s="317"/>
      <c r="D432" s="454"/>
      <c r="E432" s="375"/>
      <c r="F432" s="220"/>
      <c r="G432" s="284"/>
      <c r="H432" s="284"/>
      <c r="I432" s="284"/>
      <c r="J432" s="284"/>
      <c r="K432" s="284"/>
      <c r="L432" s="284"/>
      <c r="M432" s="284"/>
      <c r="N432" s="284"/>
      <c r="O432" s="284"/>
      <c r="P432" s="284"/>
      <c r="Q432" s="284"/>
      <c r="R432" s="284"/>
      <c r="S432" s="284"/>
      <c r="T432" s="284"/>
      <c r="U432" s="284"/>
      <c r="V432" s="284"/>
      <c r="W432" s="284"/>
      <c r="X432" s="284"/>
      <c r="Y432" s="284"/>
      <c r="Z432" s="284"/>
      <c r="AA432" s="284"/>
      <c r="AB432" s="284"/>
      <c r="AC432" s="284"/>
      <c r="AD432" s="284"/>
      <c r="AE432" s="284"/>
      <c r="AF432" s="284"/>
      <c r="AG432" s="284"/>
      <c r="AH432" s="284"/>
      <c r="AI432" s="284"/>
      <c r="AJ432" s="284"/>
      <c r="AK432" s="284"/>
      <c r="AL432" s="284"/>
      <c r="AM432" s="284"/>
      <c r="AN432" s="284"/>
      <c r="AO432" s="284"/>
      <c r="AP432" s="284"/>
      <c r="AQ432" s="284"/>
      <c r="AR432" s="284"/>
      <c r="AS432" s="284"/>
      <c r="AT432" s="284"/>
      <c r="AU432" s="284"/>
      <c r="AV432" s="284"/>
      <c r="AW432" s="284"/>
      <c r="AX432" s="284"/>
      <c r="AY432" s="284"/>
      <c r="AZ432" s="284"/>
      <c r="BA432" s="284"/>
      <c r="BB432" s="284"/>
      <c r="BC432" s="284"/>
      <c r="BD432" s="284"/>
      <c r="BE432" s="284"/>
      <c r="BF432" s="284"/>
      <c r="BG432" s="284"/>
      <c r="BH432" s="284"/>
      <c r="BI432" s="284"/>
      <c r="BJ432" s="284"/>
      <c r="BK432" s="284"/>
      <c r="BL432" s="284"/>
      <c r="BM432" s="284"/>
      <c r="BN432" s="284"/>
      <c r="BO432" s="284"/>
      <c r="BP432" s="284"/>
      <c r="BQ432" s="284"/>
      <c r="BR432" s="284"/>
      <c r="BS432" s="284"/>
      <c r="BT432" s="284"/>
      <c r="BU432" s="284"/>
      <c r="BV432" s="284"/>
      <c r="BW432" s="284"/>
      <c r="BX432" s="284"/>
      <c r="BY432" s="284"/>
      <c r="BZ432" s="284"/>
      <c r="CA432" s="284"/>
      <c r="CB432" s="284"/>
      <c r="CC432" s="284"/>
      <c r="CD432" s="284"/>
      <c r="CE432" s="284"/>
      <c r="CF432" s="284"/>
      <c r="CG432" s="284"/>
      <c r="CH432" s="284"/>
      <c r="CI432" s="284"/>
      <c r="CJ432" s="284"/>
      <c r="CK432" s="284"/>
      <c r="CL432" s="284"/>
      <c r="CM432" s="284"/>
      <c r="CN432" s="284"/>
      <c r="CO432" s="284"/>
      <c r="CP432" s="284"/>
      <c r="CQ432" s="284"/>
      <c r="CR432" s="284"/>
      <c r="CS432" s="284"/>
      <c r="CT432" s="284"/>
      <c r="CU432" s="284"/>
      <c r="CV432" s="284"/>
      <c r="CW432" s="284"/>
      <c r="CX432" s="284"/>
      <c r="CY432" s="284"/>
      <c r="CZ432" s="284"/>
      <c r="DA432" s="284"/>
      <c r="DB432" s="284"/>
      <c r="DC432" s="284"/>
      <c r="DD432" s="284"/>
      <c r="DE432" s="284"/>
      <c r="DF432" s="284"/>
      <c r="DG432" s="284"/>
      <c r="DH432" s="284"/>
      <c r="DI432" s="284"/>
      <c r="DJ432" s="284"/>
      <c r="DK432" s="284"/>
      <c r="DL432" s="284"/>
      <c r="DM432" s="284"/>
      <c r="DN432" s="284"/>
      <c r="DO432" s="284"/>
      <c r="DP432" s="284"/>
      <c r="DQ432" s="284"/>
      <c r="DR432" s="284"/>
      <c r="DS432" s="284"/>
      <c r="DT432" s="284"/>
      <c r="DU432" s="284"/>
      <c r="DV432" s="284"/>
      <c r="DW432" s="284"/>
      <c r="DX432" s="284"/>
      <c r="DY432" s="284"/>
      <c r="DZ432" s="284"/>
      <c r="EA432" s="284"/>
      <c r="EB432" s="284"/>
      <c r="EC432" s="284"/>
      <c r="ED432" s="284"/>
      <c r="EE432" s="284"/>
      <c r="EF432" s="284"/>
      <c r="EG432" s="284"/>
      <c r="EH432" s="284"/>
      <c r="EI432" s="284"/>
      <c r="EJ432" s="284"/>
      <c r="EK432" s="284"/>
      <c r="EL432" s="284"/>
      <c r="EM432" s="284"/>
      <c r="EN432" s="284"/>
      <c r="EO432" s="284"/>
      <c r="EP432" s="284"/>
      <c r="EQ432" s="284"/>
      <c r="ER432" s="284"/>
      <c r="ES432" s="284"/>
      <c r="ET432" s="284"/>
      <c r="EU432" s="284"/>
      <c r="EV432" s="284"/>
      <c r="EW432" s="284"/>
      <c r="EX432" s="284"/>
      <c r="EY432" s="284"/>
      <c r="EZ432" s="284"/>
      <c r="FA432" s="284"/>
      <c r="FB432" s="284"/>
      <c r="FC432" s="284"/>
      <c r="FD432" s="284"/>
      <c r="FE432" s="284"/>
      <c r="FF432" s="284"/>
      <c r="FG432" s="284"/>
      <c r="FH432" s="284"/>
      <c r="FI432" s="284"/>
      <c r="FJ432" s="284"/>
      <c r="FK432" s="284"/>
      <c r="FL432" s="284"/>
      <c r="FM432" s="284"/>
      <c r="FN432" s="284"/>
      <c r="FO432" s="284"/>
      <c r="FP432" s="284"/>
      <c r="FQ432" s="284"/>
      <c r="FR432" s="284"/>
      <c r="FS432" s="284"/>
      <c r="FT432" s="284"/>
      <c r="FU432" s="284"/>
      <c r="FV432" s="284"/>
      <c r="FW432" s="284"/>
      <c r="FX432" s="284"/>
      <c r="FY432" s="284"/>
      <c r="FZ432" s="284"/>
      <c r="GA432" s="284"/>
      <c r="GB432" s="284"/>
      <c r="GC432" s="284"/>
      <c r="GD432" s="284"/>
      <c r="GE432" s="284"/>
      <c r="GF432" s="284"/>
      <c r="GG432" s="284"/>
      <c r="GH432" s="284"/>
      <c r="GI432" s="284"/>
      <c r="GJ432" s="284"/>
      <c r="GK432" s="284"/>
      <c r="GL432" s="284"/>
      <c r="GM432" s="284"/>
      <c r="GN432" s="284"/>
      <c r="GO432" s="284"/>
      <c r="GP432" s="284"/>
      <c r="GQ432" s="284"/>
      <c r="GR432" s="284"/>
      <c r="GS432" s="284"/>
      <c r="GT432" s="284"/>
      <c r="GU432" s="284"/>
      <c r="GV432" s="284"/>
      <c r="GW432" s="284"/>
      <c r="GX432" s="284"/>
      <c r="GY432" s="284"/>
      <c r="GZ432" s="284"/>
      <c r="HA432" s="284"/>
      <c r="HB432" s="284"/>
      <c r="HC432" s="284"/>
      <c r="HD432" s="284"/>
      <c r="HE432" s="284"/>
      <c r="HF432" s="284"/>
      <c r="HG432" s="284"/>
      <c r="HH432" s="284"/>
      <c r="HI432" s="284"/>
      <c r="HJ432" s="284"/>
      <c r="HK432" s="284"/>
      <c r="HL432" s="284"/>
      <c r="HM432" s="284"/>
      <c r="HN432" s="284"/>
      <c r="HO432" s="284"/>
      <c r="HP432" s="284"/>
      <c r="HQ432" s="284"/>
      <c r="HR432" s="284"/>
      <c r="HS432" s="284"/>
      <c r="HT432" s="284"/>
      <c r="HU432" s="284"/>
      <c r="HV432" s="284"/>
      <c r="HW432" s="284"/>
      <c r="HX432" s="284"/>
      <c r="HY432" s="284"/>
      <c r="HZ432" s="284"/>
      <c r="IA432" s="284"/>
      <c r="IB432" s="284"/>
      <c r="IC432" s="284"/>
      <c r="ID432" s="284"/>
      <c r="IE432" s="284"/>
      <c r="IF432" s="284"/>
      <c r="IG432" s="284"/>
      <c r="IH432" s="284"/>
      <c r="II432" s="284"/>
    </row>
    <row r="433" spans="1:243" s="353" customFormat="1" ht="14.25">
      <c r="A433" s="344"/>
      <c r="B433" s="373"/>
      <c r="C433" s="317"/>
      <c r="D433" s="454"/>
      <c r="E433" s="375"/>
      <c r="F433" s="220"/>
      <c r="G433" s="284"/>
      <c r="H433" s="284"/>
      <c r="I433" s="284"/>
      <c r="J433" s="284"/>
      <c r="K433" s="284"/>
      <c r="L433" s="284"/>
      <c r="M433" s="284"/>
      <c r="N433" s="284"/>
      <c r="O433" s="284"/>
      <c r="P433" s="284"/>
      <c r="Q433" s="284"/>
      <c r="R433" s="284"/>
      <c r="S433" s="284"/>
      <c r="T433" s="284"/>
      <c r="U433" s="284"/>
      <c r="V433" s="284"/>
      <c r="W433" s="284"/>
      <c r="X433" s="284"/>
      <c r="Y433" s="284"/>
      <c r="Z433" s="284"/>
      <c r="AA433" s="284"/>
      <c r="AB433" s="284"/>
      <c r="AC433" s="284"/>
      <c r="AD433" s="284"/>
      <c r="AE433" s="284"/>
      <c r="AF433" s="284"/>
      <c r="AG433" s="284"/>
      <c r="AH433" s="284"/>
      <c r="AI433" s="284"/>
      <c r="AJ433" s="284"/>
      <c r="AK433" s="284"/>
      <c r="AL433" s="284"/>
      <c r="AM433" s="284"/>
      <c r="AN433" s="284"/>
      <c r="AO433" s="284"/>
      <c r="AP433" s="284"/>
      <c r="AQ433" s="284"/>
      <c r="AR433" s="284"/>
      <c r="AS433" s="284"/>
      <c r="AT433" s="284"/>
      <c r="AU433" s="284"/>
      <c r="AV433" s="284"/>
      <c r="AW433" s="284"/>
      <c r="AX433" s="284"/>
      <c r="AY433" s="284"/>
      <c r="AZ433" s="284"/>
      <c r="BA433" s="284"/>
      <c r="BB433" s="284"/>
      <c r="BC433" s="284"/>
      <c r="BD433" s="284"/>
      <c r="BE433" s="284"/>
      <c r="BF433" s="284"/>
      <c r="BG433" s="284"/>
      <c r="BH433" s="284"/>
      <c r="BI433" s="284"/>
      <c r="BJ433" s="284"/>
      <c r="BK433" s="284"/>
      <c r="BL433" s="284"/>
      <c r="BM433" s="284"/>
      <c r="BN433" s="284"/>
      <c r="BO433" s="284"/>
      <c r="BP433" s="284"/>
      <c r="BQ433" s="284"/>
      <c r="BR433" s="284"/>
      <c r="BS433" s="284"/>
      <c r="BT433" s="284"/>
      <c r="BU433" s="284"/>
      <c r="BV433" s="284"/>
      <c r="BW433" s="284"/>
      <c r="BX433" s="284"/>
      <c r="BY433" s="284"/>
      <c r="BZ433" s="284"/>
      <c r="CA433" s="284"/>
      <c r="CB433" s="284"/>
      <c r="CC433" s="284"/>
      <c r="CD433" s="284"/>
      <c r="CE433" s="284"/>
      <c r="CF433" s="284"/>
      <c r="CG433" s="284"/>
      <c r="CH433" s="284"/>
      <c r="CI433" s="284"/>
      <c r="CJ433" s="284"/>
      <c r="CK433" s="284"/>
      <c r="CL433" s="284"/>
      <c r="CM433" s="284"/>
      <c r="CN433" s="284"/>
      <c r="CO433" s="284"/>
      <c r="CP433" s="284"/>
      <c r="CQ433" s="284"/>
      <c r="CR433" s="284"/>
      <c r="CS433" s="284"/>
      <c r="CT433" s="284"/>
      <c r="CU433" s="284"/>
      <c r="CV433" s="284"/>
      <c r="CW433" s="284"/>
      <c r="CX433" s="284"/>
      <c r="CY433" s="284"/>
      <c r="CZ433" s="284"/>
      <c r="DA433" s="284"/>
      <c r="DB433" s="284"/>
      <c r="DC433" s="284"/>
      <c r="DD433" s="284"/>
      <c r="DE433" s="284"/>
      <c r="DF433" s="284"/>
      <c r="DG433" s="284"/>
      <c r="DH433" s="284"/>
      <c r="DI433" s="284"/>
      <c r="DJ433" s="284"/>
      <c r="DK433" s="284"/>
      <c r="DL433" s="284"/>
      <c r="DM433" s="284"/>
      <c r="DN433" s="284"/>
      <c r="DO433" s="284"/>
      <c r="DP433" s="284"/>
      <c r="DQ433" s="284"/>
      <c r="DR433" s="284"/>
      <c r="DS433" s="284"/>
      <c r="DT433" s="284"/>
      <c r="DU433" s="284"/>
      <c r="DV433" s="284"/>
      <c r="DW433" s="284"/>
      <c r="DX433" s="284"/>
      <c r="DY433" s="284"/>
      <c r="DZ433" s="284"/>
      <c r="EA433" s="284"/>
      <c r="EB433" s="284"/>
      <c r="EC433" s="284"/>
      <c r="ED433" s="284"/>
      <c r="EE433" s="284"/>
      <c r="EF433" s="284"/>
      <c r="EG433" s="284"/>
      <c r="EH433" s="284"/>
      <c r="EI433" s="284"/>
      <c r="EJ433" s="284"/>
      <c r="EK433" s="284"/>
      <c r="EL433" s="284"/>
      <c r="EM433" s="284"/>
      <c r="EN433" s="284"/>
      <c r="EO433" s="284"/>
      <c r="EP433" s="284"/>
      <c r="EQ433" s="284"/>
      <c r="ER433" s="284"/>
      <c r="ES433" s="284"/>
      <c r="ET433" s="284"/>
      <c r="EU433" s="284"/>
      <c r="EV433" s="284"/>
      <c r="EW433" s="284"/>
      <c r="EX433" s="284"/>
      <c r="EY433" s="284"/>
      <c r="EZ433" s="284"/>
      <c r="FA433" s="284"/>
      <c r="FB433" s="284"/>
      <c r="FC433" s="284"/>
      <c r="FD433" s="284"/>
      <c r="FE433" s="284"/>
      <c r="FF433" s="284"/>
      <c r="FG433" s="284"/>
      <c r="FH433" s="284"/>
      <c r="FI433" s="284"/>
      <c r="FJ433" s="284"/>
      <c r="FK433" s="284"/>
      <c r="FL433" s="284"/>
      <c r="FM433" s="284"/>
      <c r="FN433" s="284"/>
      <c r="FO433" s="284"/>
      <c r="FP433" s="284"/>
      <c r="FQ433" s="284"/>
      <c r="FR433" s="284"/>
      <c r="FS433" s="284"/>
      <c r="FT433" s="284"/>
      <c r="FU433" s="284"/>
      <c r="FV433" s="284"/>
      <c r="FW433" s="284"/>
      <c r="FX433" s="284"/>
      <c r="FY433" s="284"/>
      <c r="FZ433" s="284"/>
      <c r="GA433" s="284"/>
      <c r="GB433" s="284"/>
      <c r="GC433" s="284"/>
      <c r="GD433" s="284"/>
      <c r="GE433" s="284"/>
      <c r="GF433" s="284"/>
      <c r="GG433" s="284"/>
      <c r="GH433" s="284"/>
      <c r="GI433" s="284"/>
      <c r="GJ433" s="284"/>
      <c r="GK433" s="284"/>
      <c r="GL433" s="284"/>
      <c r="GM433" s="284"/>
      <c r="GN433" s="284"/>
      <c r="GO433" s="284"/>
      <c r="GP433" s="284"/>
      <c r="GQ433" s="284"/>
      <c r="GR433" s="284"/>
      <c r="GS433" s="284"/>
      <c r="GT433" s="284"/>
      <c r="GU433" s="284"/>
      <c r="GV433" s="284"/>
      <c r="GW433" s="284"/>
      <c r="GX433" s="284"/>
      <c r="GY433" s="284"/>
      <c r="GZ433" s="284"/>
      <c r="HA433" s="284"/>
      <c r="HB433" s="284"/>
      <c r="HC433" s="284"/>
      <c r="HD433" s="284"/>
      <c r="HE433" s="284"/>
      <c r="HF433" s="284"/>
      <c r="HG433" s="284"/>
      <c r="HH433" s="284"/>
      <c r="HI433" s="284"/>
      <c r="HJ433" s="284"/>
      <c r="HK433" s="284"/>
      <c r="HL433" s="284"/>
      <c r="HM433" s="284"/>
      <c r="HN433" s="284"/>
      <c r="HO433" s="284"/>
      <c r="HP433" s="284"/>
      <c r="HQ433" s="284"/>
      <c r="HR433" s="284"/>
      <c r="HS433" s="284"/>
      <c r="HT433" s="284"/>
      <c r="HU433" s="284"/>
      <c r="HV433" s="284"/>
      <c r="HW433" s="284"/>
      <c r="HX433" s="284"/>
      <c r="HY433" s="284"/>
      <c r="HZ433" s="284"/>
      <c r="IA433" s="284"/>
      <c r="IB433" s="284"/>
      <c r="IC433" s="284"/>
      <c r="ID433" s="284"/>
      <c r="IE433" s="284"/>
      <c r="IF433" s="284"/>
      <c r="IG433" s="284"/>
      <c r="IH433" s="284"/>
      <c r="II433" s="284"/>
    </row>
    <row r="434" spans="1:243" s="353" customFormat="1" ht="14.25">
      <c r="A434" s="344"/>
      <c r="B434" s="373"/>
      <c r="C434" s="317"/>
      <c r="D434" s="454"/>
      <c r="E434" s="375"/>
      <c r="F434" s="220"/>
      <c r="G434" s="284"/>
      <c r="H434" s="284"/>
      <c r="I434" s="284"/>
      <c r="J434" s="284"/>
      <c r="K434" s="284"/>
      <c r="L434" s="284"/>
      <c r="M434" s="284"/>
      <c r="N434" s="284"/>
      <c r="O434" s="284"/>
      <c r="P434" s="284"/>
      <c r="Q434" s="284"/>
      <c r="R434" s="284"/>
      <c r="S434" s="284"/>
      <c r="T434" s="284"/>
      <c r="U434" s="284"/>
      <c r="V434" s="284"/>
      <c r="W434" s="284"/>
      <c r="X434" s="284"/>
      <c r="Y434" s="284"/>
      <c r="Z434" s="284"/>
      <c r="AA434" s="284"/>
      <c r="AB434" s="284"/>
      <c r="AC434" s="284"/>
      <c r="AD434" s="284"/>
      <c r="AE434" s="284"/>
      <c r="AF434" s="284"/>
      <c r="AG434" s="284"/>
      <c r="AH434" s="284"/>
      <c r="AI434" s="284"/>
      <c r="AJ434" s="284"/>
      <c r="AK434" s="284"/>
      <c r="AL434" s="284"/>
      <c r="AM434" s="284"/>
      <c r="AN434" s="284"/>
      <c r="AO434" s="284"/>
      <c r="AP434" s="284"/>
      <c r="AQ434" s="284"/>
      <c r="AR434" s="284"/>
      <c r="AS434" s="284"/>
      <c r="AT434" s="284"/>
      <c r="AU434" s="284"/>
      <c r="AV434" s="284"/>
      <c r="AW434" s="284"/>
      <c r="AX434" s="284"/>
      <c r="AY434" s="284"/>
      <c r="AZ434" s="284"/>
      <c r="BA434" s="284"/>
      <c r="BB434" s="284"/>
      <c r="BC434" s="284"/>
      <c r="BD434" s="284"/>
      <c r="BE434" s="284"/>
      <c r="BF434" s="284"/>
      <c r="BG434" s="284"/>
      <c r="BH434" s="284"/>
      <c r="BI434" s="284"/>
      <c r="BJ434" s="284"/>
      <c r="BK434" s="284"/>
      <c r="BL434" s="284"/>
      <c r="BM434" s="284"/>
      <c r="BN434" s="284"/>
      <c r="BO434" s="284"/>
      <c r="BP434" s="284"/>
      <c r="BQ434" s="284"/>
      <c r="BR434" s="284"/>
      <c r="BS434" s="284"/>
      <c r="BT434" s="284"/>
      <c r="BU434" s="284"/>
      <c r="BV434" s="284"/>
      <c r="BW434" s="284"/>
      <c r="BX434" s="284"/>
      <c r="BY434" s="284"/>
      <c r="BZ434" s="284"/>
      <c r="CA434" s="284"/>
      <c r="CB434" s="284"/>
      <c r="CC434" s="284"/>
      <c r="CD434" s="284"/>
      <c r="CE434" s="284"/>
      <c r="CF434" s="284"/>
      <c r="CG434" s="284"/>
      <c r="CH434" s="284"/>
      <c r="CI434" s="284"/>
      <c r="CJ434" s="284"/>
      <c r="CK434" s="284"/>
      <c r="CL434" s="284"/>
      <c r="CM434" s="284"/>
      <c r="CN434" s="284"/>
      <c r="CO434" s="284"/>
      <c r="CP434" s="284"/>
      <c r="CQ434" s="284"/>
      <c r="CR434" s="284"/>
      <c r="CS434" s="284"/>
      <c r="CT434" s="284"/>
      <c r="CU434" s="284"/>
      <c r="CV434" s="284"/>
      <c r="CW434" s="284"/>
      <c r="CX434" s="284"/>
      <c r="CY434" s="284"/>
      <c r="CZ434" s="284"/>
      <c r="DA434" s="284"/>
      <c r="DB434" s="284"/>
      <c r="DC434" s="284"/>
      <c r="DD434" s="284"/>
      <c r="DE434" s="284"/>
      <c r="DF434" s="284"/>
      <c r="DG434" s="284"/>
      <c r="DH434" s="284"/>
      <c r="DI434" s="284"/>
      <c r="DJ434" s="284"/>
      <c r="DK434" s="284"/>
      <c r="DL434" s="284"/>
      <c r="DM434" s="284"/>
      <c r="DN434" s="284"/>
      <c r="DO434" s="284"/>
      <c r="DP434" s="284"/>
      <c r="DQ434" s="284"/>
      <c r="DR434" s="284"/>
      <c r="DS434" s="284"/>
      <c r="DT434" s="284"/>
      <c r="DU434" s="284"/>
      <c r="DV434" s="284"/>
      <c r="DW434" s="284"/>
      <c r="DX434" s="284"/>
      <c r="DY434" s="284"/>
      <c r="DZ434" s="284"/>
      <c r="EA434" s="284"/>
      <c r="EB434" s="284"/>
      <c r="EC434" s="284"/>
      <c r="ED434" s="284"/>
      <c r="EE434" s="284"/>
      <c r="EF434" s="284"/>
      <c r="EG434" s="284"/>
      <c r="EH434" s="284"/>
      <c r="EI434" s="284"/>
      <c r="EJ434" s="284"/>
      <c r="EK434" s="284"/>
      <c r="EL434" s="284"/>
      <c r="EM434" s="284"/>
      <c r="EN434" s="284"/>
      <c r="EO434" s="284"/>
      <c r="EP434" s="284"/>
      <c r="EQ434" s="284"/>
      <c r="ER434" s="284"/>
      <c r="ES434" s="284"/>
      <c r="ET434" s="284"/>
      <c r="EU434" s="284"/>
      <c r="EV434" s="284"/>
      <c r="EW434" s="284"/>
      <c r="EX434" s="284"/>
      <c r="EY434" s="284"/>
      <c r="EZ434" s="284"/>
      <c r="FA434" s="284"/>
      <c r="FB434" s="284"/>
      <c r="FC434" s="284"/>
      <c r="FD434" s="284"/>
      <c r="FE434" s="284"/>
      <c r="FF434" s="284"/>
      <c r="FG434" s="284"/>
      <c r="FH434" s="284"/>
      <c r="FI434" s="284"/>
      <c r="FJ434" s="284"/>
      <c r="FK434" s="284"/>
      <c r="FL434" s="284"/>
      <c r="FM434" s="284"/>
      <c r="FN434" s="284"/>
      <c r="FO434" s="284"/>
      <c r="FP434" s="284"/>
      <c r="FQ434" s="284"/>
      <c r="FR434" s="284"/>
      <c r="FS434" s="284"/>
      <c r="FT434" s="284"/>
      <c r="FU434" s="284"/>
      <c r="FV434" s="284"/>
      <c r="FW434" s="284"/>
      <c r="FX434" s="284"/>
      <c r="FY434" s="284"/>
      <c r="FZ434" s="284"/>
      <c r="GA434" s="284"/>
      <c r="GB434" s="284"/>
      <c r="GC434" s="284"/>
      <c r="GD434" s="284"/>
      <c r="GE434" s="284"/>
      <c r="GF434" s="284"/>
      <c r="GG434" s="284"/>
      <c r="GH434" s="284"/>
      <c r="GI434" s="284"/>
      <c r="GJ434" s="284"/>
      <c r="GK434" s="284"/>
      <c r="GL434" s="284"/>
      <c r="GM434" s="284"/>
      <c r="GN434" s="284"/>
      <c r="GO434" s="284"/>
      <c r="GP434" s="284"/>
      <c r="GQ434" s="284"/>
      <c r="GR434" s="284"/>
      <c r="GS434" s="284"/>
      <c r="GT434" s="284"/>
      <c r="GU434" s="284"/>
      <c r="GV434" s="284"/>
      <c r="GW434" s="284"/>
      <c r="GX434" s="284"/>
      <c r="GY434" s="284"/>
      <c r="GZ434" s="284"/>
      <c r="HA434" s="284"/>
      <c r="HB434" s="284"/>
      <c r="HC434" s="284"/>
      <c r="HD434" s="284"/>
      <c r="HE434" s="284"/>
      <c r="HF434" s="284"/>
      <c r="HG434" s="284"/>
      <c r="HH434" s="284"/>
      <c r="HI434" s="284"/>
      <c r="HJ434" s="284"/>
      <c r="HK434" s="284"/>
      <c r="HL434" s="284"/>
      <c r="HM434" s="284"/>
      <c r="HN434" s="284"/>
      <c r="HO434" s="284"/>
      <c r="HP434" s="284"/>
      <c r="HQ434" s="284"/>
      <c r="HR434" s="284"/>
      <c r="HS434" s="284"/>
      <c r="HT434" s="284"/>
      <c r="HU434" s="284"/>
      <c r="HV434" s="284"/>
      <c r="HW434" s="284"/>
      <c r="HX434" s="284"/>
      <c r="HY434" s="284"/>
      <c r="HZ434" s="284"/>
      <c r="IA434" s="284"/>
      <c r="IB434" s="284"/>
      <c r="IC434" s="284"/>
      <c r="ID434" s="284"/>
      <c r="IE434" s="284"/>
      <c r="IF434" s="284"/>
      <c r="IG434" s="284"/>
      <c r="IH434" s="284"/>
      <c r="II434" s="284"/>
    </row>
    <row r="435" spans="1:243" s="353" customFormat="1" ht="14.25">
      <c r="A435" s="344"/>
      <c r="B435" s="405"/>
      <c r="C435" s="324"/>
      <c r="D435" s="457"/>
      <c r="E435" s="375"/>
      <c r="F435" s="220"/>
      <c r="G435" s="284"/>
      <c r="H435" s="284"/>
      <c r="I435" s="284"/>
      <c r="J435" s="284"/>
      <c r="K435" s="284"/>
      <c r="L435" s="284"/>
      <c r="M435" s="284"/>
      <c r="N435" s="284"/>
      <c r="O435" s="284"/>
      <c r="P435" s="284"/>
      <c r="Q435" s="284"/>
      <c r="R435" s="284"/>
      <c r="S435" s="284"/>
      <c r="T435" s="284"/>
      <c r="U435" s="284"/>
      <c r="V435" s="284"/>
      <c r="W435" s="284"/>
      <c r="X435" s="284"/>
      <c r="Y435" s="284"/>
      <c r="Z435" s="284"/>
      <c r="AA435" s="284"/>
      <c r="AB435" s="284"/>
      <c r="AC435" s="284"/>
      <c r="AD435" s="284"/>
      <c r="AE435" s="284"/>
      <c r="AF435" s="284"/>
      <c r="AG435" s="284"/>
      <c r="AH435" s="284"/>
      <c r="AI435" s="284"/>
      <c r="AJ435" s="284"/>
      <c r="AK435" s="284"/>
      <c r="AL435" s="284"/>
      <c r="AM435" s="284"/>
      <c r="AN435" s="284"/>
      <c r="AO435" s="284"/>
      <c r="AP435" s="284"/>
      <c r="AQ435" s="284"/>
      <c r="AR435" s="284"/>
      <c r="AS435" s="284"/>
      <c r="AT435" s="284"/>
      <c r="AU435" s="284"/>
      <c r="AV435" s="284"/>
      <c r="AW435" s="284"/>
      <c r="AX435" s="284"/>
      <c r="AY435" s="284"/>
      <c r="AZ435" s="284"/>
      <c r="BA435" s="284"/>
      <c r="BB435" s="284"/>
      <c r="BC435" s="284"/>
      <c r="BD435" s="284"/>
      <c r="BE435" s="284"/>
      <c r="BF435" s="284"/>
      <c r="BG435" s="284"/>
      <c r="BH435" s="284"/>
      <c r="BI435" s="284"/>
      <c r="BJ435" s="284"/>
      <c r="BK435" s="284"/>
      <c r="BL435" s="284"/>
      <c r="BM435" s="284"/>
      <c r="BN435" s="284"/>
      <c r="BO435" s="284"/>
      <c r="BP435" s="284"/>
      <c r="BQ435" s="284"/>
      <c r="BR435" s="284"/>
      <c r="BS435" s="284"/>
      <c r="BT435" s="284"/>
      <c r="BU435" s="284"/>
      <c r="BV435" s="284"/>
      <c r="BW435" s="284"/>
      <c r="BX435" s="284"/>
      <c r="BY435" s="284"/>
      <c r="BZ435" s="284"/>
      <c r="CA435" s="284"/>
      <c r="CB435" s="284"/>
      <c r="CC435" s="284"/>
      <c r="CD435" s="284"/>
      <c r="CE435" s="284"/>
      <c r="CF435" s="284"/>
      <c r="CG435" s="284"/>
      <c r="CH435" s="284"/>
      <c r="CI435" s="284"/>
      <c r="CJ435" s="284"/>
      <c r="CK435" s="284"/>
      <c r="CL435" s="284"/>
      <c r="CM435" s="284"/>
      <c r="CN435" s="284"/>
      <c r="CO435" s="284"/>
      <c r="CP435" s="284"/>
      <c r="CQ435" s="284"/>
      <c r="CR435" s="284"/>
      <c r="CS435" s="284"/>
      <c r="CT435" s="284"/>
      <c r="CU435" s="284"/>
      <c r="CV435" s="284"/>
      <c r="CW435" s="284"/>
      <c r="CX435" s="284"/>
      <c r="CY435" s="284"/>
      <c r="CZ435" s="284"/>
      <c r="DA435" s="284"/>
      <c r="DB435" s="284"/>
      <c r="DC435" s="284"/>
      <c r="DD435" s="284"/>
      <c r="DE435" s="284"/>
      <c r="DF435" s="284"/>
      <c r="DG435" s="284"/>
      <c r="DH435" s="284"/>
      <c r="DI435" s="284"/>
      <c r="DJ435" s="284"/>
      <c r="DK435" s="284"/>
      <c r="DL435" s="284"/>
      <c r="DM435" s="284"/>
      <c r="DN435" s="284"/>
      <c r="DO435" s="284"/>
      <c r="DP435" s="284"/>
      <c r="DQ435" s="284"/>
      <c r="DR435" s="284"/>
      <c r="DS435" s="284"/>
      <c r="DT435" s="284"/>
      <c r="DU435" s="284"/>
      <c r="DV435" s="284"/>
      <c r="DW435" s="284"/>
      <c r="DX435" s="284"/>
      <c r="DY435" s="284"/>
      <c r="DZ435" s="284"/>
      <c r="EA435" s="284"/>
      <c r="EB435" s="284"/>
      <c r="EC435" s="284"/>
      <c r="ED435" s="284"/>
      <c r="EE435" s="284"/>
      <c r="EF435" s="284"/>
      <c r="EG435" s="284"/>
      <c r="EH435" s="284"/>
      <c r="EI435" s="284"/>
      <c r="EJ435" s="284"/>
      <c r="EK435" s="284"/>
      <c r="EL435" s="284"/>
      <c r="EM435" s="284"/>
      <c r="EN435" s="284"/>
      <c r="EO435" s="284"/>
      <c r="EP435" s="284"/>
      <c r="EQ435" s="284"/>
      <c r="ER435" s="284"/>
      <c r="ES435" s="284"/>
      <c r="ET435" s="284"/>
      <c r="EU435" s="284"/>
      <c r="EV435" s="284"/>
      <c r="EW435" s="284"/>
      <c r="EX435" s="284"/>
      <c r="EY435" s="284"/>
      <c r="EZ435" s="284"/>
      <c r="FA435" s="284"/>
      <c r="FB435" s="284"/>
      <c r="FC435" s="284"/>
      <c r="FD435" s="284"/>
      <c r="FE435" s="284"/>
      <c r="FF435" s="284"/>
      <c r="FG435" s="284"/>
      <c r="FH435" s="284"/>
      <c r="FI435" s="284"/>
      <c r="FJ435" s="284"/>
      <c r="FK435" s="284"/>
      <c r="FL435" s="284"/>
      <c r="FM435" s="284"/>
      <c r="FN435" s="284"/>
      <c r="FO435" s="284"/>
      <c r="FP435" s="284"/>
      <c r="FQ435" s="284"/>
      <c r="FR435" s="284"/>
      <c r="FS435" s="284"/>
      <c r="FT435" s="284"/>
      <c r="FU435" s="284"/>
      <c r="FV435" s="284"/>
      <c r="FW435" s="284"/>
      <c r="FX435" s="284"/>
      <c r="FY435" s="284"/>
      <c r="FZ435" s="284"/>
      <c r="GA435" s="284"/>
      <c r="GB435" s="284"/>
      <c r="GC435" s="284"/>
      <c r="GD435" s="284"/>
      <c r="GE435" s="284"/>
      <c r="GF435" s="284"/>
      <c r="GG435" s="284"/>
      <c r="GH435" s="284"/>
      <c r="GI435" s="284"/>
      <c r="GJ435" s="284"/>
      <c r="GK435" s="284"/>
      <c r="GL435" s="284"/>
      <c r="GM435" s="284"/>
      <c r="GN435" s="284"/>
      <c r="GO435" s="284"/>
      <c r="GP435" s="284"/>
      <c r="GQ435" s="284"/>
      <c r="GR435" s="284"/>
      <c r="GS435" s="284"/>
      <c r="GT435" s="284"/>
      <c r="GU435" s="284"/>
      <c r="GV435" s="284"/>
      <c r="GW435" s="284"/>
      <c r="GX435" s="284"/>
      <c r="GY435" s="284"/>
      <c r="GZ435" s="284"/>
      <c r="HA435" s="284"/>
      <c r="HB435" s="284"/>
      <c r="HC435" s="284"/>
      <c r="HD435" s="284"/>
      <c r="HE435" s="284"/>
      <c r="HF435" s="284"/>
      <c r="HG435" s="284"/>
      <c r="HH435" s="284"/>
      <c r="HI435" s="284"/>
      <c r="HJ435" s="284"/>
      <c r="HK435" s="284"/>
      <c r="HL435" s="284"/>
      <c r="HM435" s="284"/>
      <c r="HN435" s="284"/>
      <c r="HO435" s="284"/>
      <c r="HP435" s="284"/>
      <c r="HQ435" s="284"/>
      <c r="HR435" s="284"/>
      <c r="HS435" s="284"/>
      <c r="HT435" s="284"/>
      <c r="HU435" s="284"/>
      <c r="HV435" s="284"/>
      <c r="HW435" s="284"/>
      <c r="HX435" s="284"/>
      <c r="HY435" s="284"/>
      <c r="HZ435" s="284"/>
      <c r="IA435" s="284"/>
      <c r="IB435" s="284"/>
      <c r="IC435" s="284"/>
      <c r="ID435" s="284"/>
      <c r="IE435" s="284"/>
      <c r="IF435" s="284"/>
      <c r="IG435" s="284"/>
      <c r="IH435" s="284"/>
      <c r="II435" s="284"/>
    </row>
    <row r="436" spans="1:243" ht="30" customHeight="1">
      <c r="A436" s="406"/>
      <c r="B436" s="407" t="s">
        <v>291</v>
      </c>
      <c r="C436" s="407"/>
      <c r="D436" s="489"/>
      <c r="E436" s="409" t="s">
        <v>248</v>
      </c>
      <c r="F436" s="410">
        <f>SUM(F393:F411)</f>
        <v>0</v>
      </c>
    </row>
    <row r="437" spans="1:243" ht="15" customHeight="1">
      <c r="B437" s="491"/>
      <c r="C437" s="491"/>
    </row>
  </sheetData>
  <sheetProtection algorithmName="SHA-512" hashValue="Sj6nzNr9I9q4hlFKYHMq0fiyFC89KtfsCcD/yPBKSLrEN+sg3RrvlfeFjDjCqREj1XjHL3Z1IwdHpX76XhhW1g==" saltValue="bvGlwsuCmWSS/Kpk4QB5fA==" spinCount="100000" sheet="1" objects="1" scenarios="1"/>
  <mergeCells count="14">
    <mergeCell ref="A5:A6"/>
    <mergeCell ref="B5:B6"/>
    <mergeCell ref="C5:C6"/>
    <mergeCell ref="D5:D6"/>
    <mergeCell ref="D403:E403"/>
    <mergeCell ref="D394:E394"/>
    <mergeCell ref="D395:E395"/>
    <mergeCell ref="D396:E396"/>
    <mergeCell ref="D397:E397"/>
    <mergeCell ref="D398:E398"/>
    <mergeCell ref="D399:E399"/>
    <mergeCell ref="D400:E400"/>
    <mergeCell ref="D401:E401"/>
    <mergeCell ref="D402:E402"/>
  </mergeCells>
  <printOptions horizontalCentered="1"/>
  <pageMargins left="0.25" right="0.25" top="0.5" bottom="0.75" header="0.5" footer="0.25"/>
  <pageSetup paperSize="9" scale="99" orientation="portrait" useFirstPageNumber="1" r:id="rId1"/>
  <headerFooter>
    <oddFooter>&amp;L&amp;8Document (V-4)&amp;C&amp;8 3/&amp;P&amp;R&amp;8Bill No 3 - 
Telephone Network</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E72E9-B489-41C3-B2B7-497B53EDE6F3}">
  <dimension ref="A1:F289"/>
  <sheetViews>
    <sheetView showGridLines="0" showZeros="0" tabSelected="1" view="pageBreakPreview" topLeftCell="A265" zoomScale="85" zoomScaleNormal="100" zoomScaleSheetLayoutView="85" workbookViewId="0">
      <selection activeCell="B283" sqref="B283"/>
    </sheetView>
  </sheetViews>
  <sheetFormatPr defaultRowHeight="14.25"/>
  <cols>
    <col min="1" max="1" width="16.42578125" style="411" customWidth="1"/>
    <col min="2" max="2" width="43.85546875" style="284" customWidth="1"/>
    <col min="3" max="3" width="6.7109375" style="285" customWidth="1"/>
    <col min="4" max="4" width="9.28515625" style="526" customWidth="1"/>
    <col min="5" max="5" width="9.7109375" style="412" customWidth="1"/>
    <col min="6" max="6" width="14.7109375" style="412" customWidth="1"/>
    <col min="7" max="16384" width="9.140625" style="284"/>
  </cols>
  <sheetData>
    <row r="1" spans="1:6" s="314" customFormat="1" ht="15" customHeight="1">
      <c r="A1" s="310" t="s">
        <v>1129</v>
      </c>
      <c r="B1" s="311"/>
      <c r="C1" s="311"/>
      <c r="D1" s="525"/>
      <c r="E1" s="311"/>
      <c r="F1" s="416"/>
    </row>
    <row r="2" spans="1:6" s="321" customFormat="1" ht="15" customHeight="1">
      <c r="A2" s="315" t="s">
        <v>1698</v>
      </c>
      <c r="B2" s="316"/>
      <c r="C2" s="317"/>
      <c r="D2" s="526"/>
      <c r="E2" s="319"/>
      <c r="F2" s="419" t="s">
        <v>273</v>
      </c>
    </row>
    <row r="3" spans="1:6" s="321" customFormat="1" ht="15" customHeight="1">
      <c r="A3" s="322" t="s">
        <v>1701</v>
      </c>
      <c r="B3" s="323"/>
      <c r="C3" s="324"/>
      <c r="D3" s="527"/>
      <c r="E3" s="326"/>
      <c r="F3" s="327" t="s">
        <v>1053</v>
      </c>
    </row>
    <row r="4" spans="1:6" s="321" customFormat="1" ht="15" customHeight="1">
      <c r="A4" s="493"/>
      <c r="B4" s="494"/>
      <c r="C4" s="495"/>
      <c r="D4" s="528"/>
      <c r="E4" s="497"/>
      <c r="F4" s="498"/>
    </row>
    <row r="5" spans="1:6" s="335" customFormat="1" ht="15" customHeight="1">
      <c r="A5" s="710" t="s">
        <v>2</v>
      </c>
      <c r="B5" s="716" t="s">
        <v>3</v>
      </c>
      <c r="C5" s="718" t="s">
        <v>4</v>
      </c>
      <c r="D5" s="720" t="s">
        <v>5</v>
      </c>
      <c r="E5" s="427" t="s">
        <v>6</v>
      </c>
      <c r="F5" s="427" t="s">
        <v>11</v>
      </c>
    </row>
    <row r="6" spans="1:6" s="335" customFormat="1" ht="15" customHeight="1">
      <c r="A6" s="711"/>
      <c r="B6" s="717"/>
      <c r="C6" s="719"/>
      <c r="D6" s="721"/>
      <c r="E6" s="429" t="s">
        <v>94</v>
      </c>
      <c r="F6" s="429" t="s">
        <v>94</v>
      </c>
    </row>
    <row r="7" spans="1:6" s="335" customFormat="1" ht="15" customHeight="1">
      <c r="A7" s="337"/>
      <c r="B7" s="338"/>
      <c r="C7" s="339"/>
      <c r="D7" s="529"/>
      <c r="E7" s="503"/>
      <c r="F7" s="530"/>
    </row>
    <row r="8" spans="1:6" s="335" customFormat="1" ht="15" customHeight="1">
      <c r="A8" s="337"/>
      <c r="B8" s="343" t="s">
        <v>1546</v>
      </c>
      <c r="C8" s="339"/>
      <c r="D8" s="529"/>
      <c r="E8" s="341"/>
      <c r="F8" s="531"/>
    </row>
    <row r="9" spans="1:6" ht="15" customHeight="1">
      <c r="A9" s="344"/>
      <c r="B9" s="162"/>
      <c r="C9" s="345"/>
      <c r="D9" s="532"/>
      <c r="E9" s="345"/>
      <c r="F9" s="514"/>
    </row>
    <row r="10" spans="1:6" ht="15" customHeight="1">
      <c r="A10" s="533"/>
      <c r="B10" s="349" t="s">
        <v>701</v>
      </c>
      <c r="C10" s="345"/>
      <c r="D10" s="534"/>
      <c r="E10" s="345"/>
      <c r="F10" s="514"/>
    </row>
    <row r="11" spans="1:6" ht="15" customHeight="1">
      <c r="A11" s="535"/>
      <c r="B11" s="350"/>
      <c r="C11" s="345"/>
      <c r="D11" s="534"/>
      <c r="E11" s="345"/>
      <c r="F11" s="514"/>
    </row>
    <row r="12" spans="1:6" ht="99.75">
      <c r="A12" s="436"/>
      <c r="B12" s="351" t="s">
        <v>1552</v>
      </c>
      <c r="C12" s="345"/>
      <c r="D12" s="534"/>
      <c r="E12" s="345"/>
      <c r="F12" s="518"/>
    </row>
    <row r="13" spans="1:6" ht="15" customHeight="1">
      <c r="A13" s="436"/>
      <c r="B13" s="536"/>
      <c r="C13" s="345"/>
      <c r="D13" s="534"/>
      <c r="E13" s="345"/>
      <c r="F13" s="518"/>
    </row>
    <row r="14" spans="1:6" ht="28.5">
      <c r="A14" s="537" t="s">
        <v>458</v>
      </c>
      <c r="B14" s="538" t="s">
        <v>1123</v>
      </c>
      <c r="C14" s="345" t="s">
        <v>437</v>
      </c>
      <c r="D14" s="532">
        <v>713024</v>
      </c>
      <c r="E14" s="287"/>
      <c r="F14" s="219">
        <f>D14*E14</f>
        <v>0</v>
      </c>
    </row>
    <row r="15" spans="1:6" ht="15" customHeight="1">
      <c r="A15" s="537"/>
      <c r="B15" s="539"/>
      <c r="C15" s="345"/>
      <c r="D15" s="540"/>
      <c r="E15" s="399"/>
      <c r="F15" s="541"/>
    </row>
    <row r="16" spans="1:6" ht="28.5">
      <c r="A16" s="537" t="s">
        <v>466</v>
      </c>
      <c r="B16" s="538" t="s">
        <v>15</v>
      </c>
      <c r="C16" s="345" t="s">
        <v>437</v>
      </c>
      <c r="D16" s="532">
        <v>371756</v>
      </c>
      <c r="E16" s="287"/>
      <c r="F16" s="219">
        <f>D16*E16</f>
        <v>0</v>
      </c>
    </row>
    <row r="17" spans="1:6" ht="15" customHeight="1">
      <c r="A17" s="537"/>
      <c r="B17" s="539"/>
      <c r="C17" s="345"/>
      <c r="D17" s="532"/>
      <c r="E17" s="366"/>
      <c r="F17" s="541"/>
    </row>
    <row r="18" spans="1:6" ht="29.25" customHeight="1">
      <c r="A18" s="537" t="s">
        <v>468</v>
      </c>
      <c r="B18" s="538" t="s">
        <v>16</v>
      </c>
      <c r="C18" s="345" t="s">
        <v>440</v>
      </c>
      <c r="D18" s="540">
        <v>92939</v>
      </c>
      <c r="E18" s="287"/>
      <c r="F18" s="219">
        <f>D18*E18</f>
        <v>0</v>
      </c>
    </row>
    <row r="19" spans="1:6" ht="15" customHeight="1">
      <c r="A19" s="537"/>
      <c r="B19" s="539"/>
      <c r="C19" s="345"/>
      <c r="E19" s="345"/>
      <c r="F19" s="518"/>
    </row>
    <row r="20" spans="1:6" ht="16.5">
      <c r="A20" s="537"/>
      <c r="B20" s="446" t="s">
        <v>73</v>
      </c>
      <c r="C20" s="450"/>
      <c r="D20" s="540"/>
      <c r="E20" s="345"/>
      <c r="F20" s="518"/>
    </row>
    <row r="21" spans="1:6" ht="15" customHeight="1">
      <c r="A21" s="542"/>
      <c r="B21" s="466"/>
      <c r="C21" s="450"/>
      <c r="D21" s="540"/>
      <c r="E21" s="345"/>
      <c r="F21" s="518"/>
    </row>
    <row r="22" spans="1:6" ht="57">
      <c r="A22" s="537" t="s">
        <v>470</v>
      </c>
      <c r="B22" s="538" t="s">
        <v>17</v>
      </c>
      <c r="C22" s="345" t="s">
        <v>442</v>
      </c>
      <c r="D22" s="532">
        <v>50</v>
      </c>
      <c r="E22" s="287"/>
      <c r="F22" s="219">
        <f>D22*E22</f>
        <v>0</v>
      </c>
    </row>
    <row r="23" spans="1:6" ht="15" customHeight="1">
      <c r="A23" s="185"/>
      <c r="B23" s="350"/>
      <c r="C23" s="345"/>
      <c r="E23" s="345"/>
      <c r="F23" s="518"/>
    </row>
    <row r="24" spans="1:6" ht="15" customHeight="1">
      <c r="A24" s="185"/>
      <c r="B24" s="350"/>
      <c r="C24" s="345"/>
      <c r="E24" s="345"/>
      <c r="F24" s="518"/>
    </row>
    <row r="25" spans="1:6" ht="15" customHeight="1">
      <c r="A25" s="185"/>
      <c r="B25" s="350"/>
      <c r="C25" s="345"/>
      <c r="E25" s="345"/>
      <c r="F25" s="518"/>
    </row>
    <row r="26" spans="1:6" ht="15" customHeight="1">
      <c r="A26" s="185"/>
      <c r="B26" s="350"/>
      <c r="C26" s="345"/>
      <c r="E26" s="345"/>
      <c r="F26" s="518"/>
    </row>
    <row r="27" spans="1:6" ht="15" customHeight="1">
      <c r="A27" s="185"/>
      <c r="B27" s="350"/>
      <c r="C27" s="345"/>
      <c r="E27" s="345"/>
      <c r="F27" s="518"/>
    </row>
    <row r="28" spans="1:6" ht="15" customHeight="1">
      <c r="A28" s="185"/>
      <c r="B28" s="350"/>
      <c r="C28" s="345"/>
      <c r="E28" s="345"/>
      <c r="F28" s="518"/>
    </row>
    <row r="29" spans="1:6" ht="15" customHeight="1">
      <c r="A29" s="185"/>
      <c r="B29" s="350"/>
      <c r="C29" s="345"/>
      <c r="E29" s="345"/>
      <c r="F29" s="518"/>
    </row>
    <row r="30" spans="1:6" ht="15" customHeight="1">
      <c r="A30" s="185"/>
      <c r="B30" s="350"/>
      <c r="C30" s="345"/>
      <c r="E30" s="345"/>
      <c r="F30" s="518"/>
    </row>
    <row r="31" spans="1:6" ht="15" customHeight="1">
      <c r="A31" s="185"/>
      <c r="B31" s="350"/>
      <c r="C31" s="345"/>
      <c r="E31" s="345"/>
      <c r="F31" s="518"/>
    </row>
    <row r="32" spans="1:6" ht="15" customHeight="1">
      <c r="A32" s="185"/>
      <c r="B32" s="350"/>
      <c r="C32" s="345"/>
      <c r="E32" s="345"/>
      <c r="F32" s="518"/>
    </row>
    <row r="33" spans="1:6" ht="15" customHeight="1">
      <c r="A33" s="185"/>
      <c r="B33" s="350"/>
      <c r="C33" s="345"/>
      <c r="E33" s="345"/>
      <c r="F33" s="518"/>
    </row>
    <row r="34" spans="1:6" ht="15" customHeight="1">
      <c r="A34" s="185"/>
      <c r="B34" s="350"/>
      <c r="C34" s="345"/>
      <c r="E34" s="345"/>
      <c r="F34" s="518"/>
    </row>
    <row r="35" spans="1:6" ht="15" customHeight="1">
      <c r="A35" s="185"/>
      <c r="B35" s="350"/>
      <c r="C35" s="345"/>
      <c r="E35" s="345"/>
      <c r="F35" s="518"/>
    </row>
    <row r="36" spans="1:6" ht="15" customHeight="1">
      <c r="A36" s="185"/>
      <c r="B36" s="350"/>
      <c r="C36" s="345"/>
      <c r="E36" s="345"/>
      <c r="F36" s="518"/>
    </row>
    <row r="37" spans="1:6" ht="15" customHeight="1">
      <c r="A37" s="185"/>
      <c r="B37" s="350"/>
      <c r="C37" s="345"/>
      <c r="E37" s="345"/>
      <c r="F37" s="518"/>
    </row>
    <row r="38" spans="1:6" ht="15" customHeight="1">
      <c r="A38" s="185"/>
      <c r="B38" s="350"/>
      <c r="C38" s="345"/>
      <c r="E38" s="345"/>
      <c r="F38" s="518"/>
    </row>
    <row r="39" spans="1:6" ht="30" customHeight="1">
      <c r="A39" s="358"/>
      <c r="B39" s="359" t="s">
        <v>326</v>
      </c>
      <c r="C39" s="360"/>
      <c r="D39" s="543"/>
      <c r="E39" s="362" t="s">
        <v>248</v>
      </c>
      <c r="F39" s="400">
        <f>SUM(F12:F27)</f>
        <v>0</v>
      </c>
    </row>
    <row r="40" spans="1:6" s="353" customFormat="1" ht="15" customHeight="1">
      <c r="A40" s="436"/>
      <c r="B40" s="506"/>
      <c r="C40" s="168"/>
      <c r="D40" s="526"/>
      <c r="E40" s="388"/>
      <c r="F40" s="220"/>
    </row>
    <row r="41" spans="1:6" s="335" customFormat="1" ht="15" customHeight="1">
      <c r="A41" s="337"/>
      <c r="B41" s="343" t="s">
        <v>1547</v>
      </c>
      <c r="C41" s="339"/>
      <c r="D41" s="529"/>
      <c r="E41" s="341"/>
      <c r="F41" s="544"/>
    </row>
    <row r="42" spans="1:6" ht="15" customHeight="1">
      <c r="A42" s="344"/>
      <c r="B42" s="162"/>
      <c r="C42" s="345"/>
      <c r="D42" s="532"/>
      <c r="E42" s="345"/>
      <c r="F42" s="518"/>
    </row>
    <row r="43" spans="1:6" ht="15" customHeight="1">
      <c r="A43" s="535"/>
      <c r="B43" s="545" t="s">
        <v>82</v>
      </c>
      <c r="C43" s="345"/>
      <c r="D43" s="534"/>
      <c r="E43" s="345"/>
      <c r="F43" s="518"/>
    </row>
    <row r="44" spans="1:6" ht="15" customHeight="1">
      <c r="A44" s="535"/>
      <c r="B44" s="350"/>
      <c r="C44" s="345"/>
      <c r="D44" s="534"/>
      <c r="E44" s="345"/>
      <c r="F44" s="518"/>
    </row>
    <row r="45" spans="1:6" ht="16.5" customHeight="1">
      <c r="A45" s="535"/>
      <c r="B45" s="546" t="s">
        <v>87</v>
      </c>
      <c r="C45" s="345"/>
      <c r="D45" s="534"/>
      <c r="E45" s="345"/>
      <c r="F45" s="518"/>
    </row>
    <row r="46" spans="1:6" ht="15" customHeight="1">
      <c r="A46" s="535"/>
      <c r="B46" s="350"/>
      <c r="C46" s="345"/>
      <c r="D46" s="534"/>
      <c r="E46" s="345"/>
      <c r="F46" s="518"/>
    </row>
    <row r="47" spans="1:6" ht="15" customHeight="1">
      <c r="A47" s="344"/>
      <c r="B47" s="547" t="s">
        <v>18</v>
      </c>
      <c r="C47" s="345"/>
      <c r="D47" s="534"/>
      <c r="E47" s="345"/>
      <c r="F47" s="518"/>
    </row>
    <row r="48" spans="1:6" ht="15" customHeight="1">
      <c r="A48" s="436"/>
      <c r="B48" s="442"/>
      <c r="C48" s="345"/>
      <c r="D48" s="534"/>
      <c r="E48" s="345"/>
      <c r="F48" s="518"/>
    </row>
    <row r="49" spans="1:6" ht="28.5">
      <c r="A49" s="537" t="s">
        <v>458</v>
      </c>
      <c r="B49" s="538" t="s">
        <v>74</v>
      </c>
      <c r="C49" s="345" t="s">
        <v>437</v>
      </c>
      <c r="D49" s="532">
        <v>713024</v>
      </c>
      <c r="E49" s="287"/>
      <c r="F49" s="219">
        <f>D49*E49</f>
        <v>0</v>
      </c>
    </row>
    <row r="50" spans="1:6" ht="15" customHeight="1">
      <c r="A50" s="537"/>
      <c r="B50" s="539"/>
      <c r="C50" s="345"/>
      <c r="D50" s="540"/>
      <c r="E50" s="548"/>
      <c r="F50" s="541"/>
    </row>
    <row r="51" spans="1:6" ht="15" customHeight="1">
      <c r="A51" s="542"/>
      <c r="B51" s="547" t="s">
        <v>77</v>
      </c>
      <c r="C51" s="345"/>
      <c r="D51" s="534"/>
      <c r="E51" s="548"/>
      <c r="F51" s="541"/>
    </row>
    <row r="52" spans="1:6" ht="15" customHeight="1">
      <c r="A52" s="537"/>
      <c r="B52" s="442"/>
      <c r="C52" s="345"/>
      <c r="D52" s="534"/>
      <c r="E52" s="548"/>
      <c r="F52" s="541"/>
    </row>
    <row r="53" spans="1:6" ht="15" customHeight="1">
      <c r="A53" s="537" t="s">
        <v>466</v>
      </c>
      <c r="B53" s="538" t="s">
        <v>75</v>
      </c>
      <c r="C53" s="345" t="s">
        <v>437</v>
      </c>
      <c r="D53" s="532">
        <v>713024</v>
      </c>
      <c r="E53" s="287"/>
      <c r="F53" s="219">
        <f>D53*E53</f>
        <v>0</v>
      </c>
    </row>
    <row r="54" spans="1:6" ht="15" customHeight="1">
      <c r="A54" s="537"/>
      <c r="B54" s="539"/>
      <c r="C54" s="345"/>
      <c r="D54" s="534"/>
      <c r="E54" s="548"/>
      <c r="F54" s="541"/>
    </row>
    <row r="55" spans="1:6" ht="15" customHeight="1">
      <c r="A55" s="542"/>
      <c r="B55" s="547" t="s">
        <v>19</v>
      </c>
      <c r="C55" s="345"/>
      <c r="D55" s="534"/>
      <c r="E55" s="548"/>
      <c r="F55" s="541"/>
    </row>
    <row r="56" spans="1:6" ht="15" customHeight="1">
      <c r="A56" s="537"/>
      <c r="B56" s="442"/>
      <c r="C56" s="345"/>
      <c r="D56" s="534"/>
      <c r="E56" s="548"/>
      <c r="F56" s="541"/>
    </row>
    <row r="57" spans="1:6" ht="15" customHeight="1">
      <c r="A57" s="537" t="s">
        <v>468</v>
      </c>
      <c r="B57" s="538" t="s">
        <v>76</v>
      </c>
      <c r="C57" s="345" t="s">
        <v>437</v>
      </c>
      <c r="D57" s="532">
        <v>713024</v>
      </c>
      <c r="E57" s="287"/>
      <c r="F57" s="219">
        <f>D57*E57</f>
        <v>0</v>
      </c>
    </row>
    <row r="58" spans="1:6" ht="15" customHeight="1">
      <c r="A58" s="537"/>
      <c r="B58" s="539"/>
      <c r="C58" s="345"/>
      <c r="D58" s="540"/>
      <c r="E58" s="548"/>
      <c r="F58" s="541"/>
    </row>
    <row r="59" spans="1:6" ht="15" customHeight="1">
      <c r="A59" s="542"/>
      <c r="B59" s="547" t="s">
        <v>703</v>
      </c>
      <c r="C59" s="345"/>
      <c r="D59" s="534"/>
      <c r="E59" s="548"/>
      <c r="F59" s="541"/>
    </row>
    <row r="60" spans="1:6" ht="15" customHeight="1">
      <c r="A60" s="537"/>
      <c r="B60" s="442"/>
      <c r="C60" s="345"/>
      <c r="D60" s="534"/>
      <c r="E60" s="548"/>
      <c r="F60" s="541"/>
    </row>
    <row r="61" spans="1:6" ht="15" customHeight="1">
      <c r="A61" s="542"/>
      <c r="B61" s="547" t="s">
        <v>80</v>
      </c>
      <c r="C61" s="345"/>
      <c r="D61" s="534"/>
      <c r="E61" s="548"/>
      <c r="F61" s="541"/>
    </row>
    <row r="62" spans="1:6" ht="15" customHeight="1">
      <c r="A62" s="537"/>
      <c r="B62" s="442"/>
      <c r="C62" s="345"/>
      <c r="D62" s="534"/>
      <c r="E62" s="548"/>
      <c r="F62" s="541"/>
    </row>
    <row r="63" spans="1:6" ht="15" customHeight="1">
      <c r="A63" s="537" t="s">
        <v>470</v>
      </c>
      <c r="B63" s="538" t="s">
        <v>78</v>
      </c>
      <c r="C63" s="345" t="s">
        <v>437</v>
      </c>
      <c r="D63" s="532">
        <v>713024</v>
      </c>
      <c r="E63" s="287"/>
      <c r="F63" s="219">
        <f>D63*E63</f>
        <v>0</v>
      </c>
    </row>
    <row r="64" spans="1:6" ht="15" customHeight="1">
      <c r="A64" s="537"/>
      <c r="B64" s="538"/>
      <c r="C64" s="345"/>
      <c r="D64" s="532"/>
      <c r="E64" s="548"/>
      <c r="F64" s="541"/>
    </row>
    <row r="65" spans="1:6" ht="15" customHeight="1">
      <c r="A65" s="542"/>
      <c r="B65" s="547" t="s">
        <v>79</v>
      </c>
      <c r="C65" s="345"/>
      <c r="D65" s="534"/>
      <c r="E65" s="548"/>
      <c r="F65" s="541"/>
    </row>
    <row r="66" spans="1:6" ht="15" customHeight="1">
      <c r="A66" s="537"/>
      <c r="B66" s="442"/>
      <c r="C66" s="345"/>
      <c r="D66" s="534"/>
      <c r="E66" s="548"/>
      <c r="F66" s="541"/>
    </row>
    <row r="67" spans="1:6" ht="15" customHeight="1">
      <c r="A67" s="537" t="s">
        <v>472</v>
      </c>
      <c r="B67" s="538" t="s">
        <v>81</v>
      </c>
      <c r="C67" s="345" t="s">
        <v>437</v>
      </c>
      <c r="D67" s="532">
        <v>713024</v>
      </c>
      <c r="E67" s="287"/>
      <c r="F67" s="219">
        <f>D67*E67</f>
        <v>0</v>
      </c>
    </row>
    <row r="68" spans="1:6" ht="12" customHeight="1">
      <c r="A68" s="537"/>
      <c r="B68" s="539"/>
      <c r="C68" s="345"/>
      <c r="D68" s="532"/>
      <c r="E68" s="548"/>
      <c r="F68" s="541"/>
    </row>
    <row r="69" spans="1:6" ht="15" customHeight="1">
      <c r="A69" s="542"/>
      <c r="B69" s="547" t="s">
        <v>83</v>
      </c>
      <c r="C69" s="345"/>
      <c r="D69" s="534"/>
      <c r="E69" s="548"/>
      <c r="F69" s="541"/>
    </row>
    <row r="70" spans="1:6" ht="15" customHeight="1">
      <c r="A70" s="537"/>
      <c r="B70" s="442"/>
      <c r="C70" s="345"/>
      <c r="D70" s="534"/>
      <c r="E70" s="548"/>
      <c r="F70" s="541"/>
    </row>
    <row r="71" spans="1:6" ht="15" customHeight="1">
      <c r="A71" s="537" t="s">
        <v>473</v>
      </c>
      <c r="B71" s="538" t="s">
        <v>84</v>
      </c>
      <c r="C71" s="345" t="s">
        <v>437</v>
      </c>
      <c r="D71" s="532">
        <v>19934</v>
      </c>
      <c r="E71" s="287"/>
      <c r="F71" s="219">
        <f>D71*E71</f>
        <v>0</v>
      </c>
    </row>
    <row r="72" spans="1:6" ht="15" customHeight="1">
      <c r="A72" s="436"/>
      <c r="B72" s="538"/>
      <c r="C72" s="345"/>
      <c r="D72" s="532"/>
      <c r="E72" s="549"/>
      <c r="F72" s="518"/>
    </row>
    <row r="73" spans="1:6" ht="15" customHeight="1">
      <c r="A73" s="436"/>
      <c r="B73" s="538"/>
      <c r="C73" s="345"/>
      <c r="D73" s="532"/>
      <c r="E73" s="549"/>
      <c r="F73" s="518"/>
    </row>
    <row r="74" spans="1:6" ht="15" customHeight="1">
      <c r="A74" s="436"/>
      <c r="B74" s="538"/>
      <c r="C74" s="345"/>
      <c r="D74" s="532"/>
      <c r="E74" s="549"/>
      <c r="F74" s="518"/>
    </row>
    <row r="75" spans="1:6" ht="15" customHeight="1">
      <c r="A75" s="436"/>
      <c r="B75" s="538"/>
      <c r="C75" s="345"/>
      <c r="D75" s="532"/>
      <c r="E75" s="549"/>
      <c r="F75" s="518"/>
    </row>
    <row r="76" spans="1:6" ht="15" customHeight="1">
      <c r="A76" s="436"/>
      <c r="B76" s="538"/>
      <c r="C76" s="345"/>
      <c r="D76" s="532"/>
      <c r="E76" s="549"/>
      <c r="F76" s="518"/>
    </row>
    <row r="77" spans="1:6" ht="15" customHeight="1">
      <c r="A77" s="436"/>
      <c r="B77" s="538"/>
      <c r="C77" s="345"/>
      <c r="D77" s="532"/>
      <c r="E77" s="549"/>
      <c r="F77" s="518"/>
    </row>
    <row r="78" spans="1:6" ht="15" customHeight="1">
      <c r="A78" s="436"/>
      <c r="B78" s="538"/>
      <c r="C78" s="345"/>
      <c r="D78" s="532"/>
      <c r="E78" s="549"/>
      <c r="F78" s="518"/>
    </row>
    <row r="79" spans="1:6" ht="15" customHeight="1">
      <c r="A79" s="436"/>
      <c r="B79" s="538"/>
      <c r="C79" s="345"/>
      <c r="D79" s="532"/>
      <c r="E79" s="549"/>
      <c r="F79" s="518"/>
    </row>
    <row r="80" spans="1:6" ht="15" customHeight="1">
      <c r="A80" s="436"/>
      <c r="B80" s="538"/>
      <c r="C80" s="345"/>
      <c r="D80" s="532"/>
      <c r="E80" s="549"/>
      <c r="F80" s="518"/>
    </row>
    <row r="81" spans="1:6" ht="15" customHeight="1">
      <c r="A81" s="436"/>
      <c r="B81" s="538"/>
      <c r="C81" s="345"/>
      <c r="D81" s="532"/>
      <c r="E81" s="549"/>
      <c r="F81" s="518"/>
    </row>
    <row r="82" spans="1:6" ht="30" customHeight="1">
      <c r="A82" s="358"/>
      <c r="B82" s="359" t="s">
        <v>326</v>
      </c>
      <c r="C82" s="360"/>
      <c r="D82" s="443"/>
      <c r="E82" s="362" t="s">
        <v>248</v>
      </c>
      <c r="F82" s="400">
        <f>SUM(F44:F74)</f>
        <v>0</v>
      </c>
    </row>
    <row r="83" spans="1:6" s="353" customFormat="1" ht="15" customHeight="1">
      <c r="A83" s="436"/>
      <c r="B83" s="506"/>
      <c r="C83" s="168"/>
      <c r="D83" s="526"/>
      <c r="E83" s="388"/>
      <c r="F83" s="220"/>
    </row>
    <row r="84" spans="1:6" s="335" customFormat="1" ht="15" customHeight="1">
      <c r="A84" s="337"/>
      <c r="B84" s="343" t="s">
        <v>1548</v>
      </c>
      <c r="C84" s="339"/>
      <c r="D84" s="529"/>
      <c r="E84" s="341"/>
      <c r="F84" s="544"/>
    </row>
    <row r="85" spans="1:6" ht="15" customHeight="1">
      <c r="A85" s="436"/>
      <c r="B85" s="538"/>
      <c r="C85" s="345"/>
      <c r="D85" s="532"/>
      <c r="E85" s="549"/>
      <c r="F85" s="518"/>
    </row>
    <row r="86" spans="1:6" ht="15" customHeight="1">
      <c r="A86" s="436"/>
      <c r="B86" s="550" t="s">
        <v>85</v>
      </c>
      <c r="C86" s="345"/>
      <c r="D86" s="532"/>
      <c r="E86" s="549"/>
      <c r="F86" s="518"/>
    </row>
    <row r="87" spans="1:6" ht="15" customHeight="1">
      <c r="A87" s="436"/>
      <c r="B87" s="538"/>
      <c r="C87" s="345"/>
      <c r="D87" s="532"/>
      <c r="E87" s="549"/>
      <c r="F87" s="518"/>
    </row>
    <row r="88" spans="1:6" ht="28.5">
      <c r="A88" s="436"/>
      <c r="B88" s="551" t="s">
        <v>86</v>
      </c>
      <c r="C88" s="552"/>
      <c r="D88" s="553"/>
      <c r="E88" s="549"/>
      <c r="F88" s="518"/>
    </row>
    <row r="89" spans="1:6" ht="15" customHeight="1">
      <c r="A89" s="436"/>
      <c r="B89" s="554"/>
      <c r="C89" s="552"/>
      <c r="D89" s="553"/>
      <c r="E89" s="549"/>
      <c r="F89" s="518"/>
    </row>
    <row r="90" spans="1:6" ht="15" customHeight="1">
      <c r="A90" s="537" t="s">
        <v>458</v>
      </c>
      <c r="B90" s="538" t="s">
        <v>78</v>
      </c>
      <c r="C90" s="345" t="s">
        <v>437</v>
      </c>
      <c r="D90" s="532">
        <v>371756</v>
      </c>
      <c r="E90" s="287"/>
      <c r="F90" s="219">
        <f>D90*E90</f>
        <v>0</v>
      </c>
    </row>
    <row r="91" spans="1:6" ht="15" customHeight="1">
      <c r="A91" s="537"/>
      <c r="B91" s="539"/>
      <c r="C91" s="345"/>
      <c r="D91" s="540"/>
      <c r="E91" s="548"/>
      <c r="F91" s="541"/>
    </row>
    <row r="92" spans="1:6" ht="15" customHeight="1">
      <c r="A92" s="537"/>
      <c r="B92" s="555" t="s">
        <v>88</v>
      </c>
      <c r="C92" s="345"/>
      <c r="D92" s="540"/>
      <c r="E92" s="548"/>
      <c r="F92" s="541"/>
    </row>
    <row r="93" spans="1:6" ht="15" customHeight="1">
      <c r="A93" s="537"/>
      <c r="B93" s="539"/>
      <c r="C93" s="345"/>
      <c r="D93" s="540"/>
      <c r="E93" s="548"/>
      <c r="F93" s="541"/>
    </row>
    <row r="94" spans="1:6" ht="15" customHeight="1">
      <c r="A94" s="542"/>
      <c r="B94" s="547" t="s">
        <v>20</v>
      </c>
      <c r="C94" s="345"/>
      <c r="D94" s="534"/>
      <c r="E94" s="548"/>
      <c r="F94" s="541"/>
    </row>
    <row r="95" spans="1:6" ht="15" customHeight="1">
      <c r="A95" s="537"/>
      <c r="B95" s="442"/>
      <c r="C95" s="345"/>
      <c r="D95" s="534"/>
      <c r="E95" s="548"/>
      <c r="F95" s="541"/>
    </row>
    <row r="96" spans="1:6" ht="57">
      <c r="A96" s="537"/>
      <c r="B96" s="556" t="s">
        <v>1686</v>
      </c>
      <c r="C96" s="345"/>
      <c r="D96" s="532"/>
      <c r="E96" s="548"/>
      <c r="F96" s="541"/>
    </row>
    <row r="97" spans="1:6" ht="16.5">
      <c r="A97" s="537"/>
      <c r="B97" s="556"/>
      <c r="C97" s="345"/>
      <c r="D97" s="532"/>
      <c r="E97" s="548"/>
      <c r="F97" s="541"/>
    </row>
    <row r="98" spans="1:6" ht="15" customHeight="1">
      <c r="A98" s="537" t="s">
        <v>466</v>
      </c>
      <c r="B98" s="538" t="s">
        <v>89</v>
      </c>
      <c r="C98" s="345" t="s">
        <v>440</v>
      </c>
      <c r="D98" s="532">
        <v>60410</v>
      </c>
      <c r="E98" s="287"/>
      <c r="F98" s="219">
        <f>D98*E98</f>
        <v>0</v>
      </c>
    </row>
    <row r="99" spans="1:6" ht="12" customHeight="1">
      <c r="A99" s="537"/>
      <c r="B99" s="539"/>
      <c r="C99" s="345"/>
      <c r="D99" s="540"/>
      <c r="E99" s="548"/>
      <c r="F99" s="541"/>
    </row>
    <row r="100" spans="1:6" ht="42.75">
      <c r="A100" s="537"/>
      <c r="B100" s="556" t="s">
        <v>90</v>
      </c>
      <c r="C100" s="345"/>
      <c r="D100" s="532"/>
      <c r="E100" s="548"/>
      <c r="F100" s="541"/>
    </row>
    <row r="101" spans="1:6" ht="16.5">
      <c r="A101" s="537"/>
      <c r="B101" s="556"/>
      <c r="C101" s="345"/>
      <c r="D101" s="532"/>
      <c r="E101" s="548"/>
      <c r="F101" s="541"/>
    </row>
    <row r="102" spans="1:6" ht="15" customHeight="1">
      <c r="A102" s="537" t="s">
        <v>468</v>
      </c>
      <c r="B102" s="538" t="s">
        <v>91</v>
      </c>
      <c r="C102" s="345" t="s">
        <v>440</v>
      </c>
      <c r="D102" s="532">
        <v>18588</v>
      </c>
      <c r="E102" s="287"/>
      <c r="F102" s="219">
        <f>D102*E102</f>
        <v>0</v>
      </c>
    </row>
    <row r="103" spans="1:6" ht="12" customHeight="1">
      <c r="A103" s="537"/>
      <c r="B103" s="539"/>
      <c r="C103" s="345"/>
      <c r="D103" s="540"/>
      <c r="E103" s="548"/>
      <c r="F103" s="541"/>
    </row>
    <row r="104" spans="1:6" ht="42.75">
      <c r="A104" s="537"/>
      <c r="B104" s="556" t="s">
        <v>1687</v>
      </c>
      <c r="C104" s="345"/>
      <c r="D104" s="532"/>
      <c r="E104" s="548"/>
      <c r="F104" s="541"/>
    </row>
    <row r="105" spans="1:6" ht="16.5">
      <c r="A105" s="537"/>
      <c r="B105" s="556"/>
      <c r="C105" s="345"/>
      <c r="D105" s="532"/>
      <c r="E105" s="548"/>
      <c r="F105" s="541"/>
    </row>
    <row r="106" spans="1:6" ht="15" customHeight="1">
      <c r="A106" s="537" t="s">
        <v>470</v>
      </c>
      <c r="B106" s="538" t="s">
        <v>92</v>
      </c>
      <c r="C106" s="345" t="s">
        <v>440</v>
      </c>
      <c r="D106" s="532">
        <v>13940</v>
      </c>
      <c r="E106" s="287"/>
      <c r="F106" s="219">
        <f>D106*E106</f>
        <v>0</v>
      </c>
    </row>
    <row r="107" spans="1:6" ht="15" customHeight="1">
      <c r="A107" s="436"/>
      <c r="B107" s="162"/>
      <c r="C107" s="345"/>
      <c r="E107" s="513"/>
      <c r="F107" s="515"/>
    </row>
    <row r="108" spans="1:6" ht="15" customHeight="1">
      <c r="A108" s="436"/>
      <c r="B108" s="162"/>
      <c r="C108" s="345"/>
      <c r="E108" s="513"/>
      <c r="F108" s="515"/>
    </row>
    <row r="109" spans="1:6" ht="15" customHeight="1">
      <c r="A109" s="436"/>
      <c r="B109" s="162"/>
      <c r="C109" s="345"/>
      <c r="E109" s="513"/>
      <c r="F109" s="515"/>
    </row>
    <row r="110" spans="1:6" ht="15" customHeight="1">
      <c r="A110" s="436"/>
      <c r="B110" s="162"/>
      <c r="C110" s="345"/>
      <c r="E110" s="513"/>
      <c r="F110" s="515"/>
    </row>
    <row r="111" spans="1:6" ht="15" customHeight="1">
      <c r="A111" s="436"/>
      <c r="B111" s="162"/>
      <c r="C111" s="345"/>
      <c r="E111" s="513"/>
      <c r="F111" s="515"/>
    </row>
    <row r="112" spans="1:6" ht="15" customHeight="1">
      <c r="A112" s="436"/>
      <c r="B112" s="162"/>
      <c r="C112" s="345"/>
      <c r="E112" s="513"/>
      <c r="F112" s="515"/>
    </row>
    <row r="113" spans="1:6" ht="15" customHeight="1">
      <c r="A113" s="436"/>
      <c r="B113" s="162"/>
      <c r="C113" s="345"/>
      <c r="E113" s="513"/>
      <c r="F113" s="515"/>
    </row>
    <row r="114" spans="1:6" ht="15" customHeight="1">
      <c r="A114" s="436"/>
      <c r="B114" s="162"/>
      <c r="C114" s="345"/>
      <c r="E114" s="513"/>
      <c r="F114" s="515"/>
    </row>
    <row r="115" spans="1:6" ht="15" customHeight="1">
      <c r="A115" s="436"/>
      <c r="B115" s="162"/>
      <c r="C115" s="345"/>
      <c r="E115" s="513"/>
      <c r="F115" s="515"/>
    </row>
    <row r="116" spans="1:6" ht="15" customHeight="1">
      <c r="A116" s="436"/>
      <c r="B116" s="162"/>
      <c r="C116" s="345"/>
      <c r="E116" s="513"/>
      <c r="F116" s="515"/>
    </row>
    <row r="117" spans="1:6" ht="15" customHeight="1">
      <c r="A117" s="436"/>
      <c r="B117" s="162"/>
      <c r="C117" s="345"/>
      <c r="E117" s="513"/>
      <c r="F117" s="515"/>
    </row>
    <row r="118" spans="1:6" ht="15" customHeight="1">
      <c r="A118" s="436"/>
      <c r="B118" s="162"/>
      <c r="C118" s="345"/>
      <c r="E118" s="513"/>
      <c r="F118" s="515"/>
    </row>
    <row r="119" spans="1:6" ht="30" customHeight="1">
      <c r="A119" s="358"/>
      <c r="B119" s="359" t="s">
        <v>326</v>
      </c>
      <c r="C119" s="360"/>
      <c r="D119" s="443"/>
      <c r="E119" s="362" t="s">
        <v>248</v>
      </c>
      <c r="F119" s="400">
        <f>SUM(F86:F110)</f>
        <v>0</v>
      </c>
    </row>
    <row r="120" spans="1:6" s="353" customFormat="1" ht="15" customHeight="1">
      <c r="A120" s="436"/>
      <c r="B120" s="506"/>
      <c r="C120" s="168"/>
      <c r="D120" s="526"/>
      <c r="E120" s="388"/>
      <c r="F120" s="220"/>
    </row>
    <row r="121" spans="1:6" s="335" customFormat="1" ht="15" customHeight="1">
      <c r="A121" s="337"/>
      <c r="B121" s="343" t="s">
        <v>1549</v>
      </c>
      <c r="C121" s="339"/>
      <c r="D121" s="529"/>
      <c r="E121" s="341"/>
      <c r="F121" s="544"/>
    </row>
    <row r="122" spans="1:6" ht="14.1" customHeight="1">
      <c r="A122" s="436"/>
      <c r="B122" s="162"/>
      <c r="C122" s="345"/>
      <c r="E122" s="513"/>
      <c r="F122" s="515"/>
    </row>
    <row r="123" spans="1:6" ht="15" customHeight="1">
      <c r="A123" s="436"/>
      <c r="B123" s="557" t="s">
        <v>93</v>
      </c>
      <c r="C123" s="345"/>
      <c r="E123" s="513"/>
      <c r="F123" s="515"/>
    </row>
    <row r="124" spans="1:6" ht="14.1" customHeight="1">
      <c r="A124" s="436"/>
      <c r="B124" s="557"/>
      <c r="C124" s="345"/>
      <c r="E124" s="513"/>
      <c r="F124" s="515"/>
    </row>
    <row r="125" spans="1:6" ht="159.75" customHeight="1">
      <c r="A125" s="436"/>
      <c r="B125" s="556" t="s">
        <v>1551</v>
      </c>
      <c r="C125" s="345"/>
      <c r="E125" s="513"/>
      <c r="F125" s="515"/>
    </row>
    <row r="126" spans="1:6" ht="9" customHeight="1">
      <c r="A126" s="436"/>
      <c r="B126" s="556"/>
      <c r="C126" s="345"/>
      <c r="E126" s="513"/>
      <c r="F126" s="515"/>
    </row>
    <row r="127" spans="1:6" ht="15" customHeight="1">
      <c r="A127" s="185"/>
      <c r="B127" s="558" t="s">
        <v>21</v>
      </c>
      <c r="C127" s="345"/>
      <c r="E127" s="513"/>
      <c r="F127" s="515"/>
    </row>
    <row r="128" spans="1:6" ht="14.1" customHeight="1">
      <c r="A128" s="185"/>
      <c r="B128" s="389"/>
      <c r="C128" s="345"/>
      <c r="E128" s="513"/>
      <c r="F128" s="515"/>
    </row>
    <row r="129" spans="1:6" ht="15" customHeight="1">
      <c r="A129" s="537" t="s">
        <v>458</v>
      </c>
      <c r="B129" s="538" t="s">
        <v>774</v>
      </c>
      <c r="C129" s="345" t="s">
        <v>440</v>
      </c>
      <c r="D129" s="532">
        <v>120</v>
      </c>
      <c r="E129" s="287"/>
      <c r="F129" s="219">
        <f>D129*E129</f>
        <v>0</v>
      </c>
    </row>
    <row r="130" spans="1:6" ht="14.1" customHeight="1">
      <c r="A130" s="559"/>
      <c r="B130" s="389"/>
      <c r="C130" s="345"/>
      <c r="E130" s="366"/>
      <c r="F130" s="510"/>
    </row>
    <row r="131" spans="1:6" ht="15" customHeight="1">
      <c r="A131" s="537" t="s">
        <v>466</v>
      </c>
      <c r="B131" s="538" t="s">
        <v>794</v>
      </c>
      <c r="C131" s="345" t="s">
        <v>440</v>
      </c>
      <c r="D131" s="532">
        <v>200</v>
      </c>
      <c r="E131" s="287"/>
      <c r="F131" s="219">
        <f>D131*E131</f>
        <v>0</v>
      </c>
    </row>
    <row r="132" spans="1:6" ht="14.1" customHeight="1">
      <c r="A132" s="559"/>
      <c r="B132" s="389"/>
      <c r="C132" s="345"/>
      <c r="E132" s="366"/>
      <c r="F132" s="510"/>
    </row>
    <row r="133" spans="1:6" ht="15" customHeight="1">
      <c r="A133" s="537" t="s">
        <v>468</v>
      </c>
      <c r="B133" s="538" t="s">
        <v>795</v>
      </c>
      <c r="C133" s="345" t="s">
        <v>442</v>
      </c>
      <c r="D133" s="532">
        <v>20</v>
      </c>
      <c r="E133" s="287"/>
      <c r="F133" s="219">
        <f>D133*E133</f>
        <v>0</v>
      </c>
    </row>
    <row r="134" spans="1:6" s="353" customFormat="1" ht="14.1" customHeight="1">
      <c r="A134" s="559"/>
      <c r="B134" s="389"/>
      <c r="C134" s="345"/>
      <c r="D134" s="526"/>
      <c r="E134" s="508"/>
      <c r="F134" s="510"/>
    </row>
    <row r="135" spans="1:6" s="353" customFormat="1" ht="15" customHeight="1">
      <c r="A135" s="537" t="s">
        <v>470</v>
      </c>
      <c r="B135" s="538" t="s">
        <v>796</v>
      </c>
      <c r="C135" s="345" t="s">
        <v>442</v>
      </c>
      <c r="D135" s="532">
        <v>50</v>
      </c>
      <c r="E135" s="287"/>
      <c r="F135" s="219">
        <f>D135*E135</f>
        <v>0</v>
      </c>
    </row>
    <row r="136" spans="1:6" s="353" customFormat="1" ht="14.1" customHeight="1">
      <c r="A136" s="559"/>
      <c r="B136" s="389"/>
      <c r="C136" s="345"/>
      <c r="D136" s="526"/>
      <c r="E136" s="508"/>
      <c r="F136" s="510"/>
    </row>
    <row r="137" spans="1:6" s="353" customFormat="1" ht="15" customHeight="1">
      <c r="A137" s="537" t="s">
        <v>472</v>
      </c>
      <c r="B137" s="538" t="s">
        <v>797</v>
      </c>
      <c r="C137" s="345" t="s">
        <v>442</v>
      </c>
      <c r="D137" s="532">
        <v>14</v>
      </c>
      <c r="E137" s="287"/>
      <c r="F137" s="219">
        <f>D137*E137</f>
        <v>0</v>
      </c>
    </row>
    <row r="138" spans="1:6" s="353" customFormat="1" ht="14.1" customHeight="1">
      <c r="A138" s="559"/>
      <c r="B138" s="389"/>
      <c r="C138" s="345"/>
      <c r="D138" s="560"/>
      <c r="E138" s="508"/>
      <c r="F138" s="510"/>
    </row>
    <row r="139" spans="1:6" s="353" customFormat="1" ht="15" customHeight="1">
      <c r="A139" s="537" t="s">
        <v>473</v>
      </c>
      <c r="B139" s="538" t="s">
        <v>798</v>
      </c>
      <c r="C139" s="345" t="s">
        <v>442</v>
      </c>
      <c r="D139" s="532">
        <v>5</v>
      </c>
      <c r="E139" s="287"/>
      <c r="F139" s="219">
        <f>D139*E139</f>
        <v>0</v>
      </c>
    </row>
    <row r="140" spans="1:6" s="353" customFormat="1" ht="14.1" customHeight="1">
      <c r="A140" s="559"/>
      <c r="B140" s="389"/>
      <c r="C140" s="345"/>
      <c r="D140" s="560"/>
      <c r="E140" s="508"/>
      <c r="F140" s="510"/>
    </row>
    <row r="141" spans="1:6" s="353" customFormat="1" ht="15" customHeight="1">
      <c r="A141" s="537" t="s">
        <v>475</v>
      </c>
      <c r="B141" s="538" t="s">
        <v>799</v>
      </c>
      <c r="C141" s="345" t="s">
        <v>442</v>
      </c>
      <c r="D141" s="532">
        <v>6</v>
      </c>
      <c r="E141" s="287"/>
      <c r="F141" s="219">
        <f>D141*E141</f>
        <v>0</v>
      </c>
    </row>
    <row r="142" spans="1:6" s="353" customFormat="1" ht="14.1" customHeight="1">
      <c r="A142" s="559"/>
      <c r="B142" s="389"/>
      <c r="C142" s="345"/>
      <c r="D142" s="560"/>
      <c r="E142" s="508"/>
      <c r="F142" s="510"/>
    </row>
    <row r="143" spans="1:6" s="353" customFormat="1" ht="15" customHeight="1">
      <c r="A143" s="537" t="s">
        <v>489</v>
      </c>
      <c r="B143" s="538" t="s">
        <v>800</v>
      </c>
      <c r="C143" s="345" t="s">
        <v>442</v>
      </c>
      <c r="D143" s="532">
        <v>4</v>
      </c>
      <c r="E143" s="287"/>
      <c r="F143" s="219">
        <f>D143*E143</f>
        <v>0</v>
      </c>
    </row>
    <row r="144" spans="1:6" s="353" customFormat="1" ht="14.1" customHeight="1">
      <c r="A144" s="559"/>
      <c r="B144" s="389"/>
      <c r="C144" s="345"/>
      <c r="D144" s="560"/>
      <c r="E144" s="508"/>
      <c r="F144" s="510"/>
    </row>
    <row r="145" spans="1:6" s="353" customFormat="1" ht="15" customHeight="1">
      <c r="A145" s="537" t="s">
        <v>493</v>
      </c>
      <c r="B145" s="538" t="s">
        <v>801</v>
      </c>
      <c r="C145" s="345" t="s">
        <v>442</v>
      </c>
      <c r="D145" s="532">
        <v>5</v>
      </c>
      <c r="E145" s="287"/>
      <c r="F145" s="219">
        <f>D145*E145</f>
        <v>0</v>
      </c>
    </row>
    <row r="146" spans="1:6" s="353" customFormat="1" ht="14.1" customHeight="1">
      <c r="A146" s="559"/>
      <c r="B146" s="389"/>
      <c r="C146" s="345"/>
      <c r="D146" s="526"/>
      <c r="E146" s="508"/>
      <c r="F146" s="510"/>
    </row>
    <row r="147" spans="1:6" s="353" customFormat="1" ht="16.5">
      <c r="A147" s="537" t="s">
        <v>495</v>
      </c>
      <c r="B147" s="538" t="s">
        <v>802</v>
      </c>
      <c r="C147" s="345" t="s">
        <v>440</v>
      </c>
      <c r="D147" s="532">
        <v>7500</v>
      </c>
      <c r="E147" s="287"/>
      <c r="F147" s="219">
        <f>D147*E147</f>
        <v>0</v>
      </c>
    </row>
    <row r="148" spans="1:6" s="353" customFormat="1" ht="14.1" customHeight="1">
      <c r="A148" s="559"/>
      <c r="B148" s="389"/>
      <c r="C148" s="345"/>
      <c r="D148" s="560"/>
      <c r="E148" s="508"/>
      <c r="F148" s="510"/>
    </row>
    <row r="149" spans="1:6" s="353" customFormat="1" ht="16.5">
      <c r="A149" s="537" t="s">
        <v>497</v>
      </c>
      <c r="B149" s="538" t="s">
        <v>803</v>
      </c>
      <c r="C149" s="345" t="s">
        <v>440</v>
      </c>
      <c r="D149" s="532">
        <v>800</v>
      </c>
      <c r="E149" s="287"/>
      <c r="F149" s="219">
        <f>D149*E149</f>
        <v>0</v>
      </c>
    </row>
    <row r="150" spans="1:6" s="353" customFormat="1" ht="14.1" customHeight="1">
      <c r="A150" s="559"/>
      <c r="B150" s="389"/>
      <c r="C150" s="345"/>
      <c r="D150" s="560"/>
      <c r="E150" s="508"/>
      <c r="F150" s="510"/>
    </row>
    <row r="151" spans="1:6" s="353" customFormat="1" ht="16.5">
      <c r="A151" s="537" t="s">
        <v>499</v>
      </c>
      <c r="B151" s="538" t="s">
        <v>804</v>
      </c>
      <c r="C151" s="345" t="s">
        <v>440</v>
      </c>
      <c r="D151" s="532">
        <v>350</v>
      </c>
      <c r="E151" s="287"/>
      <c r="F151" s="219">
        <f>D151*E151</f>
        <v>0</v>
      </c>
    </row>
    <row r="152" spans="1:6" s="353" customFormat="1" ht="14.1" customHeight="1">
      <c r="A152" s="559"/>
      <c r="B152" s="389"/>
      <c r="C152" s="345"/>
      <c r="D152" s="560"/>
      <c r="E152" s="508"/>
      <c r="F152" s="510"/>
    </row>
    <row r="153" spans="1:6" s="353" customFormat="1" ht="17.25" customHeight="1">
      <c r="A153" s="537" t="s">
        <v>501</v>
      </c>
      <c r="B153" s="538" t="s">
        <v>1035</v>
      </c>
      <c r="C153" s="345" t="s">
        <v>442</v>
      </c>
      <c r="D153" s="532">
        <v>7</v>
      </c>
      <c r="E153" s="287"/>
      <c r="F153" s="219">
        <f>D153*E153</f>
        <v>0</v>
      </c>
    </row>
    <row r="154" spans="1:6" s="353" customFormat="1" ht="14.1" customHeight="1">
      <c r="A154" s="185"/>
      <c r="B154" s="389"/>
      <c r="C154" s="345"/>
      <c r="D154" s="560"/>
      <c r="E154" s="561"/>
      <c r="F154" s="515"/>
    </row>
    <row r="155" spans="1:6" ht="30" customHeight="1">
      <c r="A155" s="358"/>
      <c r="B155" s="359" t="s">
        <v>264</v>
      </c>
      <c r="C155" s="360"/>
      <c r="D155" s="543"/>
      <c r="E155" s="362" t="s">
        <v>248</v>
      </c>
      <c r="F155" s="400">
        <f>SUM(F124:F153)</f>
        <v>0</v>
      </c>
    </row>
    <row r="156" spans="1:6" s="353" customFormat="1" ht="15" customHeight="1">
      <c r="A156" s="436"/>
      <c r="B156" s="506"/>
      <c r="C156" s="168"/>
      <c r="D156" s="526"/>
      <c r="E156" s="388"/>
      <c r="F156" s="220"/>
    </row>
    <row r="157" spans="1:6" s="335" customFormat="1" ht="15" customHeight="1">
      <c r="A157" s="337"/>
      <c r="B157" s="343" t="s">
        <v>1550</v>
      </c>
      <c r="C157" s="339"/>
      <c r="D157" s="529"/>
      <c r="E157" s="341"/>
      <c r="F157" s="544"/>
    </row>
    <row r="158" spans="1:6" s="353" customFormat="1" ht="15" customHeight="1">
      <c r="A158" s="185"/>
      <c r="B158" s="389"/>
      <c r="C158" s="345"/>
      <c r="D158" s="526"/>
      <c r="E158" s="561"/>
      <c r="F158" s="515"/>
    </row>
    <row r="159" spans="1:6" s="353" customFormat="1" ht="28.5">
      <c r="A159" s="537" t="s">
        <v>458</v>
      </c>
      <c r="B159" s="538" t="s">
        <v>1036</v>
      </c>
      <c r="C159" s="345" t="s">
        <v>442</v>
      </c>
      <c r="D159" s="532">
        <v>5</v>
      </c>
      <c r="E159" s="287"/>
      <c r="F159" s="219">
        <f>D159*E159</f>
        <v>0</v>
      </c>
    </row>
    <row r="160" spans="1:6" s="353" customFormat="1" ht="16.5">
      <c r="A160" s="559"/>
      <c r="B160" s="389"/>
      <c r="C160" s="345"/>
      <c r="D160" s="560"/>
      <c r="E160" s="508"/>
      <c r="F160" s="510"/>
    </row>
    <row r="161" spans="1:6" s="353" customFormat="1" ht="15" customHeight="1">
      <c r="A161" s="537" t="s">
        <v>466</v>
      </c>
      <c r="B161" s="538" t="s">
        <v>1037</v>
      </c>
      <c r="C161" s="345" t="s">
        <v>442</v>
      </c>
      <c r="D161" s="532">
        <v>7</v>
      </c>
      <c r="E161" s="287"/>
      <c r="F161" s="219">
        <f>D161*E161</f>
        <v>0</v>
      </c>
    </row>
    <row r="162" spans="1:6" s="353" customFormat="1" ht="16.5">
      <c r="A162" s="559"/>
      <c r="B162" s="389"/>
      <c r="C162" s="345"/>
      <c r="D162" s="560"/>
      <c r="E162" s="508"/>
      <c r="F162" s="510"/>
    </row>
    <row r="163" spans="1:6" s="353" customFormat="1" ht="15" customHeight="1">
      <c r="A163" s="537" t="s">
        <v>468</v>
      </c>
      <c r="B163" s="538" t="s">
        <v>1038</v>
      </c>
      <c r="C163" s="345" t="s">
        <v>442</v>
      </c>
      <c r="D163" s="532">
        <v>7</v>
      </c>
      <c r="E163" s="287"/>
      <c r="F163" s="219">
        <f>D163*E163</f>
        <v>0</v>
      </c>
    </row>
    <row r="164" spans="1:6" s="353" customFormat="1" ht="16.5">
      <c r="A164" s="559"/>
      <c r="B164" s="389"/>
      <c r="C164" s="345"/>
      <c r="D164" s="560"/>
      <c r="E164" s="561"/>
      <c r="F164" s="515"/>
    </row>
    <row r="165" spans="1:6" s="353" customFormat="1" ht="15" customHeight="1">
      <c r="A165" s="559"/>
      <c r="B165" s="558" t="s">
        <v>22</v>
      </c>
      <c r="C165" s="345"/>
      <c r="D165" s="526"/>
      <c r="E165" s="561"/>
      <c r="F165" s="515"/>
    </row>
    <row r="166" spans="1:6" s="353" customFormat="1" ht="15" customHeight="1">
      <c r="A166" s="559"/>
      <c r="B166" s="389"/>
      <c r="C166" s="345"/>
      <c r="D166" s="526"/>
      <c r="E166" s="561"/>
      <c r="F166" s="515"/>
    </row>
    <row r="167" spans="1:6" s="353" customFormat="1" ht="15" customHeight="1">
      <c r="A167" s="537" t="s">
        <v>470</v>
      </c>
      <c r="B167" s="538" t="s">
        <v>1039</v>
      </c>
      <c r="C167" s="345" t="s">
        <v>442</v>
      </c>
      <c r="D167" s="532">
        <v>30</v>
      </c>
      <c r="E167" s="287"/>
      <c r="F167" s="219">
        <f>D167*E167</f>
        <v>0</v>
      </c>
    </row>
    <row r="168" spans="1:6" s="353" customFormat="1" ht="15" customHeight="1">
      <c r="A168" s="559"/>
      <c r="B168" s="389"/>
      <c r="C168" s="345"/>
      <c r="D168" s="560"/>
      <c r="E168" s="508"/>
      <c r="F168" s="510"/>
    </row>
    <row r="169" spans="1:6" s="353" customFormat="1" ht="15" customHeight="1">
      <c r="A169" s="537" t="s">
        <v>472</v>
      </c>
      <c r="B169" s="538" t="s">
        <v>1040</v>
      </c>
      <c r="C169" s="345" t="s">
        <v>442</v>
      </c>
      <c r="D169" s="532">
        <v>85</v>
      </c>
      <c r="E169" s="287"/>
      <c r="F169" s="219">
        <f>D169*E169</f>
        <v>0</v>
      </c>
    </row>
    <row r="170" spans="1:6" s="353" customFormat="1" ht="15" customHeight="1">
      <c r="A170" s="559"/>
      <c r="B170" s="389"/>
      <c r="C170" s="345"/>
      <c r="D170" s="560"/>
      <c r="E170" s="508"/>
      <c r="F170" s="510"/>
    </row>
    <row r="171" spans="1:6" s="353" customFormat="1" ht="17.25" customHeight="1">
      <c r="A171" s="537" t="s">
        <v>473</v>
      </c>
      <c r="B171" s="538" t="s">
        <v>1041</v>
      </c>
      <c r="C171" s="345" t="s">
        <v>442</v>
      </c>
      <c r="D171" s="532">
        <v>20</v>
      </c>
      <c r="E171" s="287"/>
      <c r="F171" s="219">
        <f>D171*E171</f>
        <v>0</v>
      </c>
    </row>
    <row r="172" spans="1:6" s="353" customFormat="1" ht="15" customHeight="1">
      <c r="A172" s="559"/>
      <c r="B172" s="389"/>
      <c r="C172" s="345"/>
      <c r="D172" s="560"/>
      <c r="E172" s="508"/>
      <c r="F172" s="510"/>
    </row>
    <row r="173" spans="1:6" s="353" customFormat="1" ht="15" customHeight="1">
      <c r="A173" s="537" t="s">
        <v>475</v>
      </c>
      <c r="B173" s="538" t="s">
        <v>1042</v>
      </c>
      <c r="C173" s="345" t="s">
        <v>442</v>
      </c>
      <c r="D173" s="532">
        <v>10</v>
      </c>
      <c r="E173" s="287"/>
      <c r="F173" s="219">
        <f>D173*E173</f>
        <v>0</v>
      </c>
    </row>
    <row r="174" spans="1:6" s="353" customFormat="1" ht="15" customHeight="1">
      <c r="A174" s="559"/>
      <c r="B174" s="389"/>
      <c r="C174" s="345"/>
      <c r="D174" s="560"/>
      <c r="E174" s="508"/>
      <c r="F174" s="510"/>
    </row>
    <row r="175" spans="1:6" s="353" customFormat="1" ht="15" customHeight="1">
      <c r="A175" s="537" t="s">
        <v>489</v>
      </c>
      <c r="B175" s="538" t="s">
        <v>1043</v>
      </c>
      <c r="C175" s="345" t="s">
        <v>442</v>
      </c>
      <c r="D175" s="532">
        <v>20</v>
      </c>
      <c r="E175" s="287"/>
      <c r="F175" s="219">
        <f>D175*E175</f>
        <v>0</v>
      </c>
    </row>
    <row r="176" spans="1:6" s="353" customFormat="1" ht="15" customHeight="1">
      <c r="A176" s="559"/>
      <c r="B176" s="389"/>
      <c r="C176" s="345"/>
      <c r="D176" s="560"/>
      <c r="E176" s="508"/>
      <c r="F176" s="510"/>
    </row>
    <row r="177" spans="1:6" s="353" customFormat="1" ht="15" customHeight="1">
      <c r="A177" s="537" t="s">
        <v>493</v>
      </c>
      <c r="B177" s="538" t="s">
        <v>1044</v>
      </c>
      <c r="C177" s="345" t="s">
        <v>442</v>
      </c>
      <c r="D177" s="532">
        <v>6</v>
      </c>
      <c r="E177" s="287"/>
      <c r="F177" s="219">
        <f>D177*E177</f>
        <v>0</v>
      </c>
    </row>
    <row r="178" spans="1:6" s="353" customFormat="1" ht="15" customHeight="1">
      <c r="A178" s="559"/>
      <c r="B178" s="389"/>
      <c r="C178" s="345"/>
      <c r="D178" s="560"/>
      <c r="E178" s="508"/>
      <c r="F178" s="510"/>
    </row>
    <row r="179" spans="1:6" s="353" customFormat="1" ht="15" customHeight="1">
      <c r="A179" s="537" t="s">
        <v>495</v>
      </c>
      <c r="B179" s="538" t="s">
        <v>1045</v>
      </c>
      <c r="C179" s="345" t="s">
        <v>442</v>
      </c>
      <c r="D179" s="532">
        <v>5</v>
      </c>
      <c r="E179" s="287"/>
      <c r="F179" s="219">
        <f>D179*E179</f>
        <v>0</v>
      </c>
    </row>
    <row r="180" spans="1:6" s="353" customFormat="1" ht="15" customHeight="1">
      <c r="A180" s="559"/>
      <c r="B180" s="389"/>
      <c r="C180" s="345"/>
      <c r="D180" s="526"/>
      <c r="E180" s="561"/>
      <c r="F180" s="515"/>
    </row>
    <row r="181" spans="1:6" s="353" customFormat="1" ht="15" customHeight="1">
      <c r="A181" s="559"/>
      <c r="B181" s="558" t="s">
        <v>23</v>
      </c>
      <c r="C181" s="345"/>
      <c r="D181" s="526"/>
      <c r="E181" s="561"/>
      <c r="F181" s="515"/>
    </row>
    <row r="182" spans="1:6" s="353" customFormat="1" ht="15" customHeight="1">
      <c r="A182" s="559"/>
      <c r="B182" s="389"/>
      <c r="C182" s="345"/>
      <c r="D182" s="526"/>
      <c r="E182" s="561"/>
      <c r="F182" s="515"/>
    </row>
    <row r="183" spans="1:6" s="353" customFormat="1" ht="15" customHeight="1">
      <c r="A183" s="537" t="s">
        <v>497</v>
      </c>
      <c r="B183" s="538" t="s">
        <v>1046</v>
      </c>
      <c r="C183" s="345" t="s">
        <v>442</v>
      </c>
      <c r="D183" s="532">
        <v>5</v>
      </c>
      <c r="E183" s="287"/>
      <c r="F183" s="219">
        <f>D183*E183</f>
        <v>0</v>
      </c>
    </row>
    <row r="184" spans="1:6" s="353" customFormat="1" ht="15" customHeight="1">
      <c r="A184" s="559"/>
      <c r="B184" s="389"/>
      <c r="C184" s="345"/>
      <c r="D184" s="560"/>
      <c r="E184" s="508"/>
      <c r="F184" s="510"/>
    </row>
    <row r="185" spans="1:6" s="353" customFormat="1" ht="15" customHeight="1">
      <c r="A185" s="537" t="s">
        <v>499</v>
      </c>
      <c r="B185" s="538" t="s">
        <v>1047</v>
      </c>
      <c r="C185" s="345" t="s">
        <v>442</v>
      </c>
      <c r="D185" s="532">
        <v>5</v>
      </c>
      <c r="E185" s="287"/>
      <c r="F185" s="219">
        <f>D185*E185</f>
        <v>0</v>
      </c>
    </row>
    <row r="186" spans="1:6" s="353" customFormat="1" ht="15" customHeight="1">
      <c r="A186" s="559"/>
      <c r="B186" s="389"/>
      <c r="C186" s="345"/>
      <c r="D186" s="560"/>
      <c r="E186" s="508"/>
      <c r="F186" s="510"/>
    </row>
    <row r="187" spans="1:6" s="353" customFormat="1" ht="15" customHeight="1">
      <c r="A187" s="537" t="s">
        <v>501</v>
      </c>
      <c r="B187" s="538" t="s">
        <v>1048</v>
      </c>
      <c r="C187" s="345" t="s">
        <v>442</v>
      </c>
      <c r="D187" s="532">
        <v>6</v>
      </c>
      <c r="E187" s="287"/>
      <c r="F187" s="219">
        <f>D187*E187</f>
        <v>0</v>
      </c>
    </row>
    <row r="188" spans="1:6" s="353" customFormat="1" ht="15" customHeight="1">
      <c r="A188" s="559"/>
      <c r="B188" s="389"/>
      <c r="C188" s="345"/>
      <c r="D188" s="560"/>
      <c r="E188" s="508"/>
      <c r="F188" s="510"/>
    </row>
    <row r="189" spans="1:6" s="353" customFormat="1" ht="15" customHeight="1">
      <c r="A189" s="537" t="s">
        <v>505</v>
      </c>
      <c r="B189" s="538" t="s">
        <v>1049</v>
      </c>
      <c r="C189" s="345" t="s">
        <v>442</v>
      </c>
      <c r="D189" s="532">
        <v>6</v>
      </c>
      <c r="E189" s="287"/>
      <c r="F189" s="219">
        <f>D189*E189</f>
        <v>0</v>
      </c>
    </row>
    <row r="190" spans="1:6" s="353" customFormat="1" ht="15" customHeight="1">
      <c r="A190" s="559"/>
      <c r="B190" s="389"/>
      <c r="C190" s="345"/>
      <c r="D190" s="560"/>
      <c r="E190" s="508"/>
      <c r="F190" s="510"/>
    </row>
    <row r="191" spans="1:6" s="353" customFormat="1" ht="15" customHeight="1">
      <c r="A191" s="537" t="s">
        <v>1553</v>
      </c>
      <c r="B191" s="538" t="s">
        <v>1050</v>
      </c>
      <c r="C191" s="345" t="s">
        <v>442</v>
      </c>
      <c r="D191" s="532">
        <v>7</v>
      </c>
      <c r="E191" s="287"/>
      <c r="F191" s="219">
        <f>D191*E191</f>
        <v>0</v>
      </c>
    </row>
    <row r="192" spans="1:6" s="353" customFormat="1" ht="15" customHeight="1">
      <c r="A192" s="559"/>
      <c r="B192" s="389"/>
      <c r="C192" s="345"/>
      <c r="D192" s="560"/>
      <c r="E192" s="508"/>
      <c r="F192" s="510"/>
    </row>
    <row r="193" spans="1:6" s="353" customFormat="1" ht="15" customHeight="1">
      <c r="A193" s="537" t="s">
        <v>1554</v>
      </c>
      <c r="B193" s="538" t="s">
        <v>1051</v>
      </c>
      <c r="C193" s="345" t="s">
        <v>442</v>
      </c>
      <c r="D193" s="532">
        <v>14</v>
      </c>
      <c r="E193" s="287"/>
      <c r="F193" s="219">
        <f>D193*E193</f>
        <v>0</v>
      </c>
    </row>
    <row r="194" spans="1:6" s="353" customFormat="1" ht="15" customHeight="1">
      <c r="A194" s="559"/>
      <c r="B194" s="389"/>
      <c r="C194" s="345"/>
      <c r="D194" s="560"/>
      <c r="E194" s="508"/>
      <c r="F194" s="510"/>
    </row>
    <row r="195" spans="1:6" s="353" customFormat="1" ht="28.5">
      <c r="A195" s="537" t="s">
        <v>1555</v>
      </c>
      <c r="B195" s="538" t="s">
        <v>1052</v>
      </c>
      <c r="C195" s="345" t="s">
        <v>442</v>
      </c>
      <c r="D195" s="532">
        <v>4</v>
      </c>
      <c r="E195" s="287"/>
      <c r="F195" s="219">
        <f>D195*E195</f>
        <v>0</v>
      </c>
    </row>
    <row r="196" spans="1:6" ht="15" customHeight="1">
      <c r="A196" s="480"/>
      <c r="B196" s="481"/>
      <c r="C196" s="450"/>
      <c r="D196" s="532"/>
      <c r="E196" s="542"/>
      <c r="F196" s="562"/>
    </row>
    <row r="197" spans="1:6" ht="30" customHeight="1">
      <c r="A197" s="358"/>
      <c r="B197" s="359" t="s">
        <v>264</v>
      </c>
      <c r="C197" s="360"/>
      <c r="D197" s="543"/>
      <c r="E197" s="362" t="s">
        <v>248</v>
      </c>
      <c r="F197" s="400">
        <f>SUM(F159:F195)</f>
        <v>0</v>
      </c>
    </row>
    <row r="198" spans="1:6" ht="15" customHeight="1">
      <c r="A198" s="130"/>
      <c r="B198" s="367"/>
      <c r="C198" s="368"/>
      <c r="D198" s="563"/>
      <c r="E198" s="370"/>
      <c r="F198" s="220"/>
    </row>
    <row r="199" spans="1:6" ht="15" customHeight="1">
      <c r="A199" s="130"/>
      <c r="B199" s="371" t="s">
        <v>1550</v>
      </c>
      <c r="C199" s="317"/>
      <c r="D199" s="564"/>
      <c r="E199" s="370"/>
      <c r="F199" s="220"/>
    </row>
    <row r="200" spans="1:6" s="353" customFormat="1">
      <c r="A200" s="344"/>
      <c r="B200" s="373"/>
      <c r="C200" s="317"/>
      <c r="D200" s="565"/>
      <c r="E200" s="375"/>
      <c r="F200" s="220"/>
    </row>
    <row r="201" spans="1:6" s="353" customFormat="1">
      <c r="A201" s="344"/>
      <c r="B201" s="376" t="s">
        <v>268</v>
      </c>
      <c r="C201" s="317"/>
      <c r="D201" s="565"/>
      <c r="E201" s="375"/>
      <c r="F201" s="220"/>
    </row>
    <row r="202" spans="1:6" s="353" customFormat="1">
      <c r="A202" s="344"/>
      <c r="B202" s="373"/>
      <c r="C202" s="317"/>
      <c r="D202" s="565"/>
      <c r="E202" s="375"/>
      <c r="F202" s="220"/>
    </row>
    <row r="203" spans="1:6" s="353" customFormat="1">
      <c r="A203" s="344"/>
      <c r="B203" s="377" t="s">
        <v>327</v>
      </c>
      <c r="C203" s="317"/>
      <c r="D203" s="565"/>
      <c r="E203" s="375"/>
      <c r="F203" s="220">
        <f>F155</f>
        <v>0</v>
      </c>
    </row>
    <row r="204" spans="1:6" s="353" customFormat="1">
      <c r="A204" s="344"/>
      <c r="B204" s="373"/>
      <c r="C204" s="317"/>
      <c r="D204" s="565"/>
      <c r="E204" s="375"/>
      <c r="F204" s="220"/>
    </row>
    <row r="205" spans="1:6" s="353" customFormat="1">
      <c r="A205" s="344"/>
      <c r="B205" s="377" t="s">
        <v>328</v>
      </c>
      <c r="C205" s="317"/>
      <c r="D205" s="565"/>
      <c r="E205" s="375"/>
      <c r="F205" s="220">
        <f>F197</f>
        <v>0</v>
      </c>
    </row>
    <row r="206" spans="1:6" s="353" customFormat="1">
      <c r="A206" s="344"/>
      <c r="B206" s="373"/>
      <c r="C206" s="317"/>
      <c r="D206" s="565"/>
      <c r="E206" s="375"/>
      <c r="F206" s="220"/>
    </row>
    <row r="207" spans="1:6" s="353" customFormat="1">
      <c r="A207" s="344"/>
      <c r="B207" s="377"/>
      <c r="C207" s="317"/>
      <c r="D207" s="565"/>
      <c r="E207" s="375"/>
      <c r="F207" s="220"/>
    </row>
    <row r="208" spans="1:6" s="353" customFormat="1">
      <c r="A208" s="344"/>
      <c r="B208" s="373"/>
      <c r="C208" s="317"/>
      <c r="D208" s="565"/>
      <c r="E208" s="375"/>
      <c r="F208" s="220"/>
    </row>
    <row r="209" spans="1:6" s="353" customFormat="1">
      <c r="A209" s="344"/>
      <c r="B209" s="377"/>
      <c r="C209" s="317"/>
      <c r="D209" s="565"/>
      <c r="E209" s="375"/>
      <c r="F209" s="220"/>
    </row>
    <row r="210" spans="1:6" s="353" customFormat="1">
      <c r="A210" s="344"/>
      <c r="B210" s="373"/>
      <c r="C210" s="317"/>
      <c r="D210" s="565"/>
      <c r="E210" s="375"/>
      <c r="F210" s="220"/>
    </row>
    <row r="211" spans="1:6" s="353" customFormat="1">
      <c r="A211" s="344"/>
      <c r="B211" s="377"/>
      <c r="C211" s="317"/>
      <c r="D211" s="565"/>
      <c r="E211" s="375"/>
      <c r="F211" s="220"/>
    </row>
    <row r="212" spans="1:6" s="353" customFormat="1">
      <c r="A212" s="344"/>
      <c r="B212" s="373"/>
      <c r="C212" s="317"/>
      <c r="D212" s="565"/>
      <c r="E212" s="375"/>
      <c r="F212" s="220"/>
    </row>
    <row r="213" spans="1:6" s="353" customFormat="1">
      <c r="A213" s="344"/>
      <c r="B213" s="377"/>
      <c r="C213" s="317"/>
      <c r="D213" s="565"/>
      <c r="E213" s="375"/>
      <c r="F213" s="220"/>
    </row>
    <row r="214" spans="1:6" s="353" customFormat="1">
      <c r="A214" s="344"/>
      <c r="B214" s="373"/>
      <c r="C214" s="317"/>
      <c r="D214" s="565"/>
      <c r="E214" s="375"/>
      <c r="F214" s="220"/>
    </row>
    <row r="215" spans="1:6" s="353" customFormat="1">
      <c r="A215" s="344"/>
      <c r="B215" s="377"/>
      <c r="C215" s="317"/>
      <c r="D215" s="565"/>
      <c r="E215" s="375"/>
      <c r="F215" s="220"/>
    </row>
    <row r="216" spans="1:6" s="353" customFormat="1">
      <c r="A216" s="344"/>
      <c r="B216" s="373"/>
      <c r="C216" s="317"/>
      <c r="D216" s="565"/>
      <c r="E216" s="375"/>
      <c r="F216" s="220"/>
    </row>
    <row r="217" spans="1:6" s="353" customFormat="1">
      <c r="A217" s="344"/>
      <c r="B217" s="377"/>
      <c r="C217" s="317"/>
      <c r="D217" s="565"/>
      <c r="E217" s="375"/>
      <c r="F217" s="220"/>
    </row>
    <row r="218" spans="1:6" s="353" customFormat="1">
      <c r="A218" s="344"/>
      <c r="B218" s="373"/>
      <c r="C218" s="317"/>
      <c r="D218" s="565"/>
      <c r="E218" s="375"/>
      <c r="F218" s="220"/>
    </row>
    <row r="219" spans="1:6" s="353" customFormat="1">
      <c r="A219" s="344"/>
      <c r="B219" s="377"/>
      <c r="C219" s="317"/>
      <c r="D219" s="565"/>
      <c r="E219" s="375"/>
      <c r="F219" s="220"/>
    </row>
    <row r="220" spans="1:6" s="353" customFormat="1">
      <c r="A220" s="344"/>
      <c r="B220" s="373"/>
      <c r="C220" s="317"/>
      <c r="D220" s="565"/>
      <c r="E220" s="375"/>
      <c r="F220" s="220"/>
    </row>
    <row r="221" spans="1:6" s="353" customFormat="1">
      <c r="A221" s="344"/>
      <c r="B221" s="377"/>
      <c r="C221" s="317"/>
      <c r="D221" s="565"/>
      <c r="E221" s="375"/>
      <c r="F221" s="220"/>
    </row>
    <row r="222" spans="1:6" s="353" customFormat="1">
      <c r="A222" s="344"/>
      <c r="B222" s="373"/>
      <c r="C222" s="317"/>
      <c r="D222" s="565"/>
      <c r="E222" s="375"/>
      <c r="F222" s="220"/>
    </row>
    <row r="223" spans="1:6" s="353" customFormat="1">
      <c r="A223" s="344"/>
      <c r="B223" s="373"/>
      <c r="C223" s="317"/>
      <c r="D223" s="565"/>
      <c r="E223" s="375"/>
      <c r="F223" s="220"/>
    </row>
    <row r="224" spans="1:6" s="353" customFormat="1">
      <c r="A224" s="344"/>
      <c r="B224" s="373"/>
      <c r="C224" s="317"/>
      <c r="D224" s="565"/>
      <c r="E224" s="375"/>
      <c r="F224" s="220"/>
    </row>
    <row r="225" spans="1:6" s="353" customFormat="1">
      <c r="A225" s="344"/>
      <c r="B225" s="373"/>
      <c r="C225" s="317"/>
      <c r="D225" s="565"/>
      <c r="E225" s="375"/>
      <c r="F225" s="220"/>
    </row>
    <row r="226" spans="1:6" s="353" customFormat="1">
      <c r="A226" s="344"/>
      <c r="B226" s="373"/>
      <c r="C226" s="317"/>
      <c r="D226" s="565"/>
      <c r="E226" s="375"/>
      <c r="F226" s="220"/>
    </row>
    <row r="227" spans="1:6" s="353" customFormat="1">
      <c r="A227" s="344"/>
      <c r="B227" s="373"/>
      <c r="C227" s="317"/>
      <c r="D227" s="565"/>
      <c r="E227" s="375"/>
      <c r="F227" s="220"/>
    </row>
    <row r="228" spans="1:6" s="353" customFormat="1">
      <c r="A228" s="344"/>
      <c r="B228" s="373"/>
      <c r="C228" s="317"/>
      <c r="D228" s="565"/>
      <c r="E228" s="375"/>
      <c r="F228" s="220"/>
    </row>
    <row r="229" spans="1:6" s="353" customFormat="1">
      <c r="A229" s="344"/>
      <c r="B229" s="373"/>
      <c r="C229" s="317"/>
      <c r="D229" s="565"/>
      <c r="E229" s="375"/>
      <c r="F229" s="220"/>
    </row>
    <row r="230" spans="1:6" s="353" customFormat="1">
      <c r="A230" s="344"/>
      <c r="B230" s="373"/>
      <c r="C230" s="317"/>
      <c r="D230" s="565"/>
      <c r="E230" s="375"/>
      <c r="F230" s="220"/>
    </row>
    <row r="231" spans="1:6" s="353" customFormat="1">
      <c r="A231" s="344"/>
      <c r="B231" s="373"/>
      <c r="C231" s="317"/>
      <c r="D231" s="565"/>
      <c r="E231" s="375"/>
      <c r="F231" s="220"/>
    </row>
    <row r="232" spans="1:6" s="353" customFormat="1">
      <c r="A232" s="344"/>
      <c r="B232" s="373"/>
      <c r="C232" s="317"/>
      <c r="D232" s="565"/>
      <c r="E232" s="375"/>
      <c r="F232" s="220"/>
    </row>
    <row r="233" spans="1:6" s="353" customFormat="1">
      <c r="A233" s="344"/>
      <c r="B233" s="373"/>
      <c r="C233" s="317"/>
      <c r="D233" s="565"/>
      <c r="E233" s="375"/>
      <c r="F233" s="220"/>
    </row>
    <row r="234" spans="1:6" s="353" customFormat="1">
      <c r="A234" s="344"/>
      <c r="B234" s="373"/>
      <c r="C234" s="317"/>
      <c r="D234" s="565"/>
      <c r="E234" s="375"/>
      <c r="F234" s="220"/>
    </row>
    <row r="235" spans="1:6" s="353" customFormat="1">
      <c r="A235" s="344"/>
      <c r="B235" s="373"/>
      <c r="C235" s="317"/>
      <c r="D235" s="565"/>
      <c r="E235" s="375"/>
      <c r="F235" s="220"/>
    </row>
    <row r="236" spans="1:6" s="353" customFormat="1">
      <c r="A236" s="344"/>
      <c r="B236" s="373"/>
      <c r="C236" s="317"/>
      <c r="D236" s="565"/>
      <c r="E236" s="375"/>
      <c r="F236" s="220"/>
    </row>
    <row r="237" spans="1:6" s="353" customFormat="1">
      <c r="A237" s="344"/>
      <c r="B237" s="373"/>
      <c r="C237" s="317"/>
      <c r="D237" s="565"/>
      <c r="E237" s="375"/>
      <c r="F237" s="220"/>
    </row>
    <row r="238" spans="1:6" s="353" customFormat="1">
      <c r="A238" s="344"/>
      <c r="B238" s="373"/>
      <c r="C238" s="317"/>
      <c r="D238" s="565"/>
      <c r="E238" s="375"/>
      <c r="F238" s="220"/>
    </row>
    <row r="239" spans="1:6" s="353" customFormat="1">
      <c r="A239" s="344"/>
      <c r="B239" s="373"/>
      <c r="C239" s="317"/>
      <c r="D239" s="565"/>
      <c r="E239" s="375"/>
      <c r="F239" s="220"/>
    </row>
    <row r="240" spans="1:6" s="353" customFormat="1">
      <c r="A240" s="344"/>
      <c r="B240" s="373"/>
      <c r="C240" s="317"/>
      <c r="D240" s="565"/>
      <c r="E240" s="375"/>
      <c r="F240" s="220"/>
    </row>
    <row r="241" spans="1:6" s="353" customFormat="1">
      <c r="A241" s="344"/>
      <c r="B241" s="373"/>
      <c r="C241" s="317"/>
      <c r="D241" s="565"/>
      <c r="E241" s="375"/>
      <c r="F241" s="220"/>
    </row>
    <row r="242" spans="1:6" s="353" customFormat="1">
      <c r="A242" s="344"/>
      <c r="B242" s="373"/>
      <c r="C242" s="324"/>
      <c r="D242" s="566"/>
      <c r="E242" s="375"/>
      <c r="F242" s="220"/>
    </row>
    <row r="243" spans="1:6" ht="30" customHeight="1">
      <c r="A243" s="358"/>
      <c r="B243" s="359" t="s">
        <v>326</v>
      </c>
      <c r="C243" s="360"/>
      <c r="D243" s="543"/>
      <c r="E243" s="362" t="s">
        <v>248</v>
      </c>
      <c r="F243" s="400">
        <f>SUM(F200:F219)</f>
        <v>0</v>
      </c>
    </row>
    <row r="244" spans="1:6" ht="15" customHeight="1">
      <c r="A244" s="130"/>
      <c r="B244" s="401"/>
      <c r="C244" s="368"/>
      <c r="D244" s="563"/>
      <c r="E244" s="370"/>
      <c r="F244" s="220"/>
    </row>
    <row r="245" spans="1:6" ht="15" customHeight="1">
      <c r="A245" s="130"/>
      <c r="B245" s="402" t="s">
        <v>290</v>
      </c>
      <c r="C245" s="403"/>
      <c r="D245" s="567"/>
      <c r="E245" s="370"/>
      <c r="F245" s="220"/>
    </row>
    <row r="246" spans="1:6" s="353" customFormat="1">
      <c r="A246" s="344"/>
      <c r="B246" s="377"/>
      <c r="C246" s="403"/>
      <c r="D246" s="567"/>
      <c r="E246" s="375"/>
      <c r="F246" s="220"/>
    </row>
    <row r="247" spans="1:6" s="353" customFormat="1">
      <c r="A247" s="344"/>
      <c r="B247" s="377" t="s">
        <v>1546</v>
      </c>
      <c r="C247" s="403"/>
      <c r="D247" s="706" t="s">
        <v>329</v>
      </c>
      <c r="E247" s="707"/>
      <c r="F247" s="220">
        <f>F39</f>
        <v>0</v>
      </c>
    </row>
    <row r="248" spans="1:6" s="353" customFormat="1">
      <c r="A248" s="344"/>
      <c r="B248" s="377"/>
      <c r="C248" s="403"/>
      <c r="D248" s="706"/>
      <c r="E248" s="707"/>
      <c r="F248" s="220"/>
    </row>
    <row r="249" spans="1:6" s="353" customFormat="1">
      <c r="A249" s="344"/>
      <c r="B249" s="377" t="s">
        <v>1547</v>
      </c>
      <c r="C249" s="403"/>
      <c r="D249" s="706" t="s">
        <v>1556</v>
      </c>
      <c r="E249" s="707"/>
      <c r="F249" s="220">
        <f>F82</f>
        <v>0</v>
      </c>
    </row>
    <row r="250" spans="1:6" s="353" customFormat="1">
      <c r="A250" s="344"/>
      <c r="B250" s="377"/>
      <c r="C250" s="403"/>
      <c r="D250" s="488"/>
      <c r="E250" s="568"/>
      <c r="F250" s="220"/>
    </row>
    <row r="251" spans="1:6" s="353" customFormat="1">
      <c r="A251" s="344"/>
      <c r="B251" s="377" t="s">
        <v>1548</v>
      </c>
      <c r="C251" s="403"/>
      <c r="D251" s="706" t="s">
        <v>1557</v>
      </c>
      <c r="E251" s="707"/>
      <c r="F251" s="220">
        <f>F119</f>
        <v>0</v>
      </c>
    </row>
    <row r="252" spans="1:6" s="353" customFormat="1">
      <c r="A252" s="344"/>
      <c r="B252" s="377"/>
      <c r="C252" s="403"/>
      <c r="D252" s="488"/>
      <c r="E252" s="568"/>
      <c r="F252" s="220"/>
    </row>
    <row r="253" spans="1:6" s="353" customFormat="1">
      <c r="A253" s="344"/>
      <c r="B253" s="377" t="s">
        <v>1549</v>
      </c>
      <c r="C253" s="403"/>
      <c r="D253" s="706" t="s">
        <v>330</v>
      </c>
      <c r="E253" s="707"/>
      <c r="F253" s="220">
        <f>F243</f>
        <v>0</v>
      </c>
    </row>
    <row r="254" spans="1:6" s="353" customFormat="1">
      <c r="A254" s="344"/>
      <c r="B254" s="377"/>
      <c r="C254" s="403"/>
      <c r="D254" s="488"/>
      <c r="E254" s="568"/>
      <c r="F254" s="220"/>
    </row>
    <row r="255" spans="1:6" s="353" customFormat="1">
      <c r="A255" s="344"/>
      <c r="B255" s="377"/>
      <c r="C255" s="317"/>
      <c r="D255" s="706"/>
      <c r="E255" s="707"/>
      <c r="F255" s="220"/>
    </row>
    <row r="256" spans="1:6" s="353" customFormat="1">
      <c r="A256" s="344"/>
      <c r="B256" s="373"/>
      <c r="C256" s="317"/>
      <c r="D256" s="708"/>
      <c r="E256" s="709"/>
      <c r="F256" s="220"/>
    </row>
    <row r="257" spans="1:6" s="353" customFormat="1">
      <c r="A257" s="344"/>
      <c r="B257" s="377"/>
      <c r="C257" s="317"/>
      <c r="D257" s="706"/>
      <c r="E257" s="707"/>
      <c r="F257" s="220"/>
    </row>
    <row r="258" spans="1:6" s="353" customFormat="1">
      <c r="A258" s="344"/>
      <c r="B258" s="373"/>
      <c r="C258" s="317"/>
      <c r="D258" s="565"/>
      <c r="E258" s="375"/>
      <c r="F258" s="220"/>
    </row>
    <row r="259" spans="1:6" s="353" customFormat="1">
      <c r="A259" s="344"/>
      <c r="B259" s="373"/>
      <c r="C259" s="317"/>
      <c r="D259" s="565"/>
      <c r="E259" s="375"/>
      <c r="F259" s="220"/>
    </row>
    <row r="260" spans="1:6" s="353" customFormat="1">
      <c r="A260" s="344"/>
      <c r="B260" s="373"/>
      <c r="C260" s="317"/>
      <c r="D260" s="565"/>
      <c r="E260" s="375"/>
      <c r="F260" s="220"/>
    </row>
    <row r="261" spans="1:6" s="353" customFormat="1">
      <c r="A261" s="344"/>
      <c r="B261" s="373"/>
      <c r="C261" s="317"/>
      <c r="D261" s="565"/>
      <c r="E261" s="375"/>
      <c r="F261" s="220"/>
    </row>
    <row r="262" spans="1:6" s="353" customFormat="1">
      <c r="A262" s="344"/>
      <c r="B262" s="373"/>
      <c r="C262" s="317"/>
      <c r="D262" s="565"/>
      <c r="E262" s="375"/>
      <c r="F262" s="220"/>
    </row>
    <row r="263" spans="1:6" s="353" customFormat="1">
      <c r="A263" s="344"/>
      <c r="B263" s="377"/>
      <c r="C263" s="317"/>
      <c r="D263" s="565"/>
      <c r="E263" s="375"/>
      <c r="F263" s="220"/>
    </row>
    <row r="264" spans="1:6" s="353" customFormat="1">
      <c r="A264" s="344"/>
      <c r="B264" s="373"/>
      <c r="C264" s="317"/>
      <c r="D264" s="565"/>
      <c r="E264" s="375"/>
      <c r="F264" s="220"/>
    </row>
    <row r="265" spans="1:6" s="353" customFormat="1">
      <c r="A265" s="344"/>
      <c r="B265" s="373"/>
      <c r="C265" s="317"/>
      <c r="D265" s="565"/>
      <c r="E265" s="375"/>
      <c r="F265" s="220"/>
    </row>
    <row r="266" spans="1:6" s="353" customFormat="1">
      <c r="A266" s="344"/>
      <c r="B266" s="373"/>
      <c r="C266" s="317"/>
      <c r="D266" s="565"/>
      <c r="E266" s="375"/>
      <c r="F266" s="220"/>
    </row>
    <row r="267" spans="1:6" s="353" customFormat="1">
      <c r="A267" s="344"/>
      <c r="B267" s="373"/>
      <c r="C267" s="317"/>
      <c r="D267" s="565"/>
      <c r="E267" s="375"/>
      <c r="F267" s="220"/>
    </row>
    <row r="268" spans="1:6" s="353" customFormat="1">
      <c r="A268" s="344"/>
      <c r="B268" s="373"/>
      <c r="C268" s="317"/>
      <c r="D268" s="565"/>
      <c r="E268" s="375"/>
      <c r="F268" s="220"/>
    </row>
    <row r="269" spans="1:6" s="353" customFormat="1">
      <c r="A269" s="344"/>
      <c r="B269" s="373"/>
      <c r="C269" s="317"/>
      <c r="D269" s="565"/>
      <c r="E269" s="375"/>
      <c r="F269" s="220"/>
    </row>
    <row r="270" spans="1:6" s="353" customFormat="1">
      <c r="A270" s="344"/>
      <c r="B270" s="373"/>
      <c r="C270" s="317"/>
      <c r="D270" s="565"/>
      <c r="E270" s="375"/>
      <c r="F270" s="220"/>
    </row>
    <row r="271" spans="1:6" s="353" customFormat="1">
      <c r="A271" s="344"/>
      <c r="B271" s="373"/>
      <c r="C271" s="317"/>
      <c r="D271" s="565"/>
      <c r="E271" s="375"/>
      <c r="F271" s="220"/>
    </row>
    <row r="272" spans="1:6" s="353" customFormat="1">
      <c r="A272" s="344"/>
      <c r="B272" s="373"/>
      <c r="C272" s="317"/>
      <c r="D272" s="565"/>
      <c r="E272" s="375"/>
      <c r="F272" s="220"/>
    </row>
    <row r="273" spans="1:6" s="353" customFormat="1">
      <c r="A273" s="344"/>
      <c r="B273" s="373"/>
      <c r="C273" s="317"/>
      <c r="D273" s="565"/>
      <c r="E273" s="375"/>
      <c r="F273" s="220"/>
    </row>
    <row r="274" spans="1:6" s="353" customFormat="1">
      <c r="A274" s="344"/>
      <c r="B274" s="373"/>
      <c r="C274" s="317"/>
      <c r="D274" s="565"/>
      <c r="E274" s="375"/>
      <c r="F274" s="220"/>
    </row>
    <row r="275" spans="1:6" s="353" customFormat="1">
      <c r="A275" s="344"/>
      <c r="B275" s="373"/>
      <c r="C275" s="317"/>
      <c r="D275" s="565"/>
      <c r="E275" s="375"/>
      <c r="F275" s="220"/>
    </row>
    <row r="276" spans="1:6" s="353" customFormat="1">
      <c r="A276" s="344"/>
      <c r="B276" s="373"/>
      <c r="C276" s="317"/>
      <c r="D276" s="565"/>
      <c r="E276" s="375"/>
      <c r="F276" s="220"/>
    </row>
    <row r="277" spans="1:6" s="353" customFormat="1">
      <c r="A277" s="344"/>
      <c r="B277" s="373"/>
      <c r="C277" s="317"/>
      <c r="D277" s="565"/>
      <c r="E277" s="375"/>
      <c r="F277" s="220"/>
    </row>
    <row r="278" spans="1:6" s="353" customFormat="1">
      <c r="A278" s="344"/>
      <c r="B278" s="373"/>
      <c r="C278" s="317"/>
      <c r="D278" s="565"/>
      <c r="E278" s="375"/>
      <c r="F278" s="220"/>
    </row>
    <row r="279" spans="1:6" s="353" customFormat="1">
      <c r="A279" s="344"/>
      <c r="B279" s="373"/>
      <c r="C279" s="317"/>
      <c r="D279" s="565"/>
      <c r="E279" s="375"/>
      <c r="F279" s="220"/>
    </row>
    <row r="280" spans="1:6" s="353" customFormat="1">
      <c r="A280" s="344"/>
      <c r="B280" s="373"/>
      <c r="C280" s="317"/>
      <c r="D280" s="565"/>
      <c r="E280" s="375"/>
      <c r="F280" s="220"/>
    </row>
    <row r="281" spans="1:6" s="353" customFormat="1">
      <c r="A281" s="344"/>
      <c r="B281" s="373"/>
      <c r="C281" s="317"/>
      <c r="D281" s="565"/>
      <c r="E281" s="375"/>
      <c r="F281" s="220"/>
    </row>
    <row r="282" spans="1:6" s="353" customFormat="1">
      <c r="A282" s="344"/>
      <c r="B282" s="373"/>
      <c r="C282" s="317"/>
      <c r="D282" s="565"/>
      <c r="E282" s="375"/>
      <c r="F282" s="220"/>
    </row>
    <row r="283" spans="1:6" s="353" customFormat="1">
      <c r="A283" s="344"/>
      <c r="B283" s="373"/>
      <c r="C283" s="317"/>
      <c r="D283" s="565"/>
      <c r="E283" s="375"/>
      <c r="F283" s="220"/>
    </row>
    <row r="284" spans="1:6" s="353" customFormat="1">
      <c r="A284" s="344"/>
      <c r="B284" s="373"/>
      <c r="C284" s="317"/>
      <c r="D284" s="565"/>
      <c r="E284" s="375"/>
      <c r="F284" s="220"/>
    </row>
    <row r="285" spans="1:6" s="353" customFormat="1">
      <c r="A285" s="344"/>
      <c r="B285" s="373"/>
      <c r="C285" s="317"/>
      <c r="D285" s="565"/>
      <c r="E285" s="375"/>
      <c r="F285" s="220"/>
    </row>
    <row r="286" spans="1:6" s="353" customFormat="1">
      <c r="A286" s="344"/>
      <c r="B286" s="373"/>
      <c r="C286" s="317"/>
      <c r="D286" s="565"/>
      <c r="E286" s="375"/>
      <c r="F286" s="220"/>
    </row>
    <row r="287" spans="1:6" s="353" customFormat="1">
      <c r="A287" s="344"/>
      <c r="B287" s="373"/>
      <c r="C287" s="317"/>
      <c r="D287" s="565"/>
      <c r="E287" s="375"/>
      <c r="F287" s="220"/>
    </row>
    <row r="288" spans="1:6" s="353" customFormat="1">
      <c r="A288" s="344"/>
      <c r="B288" s="405"/>
      <c r="C288" s="324"/>
      <c r="D288" s="566"/>
      <c r="E288" s="375"/>
      <c r="F288" s="220"/>
    </row>
    <row r="289" spans="1:6" ht="30" customHeight="1">
      <c r="A289" s="406"/>
      <c r="B289" s="407" t="s">
        <v>291</v>
      </c>
      <c r="C289" s="407"/>
      <c r="D289" s="569"/>
      <c r="E289" s="409" t="s">
        <v>248</v>
      </c>
      <c r="F289" s="410">
        <f>SUM(F245:F276)</f>
        <v>0</v>
      </c>
    </row>
  </sheetData>
  <sheetProtection algorithmName="SHA-512" hashValue="uPnRWI7e3JFdkAARdi9oS6fpY4nKd1S5aBmdMJzOJMiRsjha+FoDi+Lo2XYzE4oAIYlCD0HUVMMPZJPIeSuxDg==" saltValue="1jUXey8cHyG3VcWqX+3DxQ==" spinCount="100000" sheet="1" objects="1" scenarios="1"/>
  <mergeCells count="12">
    <mergeCell ref="D247:E247"/>
    <mergeCell ref="D248:E248"/>
    <mergeCell ref="D249:E249"/>
    <mergeCell ref="A5:A6"/>
    <mergeCell ref="B5:B6"/>
    <mergeCell ref="C5:C6"/>
    <mergeCell ref="D5:D6"/>
    <mergeCell ref="D251:E251"/>
    <mergeCell ref="D253:E253"/>
    <mergeCell ref="D255:E255"/>
    <mergeCell ref="D256:E256"/>
    <mergeCell ref="D257:E257"/>
  </mergeCells>
  <pageMargins left="0.25" right="0.25" top="0.5" bottom="0.75" header="0.5" footer="0.25"/>
  <pageSetup paperSize="9" orientation="portrait" useFirstPageNumber="1" r:id="rId1"/>
  <headerFooter>
    <oddFooter>&amp;L&amp;8Document (V-4)&amp;C&amp;8 4/&amp;P&amp;R&amp;8Bill No. 4 - 
Road Network</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81"/>
  <sheetViews>
    <sheetView showGridLines="0" showZeros="0" view="pageBreakPreview" topLeftCell="A340" zoomScale="85" zoomScaleNormal="100" zoomScaleSheetLayoutView="85" workbookViewId="0">
      <selection activeCell="V382" sqref="V382"/>
    </sheetView>
  </sheetViews>
  <sheetFormatPr defaultRowHeight="15" customHeight="1"/>
  <cols>
    <col min="1" max="1" width="16.42578125" style="411" customWidth="1"/>
    <col min="2" max="2" width="43.85546875" style="284" customWidth="1"/>
    <col min="3" max="3" width="6.7109375" style="285" customWidth="1"/>
    <col min="4" max="4" width="9.28515625" style="417" customWidth="1"/>
    <col min="5" max="5" width="9.7109375" style="412" customWidth="1"/>
    <col min="6" max="6" width="14.7109375" style="412" customWidth="1"/>
    <col min="7" max="16384" width="9.140625" style="284"/>
  </cols>
  <sheetData>
    <row r="1" spans="1:6" s="314" customFormat="1" ht="15" customHeight="1">
      <c r="A1" s="310" t="s">
        <v>1129</v>
      </c>
      <c r="B1" s="311"/>
      <c r="C1" s="311"/>
      <c r="D1" s="414"/>
      <c r="E1" s="311"/>
      <c r="F1" s="416"/>
    </row>
    <row r="2" spans="1:6" s="321" customFormat="1" ht="15" customHeight="1">
      <c r="A2" s="315" t="s">
        <v>1698</v>
      </c>
      <c r="B2" s="316"/>
      <c r="C2" s="317"/>
      <c r="D2" s="417"/>
      <c r="E2" s="319"/>
      <c r="F2" s="419" t="s">
        <v>331</v>
      </c>
    </row>
    <row r="3" spans="1:6" s="321" customFormat="1" ht="15" customHeight="1">
      <c r="A3" s="322" t="s">
        <v>1701</v>
      </c>
      <c r="B3" s="323"/>
      <c r="C3" s="324"/>
      <c r="D3" s="420"/>
      <c r="E3" s="326"/>
      <c r="F3" s="327" t="s">
        <v>9</v>
      </c>
    </row>
    <row r="4" spans="1:6" s="321" customFormat="1" ht="12.75" customHeight="1">
      <c r="A4" s="493"/>
      <c r="B4" s="494"/>
      <c r="C4" s="495"/>
      <c r="D4" s="496"/>
      <c r="E4" s="497"/>
      <c r="F4" s="498"/>
    </row>
    <row r="5" spans="1:6" s="335" customFormat="1" ht="17.25" customHeight="1">
      <c r="A5" s="710" t="s">
        <v>2</v>
      </c>
      <c r="B5" s="716" t="s">
        <v>3</v>
      </c>
      <c r="C5" s="718" t="s">
        <v>4</v>
      </c>
      <c r="D5" s="720" t="s">
        <v>5</v>
      </c>
      <c r="E5" s="427" t="s">
        <v>6</v>
      </c>
      <c r="F5" s="427" t="s">
        <v>11</v>
      </c>
    </row>
    <row r="6" spans="1:6" s="335" customFormat="1" ht="15" customHeight="1">
      <c r="A6" s="711"/>
      <c r="B6" s="717"/>
      <c r="C6" s="719"/>
      <c r="D6" s="721"/>
      <c r="E6" s="429" t="s">
        <v>94</v>
      </c>
      <c r="F6" s="429" t="s">
        <v>94</v>
      </c>
    </row>
    <row r="7" spans="1:6" s="335" customFormat="1" ht="15" customHeight="1">
      <c r="A7" s="337"/>
      <c r="B7" s="338"/>
      <c r="C7" s="339"/>
      <c r="D7" s="430"/>
      <c r="E7" s="341"/>
      <c r="F7" s="432"/>
    </row>
    <row r="8" spans="1:6" s="335" customFormat="1" ht="15" customHeight="1">
      <c r="A8" s="337"/>
      <c r="B8" s="364" t="s">
        <v>24</v>
      </c>
      <c r="C8" s="339"/>
      <c r="D8" s="430"/>
      <c r="E8" s="341"/>
      <c r="F8" s="504"/>
    </row>
    <row r="9" spans="1:6" ht="15" customHeight="1">
      <c r="A9" s="344"/>
      <c r="B9" s="170"/>
      <c r="C9" s="345"/>
      <c r="D9" s="434"/>
      <c r="E9" s="345"/>
      <c r="F9" s="345"/>
    </row>
    <row r="10" spans="1:6" ht="15" customHeight="1">
      <c r="A10" s="348" t="s">
        <v>713</v>
      </c>
      <c r="B10" s="570" t="s">
        <v>712</v>
      </c>
      <c r="C10" s="345"/>
      <c r="D10" s="345"/>
      <c r="E10" s="345"/>
      <c r="F10" s="347"/>
    </row>
    <row r="11" spans="1:6" ht="15" customHeight="1">
      <c r="A11" s="436"/>
      <c r="B11" s="170"/>
      <c r="C11" s="345"/>
      <c r="D11" s="345"/>
      <c r="E11" s="345"/>
      <c r="F11" s="347"/>
    </row>
    <row r="12" spans="1:6" ht="15" customHeight="1">
      <c r="A12" s="436" t="s">
        <v>714</v>
      </c>
      <c r="B12" s="571" t="s">
        <v>58</v>
      </c>
      <c r="C12" s="186"/>
      <c r="D12" s="187"/>
      <c r="E12" s="345"/>
      <c r="F12" s="347"/>
    </row>
    <row r="13" spans="1:6" ht="15" customHeight="1">
      <c r="A13" s="436"/>
      <c r="B13" s="572"/>
      <c r="C13" s="186"/>
      <c r="D13" s="187"/>
      <c r="E13" s="345"/>
      <c r="F13" s="347"/>
    </row>
    <row r="14" spans="1:6" ht="28.5">
      <c r="A14" s="436"/>
      <c r="B14" s="188" t="s">
        <v>59</v>
      </c>
      <c r="C14" s="186"/>
      <c r="D14" s="187"/>
      <c r="E14" s="345"/>
      <c r="F14" s="347"/>
    </row>
    <row r="15" spans="1:6" ht="15" customHeight="1">
      <c r="A15" s="436"/>
      <c r="B15" s="391"/>
      <c r="C15" s="186"/>
      <c r="D15" s="187"/>
      <c r="E15" s="345"/>
      <c r="F15" s="347"/>
    </row>
    <row r="16" spans="1:6" ht="42.75">
      <c r="A16" s="436" t="s">
        <v>715</v>
      </c>
      <c r="B16" s="189" t="s">
        <v>1074</v>
      </c>
      <c r="C16" s="573" t="s">
        <v>440</v>
      </c>
      <c r="D16" s="187">
        <v>81954</v>
      </c>
      <c r="E16" s="282"/>
      <c r="F16" s="219">
        <f>D16*E16</f>
        <v>0</v>
      </c>
    </row>
    <row r="17" spans="1:6" ht="15" customHeight="1">
      <c r="A17" s="436"/>
      <c r="B17" s="170"/>
      <c r="C17" s="345"/>
      <c r="D17" s="345"/>
      <c r="E17" s="345"/>
      <c r="F17" s="347"/>
    </row>
    <row r="18" spans="1:6" ht="15" customHeight="1">
      <c r="A18" s="436" t="s">
        <v>716</v>
      </c>
      <c r="B18" s="557" t="s">
        <v>60</v>
      </c>
      <c r="C18" s="345"/>
      <c r="D18" s="345"/>
      <c r="E18" s="345"/>
      <c r="F18" s="347"/>
    </row>
    <row r="19" spans="1:6" ht="15" customHeight="1">
      <c r="A19" s="436"/>
      <c r="B19" s="161"/>
      <c r="C19" s="345"/>
      <c r="D19" s="345"/>
      <c r="E19" s="345"/>
      <c r="F19" s="347"/>
    </row>
    <row r="20" spans="1:6" ht="189.75" customHeight="1">
      <c r="A20" s="436"/>
      <c r="B20" s="161" t="s">
        <v>1075</v>
      </c>
      <c r="C20" s="345"/>
      <c r="D20" s="345"/>
      <c r="E20" s="345"/>
      <c r="F20" s="347"/>
    </row>
    <row r="21" spans="1:6" ht="15" customHeight="1">
      <c r="A21" s="436"/>
      <c r="B21" s="354"/>
      <c r="C21" s="345"/>
      <c r="D21" s="345"/>
      <c r="E21" s="345"/>
      <c r="F21" s="347"/>
    </row>
    <row r="22" spans="1:6" ht="15" customHeight="1">
      <c r="A22" s="436"/>
      <c r="B22" s="356" t="s">
        <v>1659</v>
      </c>
      <c r="C22" s="345"/>
      <c r="D22" s="345"/>
      <c r="E22" s="345"/>
      <c r="F22" s="347"/>
    </row>
    <row r="23" spans="1:6" ht="15" customHeight="1">
      <c r="A23" s="436"/>
      <c r="B23" s="354"/>
      <c r="C23" s="345"/>
      <c r="D23" s="345"/>
      <c r="E23" s="345"/>
      <c r="F23" s="347"/>
    </row>
    <row r="24" spans="1:6" s="353" customFormat="1" ht="28.5">
      <c r="A24" s="436" t="s">
        <v>717</v>
      </c>
      <c r="B24" s="574" t="s">
        <v>1629</v>
      </c>
      <c r="C24" s="168" t="s">
        <v>442</v>
      </c>
      <c r="D24" s="434">
        <v>110</v>
      </c>
      <c r="E24" s="292"/>
      <c r="F24" s="219">
        <f>D24*E24</f>
        <v>0</v>
      </c>
    </row>
    <row r="25" spans="1:6" s="353" customFormat="1" ht="15" customHeight="1">
      <c r="A25" s="185"/>
      <c r="B25" s="354"/>
      <c r="C25" s="168"/>
      <c r="D25" s="168"/>
      <c r="E25" s="398"/>
      <c r="F25" s="219"/>
    </row>
    <row r="26" spans="1:6" s="353" customFormat="1" ht="28.5">
      <c r="A26" s="436" t="s">
        <v>718</v>
      </c>
      <c r="B26" s="170" t="s">
        <v>1630</v>
      </c>
      <c r="C26" s="168" t="s">
        <v>442</v>
      </c>
      <c r="D26" s="434">
        <v>36</v>
      </c>
      <c r="E26" s="292"/>
      <c r="F26" s="219">
        <f>D26*E26</f>
        <v>0</v>
      </c>
    </row>
    <row r="27" spans="1:6" s="353" customFormat="1" ht="15" customHeight="1">
      <c r="A27" s="185"/>
      <c r="B27" s="354"/>
      <c r="C27" s="168"/>
      <c r="D27" s="168"/>
      <c r="E27" s="398"/>
      <c r="F27" s="219"/>
    </row>
    <row r="28" spans="1:6" s="353" customFormat="1" ht="28.5">
      <c r="A28" s="436" t="s">
        <v>719</v>
      </c>
      <c r="B28" s="170" t="s">
        <v>1631</v>
      </c>
      <c r="C28" s="168" t="s">
        <v>442</v>
      </c>
      <c r="D28" s="434">
        <v>242</v>
      </c>
      <c r="E28" s="292"/>
      <c r="F28" s="219">
        <f>D28*E28</f>
        <v>0</v>
      </c>
    </row>
    <row r="29" spans="1:6" s="353" customFormat="1" ht="15" customHeight="1">
      <c r="A29" s="185"/>
      <c r="B29" s="354"/>
      <c r="C29" s="168"/>
      <c r="D29" s="168"/>
      <c r="E29" s="388"/>
      <c r="F29" s="220"/>
    </row>
    <row r="30" spans="1:6" s="353" customFormat="1" ht="28.5">
      <c r="A30" s="436" t="s">
        <v>720</v>
      </c>
      <c r="B30" s="170" t="s">
        <v>1632</v>
      </c>
      <c r="C30" s="168" t="s">
        <v>442</v>
      </c>
      <c r="D30" s="434">
        <v>1108</v>
      </c>
      <c r="E30" s="292"/>
      <c r="F30" s="219">
        <f>D30*E30</f>
        <v>0</v>
      </c>
    </row>
    <row r="31" spans="1:6" s="353" customFormat="1" ht="15" customHeight="1">
      <c r="A31" s="185"/>
      <c r="B31" s="354"/>
      <c r="C31" s="168"/>
      <c r="D31" s="434"/>
      <c r="E31" s="388"/>
      <c r="F31" s="220"/>
    </row>
    <row r="32" spans="1:6" ht="30" customHeight="1">
      <c r="A32" s="358"/>
      <c r="B32" s="359" t="s">
        <v>264</v>
      </c>
      <c r="C32" s="360"/>
      <c r="D32" s="443"/>
      <c r="E32" s="362" t="s">
        <v>248</v>
      </c>
      <c r="F32" s="400">
        <f>SUM(F10:F30)</f>
        <v>0</v>
      </c>
    </row>
    <row r="33" spans="1:6" s="353" customFormat="1" ht="15" customHeight="1">
      <c r="A33" s="436"/>
      <c r="B33" s="506"/>
      <c r="C33" s="168"/>
      <c r="D33" s="417"/>
      <c r="E33" s="388"/>
      <c r="F33" s="220"/>
    </row>
    <row r="34" spans="1:6" s="335" customFormat="1" ht="15" customHeight="1">
      <c r="A34" s="337"/>
      <c r="B34" s="364" t="s">
        <v>274</v>
      </c>
      <c r="C34" s="339"/>
      <c r="D34" s="430"/>
      <c r="E34" s="341"/>
      <c r="F34" s="544"/>
    </row>
    <row r="35" spans="1:6" s="353" customFormat="1" ht="15" customHeight="1">
      <c r="A35" s="185"/>
      <c r="B35" s="354"/>
      <c r="C35" s="168"/>
      <c r="D35" s="434"/>
      <c r="E35" s="388"/>
      <c r="F35" s="220"/>
    </row>
    <row r="36" spans="1:6" ht="27" customHeight="1">
      <c r="A36" s="436"/>
      <c r="B36" s="356" t="s">
        <v>1633</v>
      </c>
      <c r="C36" s="345"/>
      <c r="D36" s="345"/>
      <c r="E36" s="345"/>
      <c r="F36" s="347"/>
    </row>
    <row r="37" spans="1:6" ht="15" customHeight="1">
      <c r="A37" s="436"/>
      <c r="B37" s="354"/>
      <c r="C37" s="345"/>
      <c r="D37" s="345"/>
      <c r="E37" s="345"/>
      <c r="F37" s="347"/>
    </row>
    <row r="38" spans="1:6" s="353" customFormat="1" ht="14.25">
      <c r="A38" s="436" t="s">
        <v>1634</v>
      </c>
      <c r="B38" s="170" t="s">
        <v>1635</v>
      </c>
      <c r="C38" s="168" t="s">
        <v>442</v>
      </c>
      <c r="D38" s="434">
        <v>50</v>
      </c>
      <c r="E38" s="282"/>
      <c r="F38" s="219">
        <f>$D38*E38</f>
        <v>0</v>
      </c>
    </row>
    <row r="39" spans="1:6" s="353" customFormat="1" ht="15" customHeight="1">
      <c r="A39" s="185"/>
      <c r="B39" s="354"/>
      <c r="C39" s="168"/>
      <c r="D39" s="168"/>
      <c r="E39" s="388"/>
      <c r="F39" s="220"/>
    </row>
    <row r="40" spans="1:6" s="353" customFormat="1" ht="14.25">
      <c r="A40" s="436" t="s">
        <v>1636</v>
      </c>
      <c r="B40" s="170" t="s">
        <v>1637</v>
      </c>
      <c r="C40" s="168" t="s">
        <v>442</v>
      </c>
      <c r="D40" s="434">
        <v>20</v>
      </c>
      <c r="E40" s="282"/>
      <c r="F40" s="219">
        <f t="shared" ref="F40" si="0">$D40*E40</f>
        <v>0</v>
      </c>
    </row>
    <row r="41" spans="1:6" s="353" customFormat="1" ht="15" customHeight="1">
      <c r="A41" s="185"/>
      <c r="B41" s="354"/>
      <c r="C41" s="168"/>
      <c r="D41" s="168"/>
      <c r="E41" s="398"/>
      <c r="F41" s="219"/>
    </row>
    <row r="42" spans="1:6" s="353" customFormat="1" ht="14.25">
      <c r="A42" s="436" t="s">
        <v>1638</v>
      </c>
      <c r="B42" s="574" t="s">
        <v>1639</v>
      </c>
      <c r="C42" s="168" t="s">
        <v>442</v>
      </c>
      <c r="D42" s="434">
        <v>20</v>
      </c>
      <c r="E42" s="282"/>
      <c r="F42" s="219">
        <f t="shared" ref="F42" si="1">$D42*E42</f>
        <v>0</v>
      </c>
    </row>
    <row r="43" spans="1:6" s="353" customFormat="1" ht="15" customHeight="1">
      <c r="A43" s="185"/>
      <c r="B43" s="354"/>
      <c r="C43" s="168"/>
      <c r="D43" s="168"/>
      <c r="E43" s="398"/>
      <c r="F43" s="219"/>
    </row>
    <row r="44" spans="1:6" ht="15" customHeight="1">
      <c r="A44" s="436"/>
      <c r="B44" s="356" t="s">
        <v>1640</v>
      </c>
      <c r="C44" s="345"/>
      <c r="D44" s="345"/>
      <c r="E44" s="345"/>
      <c r="F44" s="347"/>
    </row>
    <row r="45" spans="1:6" ht="15" customHeight="1">
      <c r="A45" s="436"/>
      <c r="B45" s="354"/>
      <c r="C45" s="345"/>
      <c r="D45" s="345"/>
      <c r="E45" s="345"/>
      <c r="F45" s="347"/>
    </row>
    <row r="46" spans="1:6" s="353" customFormat="1" ht="14.25">
      <c r="A46" s="436" t="s">
        <v>1641</v>
      </c>
      <c r="B46" s="170" t="s">
        <v>1642</v>
      </c>
      <c r="C46" s="168" t="s">
        <v>442</v>
      </c>
      <c r="D46" s="434">
        <f>110*2+36</f>
        <v>256</v>
      </c>
      <c r="E46" s="282"/>
      <c r="F46" s="219">
        <f t="shared" ref="F46" si="2">$D46*E46</f>
        <v>0</v>
      </c>
    </row>
    <row r="47" spans="1:6" s="353" customFormat="1" ht="15" customHeight="1">
      <c r="A47" s="185"/>
      <c r="B47" s="354"/>
      <c r="C47" s="168"/>
      <c r="D47" s="168"/>
      <c r="E47" s="388"/>
      <c r="F47" s="220"/>
    </row>
    <row r="48" spans="1:6" s="353" customFormat="1" ht="14.25">
      <c r="A48" s="436" t="s">
        <v>1643</v>
      </c>
      <c r="B48" s="170" t="s">
        <v>1644</v>
      </c>
      <c r="C48" s="168" t="s">
        <v>442</v>
      </c>
      <c r="D48" s="434">
        <v>242</v>
      </c>
      <c r="E48" s="282"/>
      <c r="F48" s="219">
        <f t="shared" ref="F48" si="3">$D48*E48</f>
        <v>0</v>
      </c>
    </row>
    <row r="49" spans="1:6" s="353" customFormat="1" ht="15" customHeight="1">
      <c r="A49" s="185"/>
      <c r="B49" s="354"/>
      <c r="C49" s="168"/>
      <c r="D49" s="168"/>
      <c r="E49" s="398"/>
      <c r="F49" s="219"/>
    </row>
    <row r="50" spans="1:6" s="353" customFormat="1" ht="14.25">
      <c r="A50" s="436" t="s">
        <v>1645</v>
      </c>
      <c r="B50" s="574" t="s">
        <v>1646</v>
      </c>
      <c r="C50" s="168" t="s">
        <v>442</v>
      </c>
      <c r="D50" s="434">
        <v>1108</v>
      </c>
      <c r="E50" s="282"/>
      <c r="F50" s="219">
        <f t="shared" ref="F50" si="4">$D50*E50</f>
        <v>0</v>
      </c>
    </row>
    <row r="51" spans="1:6" s="353" customFormat="1" ht="15" customHeight="1">
      <c r="A51" s="185"/>
      <c r="B51" s="354"/>
      <c r="C51" s="168"/>
      <c r="D51" s="168"/>
      <c r="E51" s="398"/>
      <c r="F51" s="219"/>
    </row>
    <row r="52" spans="1:6" s="353" customFormat="1" ht="15" customHeight="1">
      <c r="A52" s="185" t="s">
        <v>721</v>
      </c>
      <c r="B52" s="356" t="s">
        <v>61</v>
      </c>
      <c r="C52" s="168"/>
      <c r="D52" s="434"/>
      <c r="E52" s="398"/>
      <c r="F52" s="219"/>
    </row>
    <row r="53" spans="1:6" s="353" customFormat="1" ht="15" customHeight="1">
      <c r="A53" s="185"/>
      <c r="B53" s="354"/>
      <c r="C53" s="168"/>
      <c r="D53" s="434"/>
      <c r="E53" s="398"/>
      <c r="F53" s="219"/>
    </row>
    <row r="54" spans="1:6" s="353" customFormat="1" ht="42.75" customHeight="1">
      <c r="A54" s="185" t="s">
        <v>722</v>
      </c>
      <c r="B54" s="354" t="s">
        <v>62</v>
      </c>
      <c r="C54" s="168" t="s">
        <v>442</v>
      </c>
      <c r="D54" s="434">
        <v>187</v>
      </c>
      <c r="E54" s="282"/>
      <c r="F54" s="219">
        <f>D54*E54</f>
        <v>0</v>
      </c>
    </row>
    <row r="55" spans="1:6" s="353" customFormat="1" ht="15" customHeight="1">
      <c r="A55" s="185"/>
      <c r="B55" s="354"/>
      <c r="C55" s="168"/>
      <c r="D55" s="434"/>
      <c r="E55" s="388"/>
      <c r="F55" s="220"/>
    </row>
    <row r="56" spans="1:6" s="353" customFormat="1" ht="15" customHeight="1">
      <c r="A56" s="185" t="s">
        <v>723</v>
      </c>
      <c r="B56" s="571" t="s">
        <v>63</v>
      </c>
      <c r="C56" s="573"/>
      <c r="D56" s="190"/>
      <c r="E56" s="388"/>
      <c r="F56" s="220"/>
    </row>
    <row r="57" spans="1:6" s="353" customFormat="1" ht="15" customHeight="1">
      <c r="A57" s="185"/>
      <c r="B57" s="575"/>
      <c r="C57" s="573"/>
      <c r="D57" s="190"/>
      <c r="E57" s="388"/>
      <c r="F57" s="220"/>
    </row>
    <row r="58" spans="1:6" s="353" customFormat="1" ht="128.25">
      <c r="A58" s="185"/>
      <c r="B58" s="576" t="s">
        <v>1076</v>
      </c>
      <c r="C58" s="573"/>
      <c r="D58" s="191"/>
      <c r="E58" s="467"/>
      <c r="F58" s="220"/>
    </row>
    <row r="59" spans="1:6" s="353" customFormat="1" ht="15" customHeight="1">
      <c r="A59" s="185"/>
      <c r="B59" s="577"/>
      <c r="C59" s="573"/>
      <c r="D59" s="191"/>
      <c r="E59" s="467"/>
      <c r="F59" s="220"/>
    </row>
    <row r="60" spans="1:6" s="353" customFormat="1" ht="15" customHeight="1">
      <c r="A60" s="185" t="s">
        <v>724</v>
      </c>
      <c r="B60" s="578" t="s">
        <v>1171</v>
      </c>
      <c r="C60" s="168" t="s">
        <v>442</v>
      </c>
      <c r="D60" s="192">
        <v>1</v>
      </c>
      <c r="E60" s="278"/>
      <c r="F60" s="219">
        <f>D60*E60</f>
        <v>0</v>
      </c>
    </row>
    <row r="61" spans="1:6" s="353" customFormat="1" ht="15" customHeight="1">
      <c r="A61" s="185"/>
      <c r="B61" s="578"/>
      <c r="C61" s="573"/>
      <c r="D61" s="192"/>
      <c r="E61" s="397"/>
      <c r="F61" s="219"/>
    </row>
    <row r="62" spans="1:6" s="353" customFormat="1" ht="15" customHeight="1">
      <c r="A62" s="185" t="s">
        <v>725</v>
      </c>
      <c r="B62" s="578" t="s">
        <v>1172</v>
      </c>
      <c r="C62" s="168" t="s">
        <v>442</v>
      </c>
      <c r="D62" s="192">
        <v>1</v>
      </c>
      <c r="E62" s="278"/>
      <c r="F62" s="219">
        <f>D62*E62</f>
        <v>0</v>
      </c>
    </row>
    <row r="63" spans="1:6" s="353" customFormat="1" ht="15" customHeight="1">
      <c r="A63" s="185"/>
      <c r="B63" s="578"/>
      <c r="C63" s="573"/>
      <c r="D63" s="192"/>
      <c r="E63" s="397"/>
      <c r="F63" s="219"/>
    </row>
    <row r="64" spans="1:6" s="353" customFormat="1" ht="15" customHeight="1">
      <c r="A64" s="185" t="s">
        <v>726</v>
      </c>
      <c r="B64" s="578" t="s">
        <v>1173</v>
      </c>
      <c r="C64" s="168" t="s">
        <v>442</v>
      </c>
      <c r="D64" s="192">
        <v>1</v>
      </c>
      <c r="E64" s="278"/>
      <c r="F64" s="219">
        <f>D64*E64</f>
        <v>0</v>
      </c>
    </row>
    <row r="65" spans="1:6" s="353" customFormat="1" ht="15" customHeight="1">
      <c r="A65" s="185"/>
      <c r="B65" s="578"/>
      <c r="C65" s="168"/>
      <c r="D65" s="434"/>
      <c r="E65" s="388"/>
      <c r="F65" s="220"/>
    </row>
    <row r="66" spans="1:6" ht="30" customHeight="1">
      <c r="A66" s="358"/>
      <c r="B66" s="359" t="s">
        <v>264</v>
      </c>
      <c r="C66" s="360"/>
      <c r="D66" s="443"/>
      <c r="E66" s="362" t="s">
        <v>248</v>
      </c>
      <c r="F66" s="400">
        <f>SUM(F35:F64)</f>
        <v>0</v>
      </c>
    </row>
    <row r="67" spans="1:6" s="353" customFormat="1" ht="15" customHeight="1">
      <c r="A67" s="436"/>
      <c r="B67" s="506"/>
      <c r="C67" s="168"/>
      <c r="D67" s="417"/>
      <c r="E67" s="388"/>
      <c r="F67" s="220"/>
    </row>
    <row r="68" spans="1:6" s="335" customFormat="1" ht="15" customHeight="1">
      <c r="A68" s="337"/>
      <c r="B68" s="364" t="s">
        <v>274</v>
      </c>
      <c r="C68" s="339"/>
      <c r="D68" s="430"/>
      <c r="E68" s="341"/>
      <c r="F68" s="544"/>
    </row>
    <row r="69" spans="1:6" s="353" customFormat="1" ht="15" customHeight="1">
      <c r="A69" s="185"/>
      <c r="B69" s="578"/>
      <c r="C69" s="168"/>
      <c r="D69" s="434"/>
      <c r="E69" s="467"/>
      <c r="F69" s="220"/>
    </row>
    <row r="70" spans="1:6" s="353" customFormat="1" ht="15" customHeight="1">
      <c r="A70" s="185" t="s">
        <v>727</v>
      </c>
      <c r="B70" s="578" t="s">
        <v>1174</v>
      </c>
      <c r="C70" s="168" t="s">
        <v>442</v>
      </c>
      <c r="D70" s="192">
        <v>1</v>
      </c>
      <c r="E70" s="278"/>
      <c r="F70" s="219">
        <f>D70*E70</f>
        <v>0</v>
      </c>
    </row>
    <row r="71" spans="1:6" s="353" customFormat="1" ht="15" customHeight="1">
      <c r="A71" s="185"/>
      <c r="B71" s="578"/>
      <c r="C71" s="573"/>
      <c r="D71" s="192"/>
      <c r="E71" s="397"/>
      <c r="F71" s="219"/>
    </row>
    <row r="72" spans="1:6" s="353" customFormat="1" ht="15" customHeight="1">
      <c r="A72" s="185" t="s">
        <v>728</v>
      </c>
      <c r="B72" s="578" t="s">
        <v>1175</v>
      </c>
      <c r="C72" s="168" t="s">
        <v>442</v>
      </c>
      <c r="D72" s="192">
        <v>1</v>
      </c>
      <c r="E72" s="278"/>
      <c r="F72" s="219">
        <f>D72*E72</f>
        <v>0</v>
      </c>
    </row>
    <row r="73" spans="1:6" s="353" customFormat="1" ht="15" customHeight="1">
      <c r="A73" s="185"/>
      <c r="B73" s="578"/>
      <c r="C73" s="573"/>
      <c r="D73" s="192"/>
      <c r="E73" s="397"/>
      <c r="F73" s="219"/>
    </row>
    <row r="74" spans="1:6" s="353" customFormat="1" ht="15" customHeight="1">
      <c r="A74" s="185" t="s">
        <v>729</v>
      </c>
      <c r="B74" s="578" t="s">
        <v>1176</v>
      </c>
      <c r="C74" s="168" t="s">
        <v>442</v>
      </c>
      <c r="D74" s="192">
        <v>1</v>
      </c>
      <c r="E74" s="278"/>
      <c r="F74" s="219">
        <f>D74*E74</f>
        <v>0</v>
      </c>
    </row>
    <row r="75" spans="1:6" s="353" customFormat="1" ht="15" customHeight="1">
      <c r="A75" s="185"/>
      <c r="B75" s="578"/>
      <c r="C75" s="573"/>
      <c r="D75" s="192"/>
      <c r="E75" s="397"/>
      <c r="F75" s="219"/>
    </row>
    <row r="76" spans="1:6" s="353" customFormat="1" ht="15" customHeight="1">
      <c r="A76" s="185" t="s">
        <v>730</v>
      </c>
      <c r="B76" s="578" t="s">
        <v>1177</v>
      </c>
      <c r="C76" s="168" t="s">
        <v>442</v>
      </c>
      <c r="D76" s="192">
        <v>1</v>
      </c>
      <c r="E76" s="278"/>
      <c r="F76" s="219">
        <f>D76*E76</f>
        <v>0</v>
      </c>
    </row>
    <row r="77" spans="1:6" s="353" customFormat="1" ht="15" customHeight="1">
      <c r="A77" s="185"/>
      <c r="B77" s="578"/>
      <c r="C77" s="573"/>
      <c r="D77" s="192"/>
      <c r="E77" s="397"/>
      <c r="F77" s="219"/>
    </row>
    <row r="78" spans="1:6" s="353" customFormat="1" ht="15" customHeight="1">
      <c r="A78" s="185" t="s">
        <v>731</v>
      </c>
      <c r="B78" s="578" t="s">
        <v>1178</v>
      </c>
      <c r="C78" s="168" t="s">
        <v>442</v>
      </c>
      <c r="D78" s="192">
        <v>1</v>
      </c>
      <c r="E78" s="278"/>
      <c r="F78" s="219">
        <f>D78*E78</f>
        <v>0</v>
      </c>
    </row>
    <row r="79" spans="1:6" s="353" customFormat="1" ht="15" customHeight="1">
      <c r="A79" s="185"/>
      <c r="B79" s="578"/>
      <c r="C79" s="573"/>
      <c r="D79" s="192"/>
      <c r="E79" s="467"/>
      <c r="F79" s="220"/>
    </row>
    <row r="80" spans="1:6" s="353" customFormat="1" ht="15" customHeight="1">
      <c r="A80" s="185" t="s">
        <v>732</v>
      </c>
      <c r="B80" s="578" t="s">
        <v>1179</v>
      </c>
      <c r="C80" s="168" t="s">
        <v>442</v>
      </c>
      <c r="D80" s="192">
        <v>1</v>
      </c>
      <c r="E80" s="278"/>
      <c r="F80" s="219">
        <f>D80*E80</f>
        <v>0</v>
      </c>
    </row>
    <row r="81" spans="1:6" s="353" customFormat="1" ht="15" customHeight="1">
      <c r="A81" s="185"/>
      <c r="B81" s="578"/>
      <c r="C81" s="573"/>
      <c r="D81" s="192"/>
      <c r="E81" s="397"/>
      <c r="F81" s="219"/>
    </row>
    <row r="82" spans="1:6" s="353" customFormat="1" ht="15" customHeight="1">
      <c r="A82" s="185" t="s">
        <v>733</v>
      </c>
      <c r="B82" s="578" t="s">
        <v>1180</v>
      </c>
      <c r="C82" s="168" t="s">
        <v>442</v>
      </c>
      <c r="D82" s="192">
        <v>1</v>
      </c>
      <c r="E82" s="278"/>
      <c r="F82" s="219">
        <f>D82*E82</f>
        <v>0</v>
      </c>
    </row>
    <row r="83" spans="1:6" s="353" customFormat="1" ht="15" customHeight="1">
      <c r="A83" s="185"/>
      <c r="B83" s="578"/>
      <c r="C83" s="168"/>
      <c r="D83" s="434"/>
      <c r="E83" s="397"/>
      <c r="F83" s="219"/>
    </row>
    <row r="84" spans="1:6" s="353" customFormat="1" ht="15" customHeight="1">
      <c r="A84" s="185" t="s">
        <v>734</v>
      </c>
      <c r="B84" s="578" t="s">
        <v>1181</v>
      </c>
      <c r="C84" s="168" t="s">
        <v>442</v>
      </c>
      <c r="D84" s="192">
        <v>1</v>
      </c>
      <c r="E84" s="278"/>
      <c r="F84" s="219">
        <f>D84*E84</f>
        <v>0</v>
      </c>
    </row>
    <row r="85" spans="1:6" s="353" customFormat="1" ht="15" customHeight="1">
      <c r="A85" s="185"/>
      <c r="B85" s="578"/>
      <c r="C85" s="168"/>
      <c r="D85" s="434"/>
      <c r="E85" s="397"/>
      <c r="F85" s="219"/>
    </row>
    <row r="86" spans="1:6" s="353" customFormat="1" ht="15" customHeight="1">
      <c r="A86" s="185" t="s">
        <v>735</v>
      </c>
      <c r="B86" s="578" t="s">
        <v>1182</v>
      </c>
      <c r="C86" s="168" t="s">
        <v>442</v>
      </c>
      <c r="D86" s="192">
        <v>1</v>
      </c>
      <c r="E86" s="278"/>
      <c r="F86" s="219">
        <f>D86*E86</f>
        <v>0</v>
      </c>
    </row>
    <row r="87" spans="1:6" s="353" customFormat="1" ht="15" customHeight="1">
      <c r="A87" s="185"/>
      <c r="B87" s="578"/>
      <c r="C87" s="168"/>
      <c r="D87" s="434"/>
      <c r="E87" s="397"/>
      <c r="F87" s="219"/>
    </row>
    <row r="88" spans="1:6" s="353" customFormat="1" ht="15" customHeight="1">
      <c r="A88" s="185" t="s">
        <v>1149</v>
      </c>
      <c r="B88" s="578" t="s">
        <v>1183</v>
      </c>
      <c r="C88" s="168" t="s">
        <v>442</v>
      </c>
      <c r="D88" s="192">
        <v>1</v>
      </c>
      <c r="E88" s="278"/>
      <c r="F88" s="219">
        <f>D88*E88</f>
        <v>0</v>
      </c>
    </row>
    <row r="89" spans="1:6" s="353" customFormat="1" ht="15" customHeight="1">
      <c r="A89" s="185"/>
      <c r="B89" s="578"/>
      <c r="C89" s="573"/>
      <c r="D89" s="192"/>
      <c r="E89" s="397"/>
      <c r="F89" s="219"/>
    </row>
    <row r="90" spans="1:6" s="353" customFormat="1" ht="15" customHeight="1">
      <c r="A90" s="185" t="s">
        <v>1150</v>
      </c>
      <c r="B90" s="578" t="s">
        <v>1184</v>
      </c>
      <c r="C90" s="168" t="s">
        <v>442</v>
      </c>
      <c r="D90" s="192">
        <v>1</v>
      </c>
      <c r="E90" s="278"/>
      <c r="F90" s="219">
        <f>D90*E90</f>
        <v>0</v>
      </c>
    </row>
    <row r="91" spans="1:6" s="353" customFormat="1" ht="15" customHeight="1">
      <c r="A91" s="185"/>
      <c r="B91" s="578"/>
      <c r="C91" s="573"/>
      <c r="D91" s="192"/>
      <c r="E91" s="397"/>
      <c r="F91" s="219"/>
    </row>
    <row r="92" spans="1:6" s="353" customFormat="1" ht="15" customHeight="1">
      <c r="A92" s="185" t="s">
        <v>1151</v>
      </c>
      <c r="B92" s="578" t="s">
        <v>1185</v>
      </c>
      <c r="C92" s="168" t="s">
        <v>442</v>
      </c>
      <c r="D92" s="192">
        <v>1</v>
      </c>
      <c r="E92" s="278"/>
      <c r="F92" s="219">
        <f>D92*E92</f>
        <v>0</v>
      </c>
    </row>
    <row r="93" spans="1:6" s="353" customFormat="1" ht="15" customHeight="1">
      <c r="A93" s="185"/>
      <c r="B93" s="578"/>
      <c r="C93" s="573"/>
      <c r="D93" s="192"/>
      <c r="E93" s="397"/>
      <c r="F93" s="219"/>
    </row>
    <row r="94" spans="1:6" s="353" customFormat="1" ht="15" customHeight="1">
      <c r="A94" s="185" t="s">
        <v>1152</v>
      </c>
      <c r="B94" s="578" t="s">
        <v>1186</v>
      </c>
      <c r="C94" s="168" t="s">
        <v>442</v>
      </c>
      <c r="D94" s="192">
        <v>1</v>
      </c>
      <c r="E94" s="278"/>
      <c r="F94" s="219">
        <f>D94*E94</f>
        <v>0</v>
      </c>
    </row>
    <row r="95" spans="1:6" s="353" customFormat="1" ht="15" customHeight="1">
      <c r="A95" s="185"/>
      <c r="B95" s="578"/>
      <c r="C95" s="573"/>
      <c r="D95" s="192"/>
      <c r="E95" s="397"/>
      <c r="F95" s="219"/>
    </row>
    <row r="96" spans="1:6" s="353" customFormat="1" ht="15" customHeight="1">
      <c r="A96" s="185" t="s">
        <v>1153</v>
      </c>
      <c r="B96" s="578" t="s">
        <v>1187</v>
      </c>
      <c r="C96" s="168" t="s">
        <v>442</v>
      </c>
      <c r="D96" s="192">
        <v>1</v>
      </c>
      <c r="E96" s="278"/>
      <c r="F96" s="219">
        <f>D96*E96</f>
        <v>0</v>
      </c>
    </row>
    <row r="97" spans="1:6" s="353" customFormat="1" ht="15" customHeight="1">
      <c r="A97" s="185"/>
      <c r="B97" s="578"/>
      <c r="C97" s="573"/>
      <c r="D97" s="192"/>
      <c r="E97" s="397"/>
      <c r="F97" s="219"/>
    </row>
    <row r="98" spans="1:6" s="353" customFormat="1" ht="15" customHeight="1">
      <c r="A98" s="185" t="s">
        <v>1154</v>
      </c>
      <c r="B98" s="578" t="s">
        <v>1188</v>
      </c>
      <c r="C98" s="168" t="s">
        <v>442</v>
      </c>
      <c r="D98" s="192">
        <v>1</v>
      </c>
      <c r="E98" s="278"/>
      <c r="F98" s="219">
        <f>D98*E98</f>
        <v>0</v>
      </c>
    </row>
    <row r="99" spans="1:6" s="353" customFormat="1" ht="15" customHeight="1">
      <c r="A99" s="185"/>
      <c r="B99" s="578"/>
      <c r="C99" s="573"/>
      <c r="D99" s="192"/>
      <c r="E99" s="397"/>
      <c r="F99" s="219"/>
    </row>
    <row r="100" spans="1:6" s="353" customFormat="1" ht="15" customHeight="1">
      <c r="A100" s="185" t="s">
        <v>1155</v>
      </c>
      <c r="B100" s="578" t="s">
        <v>1189</v>
      </c>
      <c r="C100" s="168" t="s">
        <v>442</v>
      </c>
      <c r="D100" s="192">
        <v>1</v>
      </c>
      <c r="E100" s="278"/>
      <c r="F100" s="219">
        <f>D100*E100</f>
        <v>0</v>
      </c>
    </row>
    <row r="101" spans="1:6" s="353" customFormat="1" ht="15" customHeight="1">
      <c r="A101" s="185"/>
      <c r="B101" s="578"/>
      <c r="C101" s="573"/>
      <c r="D101" s="192"/>
      <c r="E101" s="397"/>
      <c r="F101" s="219"/>
    </row>
    <row r="102" spans="1:6" s="353" customFormat="1" ht="15" customHeight="1">
      <c r="A102" s="185" t="s">
        <v>1156</v>
      </c>
      <c r="B102" s="578" t="s">
        <v>1190</v>
      </c>
      <c r="C102" s="168" t="s">
        <v>442</v>
      </c>
      <c r="D102" s="192">
        <v>1</v>
      </c>
      <c r="E102" s="278"/>
      <c r="F102" s="219">
        <f>D102*E102</f>
        <v>0</v>
      </c>
    </row>
    <row r="103" spans="1:6" s="353" customFormat="1" ht="15" customHeight="1">
      <c r="A103" s="185"/>
      <c r="B103" s="578"/>
      <c r="C103" s="573"/>
      <c r="D103" s="192"/>
      <c r="E103" s="467"/>
      <c r="F103" s="220"/>
    </row>
    <row r="104" spans="1:6" s="353" customFormat="1" ht="15" customHeight="1">
      <c r="A104" s="185" t="s">
        <v>736</v>
      </c>
      <c r="B104" s="356" t="s">
        <v>61</v>
      </c>
      <c r="C104" s="168"/>
      <c r="D104" s="434"/>
      <c r="E104" s="388"/>
      <c r="F104" s="220"/>
    </row>
    <row r="105" spans="1:6" s="353" customFormat="1" ht="15" customHeight="1">
      <c r="A105" s="185"/>
      <c r="B105" s="354"/>
      <c r="C105" s="168"/>
      <c r="D105" s="434"/>
      <c r="E105" s="388"/>
      <c r="F105" s="220"/>
    </row>
    <row r="106" spans="1:6" s="353" customFormat="1" ht="45" customHeight="1">
      <c r="A106" s="185" t="s">
        <v>737</v>
      </c>
      <c r="B106" s="578" t="s">
        <v>62</v>
      </c>
      <c r="C106" s="168" t="s">
        <v>442</v>
      </c>
      <c r="D106" s="192">
        <v>20</v>
      </c>
      <c r="E106" s="282"/>
      <c r="F106" s="219">
        <f>D106*E106</f>
        <v>0</v>
      </c>
    </row>
    <row r="107" spans="1:6" s="353" customFormat="1" ht="15" customHeight="1">
      <c r="A107" s="185"/>
      <c r="B107" s="170"/>
      <c r="C107" s="168"/>
      <c r="D107" s="346"/>
      <c r="E107" s="388"/>
      <c r="F107" s="220"/>
    </row>
    <row r="108" spans="1:6" ht="30" customHeight="1">
      <c r="A108" s="358"/>
      <c r="B108" s="359" t="s">
        <v>264</v>
      </c>
      <c r="C108" s="360"/>
      <c r="D108" s="443"/>
      <c r="E108" s="362" t="s">
        <v>248</v>
      </c>
      <c r="F108" s="400">
        <f>SUM(F69:F106)</f>
        <v>0</v>
      </c>
    </row>
    <row r="109" spans="1:6" s="353" customFormat="1" ht="15" customHeight="1">
      <c r="A109" s="436"/>
      <c r="B109" s="506"/>
      <c r="C109" s="168"/>
      <c r="D109" s="417"/>
      <c r="E109" s="388"/>
      <c r="F109" s="220"/>
    </row>
    <row r="110" spans="1:6" s="335" customFormat="1" ht="15" customHeight="1">
      <c r="A110" s="337"/>
      <c r="B110" s="364" t="s">
        <v>274</v>
      </c>
      <c r="C110" s="339"/>
      <c r="D110" s="430"/>
      <c r="E110" s="341"/>
      <c r="F110" s="544"/>
    </row>
    <row r="111" spans="1:6" s="353" customFormat="1" ht="15" customHeight="1">
      <c r="A111" s="185"/>
      <c r="B111" s="170"/>
      <c r="C111" s="168"/>
      <c r="D111" s="434"/>
      <c r="E111" s="388"/>
      <c r="F111" s="220"/>
    </row>
    <row r="112" spans="1:6" s="353" customFormat="1" ht="15" customHeight="1">
      <c r="A112" s="579" t="s">
        <v>738</v>
      </c>
      <c r="B112" s="580" t="s">
        <v>69</v>
      </c>
      <c r="C112" s="168"/>
      <c r="D112" s="168"/>
      <c r="E112" s="388"/>
      <c r="F112" s="220"/>
    </row>
    <row r="113" spans="1:6" s="353" customFormat="1" ht="15" customHeight="1">
      <c r="A113" s="579"/>
      <c r="B113" s="354"/>
      <c r="C113" s="168"/>
      <c r="D113" s="168"/>
      <c r="E113" s="388"/>
      <c r="F113" s="220"/>
    </row>
    <row r="114" spans="1:6" s="353" customFormat="1" ht="114">
      <c r="A114" s="185" t="s">
        <v>739</v>
      </c>
      <c r="B114" s="170" t="s">
        <v>68</v>
      </c>
      <c r="C114" s="168" t="s">
        <v>442</v>
      </c>
      <c r="D114" s="581">
        <v>21</v>
      </c>
      <c r="E114" s="282"/>
      <c r="F114" s="219">
        <f>D114*E114</f>
        <v>0</v>
      </c>
    </row>
    <row r="115" spans="1:6" s="353" customFormat="1" ht="14.25">
      <c r="A115" s="185"/>
      <c r="B115" s="170"/>
      <c r="C115" s="168"/>
      <c r="D115" s="581"/>
      <c r="E115" s="398"/>
      <c r="F115" s="219"/>
    </row>
    <row r="116" spans="1:6" s="353" customFormat="1" ht="15" customHeight="1">
      <c r="A116" s="185"/>
      <c r="B116" s="193" t="s">
        <v>57</v>
      </c>
      <c r="C116" s="168"/>
      <c r="D116" s="434"/>
      <c r="E116" s="388"/>
      <c r="F116" s="220"/>
    </row>
    <row r="117" spans="1:6" s="353" customFormat="1" ht="15" customHeight="1">
      <c r="A117" s="185"/>
      <c r="B117" s="354"/>
      <c r="C117" s="168"/>
      <c r="D117" s="434"/>
      <c r="E117" s="388"/>
      <c r="F117" s="220"/>
    </row>
    <row r="118" spans="1:6" s="353" customFormat="1" ht="15" customHeight="1">
      <c r="A118" s="185" t="s">
        <v>740</v>
      </c>
      <c r="B118" s="580" t="s">
        <v>64</v>
      </c>
      <c r="C118" s="168"/>
      <c r="D118" s="434"/>
      <c r="E118" s="388"/>
      <c r="F118" s="220"/>
    </row>
    <row r="119" spans="1:6" s="353" customFormat="1" ht="15" customHeight="1">
      <c r="A119" s="185"/>
      <c r="B119" s="354"/>
      <c r="C119" s="168"/>
      <c r="D119" s="434"/>
      <c r="E119" s="388"/>
      <c r="F119" s="220"/>
    </row>
    <row r="120" spans="1:6" s="353" customFormat="1" ht="332.25" customHeight="1">
      <c r="A120" s="436"/>
      <c r="B120" s="161" t="s">
        <v>95</v>
      </c>
      <c r="C120" s="168"/>
      <c r="D120" s="168"/>
      <c r="E120" s="582"/>
      <c r="F120" s="220"/>
    </row>
    <row r="121" spans="1:6" s="353" customFormat="1" ht="15" customHeight="1">
      <c r="A121" s="185"/>
      <c r="B121" s="170"/>
      <c r="C121" s="168"/>
      <c r="D121" s="168"/>
      <c r="E121" s="582"/>
      <c r="F121" s="220"/>
    </row>
    <row r="122" spans="1:6" s="353" customFormat="1" ht="28.5">
      <c r="A122" s="436" t="s">
        <v>741</v>
      </c>
      <c r="B122" s="170" t="s">
        <v>1648</v>
      </c>
      <c r="C122" s="168" t="s">
        <v>442</v>
      </c>
      <c r="D122" s="434">
        <v>50</v>
      </c>
      <c r="E122" s="293"/>
      <c r="F122" s="219">
        <f>D122*E122</f>
        <v>0</v>
      </c>
    </row>
    <row r="123" spans="1:6" s="353" customFormat="1" ht="15" customHeight="1">
      <c r="A123" s="185"/>
      <c r="B123" s="354"/>
      <c r="C123" s="168"/>
      <c r="D123" s="168"/>
      <c r="E123" s="388"/>
      <c r="F123" s="220"/>
    </row>
    <row r="124" spans="1:6" ht="30" customHeight="1">
      <c r="A124" s="358"/>
      <c r="B124" s="359" t="s">
        <v>264</v>
      </c>
      <c r="C124" s="360"/>
      <c r="D124" s="443"/>
      <c r="E124" s="362" t="s">
        <v>248</v>
      </c>
      <c r="F124" s="400">
        <f>SUM(F114:F122)</f>
        <v>0</v>
      </c>
    </row>
    <row r="125" spans="1:6" s="353" customFormat="1" ht="15" customHeight="1">
      <c r="A125" s="436"/>
      <c r="B125" s="506"/>
      <c r="C125" s="168"/>
      <c r="D125" s="417"/>
      <c r="E125" s="388"/>
      <c r="F125" s="220"/>
    </row>
    <row r="126" spans="1:6" s="335" customFormat="1" ht="15" customHeight="1">
      <c r="A126" s="337"/>
      <c r="B126" s="364" t="s">
        <v>274</v>
      </c>
      <c r="C126" s="339"/>
      <c r="D126" s="430"/>
      <c r="E126" s="341"/>
      <c r="F126" s="544"/>
    </row>
    <row r="127" spans="1:6" s="353" customFormat="1" ht="12.95" customHeight="1">
      <c r="A127" s="185"/>
      <c r="B127" s="354"/>
      <c r="C127" s="168"/>
      <c r="D127" s="168"/>
      <c r="E127" s="388"/>
      <c r="F127" s="220"/>
    </row>
    <row r="128" spans="1:6" s="353" customFormat="1" ht="28.5">
      <c r="A128" s="436" t="s">
        <v>742</v>
      </c>
      <c r="B128" s="170" t="s">
        <v>1649</v>
      </c>
      <c r="C128" s="168" t="s">
        <v>442</v>
      </c>
      <c r="D128" s="434">
        <v>24</v>
      </c>
      <c r="E128" s="293"/>
      <c r="F128" s="219">
        <f>D128*E128</f>
        <v>0</v>
      </c>
    </row>
    <row r="129" spans="1:6" s="353" customFormat="1" ht="15" customHeight="1">
      <c r="A129" s="185"/>
      <c r="B129" s="354"/>
      <c r="C129" s="168"/>
      <c r="D129" s="168"/>
      <c r="E129" s="398"/>
      <c r="F129" s="219"/>
    </row>
    <row r="130" spans="1:6" s="353" customFormat="1" ht="28.5">
      <c r="A130" s="436" t="s">
        <v>743</v>
      </c>
      <c r="B130" s="170" t="s">
        <v>1650</v>
      </c>
      <c r="C130" s="168" t="s">
        <v>442</v>
      </c>
      <c r="D130" s="434">
        <v>13</v>
      </c>
      <c r="E130" s="293"/>
      <c r="F130" s="219">
        <f>D130*E130</f>
        <v>0</v>
      </c>
    </row>
    <row r="131" spans="1:6" s="353" customFormat="1" ht="15" customHeight="1">
      <c r="A131" s="185"/>
      <c r="B131" s="354"/>
      <c r="C131" s="168"/>
      <c r="D131" s="168"/>
      <c r="E131" s="398"/>
      <c r="F131" s="219"/>
    </row>
    <row r="132" spans="1:6" s="353" customFormat="1" ht="28.5">
      <c r="A132" s="436" t="s">
        <v>744</v>
      </c>
      <c r="B132" s="170" t="s">
        <v>1651</v>
      </c>
      <c r="C132" s="168" t="s">
        <v>442</v>
      </c>
      <c r="D132" s="434">
        <v>47</v>
      </c>
      <c r="E132" s="293"/>
      <c r="F132" s="219">
        <f>D132*E132</f>
        <v>0</v>
      </c>
    </row>
    <row r="133" spans="1:6" s="353" customFormat="1" ht="15" customHeight="1">
      <c r="A133" s="185"/>
      <c r="B133" s="354"/>
      <c r="C133" s="168"/>
      <c r="D133" s="168"/>
      <c r="E133" s="388"/>
      <c r="F133" s="220"/>
    </row>
    <row r="134" spans="1:6" s="353" customFormat="1" ht="28.5">
      <c r="A134" s="436" t="s">
        <v>745</v>
      </c>
      <c r="B134" s="170" t="s">
        <v>1652</v>
      </c>
      <c r="C134" s="168" t="s">
        <v>442</v>
      </c>
      <c r="D134" s="434">
        <v>20</v>
      </c>
      <c r="E134" s="293"/>
      <c r="F134" s="219">
        <f>D134*E134</f>
        <v>0</v>
      </c>
    </row>
    <row r="135" spans="1:6" s="353" customFormat="1" ht="12.95" customHeight="1">
      <c r="A135" s="185"/>
      <c r="B135" s="354"/>
      <c r="C135" s="168"/>
      <c r="D135" s="168"/>
      <c r="E135" s="583"/>
      <c r="F135" s="219"/>
    </row>
    <row r="136" spans="1:6" s="353" customFormat="1" ht="28.5">
      <c r="A136" s="436" t="s">
        <v>746</v>
      </c>
      <c r="B136" s="170" t="s">
        <v>1653</v>
      </c>
      <c r="C136" s="168" t="s">
        <v>442</v>
      </c>
      <c r="D136" s="434">
        <v>20</v>
      </c>
      <c r="E136" s="293"/>
      <c r="F136" s="219">
        <f>D136*E136</f>
        <v>0</v>
      </c>
    </row>
    <row r="137" spans="1:6" s="353" customFormat="1" ht="12.95" customHeight="1">
      <c r="A137" s="185"/>
      <c r="B137" s="170"/>
      <c r="C137" s="168"/>
      <c r="D137" s="168"/>
      <c r="E137" s="582"/>
      <c r="F137" s="220"/>
    </row>
    <row r="138" spans="1:6" s="353" customFormat="1" ht="12.95" customHeight="1">
      <c r="A138" s="185"/>
      <c r="B138" s="170"/>
      <c r="C138" s="168"/>
      <c r="D138" s="168"/>
      <c r="E138" s="582"/>
      <c r="F138" s="220"/>
    </row>
    <row r="139" spans="1:6" s="353" customFormat="1" ht="12.95" customHeight="1">
      <c r="A139" s="185"/>
      <c r="B139" s="170"/>
      <c r="C139" s="168"/>
      <c r="D139" s="168"/>
      <c r="E139" s="582"/>
      <c r="F139" s="220"/>
    </row>
    <row r="140" spans="1:6" s="353" customFormat="1" ht="12.95" customHeight="1">
      <c r="A140" s="185"/>
      <c r="B140" s="170"/>
      <c r="C140" s="168"/>
      <c r="D140" s="168"/>
      <c r="E140" s="582"/>
      <c r="F140" s="220"/>
    </row>
    <row r="141" spans="1:6" s="353" customFormat="1" ht="12.95" customHeight="1">
      <c r="A141" s="185"/>
      <c r="B141" s="170"/>
      <c r="C141" s="168"/>
      <c r="D141" s="168"/>
      <c r="E141" s="582"/>
      <c r="F141" s="220"/>
    </row>
    <row r="142" spans="1:6" s="353" customFormat="1" ht="12.95" customHeight="1">
      <c r="A142" s="185"/>
      <c r="B142" s="170"/>
      <c r="C142" s="168"/>
      <c r="D142" s="168"/>
      <c r="E142" s="582"/>
      <c r="F142" s="220"/>
    </row>
    <row r="143" spans="1:6" s="353" customFormat="1" ht="12.95" customHeight="1">
      <c r="A143" s="185"/>
      <c r="B143" s="170"/>
      <c r="C143" s="168"/>
      <c r="D143" s="168"/>
      <c r="E143" s="582"/>
      <c r="F143" s="220"/>
    </row>
    <row r="144" spans="1:6" s="353" customFormat="1" ht="12.95" customHeight="1">
      <c r="A144" s="185"/>
      <c r="B144" s="170"/>
      <c r="C144" s="168"/>
      <c r="D144" s="168"/>
      <c r="E144" s="582"/>
      <c r="F144" s="220"/>
    </row>
    <row r="145" spans="1:6" s="353" customFormat="1" ht="12.95" customHeight="1">
      <c r="A145" s="185"/>
      <c r="B145" s="170"/>
      <c r="C145" s="168"/>
      <c r="D145" s="168"/>
      <c r="E145" s="582"/>
      <c r="F145" s="220"/>
    </row>
    <row r="146" spans="1:6" s="353" customFormat="1" ht="12.95" customHeight="1">
      <c r="A146" s="185"/>
      <c r="B146" s="170"/>
      <c r="C146" s="168"/>
      <c r="D146" s="168"/>
      <c r="E146" s="582"/>
      <c r="F146" s="220"/>
    </row>
    <row r="147" spans="1:6" s="353" customFormat="1" ht="12.95" customHeight="1">
      <c r="A147" s="185"/>
      <c r="B147" s="170"/>
      <c r="C147" s="168"/>
      <c r="D147" s="168"/>
      <c r="E147" s="582"/>
      <c r="F147" s="220"/>
    </row>
    <row r="148" spans="1:6" s="353" customFormat="1" ht="12.95" customHeight="1">
      <c r="A148" s="185"/>
      <c r="B148" s="170"/>
      <c r="C148" s="168"/>
      <c r="D148" s="168"/>
      <c r="E148" s="582"/>
      <c r="F148" s="220"/>
    </row>
    <row r="149" spans="1:6" s="353" customFormat="1" ht="12.95" customHeight="1">
      <c r="A149" s="185"/>
      <c r="B149" s="170"/>
      <c r="C149" s="168"/>
      <c r="D149" s="168"/>
      <c r="E149" s="582"/>
      <c r="F149" s="220"/>
    </row>
    <row r="150" spans="1:6" s="353" customFormat="1" ht="12.95" customHeight="1">
      <c r="A150" s="185"/>
      <c r="B150" s="170"/>
      <c r="C150" s="168"/>
      <c r="D150" s="168"/>
      <c r="E150" s="582"/>
      <c r="F150" s="220"/>
    </row>
    <row r="151" spans="1:6" s="353" customFormat="1" ht="12.95" customHeight="1">
      <c r="A151" s="185"/>
      <c r="B151" s="170"/>
      <c r="C151" s="168"/>
      <c r="D151" s="168"/>
      <c r="E151" s="582"/>
      <c r="F151" s="220"/>
    </row>
    <row r="152" spans="1:6" s="353" customFormat="1" ht="12.95" customHeight="1">
      <c r="A152" s="185"/>
      <c r="B152" s="170"/>
      <c r="C152" s="168"/>
      <c r="D152" s="168"/>
      <c r="E152" s="582"/>
      <c r="F152" s="220"/>
    </row>
    <row r="153" spans="1:6" s="353" customFormat="1" ht="12.95" customHeight="1">
      <c r="A153" s="185"/>
      <c r="B153" s="170"/>
      <c r="C153" s="168"/>
      <c r="D153" s="168"/>
      <c r="E153" s="582"/>
      <c r="F153" s="220"/>
    </row>
    <row r="154" spans="1:6" s="353" customFormat="1" ht="12.95" customHeight="1">
      <c r="A154" s="185"/>
      <c r="B154" s="170"/>
      <c r="C154" s="168"/>
      <c r="D154" s="168"/>
      <c r="E154" s="582"/>
      <c r="F154" s="220"/>
    </row>
    <row r="155" spans="1:6" s="353" customFormat="1" ht="12.95" customHeight="1">
      <c r="A155" s="185"/>
      <c r="B155" s="170"/>
      <c r="C155" s="168"/>
      <c r="D155" s="168"/>
      <c r="E155" s="582"/>
      <c r="F155" s="220"/>
    </row>
    <row r="156" spans="1:6" s="353" customFormat="1" ht="12.95" customHeight="1">
      <c r="A156" s="185"/>
      <c r="B156" s="170"/>
      <c r="C156" s="168"/>
      <c r="D156" s="168"/>
      <c r="E156" s="582"/>
      <c r="F156" s="220"/>
    </row>
    <row r="157" spans="1:6" s="353" customFormat="1" ht="12.95" customHeight="1">
      <c r="A157" s="185"/>
      <c r="B157" s="170"/>
      <c r="C157" s="168"/>
      <c r="D157" s="168"/>
      <c r="E157" s="582"/>
      <c r="F157" s="220"/>
    </row>
    <row r="158" spans="1:6" s="353" customFormat="1" ht="12.95" customHeight="1">
      <c r="A158" s="185"/>
      <c r="B158" s="170"/>
      <c r="C158" s="168"/>
      <c r="D158" s="168"/>
      <c r="E158" s="582"/>
      <c r="F158" s="220"/>
    </row>
    <row r="159" spans="1:6" s="353" customFormat="1" ht="12.95" customHeight="1">
      <c r="A159" s="185"/>
      <c r="B159" s="170"/>
      <c r="C159" s="168"/>
      <c r="D159" s="168"/>
      <c r="E159" s="582"/>
      <c r="F159" s="220"/>
    </row>
    <row r="160" spans="1:6" s="353" customFormat="1" ht="12.95" customHeight="1">
      <c r="A160" s="185"/>
      <c r="B160" s="170"/>
      <c r="C160" s="168"/>
      <c r="D160" s="168"/>
      <c r="E160" s="582"/>
      <c r="F160" s="220"/>
    </row>
    <row r="161" spans="1:6" s="353" customFormat="1" ht="12.95" customHeight="1">
      <c r="A161" s="185"/>
      <c r="B161" s="170"/>
      <c r="C161" s="168"/>
      <c r="D161" s="168"/>
      <c r="E161" s="582"/>
      <c r="F161" s="220"/>
    </row>
    <row r="162" spans="1:6" s="353" customFormat="1" ht="12.95" customHeight="1">
      <c r="A162" s="185"/>
      <c r="B162" s="170"/>
      <c r="C162" s="168"/>
      <c r="D162" s="168"/>
      <c r="E162" s="582"/>
      <c r="F162" s="220"/>
    </row>
    <row r="163" spans="1:6" s="353" customFormat="1" ht="12.95" customHeight="1">
      <c r="A163" s="185"/>
      <c r="B163" s="170"/>
      <c r="C163" s="168"/>
      <c r="D163" s="168"/>
      <c r="E163" s="582"/>
      <c r="F163" s="220"/>
    </row>
    <row r="164" spans="1:6" s="353" customFormat="1" ht="12.95" customHeight="1">
      <c r="A164" s="185"/>
      <c r="B164" s="170"/>
      <c r="C164" s="168"/>
      <c r="D164" s="168"/>
      <c r="E164" s="582"/>
      <c r="F164" s="220"/>
    </row>
    <row r="165" spans="1:6" s="353" customFormat="1" ht="12.95" customHeight="1">
      <c r="A165" s="185"/>
      <c r="B165" s="170"/>
      <c r="C165" s="168"/>
      <c r="D165" s="168"/>
      <c r="E165" s="582"/>
      <c r="F165" s="220"/>
    </row>
    <row r="166" spans="1:6" s="353" customFormat="1" ht="12.95" customHeight="1">
      <c r="A166" s="185"/>
      <c r="B166" s="170"/>
      <c r="C166" s="168"/>
      <c r="D166" s="168"/>
      <c r="E166" s="582"/>
      <c r="F166" s="220"/>
    </row>
    <row r="167" spans="1:6" s="353" customFormat="1" ht="12.95" customHeight="1">
      <c r="A167" s="185"/>
      <c r="B167" s="354"/>
      <c r="C167" s="168"/>
      <c r="D167" s="168"/>
      <c r="E167" s="388"/>
      <c r="F167" s="220"/>
    </row>
    <row r="168" spans="1:6" ht="30" customHeight="1">
      <c r="A168" s="358"/>
      <c r="B168" s="359" t="s">
        <v>264</v>
      </c>
      <c r="C168" s="360"/>
      <c r="D168" s="443"/>
      <c r="E168" s="362" t="s">
        <v>248</v>
      </c>
      <c r="F168" s="400">
        <f>SUM(F127:F166)</f>
        <v>0</v>
      </c>
    </row>
    <row r="169" spans="1:6" s="353" customFormat="1" ht="15" customHeight="1">
      <c r="A169" s="436"/>
      <c r="B169" s="506"/>
      <c r="C169" s="168"/>
      <c r="D169" s="417"/>
      <c r="E169" s="388"/>
      <c r="F169" s="220"/>
    </row>
    <row r="170" spans="1:6" s="335" customFormat="1" ht="15" customHeight="1">
      <c r="A170" s="337"/>
      <c r="B170" s="364" t="s">
        <v>274</v>
      </c>
      <c r="C170" s="339"/>
      <c r="D170" s="430"/>
      <c r="E170" s="341"/>
      <c r="F170" s="544"/>
    </row>
    <row r="171" spans="1:6" s="353" customFormat="1" ht="15" customHeight="1">
      <c r="A171" s="185"/>
      <c r="B171" s="354"/>
      <c r="C171" s="168"/>
      <c r="D171" s="168"/>
      <c r="E171" s="388"/>
      <c r="F171" s="220"/>
    </row>
    <row r="172" spans="1:6" s="353" customFormat="1" ht="30">
      <c r="A172" s="185" t="s">
        <v>747</v>
      </c>
      <c r="B172" s="557" t="s">
        <v>65</v>
      </c>
      <c r="C172" s="168"/>
      <c r="D172" s="168"/>
      <c r="E172" s="582"/>
      <c r="F172" s="220"/>
    </row>
    <row r="173" spans="1:6" ht="12.95" customHeight="1">
      <c r="A173" s="436"/>
      <c r="B173" s="350"/>
      <c r="C173" s="345"/>
      <c r="D173" s="345"/>
      <c r="E173" s="345"/>
      <c r="F173" s="347"/>
    </row>
    <row r="174" spans="1:6" s="353" customFormat="1" ht="356.25">
      <c r="A174" s="436"/>
      <c r="B174" s="161" t="s">
        <v>1115</v>
      </c>
      <c r="C174" s="507"/>
      <c r="D174" s="507"/>
      <c r="E174" s="582"/>
      <c r="F174" s="220"/>
    </row>
    <row r="175" spans="1:6" s="353" customFormat="1" ht="12.95" customHeight="1">
      <c r="A175" s="185"/>
      <c r="B175" s="170"/>
      <c r="C175" s="168"/>
      <c r="D175" s="168"/>
      <c r="E175" s="582"/>
      <c r="F175" s="220"/>
    </row>
    <row r="176" spans="1:6" s="353" customFormat="1" ht="28.5">
      <c r="A176" s="436" t="s">
        <v>748</v>
      </c>
      <c r="B176" s="170" t="s">
        <v>1648</v>
      </c>
      <c r="C176" s="168" t="s">
        <v>442</v>
      </c>
      <c r="D176" s="434">
        <v>5</v>
      </c>
      <c r="E176" s="293"/>
      <c r="F176" s="219">
        <f>D176*E176</f>
        <v>0</v>
      </c>
    </row>
    <row r="177" spans="1:6" s="353" customFormat="1" ht="12.95" customHeight="1">
      <c r="A177" s="185"/>
      <c r="B177" s="354"/>
      <c r="C177" s="168"/>
      <c r="D177" s="168"/>
      <c r="E177" s="583"/>
      <c r="F177" s="219"/>
    </row>
    <row r="178" spans="1:6" s="353" customFormat="1" ht="57.75" customHeight="1">
      <c r="A178" s="436" t="s">
        <v>749</v>
      </c>
      <c r="B178" s="170" t="s">
        <v>1654</v>
      </c>
      <c r="C178" s="168" t="s">
        <v>442</v>
      </c>
      <c r="D178" s="434">
        <v>5</v>
      </c>
      <c r="E178" s="293"/>
      <c r="F178" s="219">
        <f>D178*E178</f>
        <v>0</v>
      </c>
    </row>
    <row r="179" spans="1:6" s="353" customFormat="1" ht="14.25">
      <c r="A179" s="436"/>
      <c r="B179" s="170"/>
      <c r="C179" s="168"/>
      <c r="D179" s="434"/>
      <c r="E179" s="583"/>
      <c r="F179" s="219"/>
    </row>
    <row r="180" spans="1:6" s="353" customFormat="1" ht="14.25">
      <c r="A180" s="436"/>
      <c r="B180" s="170"/>
      <c r="C180" s="168"/>
      <c r="D180" s="434"/>
      <c r="E180" s="398"/>
      <c r="F180" s="219"/>
    </row>
    <row r="181" spans="1:6" s="353" customFormat="1" ht="14.25">
      <c r="A181" s="436"/>
      <c r="B181" s="170"/>
      <c r="C181" s="168"/>
      <c r="D181" s="434"/>
      <c r="E181" s="398"/>
      <c r="F181" s="219"/>
    </row>
    <row r="182" spans="1:6" s="353" customFormat="1" ht="14.25">
      <c r="A182" s="436"/>
      <c r="B182" s="170"/>
      <c r="C182" s="168"/>
      <c r="D182" s="434"/>
      <c r="E182" s="398"/>
      <c r="F182" s="219"/>
    </row>
    <row r="183" spans="1:6" s="353" customFormat="1" ht="14.25">
      <c r="A183" s="436"/>
      <c r="B183" s="170"/>
      <c r="C183" s="168"/>
      <c r="D183" s="434"/>
      <c r="E183" s="398"/>
      <c r="F183" s="219"/>
    </row>
    <row r="184" spans="1:6" s="353" customFormat="1" ht="14.25">
      <c r="A184" s="185"/>
      <c r="B184" s="354"/>
      <c r="C184" s="168"/>
      <c r="D184" s="168"/>
      <c r="E184" s="388"/>
      <c r="F184" s="220"/>
    </row>
    <row r="185" spans="1:6" ht="30" customHeight="1">
      <c r="A185" s="358"/>
      <c r="B185" s="359" t="s">
        <v>264</v>
      </c>
      <c r="C185" s="360"/>
      <c r="D185" s="443"/>
      <c r="E185" s="362" t="s">
        <v>248</v>
      </c>
      <c r="F185" s="400">
        <f>SUM(F172:F183)</f>
        <v>0</v>
      </c>
    </row>
    <row r="186" spans="1:6" s="353" customFormat="1" ht="15" customHeight="1">
      <c r="A186" s="436"/>
      <c r="B186" s="506"/>
      <c r="C186" s="168"/>
      <c r="D186" s="417"/>
      <c r="E186" s="388"/>
      <c r="F186" s="220"/>
    </row>
    <row r="187" spans="1:6" s="335" customFormat="1" ht="15" customHeight="1">
      <c r="A187" s="337"/>
      <c r="B187" s="364" t="s">
        <v>274</v>
      </c>
      <c r="C187" s="339"/>
      <c r="D187" s="430"/>
      <c r="E187" s="341"/>
      <c r="F187" s="544"/>
    </row>
    <row r="188" spans="1:6" s="353" customFormat="1" ht="15" customHeight="1">
      <c r="A188" s="185"/>
      <c r="B188" s="354"/>
      <c r="C188" s="168"/>
      <c r="D188" s="168"/>
      <c r="E188" s="388"/>
      <c r="F188" s="220"/>
    </row>
    <row r="189" spans="1:6" s="353" customFormat="1" ht="57" customHeight="1">
      <c r="A189" s="436" t="s">
        <v>750</v>
      </c>
      <c r="B189" s="170" t="s">
        <v>1655</v>
      </c>
      <c r="C189" s="168" t="s">
        <v>442</v>
      </c>
      <c r="D189" s="434">
        <v>5</v>
      </c>
      <c r="E189" s="293"/>
      <c r="F189" s="219">
        <f>D189*E189</f>
        <v>0</v>
      </c>
    </row>
    <row r="190" spans="1:6" s="353" customFormat="1" ht="15" customHeight="1">
      <c r="A190" s="436"/>
      <c r="B190" s="354"/>
      <c r="C190" s="168"/>
      <c r="D190" s="434"/>
      <c r="E190" s="583"/>
      <c r="F190" s="219"/>
    </row>
    <row r="191" spans="1:6" s="353" customFormat="1" ht="57" customHeight="1">
      <c r="A191" s="436" t="s">
        <v>751</v>
      </c>
      <c r="B191" s="170" t="s">
        <v>1656</v>
      </c>
      <c r="C191" s="168" t="s">
        <v>442</v>
      </c>
      <c r="D191" s="434">
        <v>5</v>
      </c>
      <c r="E191" s="293"/>
      <c r="F191" s="219">
        <f>D191*E191</f>
        <v>0</v>
      </c>
    </row>
    <row r="192" spans="1:6" s="353" customFormat="1" ht="15" customHeight="1">
      <c r="A192" s="185"/>
      <c r="B192" s="354"/>
      <c r="C192" s="168"/>
      <c r="D192" s="168"/>
      <c r="E192" s="583"/>
      <c r="F192" s="219"/>
    </row>
    <row r="193" spans="1:6" s="353" customFormat="1" ht="28.5">
      <c r="A193" s="436" t="s">
        <v>752</v>
      </c>
      <c r="B193" s="170" t="s">
        <v>1657</v>
      </c>
      <c r="C193" s="168" t="s">
        <v>442</v>
      </c>
      <c r="D193" s="434">
        <v>8</v>
      </c>
      <c r="E193" s="293"/>
      <c r="F193" s="219">
        <f>D193*E193</f>
        <v>0</v>
      </c>
    </row>
    <row r="194" spans="1:6" s="353" customFormat="1" ht="15" customHeight="1">
      <c r="A194" s="436"/>
      <c r="B194" s="354"/>
      <c r="C194" s="168"/>
      <c r="D194" s="434"/>
      <c r="E194" s="583"/>
      <c r="F194" s="219"/>
    </row>
    <row r="195" spans="1:6" s="353" customFormat="1" ht="28.5">
      <c r="A195" s="436" t="s">
        <v>753</v>
      </c>
      <c r="B195" s="170" t="s">
        <v>1653</v>
      </c>
      <c r="C195" s="168" t="s">
        <v>442</v>
      </c>
      <c r="D195" s="434">
        <v>87</v>
      </c>
      <c r="E195" s="293"/>
      <c r="F195" s="219">
        <f>D195*E195</f>
        <v>0</v>
      </c>
    </row>
    <row r="196" spans="1:6" s="353" customFormat="1" ht="15" customHeight="1">
      <c r="A196" s="436"/>
      <c r="B196" s="354"/>
      <c r="C196" s="168"/>
      <c r="D196" s="434"/>
      <c r="E196" s="388"/>
      <c r="F196" s="220"/>
    </row>
    <row r="197" spans="1:6" s="353" customFormat="1" ht="15" customHeight="1">
      <c r="A197" s="436" t="s">
        <v>754</v>
      </c>
      <c r="B197" s="580" t="s">
        <v>67</v>
      </c>
      <c r="C197" s="168"/>
      <c r="D197" s="434"/>
      <c r="E197" s="388"/>
      <c r="F197" s="220"/>
    </row>
    <row r="198" spans="1:6" s="353" customFormat="1" ht="15" customHeight="1">
      <c r="A198" s="436"/>
      <c r="B198" s="354"/>
      <c r="C198" s="168"/>
      <c r="D198" s="434"/>
      <c r="E198" s="388"/>
      <c r="F198" s="220"/>
    </row>
    <row r="199" spans="1:6" s="353" customFormat="1" ht="120" customHeight="1">
      <c r="A199" s="436"/>
      <c r="B199" s="356" t="s">
        <v>66</v>
      </c>
      <c r="C199" s="168"/>
      <c r="D199" s="168"/>
      <c r="E199" s="582"/>
      <c r="F199" s="220"/>
    </row>
    <row r="200" spans="1:6" s="353" customFormat="1" ht="15" customHeight="1">
      <c r="A200" s="579"/>
      <c r="B200" s="161"/>
      <c r="C200" s="168"/>
      <c r="D200" s="168"/>
      <c r="E200" s="582"/>
      <c r="F200" s="220"/>
    </row>
    <row r="201" spans="1:6" s="353" customFormat="1" ht="14.25">
      <c r="A201" s="436" t="s">
        <v>755</v>
      </c>
      <c r="B201" s="354" t="s">
        <v>25</v>
      </c>
      <c r="C201" s="168" t="s">
        <v>442</v>
      </c>
      <c r="D201" s="434">
        <v>113</v>
      </c>
      <c r="E201" s="282"/>
      <c r="F201" s="219">
        <f>D201*E201</f>
        <v>0</v>
      </c>
    </row>
    <row r="202" spans="1:6" s="353" customFormat="1" ht="15" customHeight="1">
      <c r="A202" s="579"/>
      <c r="B202" s="354"/>
      <c r="C202" s="168"/>
      <c r="D202" s="168"/>
      <c r="E202" s="398"/>
      <c r="F202" s="219"/>
    </row>
    <row r="203" spans="1:6" s="353" customFormat="1" ht="15" customHeight="1">
      <c r="A203" s="436" t="s">
        <v>756</v>
      </c>
      <c r="B203" s="354" t="s">
        <v>26</v>
      </c>
      <c r="C203" s="168" t="s">
        <v>442</v>
      </c>
      <c r="D203" s="434">
        <v>53</v>
      </c>
      <c r="E203" s="282"/>
      <c r="F203" s="219">
        <f>D203*E203</f>
        <v>0</v>
      </c>
    </row>
    <row r="204" spans="1:6" s="353" customFormat="1" ht="15" customHeight="1">
      <c r="A204" s="579"/>
      <c r="B204" s="354"/>
      <c r="C204" s="168"/>
      <c r="D204" s="168"/>
      <c r="E204" s="398"/>
      <c r="F204" s="219"/>
    </row>
    <row r="205" spans="1:6" s="353" customFormat="1" ht="14.25">
      <c r="A205" s="436" t="s">
        <v>757</v>
      </c>
      <c r="B205" s="354" t="s">
        <v>1127</v>
      </c>
      <c r="C205" s="168" t="s">
        <v>442</v>
      </c>
      <c r="D205" s="434">
        <v>5</v>
      </c>
      <c r="E205" s="282"/>
      <c r="F205" s="219">
        <f>D205*E205</f>
        <v>0</v>
      </c>
    </row>
    <row r="206" spans="1:6" s="353" customFormat="1" ht="15" customHeight="1">
      <c r="A206" s="579"/>
      <c r="B206" s="354"/>
      <c r="C206" s="168"/>
      <c r="D206" s="168"/>
      <c r="E206" s="398"/>
      <c r="F206" s="219"/>
    </row>
    <row r="207" spans="1:6" s="353" customFormat="1" ht="15" customHeight="1">
      <c r="A207" s="436" t="s">
        <v>758</v>
      </c>
      <c r="B207" s="354" t="s">
        <v>1126</v>
      </c>
      <c r="C207" s="168" t="s">
        <v>442</v>
      </c>
      <c r="D207" s="434">
        <v>5</v>
      </c>
      <c r="E207" s="282"/>
      <c r="F207" s="219">
        <f>D207*E207</f>
        <v>0</v>
      </c>
    </row>
    <row r="208" spans="1:6" s="353" customFormat="1" ht="15" customHeight="1">
      <c r="A208" s="436"/>
      <c r="B208" s="354"/>
      <c r="C208" s="168"/>
      <c r="D208" s="434"/>
      <c r="E208" s="398"/>
      <c r="F208" s="219"/>
    </row>
    <row r="209" spans="1:6" s="353" customFormat="1" ht="15" customHeight="1">
      <c r="A209" s="436"/>
      <c r="B209" s="354"/>
      <c r="C209" s="168"/>
      <c r="D209" s="434"/>
      <c r="E209" s="398"/>
      <c r="F209" s="219"/>
    </row>
    <row r="210" spans="1:6" s="353" customFormat="1" ht="15" customHeight="1">
      <c r="A210" s="579"/>
      <c r="B210" s="354"/>
      <c r="C210" s="168"/>
      <c r="D210" s="168"/>
      <c r="E210" s="388"/>
      <c r="F210" s="220"/>
    </row>
    <row r="211" spans="1:6" s="353" customFormat="1" ht="15" customHeight="1">
      <c r="A211" s="579"/>
      <c r="B211" s="354"/>
      <c r="C211" s="168"/>
      <c r="D211" s="168"/>
      <c r="E211" s="388"/>
      <c r="F211" s="220"/>
    </row>
    <row r="212" spans="1:6" s="353" customFormat="1" ht="15" customHeight="1">
      <c r="A212" s="579"/>
      <c r="B212" s="354"/>
      <c r="C212" s="168"/>
      <c r="D212" s="168"/>
      <c r="E212" s="388"/>
      <c r="F212" s="220"/>
    </row>
    <row r="213" spans="1:6" s="353" customFormat="1" ht="15" customHeight="1">
      <c r="A213" s="579"/>
      <c r="B213" s="354"/>
      <c r="C213" s="168"/>
      <c r="D213" s="168"/>
      <c r="E213" s="388"/>
      <c r="F213" s="220"/>
    </row>
    <row r="214" spans="1:6" s="353" customFormat="1" ht="15" customHeight="1">
      <c r="A214" s="579"/>
      <c r="B214" s="354"/>
      <c r="C214" s="168"/>
      <c r="D214" s="168"/>
      <c r="E214" s="388"/>
      <c r="F214" s="220"/>
    </row>
    <row r="215" spans="1:6" ht="30" customHeight="1">
      <c r="A215" s="358"/>
      <c r="B215" s="359" t="s">
        <v>264</v>
      </c>
      <c r="C215" s="360"/>
      <c r="D215" s="443"/>
      <c r="E215" s="362" t="s">
        <v>248</v>
      </c>
      <c r="F215" s="400">
        <f>SUM(F188:F213)</f>
        <v>0</v>
      </c>
    </row>
    <row r="216" spans="1:6" s="353" customFormat="1" ht="15" customHeight="1">
      <c r="A216" s="436"/>
      <c r="B216" s="506"/>
      <c r="C216" s="168"/>
      <c r="D216" s="417"/>
      <c r="E216" s="388"/>
      <c r="F216" s="220"/>
    </row>
    <row r="217" spans="1:6" s="335" customFormat="1" ht="15" customHeight="1">
      <c r="A217" s="337"/>
      <c r="B217" s="364" t="s">
        <v>274</v>
      </c>
      <c r="C217" s="339"/>
      <c r="D217" s="430"/>
      <c r="E217" s="341"/>
      <c r="F217" s="544"/>
    </row>
    <row r="218" spans="1:6" s="353" customFormat="1" ht="15" customHeight="1">
      <c r="A218" s="579"/>
      <c r="B218" s="354"/>
      <c r="C218" s="168"/>
      <c r="D218" s="168"/>
      <c r="E218" s="388"/>
      <c r="F218" s="220"/>
    </row>
    <row r="219" spans="1:6" s="353" customFormat="1" ht="15" customHeight="1">
      <c r="A219" s="436" t="s">
        <v>759</v>
      </c>
      <c r="B219" s="354" t="s">
        <v>1128</v>
      </c>
      <c r="C219" s="168" t="s">
        <v>442</v>
      </c>
      <c r="D219" s="434">
        <v>4</v>
      </c>
      <c r="E219" s="282"/>
      <c r="F219" s="219">
        <f>D219*E219</f>
        <v>0</v>
      </c>
    </row>
    <row r="220" spans="1:6" s="353" customFormat="1" ht="15" customHeight="1">
      <c r="A220" s="579"/>
      <c r="B220" s="354"/>
      <c r="C220" s="168"/>
      <c r="D220" s="168"/>
      <c r="E220" s="398"/>
      <c r="F220" s="219"/>
    </row>
    <row r="221" spans="1:6" s="353" customFormat="1" ht="15" customHeight="1">
      <c r="A221" s="436" t="s">
        <v>760</v>
      </c>
      <c r="B221" s="354" t="s">
        <v>27</v>
      </c>
      <c r="C221" s="168" t="s">
        <v>442</v>
      </c>
      <c r="D221" s="434">
        <v>14</v>
      </c>
      <c r="E221" s="282"/>
      <c r="F221" s="219">
        <f>D221*E221</f>
        <v>0</v>
      </c>
    </row>
    <row r="222" spans="1:6" s="353" customFormat="1" ht="15" customHeight="1">
      <c r="A222" s="579"/>
      <c r="B222" s="354"/>
      <c r="C222" s="168"/>
      <c r="D222" s="168"/>
      <c r="E222" s="398"/>
      <c r="F222" s="219"/>
    </row>
    <row r="223" spans="1:6" s="353" customFormat="1" ht="15" customHeight="1">
      <c r="A223" s="436" t="s">
        <v>761</v>
      </c>
      <c r="B223" s="354" t="s">
        <v>28</v>
      </c>
      <c r="C223" s="168" t="s">
        <v>442</v>
      </c>
      <c r="D223" s="434">
        <v>1246</v>
      </c>
      <c r="E223" s="282"/>
      <c r="F223" s="219">
        <f>D223*E223</f>
        <v>0</v>
      </c>
    </row>
    <row r="224" spans="1:6" s="353" customFormat="1" ht="15" customHeight="1">
      <c r="A224" s="579"/>
      <c r="B224" s="354"/>
      <c r="C224" s="168"/>
      <c r="D224" s="168"/>
      <c r="E224" s="398"/>
      <c r="F224" s="219"/>
    </row>
    <row r="225" spans="1:6" s="353" customFormat="1" ht="15" customHeight="1">
      <c r="A225" s="436" t="s">
        <v>1157</v>
      </c>
      <c r="B225" s="354" t="s">
        <v>1158</v>
      </c>
      <c r="C225" s="168" t="s">
        <v>442</v>
      </c>
      <c r="D225" s="434">
        <v>20</v>
      </c>
      <c r="E225" s="282"/>
      <c r="F225" s="219">
        <f>D225*E225</f>
        <v>0</v>
      </c>
    </row>
    <row r="226" spans="1:6" s="353" customFormat="1" ht="15" customHeight="1">
      <c r="A226" s="579"/>
      <c r="B226" s="354"/>
      <c r="C226" s="168"/>
      <c r="D226" s="168"/>
      <c r="E226" s="398"/>
      <c r="F226" s="219"/>
    </row>
    <row r="227" spans="1:6" s="353" customFormat="1" ht="15" customHeight="1">
      <c r="A227" s="185" t="s">
        <v>762</v>
      </c>
      <c r="B227" s="557" t="s">
        <v>70</v>
      </c>
      <c r="C227" s="168"/>
      <c r="D227" s="434"/>
      <c r="E227" s="398"/>
      <c r="F227" s="219"/>
    </row>
    <row r="228" spans="1:6" s="353" customFormat="1" ht="15" customHeight="1">
      <c r="A228" s="185"/>
      <c r="B228" s="170"/>
      <c r="C228" s="168"/>
      <c r="D228" s="346"/>
      <c r="E228" s="398"/>
      <c r="F228" s="219"/>
    </row>
    <row r="229" spans="1:6" s="353" customFormat="1" ht="28.5">
      <c r="A229" s="185" t="s">
        <v>763</v>
      </c>
      <c r="B229" s="170" t="s">
        <v>96</v>
      </c>
      <c r="C229" s="168" t="s">
        <v>442</v>
      </c>
      <c r="D229" s="581">
        <v>100</v>
      </c>
      <c r="E229" s="282"/>
      <c r="F229" s="219">
        <f>D229*E229</f>
        <v>0</v>
      </c>
    </row>
    <row r="230" spans="1:6" s="335" customFormat="1" ht="15" customHeight="1">
      <c r="A230" s="337"/>
      <c r="B230" s="338"/>
      <c r="C230" s="339"/>
      <c r="D230" s="340"/>
      <c r="E230" s="341"/>
      <c r="F230" s="433"/>
    </row>
    <row r="231" spans="1:6" s="335" customFormat="1" ht="15" customHeight="1">
      <c r="A231" s="337"/>
      <c r="B231" s="338"/>
      <c r="C231" s="339"/>
      <c r="D231" s="430"/>
      <c r="E231" s="341"/>
      <c r="F231" s="433"/>
    </row>
    <row r="232" spans="1:6" s="335" customFormat="1" ht="15" customHeight="1">
      <c r="A232" s="337"/>
      <c r="B232" s="338"/>
      <c r="C232" s="339"/>
      <c r="D232" s="430"/>
      <c r="E232" s="341"/>
      <c r="F232" s="433"/>
    </row>
    <row r="233" spans="1:6" s="335" customFormat="1" ht="15" customHeight="1">
      <c r="A233" s="337"/>
      <c r="B233" s="338"/>
      <c r="C233" s="339"/>
      <c r="D233" s="430"/>
      <c r="E233" s="341"/>
      <c r="F233" s="433"/>
    </row>
    <row r="234" spans="1:6" s="335" customFormat="1" ht="15" customHeight="1">
      <c r="A234" s="337"/>
      <c r="B234" s="338"/>
      <c r="C234" s="339"/>
      <c r="D234" s="430"/>
      <c r="E234" s="341"/>
      <c r="F234" s="433"/>
    </row>
    <row r="235" spans="1:6" s="335" customFormat="1" ht="15" customHeight="1">
      <c r="A235" s="337"/>
      <c r="B235" s="338"/>
      <c r="C235" s="339"/>
      <c r="D235" s="430"/>
      <c r="E235" s="341"/>
      <c r="F235" s="433"/>
    </row>
    <row r="236" spans="1:6" s="335" customFormat="1" ht="15" customHeight="1">
      <c r="A236" s="337"/>
      <c r="B236" s="338"/>
      <c r="C236" s="339"/>
      <c r="D236" s="430"/>
      <c r="E236" s="341"/>
      <c r="F236" s="433"/>
    </row>
    <row r="237" spans="1:6" s="335" customFormat="1" ht="15" customHeight="1">
      <c r="A237" s="337"/>
      <c r="B237" s="338"/>
      <c r="C237" s="339"/>
      <c r="D237" s="430"/>
      <c r="E237" s="341"/>
      <c r="F237" s="433"/>
    </row>
    <row r="238" spans="1:6" s="335" customFormat="1" ht="15" customHeight="1">
      <c r="A238" s="337"/>
      <c r="B238" s="338"/>
      <c r="C238" s="339"/>
      <c r="D238" s="430"/>
      <c r="E238" s="341"/>
      <c r="F238" s="433"/>
    </row>
    <row r="239" spans="1:6" s="335" customFormat="1" ht="15" customHeight="1">
      <c r="A239" s="337"/>
      <c r="B239" s="338"/>
      <c r="C239" s="339"/>
      <c r="D239" s="430"/>
      <c r="E239" s="341"/>
      <c r="F239" s="433"/>
    </row>
    <row r="240" spans="1:6" s="335" customFormat="1" ht="15" customHeight="1">
      <c r="A240" s="337"/>
      <c r="B240" s="338"/>
      <c r="C240" s="339"/>
      <c r="D240" s="430"/>
      <c r="E240" s="341"/>
      <c r="F240" s="433"/>
    </row>
    <row r="241" spans="1:6" s="335" customFormat="1" ht="15" customHeight="1">
      <c r="A241" s="337"/>
      <c r="B241" s="338"/>
      <c r="C241" s="339"/>
      <c r="D241" s="430"/>
      <c r="E241" s="341"/>
      <c r="F241" s="433"/>
    </row>
    <row r="242" spans="1:6" s="335" customFormat="1" ht="15" customHeight="1">
      <c r="A242" s="337"/>
      <c r="B242" s="338"/>
      <c r="C242" s="339"/>
      <c r="D242" s="430"/>
      <c r="E242" s="341"/>
      <c r="F242" s="433"/>
    </row>
    <row r="243" spans="1:6" s="335" customFormat="1" ht="15" customHeight="1">
      <c r="A243" s="337"/>
      <c r="B243" s="338"/>
      <c r="C243" s="339"/>
      <c r="D243" s="430"/>
      <c r="E243" s="341"/>
      <c r="F243" s="433"/>
    </row>
    <row r="244" spans="1:6" s="335" customFormat="1" ht="15" customHeight="1">
      <c r="A244" s="337"/>
      <c r="B244" s="338"/>
      <c r="C244" s="339"/>
      <c r="D244" s="430"/>
      <c r="E244" s="341"/>
      <c r="F244" s="433"/>
    </row>
    <row r="245" spans="1:6" s="335" customFormat="1" ht="15" customHeight="1">
      <c r="A245" s="337"/>
      <c r="B245" s="338"/>
      <c r="C245" s="339"/>
      <c r="D245" s="430"/>
      <c r="E245" s="341"/>
      <c r="F245" s="433"/>
    </row>
    <row r="246" spans="1:6" s="335" customFormat="1" ht="15" customHeight="1">
      <c r="A246" s="337"/>
      <c r="B246" s="338"/>
      <c r="C246" s="339"/>
      <c r="D246" s="430"/>
      <c r="E246" s="341"/>
      <c r="F246" s="433"/>
    </row>
    <row r="247" spans="1:6" s="335" customFormat="1" ht="15" customHeight="1">
      <c r="A247" s="337"/>
      <c r="B247" s="338"/>
      <c r="C247" s="339"/>
      <c r="D247" s="430"/>
      <c r="E247" s="341"/>
      <c r="F247" s="433"/>
    </row>
    <row r="248" spans="1:6" s="335" customFormat="1" ht="15" customHeight="1">
      <c r="A248" s="337"/>
      <c r="B248" s="338"/>
      <c r="C248" s="339"/>
      <c r="D248" s="430"/>
      <c r="E248" s="341"/>
      <c r="F248" s="433"/>
    </row>
    <row r="249" spans="1:6" s="335" customFormat="1" ht="15" customHeight="1">
      <c r="A249" s="337"/>
      <c r="B249" s="338"/>
      <c r="C249" s="339"/>
      <c r="D249" s="430"/>
      <c r="E249" s="341"/>
      <c r="F249" s="433"/>
    </row>
    <row r="250" spans="1:6" s="335" customFormat="1" ht="15" customHeight="1">
      <c r="A250" s="337"/>
      <c r="B250" s="338"/>
      <c r="C250" s="339"/>
      <c r="D250" s="430"/>
      <c r="E250" s="341"/>
      <c r="F250" s="433"/>
    </row>
    <row r="251" spans="1:6" s="335" customFormat="1" ht="15" customHeight="1">
      <c r="A251" s="337"/>
      <c r="B251" s="338"/>
      <c r="C251" s="339"/>
      <c r="D251" s="430"/>
      <c r="E251" s="341"/>
      <c r="F251" s="433"/>
    </row>
    <row r="252" spans="1:6" s="335" customFormat="1" ht="15" customHeight="1">
      <c r="A252" s="337"/>
      <c r="B252" s="338"/>
      <c r="C252" s="339"/>
      <c r="D252" s="430"/>
      <c r="E252" s="341"/>
      <c r="F252" s="433"/>
    </row>
    <row r="253" spans="1:6" s="335" customFormat="1" ht="15" customHeight="1">
      <c r="A253" s="337"/>
      <c r="B253" s="338"/>
      <c r="C253" s="339"/>
      <c r="D253" s="430"/>
      <c r="E253" s="341"/>
      <c r="F253" s="433"/>
    </row>
    <row r="254" spans="1:6" s="335" customFormat="1" ht="15" customHeight="1">
      <c r="A254" s="337"/>
      <c r="B254" s="338"/>
      <c r="C254" s="339"/>
      <c r="D254" s="430"/>
      <c r="E254" s="341"/>
      <c r="F254" s="433"/>
    </row>
    <row r="255" spans="1:6" s="335" customFormat="1" ht="15" customHeight="1">
      <c r="A255" s="337"/>
      <c r="B255" s="338"/>
      <c r="C255" s="339"/>
      <c r="D255" s="430"/>
      <c r="E255" s="341"/>
      <c r="F255" s="433"/>
    </row>
    <row r="256" spans="1:6" s="335" customFormat="1" ht="15" customHeight="1">
      <c r="A256" s="337"/>
      <c r="B256" s="338"/>
      <c r="C256" s="339"/>
      <c r="D256" s="430"/>
      <c r="E256" s="341"/>
      <c r="F256" s="433"/>
    </row>
    <row r="257" spans="1:6" s="335" customFormat="1" ht="15" customHeight="1">
      <c r="A257" s="337"/>
      <c r="B257" s="338"/>
      <c r="C257" s="339"/>
      <c r="D257" s="430"/>
      <c r="E257" s="341"/>
      <c r="F257" s="433"/>
    </row>
    <row r="258" spans="1:6" ht="30" customHeight="1">
      <c r="A258" s="358"/>
      <c r="B258" s="359" t="s">
        <v>264</v>
      </c>
      <c r="C258" s="360"/>
      <c r="D258" s="443"/>
      <c r="E258" s="362" t="s">
        <v>248</v>
      </c>
      <c r="F258" s="400">
        <f>SUM(F217:F235)</f>
        <v>0</v>
      </c>
    </row>
    <row r="259" spans="1:6" ht="15" customHeight="1">
      <c r="A259" s="130"/>
      <c r="B259" s="367"/>
      <c r="C259" s="368"/>
      <c r="D259" s="484"/>
      <c r="E259" s="370"/>
      <c r="F259" s="220"/>
    </row>
    <row r="260" spans="1:6" ht="15" customHeight="1">
      <c r="A260" s="130"/>
      <c r="B260" s="371" t="s">
        <v>274</v>
      </c>
      <c r="C260" s="317"/>
      <c r="D260" s="486"/>
      <c r="E260" s="370"/>
      <c r="F260" s="220"/>
    </row>
    <row r="261" spans="1:6" s="353" customFormat="1" ht="14.25">
      <c r="A261" s="344"/>
      <c r="B261" s="373"/>
      <c r="C261" s="317"/>
      <c r="D261" s="454"/>
      <c r="E261" s="375"/>
      <c r="F261" s="220"/>
    </row>
    <row r="262" spans="1:6" s="353" customFormat="1" ht="14.25">
      <c r="A262" s="344"/>
      <c r="B262" s="376" t="s">
        <v>268</v>
      </c>
      <c r="C262" s="317"/>
      <c r="D262" s="454"/>
      <c r="E262" s="375"/>
      <c r="F262" s="220"/>
    </row>
    <row r="263" spans="1:6" s="353" customFormat="1" ht="14.25">
      <c r="A263" s="344"/>
      <c r="B263" s="373"/>
      <c r="C263" s="317"/>
      <c r="D263" s="454"/>
      <c r="E263" s="375"/>
      <c r="F263" s="220"/>
    </row>
    <row r="264" spans="1:6" s="353" customFormat="1" ht="14.25">
      <c r="A264" s="344"/>
      <c r="B264" s="377" t="s">
        <v>335</v>
      </c>
      <c r="C264" s="317"/>
      <c r="D264" s="454"/>
      <c r="E264" s="375"/>
      <c r="F264" s="220">
        <f>F32</f>
        <v>0</v>
      </c>
    </row>
    <row r="265" spans="1:6" s="353" customFormat="1" ht="14.25">
      <c r="A265" s="344"/>
      <c r="B265" s="373"/>
      <c r="C265" s="317"/>
      <c r="D265" s="454"/>
      <c r="E265" s="375"/>
      <c r="F265" s="220"/>
    </row>
    <row r="266" spans="1:6" s="353" customFormat="1" ht="14.25">
      <c r="A266" s="344"/>
      <c r="B266" s="377" t="s">
        <v>336</v>
      </c>
      <c r="C266" s="317"/>
      <c r="D266" s="454"/>
      <c r="E266" s="375"/>
      <c r="F266" s="220">
        <f>F66</f>
        <v>0</v>
      </c>
    </row>
    <row r="267" spans="1:6" s="353" customFormat="1" ht="14.25">
      <c r="A267" s="344"/>
      <c r="B267" s="373"/>
      <c r="C267" s="317"/>
      <c r="D267" s="454"/>
      <c r="E267" s="375"/>
      <c r="F267" s="220"/>
    </row>
    <row r="268" spans="1:6" s="353" customFormat="1" ht="14.25">
      <c r="A268" s="344"/>
      <c r="B268" s="377" t="s">
        <v>337</v>
      </c>
      <c r="C268" s="317"/>
      <c r="D268" s="454"/>
      <c r="E268" s="375"/>
      <c r="F268" s="220">
        <f>F108</f>
        <v>0</v>
      </c>
    </row>
    <row r="269" spans="1:6" s="353" customFormat="1" ht="14.25">
      <c r="A269" s="344"/>
      <c r="B269" s="373"/>
      <c r="C269" s="317"/>
      <c r="D269" s="454"/>
      <c r="E269" s="375"/>
      <c r="F269" s="220"/>
    </row>
    <row r="270" spans="1:6" s="353" customFormat="1" ht="14.25">
      <c r="A270" s="344"/>
      <c r="B270" s="377" t="s">
        <v>338</v>
      </c>
      <c r="C270" s="317"/>
      <c r="D270" s="454"/>
      <c r="E270" s="375"/>
      <c r="F270" s="220">
        <f>F124</f>
        <v>0</v>
      </c>
    </row>
    <row r="271" spans="1:6" s="353" customFormat="1" ht="14.25">
      <c r="A271" s="344"/>
      <c r="B271" s="373"/>
      <c r="C271" s="317"/>
      <c r="D271" s="454"/>
      <c r="E271" s="375"/>
      <c r="F271" s="220"/>
    </row>
    <row r="272" spans="1:6" s="353" customFormat="1" ht="14.25">
      <c r="A272" s="344"/>
      <c r="B272" s="377" t="s">
        <v>339</v>
      </c>
      <c r="C272" s="317"/>
      <c r="D272" s="454"/>
      <c r="E272" s="375"/>
      <c r="F272" s="220">
        <f>F168</f>
        <v>0</v>
      </c>
    </row>
    <row r="273" spans="1:6" s="353" customFormat="1" ht="14.25">
      <c r="A273" s="344"/>
      <c r="B273" s="373"/>
      <c r="C273" s="317"/>
      <c r="D273" s="454"/>
      <c r="E273" s="375"/>
      <c r="F273" s="220"/>
    </row>
    <row r="274" spans="1:6" s="353" customFormat="1" ht="14.25">
      <c r="A274" s="344"/>
      <c r="B274" s="377" t="s">
        <v>340</v>
      </c>
      <c r="C274" s="317"/>
      <c r="D274" s="454"/>
      <c r="E274" s="375"/>
      <c r="F274" s="220">
        <f>+F185</f>
        <v>0</v>
      </c>
    </row>
    <row r="275" spans="1:6" s="353" customFormat="1" ht="14.25">
      <c r="A275" s="344"/>
      <c r="B275" s="373"/>
      <c r="C275" s="317"/>
      <c r="D275" s="454"/>
      <c r="E275" s="375"/>
      <c r="F275" s="220"/>
    </row>
    <row r="276" spans="1:6" s="353" customFormat="1" ht="14.25">
      <c r="A276" s="344"/>
      <c r="B276" s="377" t="s">
        <v>341</v>
      </c>
      <c r="C276" s="317"/>
      <c r="D276" s="454"/>
      <c r="E276" s="375"/>
      <c r="F276" s="220">
        <f>+F215</f>
        <v>0</v>
      </c>
    </row>
    <row r="277" spans="1:6" s="353" customFormat="1" ht="14.25">
      <c r="A277" s="344"/>
      <c r="B277" s="373"/>
      <c r="C277" s="317"/>
      <c r="D277" s="454"/>
      <c r="E277" s="375"/>
      <c r="F277" s="220"/>
    </row>
    <row r="278" spans="1:6" s="353" customFormat="1" ht="14.25">
      <c r="A278" s="344"/>
      <c r="B278" s="377" t="s">
        <v>1647</v>
      </c>
      <c r="C278" s="317"/>
      <c r="D278" s="454"/>
      <c r="E278" s="375"/>
      <c r="F278" s="220">
        <f>+F258</f>
        <v>0</v>
      </c>
    </row>
    <row r="279" spans="1:6" s="353" customFormat="1" ht="14.25">
      <c r="A279" s="344"/>
      <c r="B279" s="373"/>
      <c r="C279" s="317"/>
      <c r="D279" s="454"/>
      <c r="E279" s="375"/>
      <c r="F279" s="220"/>
    </row>
    <row r="280" spans="1:6" s="353" customFormat="1" ht="14.25">
      <c r="A280" s="344"/>
      <c r="B280" s="377"/>
      <c r="C280" s="317"/>
      <c r="D280" s="454"/>
      <c r="E280" s="375"/>
      <c r="F280" s="220"/>
    </row>
    <row r="281" spans="1:6" s="353" customFormat="1" ht="14.25">
      <c r="A281" s="344"/>
      <c r="B281" s="373"/>
      <c r="C281" s="317"/>
      <c r="D281" s="454"/>
      <c r="E281" s="375"/>
      <c r="F281" s="220"/>
    </row>
    <row r="282" spans="1:6" s="353" customFormat="1" ht="14.25">
      <c r="A282" s="344"/>
      <c r="B282" s="377"/>
      <c r="C282" s="317"/>
      <c r="D282" s="454"/>
      <c r="E282" s="375"/>
      <c r="F282" s="220"/>
    </row>
    <row r="283" spans="1:6" s="353" customFormat="1" ht="14.25">
      <c r="A283" s="344"/>
      <c r="B283" s="373"/>
      <c r="C283" s="317"/>
      <c r="D283" s="454"/>
      <c r="E283" s="375"/>
      <c r="F283" s="220"/>
    </row>
    <row r="284" spans="1:6" s="353" customFormat="1" ht="14.25">
      <c r="A284" s="344"/>
      <c r="B284" s="373"/>
      <c r="C284" s="317"/>
      <c r="D284" s="454"/>
      <c r="E284" s="375"/>
      <c r="F284" s="220"/>
    </row>
    <row r="285" spans="1:6" s="353" customFormat="1" ht="14.25">
      <c r="A285" s="344"/>
      <c r="B285" s="373"/>
      <c r="C285" s="317"/>
      <c r="D285" s="454"/>
      <c r="E285" s="375"/>
      <c r="F285" s="220"/>
    </row>
    <row r="286" spans="1:6" s="353" customFormat="1" ht="14.25">
      <c r="A286" s="344"/>
      <c r="B286" s="373"/>
      <c r="C286" s="317"/>
      <c r="D286" s="454"/>
      <c r="E286" s="375"/>
      <c r="F286" s="220"/>
    </row>
    <row r="287" spans="1:6" s="353" customFormat="1" ht="14.25">
      <c r="A287" s="344"/>
      <c r="B287" s="373"/>
      <c r="C287" s="317"/>
      <c r="D287" s="454"/>
      <c r="E287" s="375"/>
      <c r="F287" s="220"/>
    </row>
    <row r="288" spans="1:6" s="353" customFormat="1" ht="14.25">
      <c r="A288" s="344"/>
      <c r="B288" s="373"/>
      <c r="C288" s="317"/>
      <c r="D288" s="454"/>
      <c r="E288" s="375"/>
      <c r="F288" s="220"/>
    </row>
    <row r="289" spans="1:6" s="353" customFormat="1" ht="14.25">
      <c r="A289" s="344"/>
      <c r="B289" s="373"/>
      <c r="C289" s="317"/>
      <c r="D289" s="454"/>
      <c r="E289" s="375"/>
      <c r="F289" s="220"/>
    </row>
    <row r="290" spans="1:6" s="353" customFormat="1" ht="14.25">
      <c r="A290" s="344"/>
      <c r="B290" s="373"/>
      <c r="C290" s="317"/>
      <c r="D290" s="454"/>
      <c r="E290" s="375"/>
      <c r="F290" s="220"/>
    </row>
    <row r="291" spans="1:6" s="353" customFormat="1" ht="14.25">
      <c r="A291" s="344"/>
      <c r="B291" s="373"/>
      <c r="C291" s="317"/>
      <c r="D291" s="454"/>
      <c r="E291" s="375"/>
      <c r="F291" s="220"/>
    </row>
    <row r="292" spans="1:6" s="353" customFormat="1" ht="14.25">
      <c r="A292" s="344"/>
      <c r="B292" s="373"/>
      <c r="C292" s="317"/>
      <c r="D292" s="454"/>
      <c r="E292" s="375"/>
      <c r="F292" s="220"/>
    </row>
    <row r="293" spans="1:6" s="353" customFormat="1" ht="14.25">
      <c r="A293" s="344"/>
      <c r="B293" s="373"/>
      <c r="C293" s="317"/>
      <c r="D293" s="454"/>
      <c r="E293" s="375"/>
      <c r="F293" s="220"/>
    </row>
    <row r="294" spans="1:6" s="353" customFormat="1" ht="14.25">
      <c r="A294" s="344"/>
      <c r="B294" s="373"/>
      <c r="C294" s="317"/>
      <c r="D294" s="454"/>
      <c r="E294" s="375"/>
      <c r="F294" s="220"/>
    </row>
    <row r="295" spans="1:6" s="353" customFormat="1" ht="14.25">
      <c r="A295" s="344"/>
      <c r="B295" s="373"/>
      <c r="C295" s="317"/>
      <c r="D295" s="454"/>
      <c r="E295" s="375"/>
      <c r="F295" s="220"/>
    </row>
    <row r="296" spans="1:6" s="353" customFormat="1" ht="14.25">
      <c r="A296" s="344"/>
      <c r="B296" s="373"/>
      <c r="C296" s="317"/>
      <c r="D296" s="454"/>
      <c r="E296" s="375"/>
      <c r="F296" s="220"/>
    </row>
    <row r="297" spans="1:6" s="353" customFormat="1" ht="14.25">
      <c r="A297" s="344"/>
      <c r="B297" s="373"/>
      <c r="C297" s="317"/>
      <c r="D297" s="454"/>
      <c r="E297" s="375"/>
      <c r="F297" s="220"/>
    </row>
    <row r="298" spans="1:6" s="353" customFormat="1" ht="14.25">
      <c r="A298" s="344"/>
      <c r="B298" s="373"/>
      <c r="C298" s="317"/>
      <c r="D298" s="454"/>
      <c r="E298" s="375"/>
      <c r="F298" s="220"/>
    </row>
    <row r="299" spans="1:6" s="353" customFormat="1" ht="14.25">
      <c r="A299" s="344"/>
      <c r="B299" s="373"/>
      <c r="C299" s="317"/>
      <c r="D299" s="454"/>
      <c r="E299" s="375"/>
      <c r="F299" s="220"/>
    </row>
    <row r="300" spans="1:6" s="353" customFormat="1" ht="14.25">
      <c r="A300" s="344"/>
      <c r="B300" s="373"/>
      <c r="C300" s="317"/>
      <c r="D300" s="454"/>
      <c r="E300" s="375"/>
      <c r="F300" s="220"/>
    </row>
    <row r="301" spans="1:6" s="353" customFormat="1" ht="14.25">
      <c r="A301" s="344"/>
      <c r="B301" s="373"/>
      <c r="C301" s="317"/>
      <c r="D301" s="454"/>
      <c r="E301" s="375"/>
      <c r="F301" s="220"/>
    </row>
    <row r="302" spans="1:6" s="353" customFormat="1" ht="14.25">
      <c r="A302" s="344"/>
      <c r="B302" s="373"/>
      <c r="C302" s="317"/>
      <c r="D302" s="454"/>
      <c r="E302" s="375"/>
      <c r="F302" s="220"/>
    </row>
    <row r="303" spans="1:6" s="353" customFormat="1" ht="14.25">
      <c r="A303" s="344"/>
      <c r="B303" s="373"/>
      <c r="C303" s="324"/>
      <c r="D303" s="457"/>
      <c r="E303" s="375"/>
      <c r="F303" s="220"/>
    </row>
    <row r="304" spans="1:6" ht="30" customHeight="1">
      <c r="A304" s="358"/>
      <c r="B304" s="359" t="s">
        <v>334</v>
      </c>
      <c r="C304" s="360"/>
      <c r="D304" s="443"/>
      <c r="E304" s="362" t="s">
        <v>248</v>
      </c>
      <c r="F304" s="400">
        <f>SUM(F263:F287)</f>
        <v>0</v>
      </c>
    </row>
    <row r="305" spans="1:6" s="335" customFormat="1" ht="15" customHeight="1">
      <c r="A305" s="337"/>
      <c r="B305" s="338"/>
      <c r="C305" s="339"/>
      <c r="D305" s="430"/>
      <c r="E305" s="341"/>
      <c r="F305" s="433"/>
    </row>
    <row r="306" spans="1:6" s="335" customFormat="1" ht="15" customHeight="1">
      <c r="A306" s="337"/>
      <c r="B306" s="343" t="s">
        <v>29</v>
      </c>
      <c r="C306" s="339"/>
      <c r="D306" s="430"/>
      <c r="E306" s="341"/>
      <c r="F306" s="433"/>
    </row>
    <row r="307" spans="1:6" ht="15" customHeight="1">
      <c r="A307" s="344"/>
      <c r="B307" s="162"/>
      <c r="C307" s="345"/>
      <c r="D307" s="434"/>
      <c r="E307" s="345"/>
      <c r="F307" s="347"/>
    </row>
    <row r="308" spans="1:6" ht="15" customHeight="1">
      <c r="A308" s="348" t="s">
        <v>765</v>
      </c>
      <c r="B308" s="379" t="s">
        <v>764</v>
      </c>
      <c r="C308" s="345"/>
      <c r="D308" s="434"/>
      <c r="E308" s="345"/>
      <c r="F308" s="347"/>
    </row>
    <row r="309" spans="1:6" ht="15" customHeight="1">
      <c r="A309" s="436"/>
      <c r="B309" s="442"/>
      <c r="C309" s="345"/>
      <c r="D309" s="434"/>
      <c r="E309" s="345"/>
      <c r="F309" s="347"/>
    </row>
    <row r="310" spans="1:6" ht="30">
      <c r="A310" s="344" t="s">
        <v>820</v>
      </c>
      <c r="B310" s="193" t="s">
        <v>71</v>
      </c>
      <c r="C310" s="345"/>
      <c r="D310" s="345"/>
      <c r="E310" s="345"/>
      <c r="F310" s="347"/>
    </row>
    <row r="311" spans="1:6" ht="15" customHeight="1">
      <c r="A311" s="436"/>
      <c r="B311" s="162"/>
      <c r="C311" s="345"/>
      <c r="D311" s="345"/>
      <c r="E311" s="345"/>
      <c r="F311" s="347"/>
    </row>
    <row r="312" spans="1:6" ht="15" customHeight="1">
      <c r="A312" s="344" t="s">
        <v>821</v>
      </c>
      <c r="B312" s="167" t="s">
        <v>47</v>
      </c>
      <c r="C312" s="345"/>
      <c r="D312" s="345"/>
      <c r="E312" s="345"/>
      <c r="F312" s="347"/>
    </row>
    <row r="313" spans="1:6" ht="15" customHeight="1">
      <c r="A313" s="436"/>
      <c r="B313" s="162"/>
      <c r="C313" s="345"/>
      <c r="D313" s="345"/>
      <c r="E313" s="345"/>
      <c r="F313" s="347"/>
    </row>
    <row r="314" spans="1:6" ht="57">
      <c r="A314" s="436"/>
      <c r="B314" s="161" t="s">
        <v>48</v>
      </c>
      <c r="C314" s="345"/>
      <c r="D314" s="345"/>
      <c r="E314" s="345"/>
      <c r="F314" s="347"/>
    </row>
    <row r="315" spans="1:6" ht="15" customHeight="1">
      <c r="A315" s="436"/>
      <c r="B315" s="162"/>
      <c r="C315" s="345"/>
      <c r="D315" s="345"/>
      <c r="E315" s="345"/>
      <c r="F315" s="347"/>
    </row>
    <row r="316" spans="1:6" ht="15" customHeight="1">
      <c r="A316" s="344" t="s">
        <v>847</v>
      </c>
      <c r="B316" s="162" t="s">
        <v>49</v>
      </c>
      <c r="C316" s="573" t="s">
        <v>440</v>
      </c>
      <c r="D316" s="345">
        <v>81954</v>
      </c>
      <c r="E316" s="282"/>
      <c r="F316" s="219">
        <f>D316*E316</f>
        <v>0</v>
      </c>
    </row>
    <row r="317" spans="1:6" ht="15" customHeight="1">
      <c r="A317" s="436"/>
      <c r="B317" s="162"/>
      <c r="C317" s="345"/>
      <c r="D317" s="345"/>
      <c r="E317" s="398"/>
      <c r="F317" s="366"/>
    </row>
    <row r="318" spans="1:6" ht="15" customHeight="1">
      <c r="A318" s="344" t="s">
        <v>822</v>
      </c>
      <c r="B318" s="167" t="s">
        <v>50</v>
      </c>
      <c r="C318" s="345"/>
      <c r="D318" s="345"/>
      <c r="E318" s="398"/>
      <c r="F318" s="366"/>
    </row>
    <row r="319" spans="1:6" ht="15" customHeight="1">
      <c r="A319" s="436"/>
      <c r="B319" s="162"/>
      <c r="C319" s="345"/>
      <c r="D319" s="345"/>
      <c r="E319" s="398"/>
      <c r="F319" s="366"/>
    </row>
    <row r="320" spans="1:6" ht="75" customHeight="1">
      <c r="A320" s="436"/>
      <c r="B320" s="161" t="s">
        <v>51</v>
      </c>
      <c r="C320" s="345"/>
      <c r="D320" s="345"/>
      <c r="E320" s="398"/>
      <c r="F320" s="366"/>
    </row>
    <row r="321" spans="1:6" ht="15" customHeight="1">
      <c r="A321" s="436"/>
      <c r="B321" s="162"/>
      <c r="C321" s="345"/>
      <c r="D321" s="345"/>
      <c r="E321" s="398"/>
      <c r="F321" s="366"/>
    </row>
    <row r="322" spans="1:6" ht="28.5">
      <c r="A322" s="344" t="s">
        <v>848</v>
      </c>
      <c r="B322" s="170" t="s">
        <v>55</v>
      </c>
      <c r="C322" s="573" t="s">
        <v>440</v>
      </c>
      <c r="D322" s="345">
        <v>1680</v>
      </c>
      <c r="E322" s="282"/>
      <c r="F322" s="219">
        <f>D322*E322</f>
        <v>0</v>
      </c>
    </row>
    <row r="323" spans="1:6" ht="15" customHeight="1">
      <c r="A323" s="436"/>
      <c r="B323" s="170"/>
      <c r="C323" s="345"/>
      <c r="D323" s="345"/>
      <c r="E323" s="398"/>
      <c r="F323" s="366"/>
    </row>
    <row r="324" spans="1:6" ht="33.75" customHeight="1">
      <c r="A324" s="344" t="s">
        <v>829</v>
      </c>
      <c r="B324" s="193" t="s">
        <v>72</v>
      </c>
      <c r="C324" s="345"/>
      <c r="D324" s="345"/>
      <c r="E324" s="398"/>
      <c r="F324" s="366"/>
    </row>
    <row r="325" spans="1:6" ht="15" customHeight="1">
      <c r="A325" s="436"/>
      <c r="B325" s="170"/>
      <c r="C325" s="345"/>
      <c r="D325" s="345"/>
      <c r="E325" s="398"/>
      <c r="F325" s="366"/>
    </row>
    <row r="326" spans="1:6" ht="42.75">
      <c r="A326" s="344"/>
      <c r="B326" s="161" t="s">
        <v>52</v>
      </c>
      <c r="C326" s="345"/>
      <c r="D326" s="345"/>
      <c r="E326" s="398"/>
      <c r="F326" s="366"/>
    </row>
    <row r="327" spans="1:6" ht="15" customHeight="1">
      <c r="A327" s="436"/>
      <c r="B327" s="170"/>
      <c r="C327" s="345"/>
      <c r="D327" s="345"/>
      <c r="E327" s="398"/>
      <c r="F327" s="366"/>
    </row>
    <row r="328" spans="1:6" ht="15" customHeight="1">
      <c r="A328" s="344" t="s">
        <v>830</v>
      </c>
      <c r="B328" s="170" t="s">
        <v>54</v>
      </c>
      <c r="C328" s="573" t="s">
        <v>440</v>
      </c>
      <c r="D328" s="345">
        <v>1680</v>
      </c>
      <c r="E328" s="282"/>
      <c r="F328" s="219">
        <f>D328*E328</f>
        <v>0</v>
      </c>
    </row>
    <row r="329" spans="1:6" ht="15" customHeight="1">
      <c r="A329" s="436"/>
      <c r="B329" s="170"/>
      <c r="C329" s="345"/>
      <c r="D329" s="345"/>
      <c r="E329" s="398"/>
      <c r="F329" s="366"/>
    </row>
    <row r="330" spans="1:6" ht="42.75">
      <c r="A330" s="344"/>
      <c r="B330" s="161" t="s">
        <v>53</v>
      </c>
      <c r="C330" s="345"/>
      <c r="D330" s="345"/>
      <c r="E330" s="398"/>
      <c r="F330" s="366"/>
    </row>
    <row r="331" spans="1:6" ht="15" customHeight="1">
      <c r="A331" s="436"/>
      <c r="B331" s="170"/>
      <c r="C331" s="345"/>
      <c r="D331" s="345"/>
      <c r="E331" s="398"/>
      <c r="F331" s="366"/>
    </row>
    <row r="332" spans="1:6" ht="15" customHeight="1">
      <c r="A332" s="344" t="s">
        <v>1001</v>
      </c>
      <c r="B332" s="170" t="s">
        <v>56</v>
      </c>
      <c r="C332" s="573" t="s">
        <v>440</v>
      </c>
      <c r="D332" s="345">
        <v>1680</v>
      </c>
      <c r="E332" s="282"/>
      <c r="F332" s="219">
        <f>D332*E332</f>
        <v>0</v>
      </c>
    </row>
    <row r="333" spans="1:6" ht="15" customHeight="1">
      <c r="A333" s="436"/>
      <c r="B333" s="170"/>
      <c r="C333" s="345"/>
      <c r="D333" s="345"/>
      <c r="E333" s="345"/>
      <c r="F333" s="347"/>
    </row>
    <row r="334" spans="1:6" ht="15" customHeight="1">
      <c r="A334" s="436"/>
      <c r="B334" s="170"/>
      <c r="C334" s="345"/>
      <c r="D334" s="345"/>
      <c r="E334" s="345"/>
      <c r="F334" s="347"/>
    </row>
    <row r="335" spans="1:6" ht="30" customHeight="1">
      <c r="A335" s="358"/>
      <c r="B335" s="359" t="s">
        <v>334</v>
      </c>
      <c r="C335" s="360"/>
      <c r="D335" s="443"/>
      <c r="E335" s="362" t="s">
        <v>248</v>
      </c>
      <c r="F335" s="400">
        <f>SUM(F310:F333)</f>
        <v>0</v>
      </c>
    </row>
    <row r="336" spans="1:6" ht="15" customHeight="1">
      <c r="A336" s="130"/>
      <c r="B336" s="401"/>
      <c r="C336" s="368"/>
      <c r="D336" s="484"/>
      <c r="E336" s="370"/>
      <c r="F336" s="220"/>
    </row>
    <row r="337" spans="1:6" ht="15" customHeight="1">
      <c r="A337" s="130"/>
      <c r="B337" s="402" t="s">
        <v>290</v>
      </c>
      <c r="C337" s="403"/>
      <c r="D337" s="488"/>
      <c r="E337" s="370"/>
      <c r="F337" s="220"/>
    </row>
    <row r="338" spans="1:6" s="353" customFormat="1" ht="14.25">
      <c r="A338" s="344"/>
      <c r="B338" s="377"/>
      <c r="C338" s="403"/>
      <c r="D338" s="488"/>
      <c r="E338" s="375"/>
      <c r="F338" s="220"/>
    </row>
    <row r="339" spans="1:6" s="353" customFormat="1" ht="14.25">
      <c r="A339" s="344"/>
      <c r="B339" s="377" t="s">
        <v>24</v>
      </c>
      <c r="C339" s="403"/>
      <c r="D339" s="706" t="s">
        <v>342</v>
      </c>
      <c r="E339" s="707"/>
      <c r="F339" s="220">
        <f>F304</f>
        <v>0</v>
      </c>
    </row>
    <row r="340" spans="1:6" s="353" customFormat="1" ht="14.25">
      <c r="A340" s="344"/>
      <c r="B340" s="377"/>
      <c r="C340" s="403"/>
      <c r="D340" s="706"/>
      <c r="E340" s="707"/>
      <c r="F340" s="220"/>
    </row>
    <row r="341" spans="1:6" s="353" customFormat="1" ht="14.25">
      <c r="A341" s="344"/>
      <c r="B341" s="377" t="s">
        <v>102</v>
      </c>
      <c r="C341" s="403"/>
      <c r="D341" s="706" t="s">
        <v>343</v>
      </c>
      <c r="E341" s="707"/>
      <c r="F341" s="220">
        <f>F335</f>
        <v>0</v>
      </c>
    </row>
    <row r="342" spans="1:6" s="353" customFormat="1" ht="14.25">
      <c r="A342" s="344"/>
      <c r="B342" s="377"/>
      <c r="C342" s="403"/>
      <c r="D342" s="706"/>
      <c r="E342" s="707"/>
      <c r="F342" s="220"/>
    </row>
    <row r="343" spans="1:6" s="353" customFormat="1" ht="14.25">
      <c r="A343" s="344"/>
      <c r="B343" s="377"/>
      <c r="C343" s="317"/>
      <c r="D343" s="706"/>
      <c r="E343" s="707"/>
      <c r="F343" s="220"/>
    </row>
    <row r="344" spans="1:6" s="353" customFormat="1" ht="14.25">
      <c r="A344" s="344"/>
      <c r="B344" s="373"/>
      <c r="C344" s="317"/>
      <c r="D344" s="708"/>
      <c r="E344" s="709"/>
      <c r="F344" s="220"/>
    </row>
    <row r="345" spans="1:6" s="353" customFormat="1" ht="14.25">
      <c r="A345" s="344"/>
      <c r="B345" s="377"/>
      <c r="C345" s="317"/>
      <c r="D345" s="706"/>
      <c r="E345" s="707"/>
      <c r="F345" s="220"/>
    </row>
    <row r="346" spans="1:6" s="353" customFormat="1" ht="14.25">
      <c r="A346" s="344"/>
      <c r="B346" s="373"/>
      <c r="C346" s="317"/>
      <c r="D346" s="708"/>
      <c r="E346" s="709"/>
      <c r="F346" s="220"/>
    </row>
    <row r="347" spans="1:6" s="353" customFormat="1" ht="14.25">
      <c r="A347" s="344"/>
      <c r="B347" s="377"/>
      <c r="C347" s="317"/>
      <c r="D347" s="454"/>
      <c r="E347" s="375"/>
      <c r="F347" s="220"/>
    </row>
    <row r="348" spans="1:6" s="353" customFormat="1" ht="14.25">
      <c r="A348" s="344"/>
      <c r="B348" s="373"/>
      <c r="C348" s="317"/>
      <c r="D348" s="454"/>
      <c r="E348" s="375"/>
      <c r="F348" s="220"/>
    </row>
    <row r="349" spans="1:6" s="353" customFormat="1" ht="14.25">
      <c r="A349" s="344"/>
      <c r="B349" s="377"/>
      <c r="C349" s="317"/>
      <c r="D349" s="454"/>
      <c r="E349" s="375"/>
      <c r="F349" s="220"/>
    </row>
    <row r="350" spans="1:6" s="353" customFormat="1" ht="14.25">
      <c r="A350" s="344"/>
      <c r="B350" s="373"/>
      <c r="C350" s="317"/>
      <c r="D350" s="454"/>
      <c r="E350" s="375"/>
      <c r="F350" s="220"/>
    </row>
    <row r="351" spans="1:6" s="353" customFormat="1" ht="14.25">
      <c r="A351" s="344"/>
      <c r="B351" s="377"/>
      <c r="C351" s="317"/>
      <c r="D351" s="454"/>
      <c r="E351" s="375"/>
      <c r="F351" s="220"/>
    </row>
    <row r="352" spans="1:6" s="353" customFormat="1" ht="14.25">
      <c r="A352" s="344"/>
      <c r="B352" s="373"/>
      <c r="C352" s="317"/>
      <c r="D352" s="454"/>
      <c r="E352" s="375"/>
      <c r="F352" s="220"/>
    </row>
    <row r="353" spans="1:6" s="353" customFormat="1" ht="14.25">
      <c r="A353" s="344"/>
      <c r="B353" s="373"/>
      <c r="C353" s="317"/>
      <c r="D353" s="454"/>
      <c r="E353" s="375"/>
      <c r="F353" s="220"/>
    </row>
    <row r="354" spans="1:6" s="353" customFormat="1" ht="14.25">
      <c r="A354" s="344"/>
      <c r="B354" s="373"/>
      <c r="C354" s="317"/>
      <c r="D354" s="454"/>
      <c r="E354" s="375"/>
      <c r="F354" s="220"/>
    </row>
    <row r="355" spans="1:6" s="353" customFormat="1" ht="14.25">
      <c r="A355" s="344"/>
      <c r="B355" s="373"/>
      <c r="C355" s="317"/>
      <c r="D355" s="454"/>
      <c r="E355" s="375"/>
      <c r="F355" s="220"/>
    </row>
    <row r="356" spans="1:6" s="353" customFormat="1" ht="14.25">
      <c r="A356" s="344"/>
      <c r="B356" s="373"/>
      <c r="C356" s="317"/>
      <c r="D356" s="454"/>
      <c r="E356" s="375"/>
      <c r="F356" s="220"/>
    </row>
    <row r="357" spans="1:6" s="353" customFormat="1" ht="14.25">
      <c r="A357" s="344"/>
      <c r="B357" s="373"/>
      <c r="C357" s="317"/>
      <c r="D357" s="454"/>
      <c r="E357" s="375"/>
      <c r="F357" s="220"/>
    </row>
    <row r="358" spans="1:6" s="353" customFormat="1" ht="14.25">
      <c r="A358" s="344"/>
      <c r="B358" s="373"/>
      <c r="C358" s="317"/>
      <c r="D358" s="454"/>
      <c r="E358" s="375"/>
      <c r="F358" s="220"/>
    </row>
    <row r="359" spans="1:6" s="353" customFormat="1" ht="14.25">
      <c r="A359" s="344"/>
      <c r="B359" s="373"/>
      <c r="C359" s="317"/>
      <c r="D359" s="454"/>
      <c r="E359" s="375"/>
      <c r="F359" s="220"/>
    </row>
    <row r="360" spans="1:6" s="353" customFormat="1" ht="14.25">
      <c r="A360" s="344"/>
      <c r="B360" s="373"/>
      <c r="C360" s="317"/>
      <c r="D360" s="454"/>
      <c r="E360" s="375"/>
      <c r="F360" s="220"/>
    </row>
    <row r="361" spans="1:6" s="353" customFormat="1" ht="14.25">
      <c r="A361" s="344"/>
      <c r="B361" s="373"/>
      <c r="C361" s="317"/>
      <c r="D361" s="454"/>
      <c r="E361" s="375"/>
      <c r="F361" s="220"/>
    </row>
    <row r="362" spans="1:6" s="353" customFormat="1" ht="14.25">
      <c r="A362" s="344"/>
      <c r="B362" s="373"/>
      <c r="C362" s="317"/>
      <c r="D362" s="454"/>
      <c r="E362" s="375"/>
      <c r="F362" s="220"/>
    </row>
    <row r="363" spans="1:6" s="353" customFormat="1" ht="14.25">
      <c r="A363" s="344"/>
      <c r="B363" s="373"/>
      <c r="C363" s="317"/>
      <c r="D363" s="454"/>
      <c r="E363" s="375"/>
      <c r="F363" s="220"/>
    </row>
    <row r="364" spans="1:6" s="353" customFormat="1" ht="14.25">
      <c r="A364" s="344"/>
      <c r="B364" s="373"/>
      <c r="C364" s="317"/>
      <c r="D364" s="454"/>
      <c r="E364" s="375"/>
      <c r="F364" s="220"/>
    </row>
    <row r="365" spans="1:6" s="353" customFormat="1" ht="14.25">
      <c r="A365" s="344"/>
      <c r="B365" s="373"/>
      <c r="C365" s="317"/>
      <c r="D365" s="454"/>
      <c r="E365" s="375"/>
      <c r="F365" s="220"/>
    </row>
    <row r="366" spans="1:6" s="353" customFormat="1" ht="14.25">
      <c r="A366" s="344"/>
      <c r="B366" s="373"/>
      <c r="C366" s="317"/>
      <c r="D366" s="454"/>
      <c r="E366" s="375"/>
      <c r="F366" s="220"/>
    </row>
    <row r="367" spans="1:6" s="353" customFormat="1" ht="14.25">
      <c r="A367" s="344"/>
      <c r="B367" s="373"/>
      <c r="C367" s="317"/>
      <c r="D367" s="454"/>
      <c r="E367" s="375"/>
      <c r="F367" s="220"/>
    </row>
    <row r="368" spans="1:6" s="353" customFormat="1" ht="14.25">
      <c r="A368" s="344"/>
      <c r="B368" s="373"/>
      <c r="C368" s="317"/>
      <c r="D368" s="454"/>
      <c r="E368" s="375"/>
      <c r="F368" s="220"/>
    </row>
    <row r="369" spans="1:6" s="353" customFormat="1" ht="14.25">
      <c r="A369" s="344"/>
      <c r="B369" s="373"/>
      <c r="C369" s="317"/>
      <c r="D369" s="454"/>
      <c r="E369" s="375"/>
      <c r="F369" s="220"/>
    </row>
    <row r="370" spans="1:6" s="353" customFormat="1" ht="14.25">
      <c r="A370" s="344"/>
      <c r="B370" s="373"/>
      <c r="C370" s="317"/>
      <c r="D370" s="454"/>
      <c r="E370" s="375"/>
      <c r="F370" s="220"/>
    </row>
    <row r="371" spans="1:6" s="353" customFormat="1" ht="14.25">
      <c r="A371" s="344"/>
      <c r="B371" s="373"/>
      <c r="C371" s="317"/>
      <c r="D371" s="454"/>
      <c r="E371" s="375"/>
      <c r="F371" s="220"/>
    </row>
    <row r="372" spans="1:6" s="353" customFormat="1" ht="14.25">
      <c r="A372" s="344"/>
      <c r="B372" s="373"/>
      <c r="C372" s="317"/>
      <c r="D372" s="454"/>
      <c r="E372" s="375"/>
      <c r="F372" s="220"/>
    </row>
    <row r="373" spans="1:6" s="353" customFormat="1" ht="14.25">
      <c r="A373" s="344"/>
      <c r="B373" s="373"/>
      <c r="C373" s="317"/>
      <c r="D373" s="454"/>
      <c r="E373" s="375"/>
      <c r="F373" s="220"/>
    </row>
    <row r="374" spans="1:6" s="353" customFormat="1" ht="14.25">
      <c r="A374" s="344"/>
      <c r="B374" s="373"/>
      <c r="C374" s="317"/>
      <c r="D374" s="454"/>
      <c r="E374" s="375"/>
      <c r="F374" s="220"/>
    </row>
    <row r="375" spans="1:6" s="353" customFormat="1" ht="14.25">
      <c r="A375" s="344"/>
      <c r="B375" s="373"/>
      <c r="C375" s="317"/>
      <c r="D375" s="454"/>
      <c r="E375" s="375"/>
      <c r="F375" s="220"/>
    </row>
    <row r="376" spans="1:6" s="353" customFormat="1" ht="14.25">
      <c r="A376" s="344"/>
      <c r="B376" s="373"/>
      <c r="C376" s="317"/>
      <c r="D376" s="454"/>
      <c r="E376" s="375"/>
      <c r="F376" s="220"/>
    </row>
    <row r="377" spans="1:6" s="353" customFormat="1" ht="14.25">
      <c r="A377" s="344"/>
      <c r="B377" s="373"/>
      <c r="C377" s="317"/>
      <c r="D377" s="454"/>
      <c r="E377" s="375"/>
      <c r="F377" s="220"/>
    </row>
    <row r="378" spans="1:6" s="353" customFormat="1" ht="14.25">
      <c r="A378" s="344"/>
      <c r="B378" s="373"/>
      <c r="C378" s="317"/>
      <c r="D378" s="454"/>
      <c r="E378" s="375"/>
      <c r="F378" s="220"/>
    </row>
    <row r="379" spans="1:6" s="353" customFormat="1" ht="14.25">
      <c r="A379" s="344"/>
      <c r="B379" s="405"/>
      <c r="C379" s="324"/>
      <c r="D379" s="457"/>
      <c r="E379" s="375"/>
      <c r="F379" s="220"/>
    </row>
    <row r="380" spans="1:6" ht="30" customHeight="1">
      <c r="A380" s="406"/>
      <c r="B380" s="407" t="s">
        <v>291</v>
      </c>
      <c r="C380" s="407"/>
      <c r="D380" s="489"/>
      <c r="E380" s="409" t="s">
        <v>248</v>
      </c>
      <c r="F380" s="410">
        <f>SUM(F337:F358)</f>
        <v>0</v>
      </c>
    </row>
    <row r="381" spans="1:6" ht="15" customHeight="1">
      <c r="B381" s="491"/>
      <c r="C381" s="491"/>
    </row>
  </sheetData>
  <sheetProtection algorithmName="SHA-512" hashValue="nIpm7pxlUb02zzo6YoGIBQeb7gB/MPjAv0r21uADQcKx9D9rQXSqStX332EOc2FgU3aDBHxG7JDas7JBZa+EVg==" saltValue="2dI0IO9YPHBS09w0oLTZVA==" spinCount="100000" sheet="1" objects="1" scenarios="1"/>
  <mergeCells count="12">
    <mergeCell ref="A5:A6"/>
    <mergeCell ref="B5:B6"/>
    <mergeCell ref="C5:C6"/>
    <mergeCell ref="D5:D6"/>
    <mergeCell ref="D343:E343"/>
    <mergeCell ref="D344:E344"/>
    <mergeCell ref="D345:E345"/>
    <mergeCell ref="D346:E346"/>
    <mergeCell ref="D339:E339"/>
    <mergeCell ref="D340:E340"/>
    <mergeCell ref="D341:E341"/>
    <mergeCell ref="D342:E342"/>
  </mergeCells>
  <printOptions horizontalCentered="1"/>
  <pageMargins left="0.25" right="0.25" top="0.5" bottom="0.75" header="0.5" footer="0.25"/>
  <pageSetup paperSize="9" orientation="portrait" useFirstPageNumber="1" r:id="rId1"/>
  <headerFooter>
    <oddFooter>&amp;L&amp;8Document (V-4)&amp;C&amp;8 5/&amp;P&amp;R&amp;8Bill No. 5 - 
Street Lighting Network</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E2285B85B33147865A63C32232AD4E" ma:contentTypeVersion="11" ma:contentTypeDescription="Create a new document." ma:contentTypeScope="" ma:versionID="c0cd0cbd9a9a858afc984262aa82a7de">
  <xsd:schema xmlns:xsd="http://www.w3.org/2001/XMLSchema" xmlns:xs="http://www.w3.org/2001/XMLSchema" xmlns:p="http://schemas.microsoft.com/office/2006/metadata/properties" xmlns:ns2="ad96f68c-82b8-47c5-80d3-3faea9fefeb7" xmlns:ns3="7acaa6b5-50e5-40f6-9724-2f683090d1ca" targetNamespace="http://schemas.microsoft.com/office/2006/metadata/properties" ma:root="true" ma:fieldsID="a8fe3f21897ad5329517ed32de23490c" ns2:_="" ns3:_="">
    <xsd:import namespace="ad96f68c-82b8-47c5-80d3-3faea9fefeb7"/>
    <xsd:import namespace="7acaa6b5-50e5-40f6-9724-2f683090d1c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96f68c-82b8-47c5-80d3-3faea9fef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aa6b5-50e5-40f6-9724-2f683090d1c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27FA7A-48F5-47F8-ADE4-2DFE76896E22}"/>
</file>

<file path=customXml/itemProps2.xml><?xml version="1.0" encoding="utf-8"?>
<ds:datastoreItem xmlns:ds="http://schemas.openxmlformats.org/officeDocument/2006/customXml" ds:itemID="{E6784559-BA39-4AFA-86C4-7D2CEB657C50}"/>
</file>

<file path=customXml/itemProps3.xml><?xml version="1.0" encoding="utf-8"?>
<ds:datastoreItem xmlns:ds="http://schemas.openxmlformats.org/officeDocument/2006/customXml" ds:itemID="{E22E87EE-9A7C-4ED4-80C2-6F1D40BBA0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25</vt:i4>
      </vt:variant>
    </vt:vector>
  </HeadingPairs>
  <TitlesOfParts>
    <vt:vector size="38" baseType="lpstr">
      <vt:lpstr>TOC</vt:lpstr>
      <vt:lpstr>TD </vt:lpstr>
      <vt:lpstr>Appendix</vt:lpstr>
      <vt:lpstr>Preambles</vt:lpstr>
      <vt:lpstr>Bill#1-Wastewater  </vt:lpstr>
      <vt:lpstr>Bill#2-Storm Water</vt:lpstr>
      <vt:lpstr>Bill#3-TEL  </vt:lpstr>
      <vt:lpstr>Bill#4-Roadworks</vt:lpstr>
      <vt:lpstr>Bill#5-Street Lighting Network</vt:lpstr>
      <vt:lpstr>Bill#6-TSE Distribution Network</vt:lpstr>
      <vt:lpstr>Bill#7-Omission Table</vt:lpstr>
      <vt:lpstr>Bill#8-Addition Table</vt:lpstr>
      <vt:lpstr>GenSum</vt:lpstr>
      <vt:lpstr>Appendix!Print_Area</vt:lpstr>
      <vt:lpstr>'Bill#1-Wastewater  '!Print_Area</vt:lpstr>
      <vt:lpstr>'Bill#2-Storm Water'!Print_Area</vt:lpstr>
      <vt:lpstr>'Bill#3-TEL  '!Print_Area</vt:lpstr>
      <vt:lpstr>'Bill#4-Roadworks'!Print_Area</vt:lpstr>
      <vt:lpstr>'Bill#5-Street Lighting Network'!Print_Area</vt:lpstr>
      <vt:lpstr>'Bill#6-TSE Distribution Network'!Print_Area</vt:lpstr>
      <vt:lpstr>'Bill#7-Omission Table'!Print_Area</vt:lpstr>
      <vt:lpstr>'Bill#8-Addition Table'!Print_Area</vt:lpstr>
      <vt:lpstr>GenSum!Print_Area</vt:lpstr>
      <vt:lpstr>Preambles!Print_Area</vt:lpstr>
      <vt:lpstr>'TD '!Print_Area</vt:lpstr>
      <vt:lpstr>TOC!Print_Area</vt:lpstr>
      <vt:lpstr>Appendix!Print_Titles</vt:lpstr>
      <vt:lpstr>'Bill#1-Wastewater  '!Print_Titles</vt:lpstr>
      <vt:lpstr>'Bill#2-Storm Water'!Print_Titles</vt:lpstr>
      <vt:lpstr>'Bill#3-TEL  '!Print_Titles</vt:lpstr>
      <vt:lpstr>'Bill#4-Roadworks'!Print_Titles</vt:lpstr>
      <vt:lpstr>'Bill#5-Street Lighting Network'!Print_Titles</vt:lpstr>
      <vt:lpstr>'Bill#6-TSE Distribution Network'!Print_Titles</vt:lpstr>
      <vt:lpstr>'Bill#7-Omission Table'!Print_Titles</vt:lpstr>
      <vt:lpstr>'Bill#8-Addition Table'!Print_Titles</vt:lpstr>
      <vt:lpstr>Preambles!Print_Titles</vt:lpstr>
      <vt:lpstr>'TD '!Print_Titles</vt:lpstr>
      <vt:lpstr>TOC!Print_Titles</vt:lpstr>
    </vt:vector>
  </TitlesOfParts>
  <Company>Keo International Consultants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U1247</dc:creator>
  <cp:lastModifiedBy>John Cherukunnel</cp:lastModifiedBy>
  <cp:lastPrinted>2020-11-05T06:21:43Z</cp:lastPrinted>
  <dcterms:created xsi:type="dcterms:W3CDTF">2012-09-13T12:43:54Z</dcterms:created>
  <dcterms:modified xsi:type="dcterms:W3CDTF">2021-07-29T12:44:52Z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0x010100B5E2285B85B33147865A63C32232AD4E</vt:lpwstr>
  </property>
</Properties>
</file>