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4000" windowHeight="9735"/>
  </bookViews>
  <sheets>
    <sheet name="DETAIL" sheetId="11" r:id="rId1"/>
  </sheets>
  <definedNames>
    <definedName name="_xlnm._FilterDatabase" localSheetId="0" hidden="1">DETAIL!$A$9:$M$561</definedName>
    <definedName name="_xlnm.Print_Area" localSheetId="0">DETAIL!$A$1:$M$562</definedName>
    <definedName name="_xlnm.Print_Titles" localSheetId="0">DETAIL!$9:$9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1" l="1"/>
  <c r="A22" i="11"/>
  <c r="A23" i="11"/>
  <c r="A24" i="11"/>
  <c r="A513" i="11"/>
  <c r="A531" i="11"/>
  <c r="A532" i="11"/>
  <c r="A540" i="11"/>
  <c r="A496" i="11"/>
  <c r="A497" i="11"/>
  <c r="A498" i="11"/>
  <c r="A499" i="11"/>
  <c r="A500" i="11"/>
  <c r="A494" i="11"/>
  <c r="A488" i="11"/>
  <c r="A489" i="11"/>
  <c r="A490" i="11"/>
  <c r="A492" i="11"/>
  <c r="A472" i="11"/>
  <c r="A474" i="11"/>
  <c r="A476" i="11"/>
  <c r="A469" i="11"/>
  <c r="A470" i="11"/>
  <c r="A471" i="11"/>
  <c r="A453" i="11"/>
  <c r="A454" i="11"/>
  <c r="A455" i="11"/>
  <c r="A433" i="11"/>
  <c r="A434" i="11"/>
  <c r="A435" i="11"/>
  <c r="A337" i="11"/>
  <c r="A344" i="11"/>
  <c r="A351" i="11"/>
  <c r="A356" i="11"/>
  <c r="A363" i="11"/>
  <c r="A366" i="11"/>
  <c r="A371" i="11"/>
  <c r="A375" i="11"/>
  <c r="A376" i="11"/>
  <c r="A377" i="11"/>
  <c r="A384" i="11"/>
  <c r="A391" i="11"/>
  <c r="A398" i="11"/>
  <c r="A403" i="11"/>
  <c r="A410" i="11"/>
  <c r="A415" i="11"/>
  <c r="A418" i="11"/>
  <c r="A422" i="11"/>
  <c r="A330" i="11"/>
  <c r="A325" i="11"/>
  <c r="A326" i="11"/>
  <c r="A327" i="11"/>
  <c r="A328" i="11"/>
  <c r="A329" i="11"/>
  <c r="A250" i="11"/>
  <c r="A252" i="11"/>
  <c r="A253" i="11"/>
  <c r="A254" i="11"/>
  <c r="A259" i="11"/>
  <c r="A261" i="11"/>
  <c r="A264" i="11"/>
  <c r="A278" i="11"/>
  <c r="A279" i="11"/>
  <c r="A280" i="11"/>
  <c r="A281" i="11"/>
  <c r="A282" i="11"/>
  <c r="A297" i="11"/>
  <c r="A298" i="11"/>
  <c r="A299" i="11"/>
  <c r="A185" i="11"/>
  <c r="A186" i="11"/>
  <c r="A195" i="11"/>
  <c r="A207" i="11"/>
  <c r="A211" i="11"/>
  <c r="A214" i="11"/>
  <c r="A219" i="11"/>
  <c r="A220" i="11"/>
  <c r="A226" i="11"/>
  <c r="A233" i="11"/>
  <c r="A237" i="11"/>
  <c r="A239" i="11"/>
  <c r="A173" i="11"/>
  <c r="A174" i="11"/>
  <c r="A176" i="11"/>
  <c r="A178" i="11"/>
  <c r="A180" i="11"/>
  <c r="A182" i="11"/>
  <c r="A172" i="11"/>
  <c r="A110" i="11"/>
  <c r="A119" i="11"/>
  <c r="A126" i="11"/>
  <c r="A144" i="11"/>
  <c r="A145" i="11"/>
  <c r="A148" i="11"/>
  <c r="A163" i="11"/>
  <c r="A165" i="11"/>
  <c r="A34" i="11"/>
  <c r="A51" i="11"/>
  <c r="A59" i="11"/>
  <c r="A62" i="11"/>
  <c r="A65" i="11"/>
  <c r="A66" i="11"/>
  <c r="A67" i="11"/>
  <c r="A68" i="11"/>
  <c r="A69" i="11"/>
  <c r="A79" i="11"/>
  <c r="A82" i="11"/>
  <c r="A84" i="11"/>
  <c r="A92" i="11"/>
  <c r="A95" i="11"/>
  <c r="A97" i="11"/>
  <c r="A99" i="11"/>
  <c r="A100" i="11"/>
  <c r="A101" i="11"/>
  <c r="A102" i="11"/>
  <c r="A103" i="11"/>
  <c r="L513" i="11" l="1"/>
  <c r="L531" i="11"/>
  <c r="L532" i="11"/>
  <c r="L540" i="11"/>
  <c r="H503" i="11"/>
  <c r="L503" i="11" s="1"/>
  <c r="H504" i="11"/>
  <c r="L504" i="11" s="1"/>
  <c r="H505" i="11"/>
  <c r="L505" i="11" s="1"/>
  <c r="H506" i="11"/>
  <c r="L506" i="11" s="1"/>
  <c r="H507" i="11"/>
  <c r="L507" i="11" s="1"/>
  <c r="H508" i="11"/>
  <c r="L508" i="11" s="1"/>
  <c r="H509" i="11"/>
  <c r="L509" i="11" s="1"/>
  <c r="H510" i="11"/>
  <c r="L510" i="11" s="1"/>
  <c r="H511" i="11"/>
  <c r="L511" i="11" s="1"/>
  <c r="H512" i="11"/>
  <c r="L512" i="11" s="1"/>
  <c r="H514" i="11"/>
  <c r="L514" i="11" s="1"/>
  <c r="H515" i="11"/>
  <c r="L515" i="11" s="1"/>
  <c r="H516" i="11"/>
  <c r="L516" i="11" s="1"/>
  <c r="H517" i="11"/>
  <c r="L517" i="11" s="1"/>
  <c r="H518" i="11"/>
  <c r="L518" i="11" s="1"/>
  <c r="H519" i="11"/>
  <c r="L519" i="11" s="1"/>
  <c r="H520" i="11"/>
  <c r="L520" i="11" s="1"/>
  <c r="H521" i="11"/>
  <c r="L521" i="11" s="1"/>
  <c r="H522" i="11"/>
  <c r="L522" i="11" s="1"/>
  <c r="H523" i="11"/>
  <c r="L523" i="11" s="1"/>
  <c r="H524" i="11"/>
  <c r="L524" i="11" s="1"/>
  <c r="H525" i="11"/>
  <c r="L525" i="11" s="1"/>
  <c r="H526" i="11"/>
  <c r="L526" i="11" s="1"/>
  <c r="H527" i="11"/>
  <c r="L527" i="11" s="1"/>
  <c r="H528" i="11"/>
  <c r="L528" i="11" s="1"/>
  <c r="H529" i="11"/>
  <c r="L529" i="11" s="1"/>
  <c r="H530" i="11"/>
  <c r="L530" i="11" s="1"/>
  <c r="H533" i="11"/>
  <c r="L533" i="11" s="1"/>
  <c r="H534" i="11"/>
  <c r="L534" i="11" s="1"/>
  <c r="H535" i="11"/>
  <c r="L535" i="11" s="1"/>
  <c r="H536" i="11"/>
  <c r="L536" i="11" s="1"/>
  <c r="H537" i="11"/>
  <c r="L537" i="11" s="1"/>
  <c r="H538" i="11"/>
  <c r="L538" i="11" s="1"/>
  <c r="H539" i="11"/>
  <c r="L539" i="11" s="1"/>
  <c r="H541" i="11"/>
  <c r="L541" i="11" s="1"/>
  <c r="H542" i="11"/>
  <c r="L542" i="11" s="1"/>
  <c r="H543" i="11"/>
  <c r="L543" i="11" s="1"/>
  <c r="H544" i="11"/>
  <c r="L544" i="11" s="1"/>
  <c r="H545" i="11"/>
  <c r="L545" i="11" s="1"/>
  <c r="H546" i="11"/>
  <c r="L546" i="11" s="1"/>
  <c r="H547" i="11"/>
  <c r="L547" i="11" s="1"/>
  <c r="H548" i="11"/>
  <c r="L548" i="11" s="1"/>
  <c r="H549" i="11"/>
  <c r="L549" i="11" s="1"/>
  <c r="H550" i="11"/>
  <c r="L550" i="11" s="1"/>
  <c r="H551" i="11"/>
  <c r="L551" i="11" s="1"/>
  <c r="H552" i="11"/>
  <c r="L552" i="11" s="1"/>
  <c r="H553" i="11"/>
  <c r="L553" i="11" s="1"/>
  <c r="H554" i="11"/>
  <c r="L554" i="11" s="1"/>
  <c r="H555" i="11"/>
  <c r="L555" i="11" s="1"/>
  <c r="H556" i="11"/>
  <c r="L556" i="11" s="1"/>
  <c r="L492" i="11"/>
  <c r="L494" i="11"/>
  <c r="H493" i="11"/>
  <c r="L493" i="11" s="1"/>
  <c r="H495" i="11"/>
  <c r="L495" i="11" s="1"/>
  <c r="H491" i="11"/>
  <c r="L491" i="11" s="1"/>
  <c r="H502" i="11"/>
  <c r="L502" i="11" s="1"/>
  <c r="H501" i="11"/>
  <c r="L501" i="11" s="1"/>
  <c r="H474" i="11"/>
  <c r="L474" i="11" s="1"/>
  <c r="H475" i="11"/>
  <c r="L475" i="11" s="1"/>
  <c r="H476" i="11"/>
  <c r="L476" i="11" s="1"/>
  <c r="H477" i="11"/>
  <c r="L477" i="11" s="1"/>
  <c r="H478" i="11"/>
  <c r="L478" i="11" s="1"/>
  <c r="H479" i="11"/>
  <c r="L479" i="11" s="1"/>
  <c r="H480" i="11"/>
  <c r="L480" i="11" s="1"/>
  <c r="H481" i="11"/>
  <c r="L481" i="11" s="1"/>
  <c r="H482" i="11"/>
  <c r="L482" i="11" s="1"/>
  <c r="H483" i="11"/>
  <c r="L483" i="11" s="1"/>
  <c r="H484" i="11"/>
  <c r="L484" i="11" s="1"/>
  <c r="H485" i="11"/>
  <c r="L485" i="11" s="1"/>
  <c r="H486" i="11"/>
  <c r="L486" i="11" s="1"/>
  <c r="H487" i="11"/>
  <c r="L487" i="11" s="1"/>
  <c r="H473" i="11"/>
  <c r="L473" i="11" s="1"/>
  <c r="M470" i="11" s="1"/>
  <c r="H463" i="11"/>
  <c r="L463" i="11" s="1"/>
  <c r="H464" i="11"/>
  <c r="L464" i="11" s="1"/>
  <c r="H465" i="11"/>
  <c r="L465" i="11" s="1"/>
  <c r="H466" i="11"/>
  <c r="L466" i="11" s="1"/>
  <c r="H467" i="11"/>
  <c r="L467" i="11" s="1"/>
  <c r="H468" i="11"/>
  <c r="L468" i="11" s="1"/>
  <c r="H438" i="11"/>
  <c r="L438" i="11" s="1"/>
  <c r="H439" i="11"/>
  <c r="L439" i="11" s="1"/>
  <c r="H440" i="11"/>
  <c r="L440" i="11" s="1"/>
  <c r="H441" i="11"/>
  <c r="L441" i="11" s="1"/>
  <c r="H442" i="11"/>
  <c r="L442" i="11" s="1"/>
  <c r="H443" i="11"/>
  <c r="L443" i="11" s="1"/>
  <c r="H444" i="11"/>
  <c r="L444" i="11" s="1"/>
  <c r="H445" i="11"/>
  <c r="L445" i="11" s="1"/>
  <c r="H446" i="11"/>
  <c r="L446" i="11" s="1"/>
  <c r="H447" i="11"/>
  <c r="L447" i="11" s="1"/>
  <c r="H448" i="11"/>
  <c r="L448" i="11" s="1"/>
  <c r="H449" i="11"/>
  <c r="L449" i="11" s="1"/>
  <c r="H450" i="11"/>
  <c r="L450" i="11" s="1"/>
  <c r="H451" i="11"/>
  <c r="L451" i="11" s="1"/>
  <c r="H452" i="11"/>
  <c r="L452" i="11" s="1"/>
  <c r="H437" i="11"/>
  <c r="L437" i="11" s="1"/>
  <c r="H332" i="11"/>
  <c r="L332" i="11" s="1"/>
  <c r="H333" i="11"/>
  <c r="L333" i="11" s="1"/>
  <c r="H334" i="11"/>
  <c r="L334" i="11" s="1"/>
  <c r="H335" i="11"/>
  <c r="L335" i="11" s="1"/>
  <c r="H336" i="11"/>
  <c r="L336" i="11" s="1"/>
  <c r="H338" i="11"/>
  <c r="L338" i="11" s="1"/>
  <c r="H339" i="11"/>
  <c r="L339" i="11" s="1"/>
  <c r="H340" i="11"/>
  <c r="L340" i="11" s="1"/>
  <c r="H341" i="11"/>
  <c r="L341" i="11" s="1"/>
  <c r="H342" i="11"/>
  <c r="L342" i="11" s="1"/>
  <c r="H343" i="11"/>
  <c r="L343" i="11" s="1"/>
  <c r="H345" i="11"/>
  <c r="L345" i="11" s="1"/>
  <c r="H346" i="11"/>
  <c r="L346" i="11" s="1"/>
  <c r="H347" i="11"/>
  <c r="L347" i="11" s="1"/>
  <c r="H348" i="11"/>
  <c r="L348" i="11" s="1"/>
  <c r="H349" i="11"/>
  <c r="L349" i="11" s="1"/>
  <c r="H350" i="11"/>
  <c r="L350" i="11" s="1"/>
  <c r="H352" i="11"/>
  <c r="L352" i="11" s="1"/>
  <c r="H353" i="11"/>
  <c r="L353" i="11" s="1"/>
  <c r="H354" i="11"/>
  <c r="L354" i="11" s="1"/>
  <c r="H355" i="11"/>
  <c r="L355" i="11" s="1"/>
  <c r="H357" i="11"/>
  <c r="L357" i="11" s="1"/>
  <c r="H358" i="11"/>
  <c r="L358" i="11" s="1"/>
  <c r="H359" i="11"/>
  <c r="L359" i="11" s="1"/>
  <c r="H360" i="11"/>
  <c r="L360" i="11" s="1"/>
  <c r="H361" i="11"/>
  <c r="L361" i="11" s="1"/>
  <c r="H362" i="11"/>
  <c r="L362" i="11" s="1"/>
  <c r="H364" i="11"/>
  <c r="L364" i="11" s="1"/>
  <c r="H365" i="11"/>
  <c r="L365" i="11" s="1"/>
  <c r="H367" i="11"/>
  <c r="L367" i="11" s="1"/>
  <c r="H368" i="11"/>
  <c r="L368" i="11" s="1"/>
  <c r="H369" i="11"/>
  <c r="L369" i="11" s="1"/>
  <c r="H370" i="11"/>
  <c r="L370" i="11" s="1"/>
  <c r="H372" i="11"/>
  <c r="L372" i="11" s="1"/>
  <c r="H373" i="11"/>
  <c r="L373" i="11" s="1"/>
  <c r="H374" i="11"/>
  <c r="L374" i="11" s="1"/>
  <c r="H378" i="11"/>
  <c r="L378" i="11" s="1"/>
  <c r="H379" i="11"/>
  <c r="L379" i="11" s="1"/>
  <c r="H380" i="11"/>
  <c r="L380" i="11" s="1"/>
  <c r="H381" i="11"/>
  <c r="L381" i="11" s="1"/>
  <c r="H382" i="11"/>
  <c r="L382" i="11" s="1"/>
  <c r="H383" i="11"/>
  <c r="L383" i="11" s="1"/>
  <c r="H385" i="11"/>
  <c r="L385" i="11" s="1"/>
  <c r="H386" i="11"/>
  <c r="L386" i="11" s="1"/>
  <c r="H387" i="11"/>
  <c r="L387" i="11" s="1"/>
  <c r="H388" i="11"/>
  <c r="L388" i="11" s="1"/>
  <c r="H389" i="11"/>
  <c r="L389" i="11" s="1"/>
  <c r="H390" i="11"/>
  <c r="L390" i="11" s="1"/>
  <c r="H392" i="11"/>
  <c r="L392" i="11" s="1"/>
  <c r="H393" i="11"/>
  <c r="L393" i="11" s="1"/>
  <c r="H394" i="11"/>
  <c r="L394" i="11" s="1"/>
  <c r="H395" i="11"/>
  <c r="L395" i="11" s="1"/>
  <c r="H396" i="11"/>
  <c r="L396" i="11" s="1"/>
  <c r="H397" i="11"/>
  <c r="L397" i="11" s="1"/>
  <c r="H399" i="11"/>
  <c r="L399" i="11" s="1"/>
  <c r="H400" i="11"/>
  <c r="L400" i="11" s="1"/>
  <c r="H401" i="11"/>
  <c r="L401" i="11" s="1"/>
  <c r="H402" i="11"/>
  <c r="L402" i="11" s="1"/>
  <c r="H404" i="11"/>
  <c r="L404" i="11" s="1"/>
  <c r="H405" i="11"/>
  <c r="L405" i="11" s="1"/>
  <c r="H406" i="11"/>
  <c r="L406" i="11" s="1"/>
  <c r="H407" i="11"/>
  <c r="L407" i="11" s="1"/>
  <c r="H408" i="11"/>
  <c r="L408" i="11" s="1"/>
  <c r="H409" i="11"/>
  <c r="L409" i="11" s="1"/>
  <c r="H411" i="11"/>
  <c r="L411" i="11" s="1"/>
  <c r="H412" i="11"/>
  <c r="L412" i="11" s="1"/>
  <c r="H413" i="11"/>
  <c r="L413" i="11" s="1"/>
  <c r="H414" i="11"/>
  <c r="L414" i="11" s="1"/>
  <c r="H416" i="11"/>
  <c r="L416" i="11" s="1"/>
  <c r="H417" i="11"/>
  <c r="L417" i="11" s="1"/>
  <c r="H419" i="11"/>
  <c r="L419" i="11" s="1"/>
  <c r="H420" i="11"/>
  <c r="L420" i="11" s="1"/>
  <c r="H421" i="11"/>
  <c r="L421" i="11" s="1"/>
  <c r="H423" i="11"/>
  <c r="L423" i="11" s="1"/>
  <c r="H424" i="11"/>
  <c r="L424" i="11" s="1"/>
  <c r="H425" i="11"/>
  <c r="L425" i="11" s="1"/>
  <c r="H426" i="11"/>
  <c r="L426" i="11" s="1"/>
  <c r="H427" i="11"/>
  <c r="L427" i="11" s="1"/>
  <c r="H428" i="11"/>
  <c r="L428" i="11" s="1"/>
  <c r="H429" i="11"/>
  <c r="L429" i="11" s="1"/>
  <c r="H430" i="11"/>
  <c r="L430" i="11" s="1"/>
  <c r="H431" i="11"/>
  <c r="L431" i="11" s="1"/>
  <c r="H432" i="11"/>
  <c r="L432" i="11" s="1"/>
  <c r="H331" i="11"/>
  <c r="L331" i="11" s="1"/>
  <c r="H312" i="11"/>
  <c r="L312" i="11" s="1"/>
  <c r="H313" i="11"/>
  <c r="L313" i="11" s="1"/>
  <c r="H314" i="11"/>
  <c r="L314" i="11" s="1"/>
  <c r="H315" i="11"/>
  <c r="L315" i="11" s="1"/>
  <c r="H316" i="11"/>
  <c r="L316" i="11" s="1"/>
  <c r="H317" i="11"/>
  <c r="L317" i="11" s="1"/>
  <c r="H318" i="11"/>
  <c r="L318" i="11" s="1"/>
  <c r="H319" i="11"/>
  <c r="L319" i="11" s="1"/>
  <c r="H320" i="11"/>
  <c r="L320" i="11" s="1"/>
  <c r="H321" i="11"/>
  <c r="L321" i="11" s="1"/>
  <c r="H322" i="11"/>
  <c r="L322" i="11" s="1"/>
  <c r="H323" i="11"/>
  <c r="L323" i="11" s="1"/>
  <c r="H324" i="11"/>
  <c r="L324" i="11" s="1"/>
  <c r="H275" i="11"/>
  <c r="H266" i="11"/>
  <c r="L266" i="11" s="1"/>
  <c r="H265" i="11"/>
  <c r="L265" i="11" s="1"/>
  <c r="H263" i="11"/>
  <c r="L263" i="11" s="1"/>
  <c r="H262" i="11"/>
  <c r="L262" i="11" s="1"/>
  <c r="H260" i="11"/>
  <c r="L260" i="11" s="1"/>
  <c r="H256" i="11"/>
  <c r="L256" i="11" s="1"/>
  <c r="H257" i="11"/>
  <c r="L257" i="11" s="1"/>
  <c r="H258" i="11"/>
  <c r="L258" i="11" s="1"/>
  <c r="H272" i="11"/>
  <c r="L272" i="11" s="1"/>
  <c r="H277" i="11"/>
  <c r="L277" i="11" s="1"/>
  <c r="H276" i="11"/>
  <c r="L276" i="11" s="1"/>
  <c r="L275" i="11"/>
  <c r="H274" i="11"/>
  <c r="L274" i="11" s="1"/>
  <c r="H273" i="11"/>
  <c r="L273" i="11" s="1"/>
  <c r="H271" i="11"/>
  <c r="L271" i="11" s="1"/>
  <c r="H270" i="11"/>
  <c r="L270" i="11" s="1"/>
  <c r="H269" i="11"/>
  <c r="L269" i="11" s="1"/>
  <c r="H268" i="11"/>
  <c r="L268" i="11" s="1"/>
  <c r="H267" i="11"/>
  <c r="L267" i="11" s="1"/>
  <c r="L264" i="11"/>
  <c r="L261" i="11"/>
  <c r="L259" i="11"/>
  <c r="H255" i="11"/>
  <c r="L255" i="11" s="1"/>
  <c r="L176" i="11"/>
  <c r="L178" i="11"/>
  <c r="L180" i="11"/>
  <c r="L182" i="11"/>
  <c r="L185" i="11"/>
  <c r="L186" i="11"/>
  <c r="L195" i="11"/>
  <c r="L207" i="11"/>
  <c r="L211" i="11"/>
  <c r="L214" i="11"/>
  <c r="L219" i="11"/>
  <c r="L220" i="11"/>
  <c r="L226" i="11"/>
  <c r="L233" i="11"/>
  <c r="L239" i="11"/>
  <c r="H245" i="11"/>
  <c r="L245" i="11" s="1"/>
  <c r="H246" i="11"/>
  <c r="L246" i="11" s="1"/>
  <c r="H247" i="11"/>
  <c r="L247" i="11" s="1"/>
  <c r="H248" i="11"/>
  <c r="L248" i="11" s="1"/>
  <c r="H249" i="11"/>
  <c r="L249" i="11" s="1"/>
  <c r="H227" i="11"/>
  <c r="L227" i="11" s="1"/>
  <c r="H244" i="11"/>
  <c r="L244" i="11" s="1"/>
  <c r="H189" i="11"/>
  <c r="L189" i="11" s="1"/>
  <c r="H190" i="11"/>
  <c r="L190" i="11" s="1"/>
  <c r="H191" i="11"/>
  <c r="L191" i="11" s="1"/>
  <c r="H192" i="11"/>
  <c r="L192" i="11" s="1"/>
  <c r="H193" i="11"/>
  <c r="L193" i="11" s="1"/>
  <c r="H194" i="11"/>
  <c r="L194" i="11" s="1"/>
  <c r="H196" i="11"/>
  <c r="L196" i="11" s="1"/>
  <c r="H197" i="11"/>
  <c r="L197" i="11" s="1"/>
  <c r="H198" i="11"/>
  <c r="L198" i="11" s="1"/>
  <c r="H199" i="11"/>
  <c r="L199" i="11" s="1"/>
  <c r="H200" i="11"/>
  <c r="L200" i="11" s="1"/>
  <c r="H201" i="11"/>
  <c r="L201" i="11" s="1"/>
  <c r="H202" i="11"/>
  <c r="L202" i="11" s="1"/>
  <c r="H203" i="11"/>
  <c r="L203" i="11" s="1"/>
  <c r="H204" i="11"/>
  <c r="L204" i="11" s="1"/>
  <c r="H205" i="11"/>
  <c r="L205" i="11" s="1"/>
  <c r="H206" i="11"/>
  <c r="L206" i="11" s="1"/>
  <c r="H208" i="11"/>
  <c r="L208" i="11" s="1"/>
  <c r="H209" i="11"/>
  <c r="L209" i="11" s="1"/>
  <c r="H210" i="11"/>
  <c r="L210" i="11" s="1"/>
  <c r="H212" i="11"/>
  <c r="L212" i="11" s="1"/>
  <c r="H213" i="11"/>
  <c r="L213" i="11" s="1"/>
  <c r="H215" i="11"/>
  <c r="L215" i="11" s="1"/>
  <c r="H216" i="11"/>
  <c r="L216" i="11" s="1"/>
  <c r="H217" i="11"/>
  <c r="L217" i="11" s="1"/>
  <c r="H218" i="11"/>
  <c r="L218" i="11" s="1"/>
  <c r="H221" i="11"/>
  <c r="L221" i="11" s="1"/>
  <c r="H222" i="11"/>
  <c r="L222" i="11" s="1"/>
  <c r="H223" i="11"/>
  <c r="L223" i="11" s="1"/>
  <c r="H224" i="11"/>
  <c r="L224" i="11" s="1"/>
  <c r="H225" i="11"/>
  <c r="L225" i="11" s="1"/>
  <c r="H228" i="11"/>
  <c r="L228" i="11" s="1"/>
  <c r="H229" i="11"/>
  <c r="L229" i="11" s="1"/>
  <c r="H230" i="11"/>
  <c r="L230" i="11" s="1"/>
  <c r="H231" i="11"/>
  <c r="L231" i="11" s="1"/>
  <c r="H232" i="11"/>
  <c r="L232" i="11" s="1"/>
  <c r="H234" i="11"/>
  <c r="L234" i="11" s="1"/>
  <c r="H235" i="11"/>
  <c r="L235" i="11" s="1"/>
  <c r="H236" i="11"/>
  <c r="L236" i="11" s="1"/>
  <c r="H237" i="11"/>
  <c r="L237" i="11" s="1"/>
  <c r="H238" i="11"/>
  <c r="L238" i="11" s="1"/>
  <c r="H240" i="11"/>
  <c r="L240" i="11" s="1"/>
  <c r="H241" i="11"/>
  <c r="L241" i="11" s="1"/>
  <c r="H242" i="11"/>
  <c r="L242" i="11" s="1"/>
  <c r="H243" i="11"/>
  <c r="L243" i="11" s="1"/>
  <c r="H188" i="11"/>
  <c r="L188" i="11" s="1"/>
  <c r="H187" i="11"/>
  <c r="L187" i="11" s="1"/>
  <c r="H184" i="11"/>
  <c r="L184" i="11" s="1"/>
  <c r="H179" i="11"/>
  <c r="L179" i="11" s="1"/>
  <c r="L34" i="11"/>
  <c r="L79" i="11"/>
  <c r="L82" i="11"/>
  <c r="L84" i="11"/>
  <c r="L92" i="11"/>
  <c r="L95" i="11"/>
  <c r="L97" i="11"/>
  <c r="L119" i="11"/>
  <c r="H116" i="11"/>
  <c r="L116" i="11" s="1"/>
  <c r="H117" i="11"/>
  <c r="L117" i="11" s="1"/>
  <c r="H118" i="11"/>
  <c r="L118" i="11" s="1"/>
  <c r="H120" i="11"/>
  <c r="L120" i="11" s="1"/>
  <c r="H121" i="11"/>
  <c r="L121" i="11" s="1"/>
  <c r="H122" i="11"/>
  <c r="L122" i="11" s="1"/>
  <c r="H123" i="11"/>
  <c r="L123" i="11" s="1"/>
  <c r="H124" i="11"/>
  <c r="L124" i="11" s="1"/>
  <c r="H125" i="11"/>
  <c r="L125" i="11" s="1"/>
  <c r="H126" i="11"/>
  <c r="L126" i="11" s="1"/>
  <c r="H127" i="11"/>
  <c r="L127" i="11" s="1"/>
  <c r="H128" i="11"/>
  <c r="L128" i="11" s="1"/>
  <c r="H129" i="11"/>
  <c r="L129" i="11" s="1"/>
  <c r="H130" i="11"/>
  <c r="L130" i="11" s="1"/>
  <c r="H131" i="11"/>
  <c r="L131" i="11" s="1"/>
  <c r="H132" i="11"/>
  <c r="L132" i="11" s="1"/>
  <c r="H133" i="11"/>
  <c r="L133" i="11" s="1"/>
  <c r="H134" i="11"/>
  <c r="L134" i="11" s="1"/>
  <c r="H135" i="11"/>
  <c r="L135" i="11" s="1"/>
  <c r="H136" i="11"/>
  <c r="L136" i="11" s="1"/>
  <c r="H137" i="11"/>
  <c r="L137" i="11" s="1"/>
  <c r="H138" i="11"/>
  <c r="L138" i="11" s="1"/>
  <c r="H139" i="11"/>
  <c r="L139" i="11" s="1"/>
  <c r="H140" i="11"/>
  <c r="L140" i="11" s="1"/>
  <c r="H141" i="11"/>
  <c r="L141" i="11" s="1"/>
  <c r="H142" i="11"/>
  <c r="L142" i="11" s="1"/>
  <c r="H143" i="11"/>
  <c r="L143" i="11" s="1"/>
  <c r="H144" i="11"/>
  <c r="L144" i="11" s="1"/>
  <c r="H145" i="11"/>
  <c r="L145" i="11" s="1"/>
  <c r="H146" i="11"/>
  <c r="L146" i="11" s="1"/>
  <c r="H147" i="11"/>
  <c r="L147" i="11" s="1"/>
  <c r="H148" i="11"/>
  <c r="L148" i="11" s="1"/>
  <c r="H149" i="11"/>
  <c r="L149" i="11" s="1"/>
  <c r="H150" i="11"/>
  <c r="L150" i="11" s="1"/>
  <c r="H151" i="11"/>
  <c r="L151" i="11" s="1"/>
  <c r="H152" i="11"/>
  <c r="L152" i="11" s="1"/>
  <c r="H153" i="11"/>
  <c r="L153" i="11" s="1"/>
  <c r="H154" i="11"/>
  <c r="L154" i="11" s="1"/>
  <c r="H155" i="11"/>
  <c r="L155" i="11" s="1"/>
  <c r="H156" i="11"/>
  <c r="L156" i="11" s="1"/>
  <c r="H157" i="11"/>
  <c r="L157" i="11" s="1"/>
  <c r="H158" i="11"/>
  <c r="L158" i="11" s="1"/>
  <c r="H159" i="11"/>
  <c r="L159" i="11" s="1"/>
  <c r="H160" i="11"/>
  <c r="L160" i="11" s="1"/>
  <c r="H161" i="11"/>
  <c r="L161" i="11" s="1"/>
  <c r="H162" i="11"/>
  <c r="L162" i="11" s="1"/>
  <c r="H163" i="11"/>
  <c r="L163" i="11" s="1"/>
  <c r="H164" i="11"/>
  <c r="L164" i="11" s="1"/>
  <c r="H165" i="11"/>
  <c r="L165" i="11" s="1"/>
  <c r="H166" i="11"/>
  <c r="L166" i="11" s="1"/>
  <c r="H167" i="11"/>
  <c r="L167" i="11" s="1"/>
  <c r="H168" i="11"/>
  <c r="L168" i="11" s="1"/>
  <c r="H169" i="11"/>
  <c r="L169" i="11" s="1"/>
  <c r="H108" i="11"/>
  <c r="L108" i="11" s="1"/>
  <c r="H109" i="11"/>
  <c r="L109" i="11" s="1"/>
  <c r="H110" i="11"/>
  <c r="L110" i="11" s="1"/>
  <c r="H111" i="11"/>
  <c r="L111" i="11" s="1"/>
  <c r="H112" i="11"/>
  <c r="L112" i="11" s="1"/>
  <c r="H113" i="11"/>
  <c r="L113" i="11" s="1"/>
  <c r="H114" i="11"/>
  <c r="L114" i="11" s="1"/>
  <c r="H115" i="11"/>
  <c r="L115" i="11" s="1"/>
  <c r="H105" i="11"/>
  <c r="L105" i="11" s="1"/>
  <c r="H106" i="11"/>
  <c r="L106" i="11" s="1"/>
  <c r="H107" i="11"/>
  <c r="L107" i="11" s="1"/>
  <c r="H104" i="11"/>
  <c r="L104" i="11" s="1"/>
  <c r="H86" i="11"/>
  <c r="L86" i="11" s="1"/>
  <c r="H87" i="11"/>
  <c r="L87" i="11" s="1"/>
  <c r="H85" i="11"/>
  <c r="L85" i="11" s="1"/>
  <c r="H81" i="11"/>
  <c r="L81" i="11" s="1"/>
  <c r="H80" i="11"/>
  <c r="L80" i="11" s="1"/>
  <c r="H78" i="11"/>
  <c r="L78" i="11" s="1"/>
  <c r="H51" i="11"/>
  <c r="L51" i="11" s="1"/>
  <c r="H52" i="11"/>
  <c r="L52" i="11" s="1"/>
  <c r="H53" i="11"/>
  <c r="L53" i="11" s="1"/>
  <c r="H54" i="11"/>
  <c r="L54" i="11" s="1"/>
  <c r="H55" i="11"/>
  <c r="L55" i="11" s="1"/>
  <c r="H56" i="11"/>
  <c r="L56" i="11" s="1"/>
  <c r="H57" i="11"/>
  <c r="L57" i="11" s="1"/>
  <c r="H58" i="11"/>
  <c r="L58" i="11" s="1"/>
  <c r="H59" i="11"/>
  <c r="L59" i="11" s="1"/>
  <c r="H60" i="11"/>
  <c r="L60" i="11" s="1"/>
  <c r="H61" i="11"/>
  <c r="L61" i="11" s="1"/>
  <c r="H36" i="11"/>
  <c r="L36" i="11" s="1"/>
  <c r="H37" i="11"/>
  <c r="L37" i="11" s="1"/>
  <c r="H38" i="11"/>
  <c r="L38" i="11" s="1"/>
  <c r="H39" i="11"/>
  <c r="L39" i="11" s="1"/>
  <c r="H40" i="11"/>
  <c r="L40" i="11" s="1"/>
  <c r="H41" i="11"/>
  <c r="L41" i="11" s="1"/>
  <c r="H42" i="11"/>
  <c r="L42" i="11" s="1"/>
  <c r="H43" i="11"/>
  <c r="L43" i="11" s="1"/>
  <c r="H35" i="11"/>
  <c r="L35" i="11" s="1"/>
  <c r="H20" i="11"/>
  <c r="L20" i="11" s="1"/>
  <c r="M497" i="11" l="1"/>
  <c r="M100" i="11"/>
  <c r="M253" i="11"/>
  <c r="M326" i="11"/>
  <c r="M489" i="11"/>
  <c r="H64" i="11" l="1"/>
  <c r="L64" i="11" s="1"/>
  <c r="H63" i="11"/>
  <c r="L63" i="11" s="1"/>
  <c r="H62" i="11"/>
  <c r="L62" i="11" s="1"/>
  <c r="H50" i="11"/>
  <c r="L50" i="11" s="1"/>
  <c r="H49" i="11"/>
  <c r="L49" i="11" s="1"/>
  <c r="H48" i="11"/>
  <c r="L48" i="11" s="1"/>
  <c r="H47" i="11"/>
  <c r="L47" i="11" s="1"/>
  <c r="H46" i="11"/>
  <c r="L46" i="11" s="1"/>
  <c r="H45" i="11"/>
  <c r="L45" i="11" s="1"/>
  <c r="H44" i="11"/>
  <c r="L44" i="11" s="1"/>
  <c r="H33" i="11"/>
  <c r="L33" i="11" s="1"/>
  <c r="H32" i="11"/>
  <c r="L32" i="11" s="1"/>
  <c r="H31" i="11"/>
  <c r="L31" i="11" s="1"/>
  <c r="H30" i="11"/>
  <c r="L30" i="11" s="1"/>
  <c r="H29" i="11"/>
  <c r="L29" i="11" s="1"/>
  <c r="H28" i="11"/>
  <c r="L28" i="11" s="1"/>
  <c r="H27" i="11"/>
  <c r="L27" i="11" s="1"/>
  <c r="H26" i="11"/>
  <c r="L26" i="11" s="1"/>
  <c r="H25" i="11"/>
  <c r="L25" i="11" l="1"/>
  <c r="M22" i="11" s="1"/>
  <c r="A557" i="11"/>
  <c r="H285" i="11" l="1"/>
  <c r="L285" i="11" s="1"/>
  <c r="H462" i="11"/>
  <c r="L462" i="11" s="1"/>
  <c r="H460" i="11" l="1"/>
  <c r="L460" i="11" s="1"/>
  <c r="H459" i="11"/>
  <c r="L459" i="11" s="1"/>
  <c r="H183" i="11" l="1"/>
  <c r="L183" i="11" s="1"/>
  <c r="H181" i="11"/>
  <c r="L181" i="11" s="1"/>
  <c r="H177" i="11"/>
  <c r="L177" i="11" s="1"/>
  <c r="H175" i="11"/>
  <c r="H98" i="11"/>
  <c r="L98" i="11" s="1"/>
  <c r="H96" i="11"/>
  <c r="L96" i="11" s="1"/>
  <c r="H94" i="11"/>
  <c r="L94" i="11" s="1"/>
  <c r="H93" i="11"/>
  <c r="L93" i="11" s="1"/>
  <c r="H91" i="11"/>
  <c r="L91" i="11" s="1"/>
  <c r="H90" i="11"/>
  <c r="L90" i="11" s="1"/>
  <c r="H89" i="11"/>
  <c r="L89" i="11" s="1"/>
  <c r="H88" i="11"/>
  <c r="L88" i="11" s="1"/>
  <c r="H83" i="11"/>
  <c r="L83" i="11" s="1"/>
  <c r="H77" i="11"/>
  <c r="L77" i="11" s="1"/>
  <c r="H76" i="11"/>
  <c r="L76" i="11" s="1"/>
  <c r="H75" i="11"/>
  <c r="L75" i="11" s="1"/>
  <c r="H74" i="11"/>
  <c r="L74" i="11" s="1"/>
  <c r="H73" i="11"/>
  <c r="L73" i="11" s="1"/>
  <c r="H72" i="11"/>
  <c r="L72" i="11" s="1"/>
  <c r="H71" i="11"/>
  <c r="L71" i="11" s="1"/>
  <c r="H70" i="11"/>
  <c r="L70" i="11" s="1"/>
  <c r="L69" i="11" l="1"/>
  <c r="M66" i="11" s="1"/>
  <c r="L175" i="11"/>
  <c r="H311" i="11" l="1"/>
  <c r="L311" i="11" s="1"/>
  <c r="H310" i="11"/>
  <c r="L310" i="11" s="1"/>
  <c r="H309" i="11"/>
  <c r="L309" i="11" s="1"/>
  <c r="H308" i="11"/>
  <c r="L308" i="11" s="1"/>
  <c r="H307" i="11"/>
  <c r="L307" i="11" s="1"/>
  <c r="H306" i="11"/>
  <c r="L306" i="11" s="1"/>
  <c r="H305" i="11"/>
  <c r="L305" i="11" s="1"/>
  <c r="H304" i="11"/>
  <c r="L304" i="11" s="1"/>
  <c r="H303" i="11"/>
  <c r="L303" i="11" s="1"/>
  <c r="H302" i="11"/>
  <c r="L302" i="11" s="1"/>
  <c r="H301" i="11"/>
  <c r="L301" i="11" s="1"/>
  <c r="H300" i="11"/>
  <c r="H296" i="11"/>
  <c r="L296" i="11" s="1"/>
  <c r="H295" i="11"/>
  <c r="L295" i="11" s="1"/>
  <c r="H294" i="11"/>
  <c r="L294" i="11" s="1"/>
  <c r="H293" i="11"/>
  <c r="L293" i="11" s="1"/>
  <c r="H292" i="11"/>
  <c r="L292" i="11" s="1"/>
  <c r="H291" i="11"/>
  <c r="L291" i="11" s="1"/>
  <c r="H290" i="11"/>
  <c r="L290" i="11" s="1"/>
  <c r="H289" i="11"/>
  <c r="L289" i="11" s="1"/>
  <c r="H288" i="11"/>
  <c r="L288" i="11" s="1"/>
  <c r="H287" i="11"/>
  <c r="L287" i="11" s="1"/>
  <c r="H286" i="11"/>
  <c r="L286" i="11" s="1"/>
  <c r="H284" i="11"/>
  <c r="L284" i="11" s="1"/>
  <c r="H283" i="11"/>
  <c r="L283" i="11" l="1"/>
  <c r="M279" i="11" s="1"/>
  <c r="L300" i="11"/>
  <c r="H461" i="11" l="1"/>
  <c r="L461" i="11" s="1"/>
  <c r="H458" i="11"/>
  <c r="L458" i="11" s="1"/>
  <c r="H457" i="11"/>
  <c r="L457" i="11" s="1"/>
  <c r="H456" i="11"/>
  <c r="H436" i="11"/>
  <c r="L436" i="11" s="1"/>
  <c r="M434" i="11" s="1"/>
  <c r="L456" i="11" l="1"/>
  <c r="M454" i="11" s="1"/>
  <c r="H251" i="11" l="1"/>
  <c r="L251" i="11" s="1"/>
  <c r="H250" i="11"/>
  <c r="L250" i="11" s="1"/>
  <c r="M171" i="11" s="1"/>
  <c r="L12" i="11" l="1"/>
  <c r="L13" i="11" l="1"/>
  <c r="L14" i="11"/>
  <c r="L15" i="11"/>
  <c r="L16" i="11"/>
  <c r="L17" i="11"/>
  <c r="L18" i="11"/>
  <c r="L19" i="11"/>
  <c r="M10" i="11" l="1"/>
  <c r="M558" i="11" s="1"/>
  <c r="H14" i="11"/>
  <c r="H15" i="11"/>
  <c r="H16" i="11"/>
  <c r="H17" i="11"/>
  <c r="H18" i="11"/>
  <c r="H19" i="11"/>
  <c r="M559" i="11" l="1"/>
  <c r="L558" i="11"/>
  <c r="L5" i="11" s="1"/>
  <c r="H13" i="11"/>
  <c r="H12" i="11"/>
  <c r="A12" i="11"/>
  <c r="A13" i="11" l="1"/>
  <c r="A14" i="11" l="1"/>
  <c r="L559" i="11"/>
  <c r="L560" i="11"/>
  <c r="A15" i="11" l="1"/>
  <c r="L561" i="11"/>
  <c r="A16" i="11" l="1"/>
  <c r="A17" i="11" l="1"/>
  <c r="M560" i="11"/>
  <c r="L6" i="11" s="1"/>
  <c r="L7" i="11" s="1"/>
  <c r="A18" i="11" l="1"/>
  <c r="M561" i="11"/>
  <c r="A19" i="11" l="1"/>
  <c r="A20" i="11" s="1"/>
  <c r="A25" i="11" s="1"/>
  <c r="A26" i="11" s="1"/>
  <c r="A27" i="11" s="1"/>
  <c r="A28" i="11" s="1"/>
  <c r="A29" i="11" s="1"/>
  <c r="A30" i="11" s="1"/>
  <c r="A31" i="11" s="1"/>
  <c r="A32" i="11" s="1"/>
  <c r="A33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2" i="11" s="1"/>
  <c r="A53" i="11" s="1"/>
  <c r="A54" i="11" s="1"/>
  <c r="A55" i="11" s="1"/>
  <c r="A56" i="11" s="1"/>
  <c r="A57" i="11" s="1"/>
  <c r="A58" i="11" s="1"/>
  <c r="A60" i="11" s="1"/>
  <c r="A61" i="11" s="1"/>
  <c r="A63" i="11" s="1"/>
  <c r="A64" i="11" s="1"/>
  <c r="A70" i="11" s="1"/>
  <c r="A71" i="11" s="1"/>
  <c r="A72" i="11" s="1"/>
  <c r="A73" i="11" s="1"/>
  <c r="A74" i="11" s="1"/>
  <c r="A75" i="11" s="1"/>
  <c r="A76" i="11" s="1"/>
  <c r="A77" i="11" s="1"/>
  <c r="A78" i="11" s="1"/>
  <c r="A80" i="11" s="1"/>
  <c r="A81" i="11" s="1"/>
  <c r="A83" i="11" s="1"/>
  <c r="A85" i="11" s="1"/>
  <c r="A86" i="11" s="1"/>
  <c r="A87" i="11" s="1"/>
  <c r="A88" i="11" s="1"/>
  <c r="A89" i="11" s="1"/>
  <c r="A90" i="11" s="1"/>
  <c r="A91" i="11" s="1"/>
  <c r="A93" i="11" s="1"/>
  <c r="A94" i="11" s="1"/>
  <c r="A96" i="11" s="1"/>
  <c r="A98" i="11" s="1"/>
  <c r="A104" i="11" s="1"/>
  <c r="A105" i="11" s="1"/>
  <c r="A106" i="11" s="1"/>
  <c r="A107" i="11" s="1"/>
  <c r="A108" i="11" s="1"/>
  <c r="A109" i="11" s="1"/>
  <c r="A111" i="11" s="1"/>
  <c r="A112" i="11" s="1"/>
  <c r="A113" i="11" s="1"/>
  <c r="A114" i="11" s="1"/>
  <c r="A115" i="11" s="1"/>
  <c r="A116" i="11" s="1"/>
  <c r="A117" i="11" s="1"/>
  <c r="A118" i="11" s="1"/>
  <c r="A120" i="11" s="1"/>
  <c r="A121" i="11" s="1"/>
  <c r="A122" i="11" s="1"/>
  <c r="A123" i="11" s="1"/>
  <c r="A124" i="11" s="1"/>
  <c r="A125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6" i="11" s="1"/>
  <c r="A147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4" i="11" s="1"/>
  <c r="A166" i="11" s="1"/>
  <c r="A167" i="11" s="1"/>
  <c r="A168" i="11" s="1"/>
  <c r="A169" i="11" s="1"/>
  <c r="A170" i="11" l="1"/>
  <c r="A171" i="11" l="1"/>
  <c r="A175" i="11" s="1"/>
  <c r="A177" i="11" s="1"/>
  <c r="A179" i="11" s="1"/>
  <c r="A181" i="11" l="1"/>
  <c r="A183" i="11" s="1"/>
  <c r="A184" i="11" s="1"/>
  <c r="A187" i="11" s="1"/>
  <c r="A188" i="11" s="1"/>
  <c r="A189" i="11" s="1"/>
  <c r="A190" i="11" s="1"/>
  <c r="A191" i="11" s="1"/>
  <c r="A192" i="11" s="1"/>
  <c r="A193" i="11" s="1"/>
  <c r="A194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8" i="11" s="1"/>
  <c r="A209" i="11" s="1"/>
  <c r="A210" i="11" s="1"/>
  <c r="A212" i="11" s="1"/>
  <c r="A213" i="11" s="1"/>
  <c r="A215" i="11" s="1"/>
  <c r="A216" i="11" s="1"/>
  <c r="A217" i="11" s="1"/>
  <c r="A218" i="11" s="1"/>
  <c r="A221" i="11" s="1"/>
  <c r="A222" i="11" s="1"/>
  <c r="A223" i="11" s="1"/>
  <c r="A224" i="11" s="1"/>
  <c r="A225" i="11" s="1"/>
  <c r="A227" i="11" s="1"/>
  <c r="A228" i="11" s="1"/>
  <c r="A229" i="11" s="1"/>
  <c r="A230" i="11" s="1"/>
  <c r="A231" i="11" s="1"/>
  <c r="A232" i="11" s="1"/>
  <c r="A234" i="11" s="1"/>
  <c r="A235" i="11" s="1"/>
  <c r="A236" i="11" s="1"/>
  <c r="A238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1" i="11" s="1"/>
  <c r="A255" i="11" s="1"/>
  <c r="A256" i="11" s="1"/>
  <c r="A257" i="11" s="1"/>
  <c r="A258" i="11" s="1"/>
  <c r="A260" i="11" s="1"/>
  <c r="A262" i="11" s="1"/>
  <c r="A263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l="1"/>
  <c r="A316" i="11" s="1"/>
  <c r="A317" i="11" s="1"/>
  <c r="A318" i="11" s="1"/>
  <c r="A319" i="11" s="1"/>
  <c r="A320" i="11" s="1"/>
  <c r="A321" i="11" s="1"/>
  <c r="A322" i="11" s="1"/>
  <c r="A323" i="11" s="1"/>
  <c r="A324" i="11" s="1"/>
  <c r="A331" i="11" s="1"/>
  <c r="A332" i="11" s="1"/>
  <c r="A333" i="11" s="1"/>
  <c r="A334" i="11" l="1"/>
  <c r="A335" i="11" s="1"/>
  <c r="A336" i="11" s="1"/>
  <c r="A338" i="11" s="1"/>
  <c r="A339" i="11" s="1"/>
  <c r="A340" i="11" s="1"/>
  <c r="A341" i="11" s="1"/>
  <c r="A342" i="11" s="1"/>
  <c r="A343" i="11" s="1"/>
  <c r="A345" i="11" s="1"/>
  <c r="A346" i="11" s="1"/>
  <c r="A347" i="11" s="1"/>
  <c r="A348" i="11" s="1"/>
  <c r="A349" i="11" s="1"/>
  <c r="A350" i="11" s="1"/>
  <c r="A352" i="11" s="1"/>
  <c r="A353" i="11" s="1"/>
  <c r="A354" i="11" s="1"/>
  <c r="A355" i="11" s="1"/>
  <c r="A357" i="11" s="1"/>
  <c r="A358" i="11" s="1"/>
  <c r="A359" i="11" s="1"/>
  <c r="A360" i="11" s="1"/>
  <c r="A361" i="11" s="1"/>
  <c r="A362" i="11" s="1"/>
  <c r="A364" i="11" s="1"/>
  <c r="A365" i="11" s="1"/>
  <c r="A367" i="11" s="1"/>
  <c r="A368" i="11" s="1"/>
  <c r="A369" i="11" s="1"/>
  <c r="A370" i="11" s="1"/>
  <c r="A372" i="11" s="1"/>
  <c r="A373" i="11" s="1"/>
  <c r="A374" i="11" s="1"/>
  <c r="A378" i="11" s="1"/>
  <c r="A379" i="11" s="1"/>
  <c r="A380" i="11" s="1"/>
  <c r="A381" i="11" s="1"/>
  <c r="A382" i="11" s="1"/>
  <c r="A383" i="11" s="1"/>
  <c r="A385" i="11" s="1"/>
  <c r="A386" i="11" s="1"/>
  <c r="A387" i="11" s="1"/>
  <c r="A388" i="11" s="1"/>
  <c r="A389" i="11" s="1"/>
  <c r="A390" i="11" s="1"/>
  <c r="A392" i="11" s="1"/>
  <c r="A393" i="11" s="1"/>
  <c r="A394" i="11" s="1"/>
  <c r="A395" i="11" s="1"/>
  <c r="A396" i="11" s="1"/>
  <c r="A397" i="11" s="1"/>
  <c r="A399" i="11" s="1"/>
  <c r="A400" i="11" s="1"/>
  <c r="A401" i="11" s="1"/>
  <c r="A402" i="11" s="1"/>
  <c r="A404" i="11" s="1"/>
  <c r="A405" i="11" s="1"/>
  <c r="A406" i="11" s="1"/>
  <c r="A407" i="11" s="1"/>
  <c r="A408" i="11" s="1"/>
  <c r="A409" i="11" s="1"/>
  <c r="A411" i="11" s="1"/>
  <c r="A412" i="11" s="1"/>
  <c r="A413" i="11" s="1"/>
  <c r="A414" i="11" s="1"/>
  <c r="A416" i="11" s="1"/>
  <c r="A417" i="11" s="1"/>
  <c r="A419" i="11" s="1"/>
  <c r="A420" i="11" s="1"/>
  <c r="A421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73" i="11" s="1"/>
  <c r="A475" i="11" s="1"/>
  <c r="A477" i="11" s="1"/>
  <c r="A478" i="11" s="1"/>
  <c r="A479" i="11" s="1"/>
  <c r="A480" i="11" s="1"/>
  <c r="A481" i="11" s="1"/>
  <c r="A482" i="11" l="1"/>
  <c r="A483" i="11" s="1"/>
  <c r="A484" i="11" l="1"/>
  <c r="A485" i="11" s="1"/>
  <c r="A486" i="11" s="1"/>
  <c r="A487" i="11" s="1"/>
  <c r="A491" i="11" s="1"/>
  <c r="A493" i="11" s="1"/>
  <c r="A495" i="11" s="1"/>
  <c r="A501" i="11" s="1"/>
  <c r="A502" i="11" s="1"/>
  <c r="A503" i="11" s="1"/>
  <c r="A504" i="11" s="1"/>
  <c r="A505" i="11" l="1"/>
  <c r="A506" i="11" s="1"/>
  <c r="A507" i="11" s="1"/>
  <c r="A508" i="11" s="1"/>
  <c r="A509" i="11" s="1"/>
  <c r="A510" i="11" s="1"/>
  <c r="A511" i="11" s="1"/>
  <c r="A512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3" i="11" s="1"/>
  <c r="A534" i="11" s="1"/>
  <c r="A535" i="11" s="1"/>
  <c r="A536" i="11" s="1"/>
  <c r="A537" i="11" s="1"/>
  <c r="A538" i="11" s="1"/>
  <c r="A539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</calcChain>
</file>

<file path=xl/sharedStrings.xml><?xml version="1.0" encoding="utf-8"?>
<sst xmlns="http://schemas.openxmlformats.org/spreadsheetml/2006/main" count="1017" uniqueCount="463">
  <si>
    <t>UNIT</t>
  </si>
  <si>
    <t>DESCRIPTION</t>
  </si>
  <si>
    <t>TRADE COST</t>
  </si>
  <si>
    <t>ITEM #</t>
  </si>
  <si>
    <t>QTY.</t>
  </si>
  <si>
    <t>SUB TOTAL</t>
  </si>
  <si>
    <t>TOTAL BASE BID</t>
  </si>
  <si>
    <t>ITEM COST</t>
  </si>
  <si>
    <t>OVERHEAD AND PROFIT</t>
  </si>
  <si>
    <t>INSURANCE</t>
  </si>
  <si>
    <t xml:space="preserve"> </t>
  </si>
  <si>
    <t>GENERAL</t>
  </si>
  <si>
    <t>Permit</t>
  </si>
  <si>
    <t>Supervision</t>
  </si>
  <si>
    <t>Estimate of Materials and Cost of Construction</t>
  </si>
  <si>
    <t>Amount</t>
  </si>
  <si>
    <t>Date:</t>
  </si>
  <si>
    <t>Project:</t>
  </si>
  <si>
    <t>Project Location:</t>
  </si>
  <si>
    <t>REF. SHEET</t>
  </si>
  <si>
    <t>CSI SECT</t>
  </si>
  <si>
    <t>QTY WITH
WASTAGE</t>
  </si>
  <si>
    <t>WASTAGE</t>
  </si>
  <si>
    <t>Final Cleanup</t>
  </si>
  <si>
    <t>Mobilization Cost</t>
  </si>
  <si>
    <t>Project Overheads</t>
  </si>
  <si>
    <t>Bonds</t>
  </si>
  <si>
    <t>Fees (Architect &amp; Engineer)</t>
  </si>
  <si>
    <t>Temporary Control &amp; Facilities</t>
  </si>
  <si>
    <t>UNIT LABOR COST</t>
  </si>
  <si>
    <t>UNIT MATERIAL COST</t>
  </si>
  <si>
    <t>DETAIL</t>
  </si>
  <si>
    <t>EA</t>
  </si>
  <si>
    <t>SF</t>
  </si>
  <si>
    <t>LS</t>
  </si>
  <si>
    <t>LF</t>
  </si>
  <si>
    <t>DIV-01</t>
  </si>
  <si>
    <t>CY</t>
  </si>
  <si>
    <t>Total Mat. Cost =</t>
  </si>
  <si>
    <t>Total Lab. Cost =</t>
  </si>
  <si>
    <t>DIV-05</t>
  </si>
  <si>
    <t>DIV-07</t>
  </si>
  <si>
    <t>METALS</t>
  </si>
  <si>
    <t>A.1001</t>
  </si>
  <si>
    <t>S-03, 
S-05
 &amp;
 S-06</t>
  </si>
  <si>
    <t>A.2002</t>
  </si>
  <si>
    <t>DIV-09</t>
  </si>
  <si>
    <t>FINISHES</t>
  </si>
  <si>
    <t>A.1006
A.1007
A.1008</t>
  </si>
  <si>
    <t>DIV-10</t>
  </si>
  <si>
    <t>SPECIALITIES</t>
  </si>
  <si>
    <t>DIV-11</t>
  </si>
  <si>
    <t>EQUIPMENTS</t>
  </si>
  <si>
    <t>Refrigerator</t>
  </si>
  <si>
    <t>A.5000
A.5001
A.5002</t>
  </si>
  <si>
    <t>Countertop</t>
  </si>
  <si>
    <t>DIV-08</t>
  </si>
  <si>
    <t>OPENINGS</t>
  </si>
  <si>
    <t>DOORS</t>
  </si>
  <si>
    <t>A.1000
A.1001</t>
  </si>
  <si>
    <t>A.6001</t>
  </si>
  <si>
    <t>WINDOWS</t>
  </si>
  <si>
    <t>A.2000
A.2001
A.2002</t>
  </si>
  <si>
    <t>DIV-03</t>
  </si>
  <si>
    <t>CONCRETE</t>
  </si>
  <si>
    <t>Foundation</t>
  </si>
  <si>
    <t>Columns</t>
  </si>
  <si>
    <t>DIV-06</t>
  </si>
  <si>
    <t>S-01
to
S-06</t>
  </si>
  <si>
    <t>S-07
S-08
S-09</t>
  </si>
  <si>
    <t>S-03
S-04
S-05</t>
  </si>
  <si>
    <t>WOOD PLASTIC &amp; COMPOSITES</t>
  </si>
  <si>
    <t>Washer</t>
  </si>
  <si>
    <t>Scaffolding</t>
  </si>
  <si>
    <t>Demolition</t>
  </si>
  <si>
    <t>Existing House to be Demolished Completely</t>
  </si>
  <si>
    <t>Existing Deck/Stairs to be Demolished</t>
  </si>
  <si>
    <t>Existing Gravel Driveway &amp; Walkways to be Demolished Completely</t>
  </si>
  <si>
    <t>Existing Detached Garage to be Demolished Completely</t>
  </si>
  <si>
    <t>Remove Trees/Shrubs</t>
  </si>
  <si>
    <t>Grade &amp; Prepare Site for New Work (Debris &amp; Vegetation Removal)</t>
  </si>
  <si>
    <t>Existing Wood Fence to be Removed As Required (Assumed)</t>
  </si>
  <si>
    <t>Offsite Asphalt Driveway/Gravel Drive Way to be Removed</t>
  </si>
  <si>
    <t>Remove &amp; Restore To Native Vegetation After Construction</t>
  </si>
  <si>
    <t>Site work</t>
  </si>
  <si>
    <t>Concrete Driveway W/ Snow Melt System</t>
  </si>
  <si>
    <t>Fire Department Access Key Box</t>
  </si>
  <si>
    <t>39"X18" Joint Utility Trench (58 LF)</t>
  </si>
  <si>
    <t>Stone Steps</t>
  </si>
  <si>
    <t>Orange Safety Barrier Fence W/ Steel Posts @ 5' O.C.</t>
  </si>
  <si>
    <t>Construction Staging Area Temporary Asphalt Concrete Paving</t>
  </si>
  <si>
    <t>Key Pad Intercom</t>
  </si>
  <si>
    <t>32 GAL Bear Proof Trash Bin</t>
  </si>
  <si>
    <t>Driveway Stone Wall (10 LF)</t>
  </si>
  <si>
    <t>1'-2"X1'-4" Stone Pillar</t>
  </si>
  <si>
    <t>Stone Paving W/Snow Melt @ Patio &amp; Terrace</t>
  </si>
  <si>
    <t>Concrete Utility Pad</t>
  </si>
  <si>
    <t>Side Yard Wall (15 SF)</t>
  </si>
  <si>
    <t>BMP/Erosion Control</t>
  </si>
  <si>
    <t>Tree Protection</t>
  </si>
  <si>
    <t>Reinforced Silt Fence, WWM 6x6 W1.4/1.4, Geo Textile 351 or 2130 Silt Fence Geotextile, Studded Steel T-Post @ 6' O.C.</t>
  </si>
  <si>
    <t>12" Dia Fiber Roll Pegged @ 4'</t>
  </si>
  <si>
    <t>Concrete Washout</t>
  </si>
  <si>
    <t>3' Dia Parking Barrier Boulder Keyed Into Soil</t>
  </si>
  <si>
    <t>Construction Entrance</t>
  </si>
  <si>
    <t>Drip Line Infiltration Trench AASHTO #57 Stone(3/4")</t>
  </si>
  <si>
    <t>Grading</t>
  </si>
  <si>
    <t>Cut</t>
  </si>
  <si>
    <t>Fill</t>
  </si>
  <si>
    <t>Excavation</t>
  </si>
  <si>
    <t>Backfill</t>
  </si>
  <si>
    <t>New Driveway Apron
- 3" Asphalt Concrete
- 6" Class II Aggregate Base 
- 90% Compacted Soil</t>
  </si>
  <si>
    <t>Metal Fence
- 3x3 Metal Post (9 EA)
- 3/4x2 Metal Pickets</t>
  </si>
  <si>
    <t>16' Wide Auto Court Gate
- 1" Dia Stainless Steel Vertical Rods (8 EA)
- 3/4x2 Horizontal Bars 7'-2" Long (20 EA)</t>
  </si>
  <si>
    <t>Pad Footing</t>
  </si>
  <si>
    <t xml:space="preserve">(24"x24"x10") Concrete Footing Reinf. W/ (3)-#4 E.W. (21 EA) </t>
  </si>
  <si>
    <t xml:space="preserve">(30"x30"x12") Concrete Footing Reinf. W/ (4)-#4 E.W. (2 EA) </t>
  </si>
  <si>
    <t xml:space="preserve">(36"x36"x12") Concrete Footing Reinf. W/ (4)-#4 E.W. (7 EA) </t>
  </si>
  <si>
    <t xml:space="preserve">(42"x42"x15") Concrete Footing Reinf. W/ (4)-#5 E.W. (3 EA) </t>
  </si>
  <si>
    <t xml:space="preserve">(42"x42"x24") Concrete Footing Reinf. W/ (4)-#5 E.W. T&amp;B
(9 EA) </t>
  </si>
  <si>
    <t xml:space="preserve">(48"x48"x15") Concrete Footing Reinf. W/ (4)-#5 E.W. (2 EA) </t>
  </si>
  <si>
    <t xml:space="preserve">(60"x60"x18") Concrete Footing Reinf. W/ (5)-#5 E.W. (2 EA) </t>
  </si>
  <si>
    <t xml:space="preserve">(66"x66"x30") Concrete Footing Reinf. W/ (5)-#5 E.W. T&amp;B
(4 EA) </t>
  </si>
  <si>
    <t xml:space="preserve">(78"x78"x24") Concrete Footing Reinf. W/ (7)-#5 E.W. T&amp;B
(2 EA) </t>
  </si>
  <si>
    <t>Continue Footings</t>
  </si>
  <si>
    <t>(24") Wide &amp; (10") Thick Concrete Footing Reinf. W/ (3)-#4 Continue Rebar (405 LF)</t>
  </si>
  <si>
    <t>(38") Wide &amp; (10") Thick Concrete Footing Reinf. W/ (6)-#4 Continue Rebar (42 LF)</t>
  </si>
  <si>
    <t>Column Pedestal</t>
  </si>
  <si>
    <t>(18"x18") Pedestal Reinf. W/ #4 Rebar W/ STD Hook &amp; #3 Stirrups (2 EA)</t>
  </si>
  <si>
    <t>Foundation Walls</t>
  </si>
  <si>
    <t>(8") Thick Concrete Foundation Wall Reinf. W/ #4 Rebar's
(33 LF, 0.83' H)</t>
  </si>
  <si>
    <t>(8") Thick Concrete Foundation Wall Reinf. W/ #4@12" O.C. Horiz. &amp; #4@24" O.C. Verti. (124 LF, 2'-6" H)</t>
  </si>
  <si>
    <t>(8") Thick Concrete Foundation Wall Reinf. W/ #4@12" O.C. Horiz. &amp; #4@24" O.C. Verti. (23 LF, 3'-0" H)</t>
  </si>
  <si>
    <t>(8") Thick Concrete Foundation Wall Reinf. W/ #4@12" O.C. Horiz. &amp; #4@24" O.C. Verti. (50 LF, 3'-6" H)</t>
  </si>
  <si>
    <t>(8") Thick Concrete Foundation Wall Reinf. W/ #4@12" O.C. Horiz. &amp; #4@24" O.C. Verti. (300 LF, 4'-0" H)</t>
  </si>
  <si>
    <t>(10") Thick Concrete Foundation Wall Reinf. W/ #4@18" O.C.E.F. Horiz. &amp; #4@24" O.C.E.F. Verti. (42 LF, 4'-0" H)</t>
  </si>
  <si>
    <t>(10") Thick Concrete Foundation Wall Reinf. W/ #4@18" O.C.E.F. Horiz. &amp; #4@24" O.C.E.F. Verti. (54 LF, 5'-0" H)</t>
  </si>
  <si>
    <t>Slab On Grade</t>
  </si>
  <si>
    <t>(4") Slab On Grade Reinf. W/ #3@15" O.C.E.W. O/ (4") Gravel (2662 SF)</t>
  </si>
  <si>
    <t>(4") Dia. Perforated Pipe for Crawl Space Drain W/ Compacted Subgrade</t>
  </si>
  <si>
    <t>First Floor</t>
  </si>
  <si>
    <t>1-1/2" Lightweight Concrete</t>
  </si>
  <si>
    <t>Second Floor</t>
  </si>
  <si>
    <t>Foundation &amp; Upper Floor Framing</t>
  </si>
  <si>
    <t>HSS5x5x1/4 (17 EA, 241 LF)</t>
  </si>
  <si>
    <t>HSS6x3x3/16 (1 EA, 15 LF)</t>
  </si>
  <si>
    <t>HSS6x6x1/4 (2 EA, 29 LF)</t>
  </si>
  <si>
    <t>HSS6x6x3/16 (2 EA, 29 LF)</t>
  </si>
  <si>
    <t>W18x71 (4 EA, 108 LF)</t>
  </si>
  <si>
    <t>W24x94 (2 EA, 54 LF)</t>
  </si>
  <si>
    <t>Beams</t>
  </si>
  <si>
    <t>HSS8x3x3/8 (68 LF)</t>
  </si>
  <si>
    <t>W10x17 (80 LF)</t>
  </si>
  <si>
    <t>W12x26 (103 LF)</t>
  </si>
  <si>
    <t>W12x45 (60 LF)</t>
  </si>
  <si>
    <t>W14x43 (33 LF)</t>
  </si>
  <si>
    <t>W14x120 (107 LF)</t>
  </si>
  <si>
    <t>W16x26 (20 LF)</t>
  </si>
  <si>
    <t>W16x57 (33 LF)</t>
  </si>
  <si>
    <t>Misc.</t>
  </si>
  <si>
    <t>(14"x24"x1") Thick Base Plate W/ (6)-1" Dia. Threaded Rod</t>
  </si>
  <si>
    <t>(14"x30"x1") Thick Base Plate W/ (6)-1" Dia. Threaded Rod</t>
  </si>
  <si>
    <t>(3/4") Thick HSS Columns Base Plates</t>
  </si>
  <si>
    <t>(4"x12"x1/4") Plate</t>
  </si>
  <si>
    <t>(8"x8"x3/4") Plates</t>
  </si>
  <si>
    <t>(1/2") Thick Steel Plate W/ (6) (1/4") Dia. x (3") SDS Screws to Beam</t>
  </si>
  <si>
    <t>Hardware's</t>
  </si>
  <si>
    <t>EPC4Z</t>
  </si>
  <si>
    <t>HDU2</t>
  </si>
  <si>
    <t>HDU4</t>
  </si>
  <si>
    <t>HDU8</t>
  </si>
  <si>
    <t>HDU11</t>
  </si>
  <si>
    <t>HDU14</t>
  </si>
  <si>
    <t>HUC414</t>
  </si>
  <si>
    <t>HUC414-2</t>
  </si>
  <si>
    <t>HUC610</t>
  </si>
  <si>
    <t>HUC612</t>
  </si>
  <si>
    <t>HUCQ612-SDS</t>
  </si>
  <si>
    <t>ITS2.37/14</t>
  </si>
  <si>
    <t>IUS2.37/14</t>
  </si>
  <si>
    <t>PC6Z</t>
  </si>
  <si>
    <t>IUS 2.37/11.88 Hanger</t>
  </si>
  <si>
    <t>MIU1.81/11.88</t>
  </si>
  <si>
    <t>PB66</t>
  </si>
  <si>
    <t>Roof Framing</t>
  </si>
  <si>
    <t>HSS5x5x1/4 (12 EA, 163 LF)</t>
  </si>
  <si>
    <t>HSS6x6x3/16 (2 EA, 20 LF)</t>
  </si>
  <si>
    <t>HSS10x3x3/8 (21 LF)</t>
  </si>
  <si>
    <t>HSS14x4x5/8 (32 LF)</t>
  </si>
  <si>
    <t>W12x14 (25 LF)</t>
  </si>
  <si>
    <t>W12x19 (62 LF)</t>
  </si>
  <si>
    <t>W12x26 (84 LF)</t>
  </si>
  <si>
    <t>W12x40 (29 LF)</t>
  </si>
  <si>
    <t>W12x53 (28 LF)</t>
  </si>
  <si>
    <t>W12x65 (28 LF)</t>
  </si>
  <si>
    <t>W14x22 (21 LF)</t>
  </si>
  <si>
    <t>W14x43 (38 LF)</t>
  </si>
  <si>
    <t>W14x90 (47 LF)</t>
  </si>
  <si>
    <t>W21x93 (34 LF)</t>
  </si>
  <si>
    <t>W24x62 (64 LF)</t>
  </si>
  <si>
    <t>W24x131 (88 LF)</t>
  </si>
  <si>
    <t>CC06</t>
  </si>
  <si>
    <t>CC09</t>
  </si>
  <si>
    <t>MIU 1.81/14 Hanger</t>
  </si>
  <si>
    <t>LBS</t>
  </si>
  <si>
    <t>Main Floor Framing</t>
  </si>
  <si>
    <t>Posts</t>
  </si>
  <si>
    <t>(6x6) Post (21 EA)</t>
  </si>
  <si>
    <t>(6x10) Beam</t>
  </si>
  <si>
    <t>Joists</t>
  </si>
  <si>
    <t>(11-7/8") TJI 360 Joists @ 16" O.C. (2222 LF)</t>
  </si>
  <si>
    <t>Floor Sheathing</t>
  </si>
  <si>
    <t>(3/4") T&amp;G APA Rated STRUD-1 Floor Sheathing</t>
  </si>
  <si>
    <t>(1-3/4"x ) Strandgaurd PT LSL Ledge W/ (2) Rows (5/8") Dia Galvanized Strong Bolt 2 @ 32" O.C.</t>
  </si>
  <si>
    <t>TJI Joists Blocking</t>
  </si>
  <si>
    <t>Upper Floor Framing</t>
  </si>
  <si>
    <t>Posts, King &amp; Full Height Studs</t>
  </si>
  <si>
    <t>(4x6) Post (6 EA)</t>
  </si>
  <si>
    <t>(6x6) Post (26 EA)</t>
  </si>
  <si>
    <t>(4x10) Post (2 EA)</t>
  </si>
  <si>
    <t>(5-1/4x9-1/4) PSL (1 EA)</t>
  </si>
  <si>
    <t>(5-1/4x5-1/4) PSL (1 EA)</t>
  </si>
  <si>
    <t>(2x6) Full Height Studs (42 EA)</t>
  </si>
  <si>
    <t>(2x6) King Studs (44 EA)</t>
  </si>
  <si>
    <t>(4x6) King Studs (6 EA)</t>
  </si>
  <si>
    <t>Headers &amp; Beams</t>
  </si>
  <si>
    <t>(6x8) Header</t>
  </si>
  <si>
    <t>(6x10) Header</t>
  </si>
  <si>
    <t>(6x12) Header</t>
  </si>
  <si>
    <t>(3-1/2"x11-7/8") LVL</t>
  </si>
  <si>
    <t>(3-1/2"x14") LVL</t>
  </si>
  <si>
    <t>(7"x14") PSL</t>
  </si>
  <si>
    <t>(3-1/2"x14") PSL</t>
  </si>
  <si>
    <t>(5-1/4"x9-1/2") PSL</t>
  </si>
  <si>
    <t>(5-1/4"x11-7/8") PSL</t>
  </si>
  <si>
    <t>(5-1/4"x14") PSL</t>
  </si>
  <si>
    <t>(5-1/4"x18") PSL</t>
  </si>
  <si>
    <t>(14") TJI 360 Joists @ 16" O.C. (1693 LF)</t>
  </si>
  <si>
    <t>(1-3/4"x14") LVL @ 16" O.C. (274 LF)</t>
  </si>
  <si>
    <t>(6x10) Alaska Cedar#2 @ 16" O.C. (465 LF)</t>
  </si>
  <si>
    <t>Sheathing</t>
  </si>
  <si>
    <t>(5/8") APA Rated 40/20 Low Roof Sheathing</t>
  </si>
  <si>
    <t>(1-3/4") LSL RIM Joist/ Ledger</t>
  </si>
  <si>
    <t>(1-1/2"x14") LVL Ledger W/ (2) (1/4") Dia. x (3-1/2") SDWS to Beam Pack-Out @ 16" O.C.</t>
  </si>
  <si>
    <t>(1-3/4") LSL Nailer</t>
  </si>
  <si>
    <t>(2x ) Nailer Top &amp; Bottom</t>
  </si>
  <si>
    <t>(6x6) Post (10 EA)</t>
  </si>
  <si>
    <t>(4x8) Post (2 EA)</t>
  </si>
  <si>
    <t>(5-1/4"x9-1/4") PSL (1 EA)</t>
  </si>
  <si>
    <t>(2x6) Full Height Studs (12 EA)</t>
  </si>
  <si>
    <t>(2x6) King Studs (16 EA)</t>
  </si>
  <si>
    <t>(8-3/4"x16-1/2") GLB</t>
  </si>
  <si>
    <t>(1-3/4"x14") LVL</t>
  </si>
  <si>
    <t>(3-1/2"x18") PSL</t>
  </si>
  <si>
    <t>Roof Joists &amp; Trusses</t>
  </si>
  <si>
    <t>(1-3/4"x14") LVL @ 16" O.C. (3108 LF)</t>
  </si>
  <si>
    <t>(1-3/4"x14") LVL @ 16" O.C. (620 LF)</t>
  </si>
  <si>
    <t>Roof Trusses @ 16" O.C. (877 LF)</t>
  </si>
  <si>
    <t>(1-3/4") LSL Blocking</t>
  </si>
  <si>
    <t>(1-3/4") LVL Ledger W/ (3) (1/4") Dia. x (4-1/2") SDWS @ 16" O.C.</t>
  </si>
  <si>
    <t>Shaped Wood Nailer Attached W/ (5/8") Dia Welded Studs @ 24" O.C.</t>
  </si>
  <si>
    <t>(2x6) Diagonal Bracing @ 32" O.C.</t>
  </si>
  <si>
    <t>Wood Nailer Top &amp; Bottom</t>
  </si>
  <si>
    <t>(1-3/4") LVL Blocking/ Ledger</t>
  </si>
  <si>
    <t>(2x12) Blocking @ 24" O.C.</t>
  </si>
  <si>
    <t>(2x6) Blocking</t>
  </si>
  <si>
    <t>(6x8) Continue Support Attach W/ (5/8") Dia Welded Studs @ 24" O.C.</t>
  </si>
  <si>
    <t>(3-1/2") LSL Blocking</t>
  </si>
  <si>
    <t>Stairs</t>
  </si>
  <si>
    <t>Stairs Treads As
- (3'-1") Long (12") Wide (3-1/4") Thick Walnut Tread
 W/ 24x6x1/2 Plate Mortise Underside of tread</t>
  </si>
  <si>
    <t>SITE WORK/ EXISTING CONDITIONS</t>
  </si>
  <si>
    <t>THERMAL &amp; MOISTURE PROTECTION</t>
  </si>
  <si>
    <t>1-1/2" R11 Rigid Insulation @ Crawl Space Walls</t>
  </si>
  <si>
    <t>12 MIL Vapor Barrier @ Crawl Space</t>
  </si>
  <si>
    <t>Grade D Building Paper</t>
  </si>
  <si>
    <t>Fluid Applied Vapor Barrier</t>
  </si>
  <si>
    <t>R21 Batt Insulation</t>
  </si>
  <si>
    <t>R21 3" Batt Insulation</t>
  </si>
  <si>
    <t>Liquid Applied WP Membrane @ Deck</t>
  </si>
  <si>
    <t>Roofing</t>
  </si>
  <si>
    <t>Standing Seam Aluminum Roof Painted Dark Bronze</t>
  </si>
  <si>
    <t>Roof Underlayment</t>
  </si>
  <si>
    <t>R-38 Closed Cell Spray Foam Insulation</t>
  </si>
  <si>
    <t>1x6 T&amp;G Wood Soffit</t>
  </si>
  <si>
    <t>Denselement Sheet</t>
  </si>
  <si>
    <t>Metal Drip Edge Flashing</t>
  </si>
  <si>
    <t>2x6 Fascia</t>
  </si>
  <si>
    <t>2x10 Fascia</t>
  </si>
  <si>
    <t>Deck Sheet Meatal Flashing</t>
  </si>
  <si>
    <t>Ridge</t>
  </si>
  <si>
    <t>Valley Flashing</t>
  </si>
  <si>
    <t>Skylight Flashing</t>
  </si>
  <si>
    <t>Flashing Around Fire Place Flue</t>
  </si>
  <si>
    <t>(5'-2"x9'-11-1/2") Fixed Window W/ Low E Insulated Temp Glass</t>
  </si>
  <si>
    <t>(3'-1"x9'-11-1/2") Fixed Window W/ Low E Insulated Temp Glass</t>
  </si>
  <si>
    <t>(10'-4"x9'-11-1/2") Fixed Window W/ Low E Insulated Temp
Glass</t>
  </si>
  <si>
    <t>(6'-3"x9'-11-1/2") Fixed Window W/ Low E Insulated Temp Glass</t>
  </si>
  <si>
    <t>(1'-8"x9'-11-1/2") Fixed Window W/ Low E Insulated Temp Glass</t>
  </si>
  <si>
    <t>(7'-0"x9'-11-1/2") Fixed Window W/ Low E Insulated Temp Glass</t>
  </si>
  <si>
    <t>(4'-0"x9'-11-1/2") Fixed Window W/ Low E Insulated Temp Glass</t>
  </si>
  <si>
    <t>(9'-0"x8'-9") Fixed Window W/ Low E Insulated Temp Glass</t>
  </si>
  <si>
    <t>(14'-3"x8'-9") Fixed Window W/ Low E Insulated Temp Glass</t>
  </si>
  <si>
    <t>(10'-4"x8'-9") Fixed Window W/ Low E Insulated Temp Glass</t>
  </si>
  <si>
    <t>(4'-0"x3'-0") Awing Window W/ Low E Insulated Temp Glass</t>
  </si>
  <si>
    <t>(3'-0"x4'-0") Casement Window W/ Low E Insulated Temp Glass</t>
  </si>
  <si>
    <t>(4'-0"x8'-0") Casement Window W/ Low E Insulated Temp Glass</t>
  </si>
  <si>
    <t>(14'-3"x1'-4") H1 &amp; (5'-11-1/2") H2 Varying Height Fixed Window W/ Low E Insulated Temp Glass</t>
  </si>
  <si>
    <t>(6'-3"x7-10") H1 &amp; (13'-1-3/8") H2 Varying Height Fixed Window W/ Low E Insulated Temp Glass</t>
  </si>
  <si>
    <t>(1'-8"x13'-5-7/8") H1 &amp; (14'-10-1/4") H2 Varying Height Fixed Window W/ Low E Insulated Temp Glass</t>
  </si>
  <si>
    <t>(1'-8"x6'-3") H1 &amp; (7'-7-5/8") H2 Varying Height Fixed Window W/ Low E Insulated Temp Glass</t>
  </si>
  <si>
    <t>(11'-0"x14-3") H1 &amp; (5'-10") H2 Varying Height Fixed Window W/ Low E Insulated Temp Glass</t>
  </si>
  <si>
    <t>(7'-0"x6'-2") Fixed Window W/ Low E Insulated Temp Glass</t>
  </si>
  <si>
    <t>(4'-0"x8'-9") Fixed Window W/ Low E Insulated Temp Glass</t>
  </si>
  <si>
    <t>(32'-0"x8'-9") Fixed Window W/ Low E Insulated Temp Glass</t>
  </si>
  <si>
    <t>(9'-5-3/4"x3'-0") Fixed Window W/ Low E Insulated Temp Glass</t>
  </si>
  <si>
    <t>(4'-8-1/2"x3'-0") Fixed Window W/ Low E Insulated Temp Glass</t>
  </si>
  <si>
    <t>(20'-0"x7'-0") Tinted Glass Skylight</t>
  </si>
  <si>
    <t>(30'-0"x7'-0") Tinted Glass Skylight</t>
  </si>
  <si>
    <t>(6'-0"x10'-0") Temp Glass Entry Door With Frame &amp; Security Hardware</t>
  </si>
  <si>
    <t>(11'-0"x9'-11-1/2") Sliding Glass Door &amp; Frame With Security Hardware</t>
  </si>
  <si>
    <t>(32'-6"x9'-11-1/2") Left+Slide Pocket Glass Door &amp; Frame With Security Hardware</t>
  </si>
  <si>
    <t>(3'-0"x6'-8") Therma Tru Fiber Glass Door</t>
  </si>
  <si>
    <t>(9'-0"x8'-0") Sectional Over Head Garage Door</t>
  </si>
  <si>
    <t>(3'-0"x9'-11-1/2") Inswing Door &amp; Frame With Security Hardware</t>
  </si>
  <si>
    <t>(20'-0"x9'-11-1/2") Left+Slide Pocket Glass Door &amp; Frame With Security Hardware</t>
  </si>
  <si>
    <t>(4'-0"x8'-0") Door W/ Frame &amp; Barn Door Hardware</t>
  </si>
  <si>
    <t>(2'-8"x8'-0") Door W/ Frame &amp; Barn Door Hardware</t>
  </si>
  <si>
    <t>(5'-4"x8'-0") Door W/ Frame &amp; Barn Door Hardware</t>
  </si>
  <si>
    <t>(3'-0"x8'-0") Door W/ Frame &amp; Security, Self Closer &amp; Label Hardware</t>
  </si>
  <si>
    <t>(2'-6"x8'-0") Door W/ Frame &amp; Privacy Hardware</t>
  </si>
  <si>
    <t>(2'-8"x8'-0") Door W/ Frame &amp; Privacy Hardware</t>
  </si>
  <si>
    <t>(18"x24") Crawl Space Access Hatch</t>
  </si>
  <si>
    <t>Walls</t>
  </si>
  <si>
    <t>2x6 Exterior Wall</t>
  </si>
  <si>
    <t>2x6 Wood Studs @ 16" O.C. (135 EA, 1418LF)</t>
  </si>
  <si>
    <t>R-21 Batt Insulation</t>
  </si>
  <si>
    <t>15/32 Plywood Sheathing</t>
  </si>
  <si>
    <t>5/8" Gypsum Board</t>
  </si>
  <si>
    <t>Top &amp; Bottom Plates</t>
  </si>
  <si>
    <t>Sealant</t>
  </si>
  <si>
    <t>LVL Studs Exterior Wall</t>
  </si>
  <si>
    <t>1-3/4x9-1/4 LVL Studs @ 16" O.C (34 EA, 360LF)</t>
  </si>
  <si>
    <t>2x6 Interior Wall</t>
  </si>
  <si>
    <t>2x6 Wood Studs @ 16" O.C. (92 EA, 966LF)</t>
  </si>
  <si>
    <t>2x4 Interior Wall</t>
  </si>
  <si>
    <t>2x4 Wood Studs @ 16" O.C. (95 EA, 1000LF)</t>
  </si>
  <si>
    <t>LVL Studs Interior Wall</t>
  </si>
  <si>
    <t>1-3/4x7-1/4 LVL Studs @ 16" O.C (38 EA, 400LF)</t>
  </si>
  <si>
    <t>Flooring</t>
  </si>
  <si>
    <t>Interior Floor Finish Assumed Stone Tiled Floor
-3/4" Mortar</t>
  </si>
  <si>
    <t>Wall Base</t>
  </si>
  <si>
    <t>Wall Finish</t>
  </si>
  <si>
    <t>Interior Wall Veneer</t>
  </si>
  <si>
    <t>Bath Wall Tile ( @ Shower &amp; 4' Bath)</t>
  </si>
  <si>
    <t>Tile Backsplash</t>
  </si>
  <si>
    <t>Wall Paint</t>
  </si>
  <si>
    <t>Ceiling</t>
  </si>
  <si>
    <t>5/8" Gypsum Board Ceiling W/Resilient Channels</t>
  </si>
  <si>
    <t>Ceiling Paint</t>
  </si>
  <si>
    <t>Painted Pergola Beams</t>
  </si>
  <si>
    <t>2x6 Wood Studs @ 16" O.C. (148 EA, 1344LF)</t>
  </si>
  <si>
    <t>1-3/4x9-1/4 LVL Studs @ 16" O.C (31 EA, 282LF)</t>
  </si>
  <si>
    <t>2x6 Wood Studs @ 16" O.C. (77 EA, 700LF)</t>
  </si>
  <si>
    <t>Bath Stone Tiled Floor
- 3/4" Mortar</t>
  </si>
  <si>
    <t>Interior Floor Finish Assumed Hardwood Floor
- Underlayment
- 2 Layers 1/2" Plywood</t>
  </si>
  <si>
    <t>Tile Deck Over 1" Mortar</t>
  </si>
  <si>
    <t>Wood Ceiling</t>
  </si>
  <si>
    <t>Exterior Finishes</t>
  </si>
  <si>
    <t>Stone Veneer (1-4" Max Thickness)
- 1" Motor W/ Ties @ 24"
- 3/4" 2 Coats Exterior Cement Plaster on Metal Lath</t>
  </si>
  <si>
    <t>1x6 Milled Wood Siding
- 3/4" Pre-Drilled Rain screen Furring @ 16" O.C.</t>
  </si>
  <si>
    <t>Stone to Siding Flashing</t>
  </si>
  <si>
    <t>Weep Screed Flashing/Base Flashing</t>
  </si>
  <si>
    <t>2x4 Wood Trim</t>
  </si>
  <si>
    <t>2x6 Wood Trim</t>
  </si>
  <si>
    <t>2x Trim</t>
  </si>
  <si>
    <t>2x4 Window Sill</t>
  </si>
  <si>
    <t>2x8 Wood Trim</t>
  </si>
  <si>
    <t>Fire Place Flue Screen &amp; Metal Cap</t>
  </si>
  <si>
    <t>1'-6" Wide Bench</t>
  </si>
  <si>
    <t>Locker</t>
  </si>
  <si>
    <t>1/2" Clear Temp Shower Glass W/ Door</t>
  </si>
  <si>
    <t>Gas Fire Place W/ Shut Off Valve</t>
  </si>
  <si>
    <t>Base Cabinets W/Blocking</t>
  </si>
  <si>
    <t>Upper Cabinets W/Blocking</t>
  </si>
  <si>
    <t>Dresser With Millwork</t>
  </si>
  <si>
    <t>4'-0"x2'-3" Desk</t>
  </si>
  <si>
    <t>Wine display Shelf</t>
  </si>
  <si>
    <t>Lavatory Closet</t>
  </si>
  <si>
    <t>3/4" Clear Temp And Laminated Glass Guard Rail &amp; Alum. Rail Cap &amp; Glazing Shoe</t>
  </si>
  <si>
    <t>1/2" Clear Temp And Laminated Glass Stairs Guard Rail &amp; 1-1/2" Dia Stainless Steel Hand Rail</t>
  </si>
  <si>
    <t>Deck Cable Guard Rail</t>
  </si>
  <si>
    <t>Linen Cabinet</t>
  </si>
  <si>
    <t>Bath Accessories</t>
  </si>
  <si>
    <t>Terrace SPA (67 SF)</t>
  </si>
  <si>
    <t>Dryer</t>
  </si>
  <si>
    <t>Oven</t>
  </si>
  <si>
    <t>Cooking Range</t>
  </si>
  <si>
    <t>Dish Washer</t>
  </si>
  <si>
    <t>Room Refrigerator</t>
  </si>
  <si>
    <t>Under Counter Refrigerator</t>
  </si>
  <si>
    <t>Ice Maker</t>
  </si>
  <si>
    <t>Wine Cooler</t>
  </si>
  <si>
    <t>Trash Bin</t>
  </si>
  <si>
    <t>Stacked Washer &amp; Dryer</t>
  </si>
  <si>
    <t>BBQ @ Terrace</t>
  </si>
  <si>
    <t>DIV-22</t>
  </si>
  <si>
    <t xml:space="preserve"> PLUMBING</t>
  </si>
  <si>
    <t>Plumbing Pipes &amp; Fittings</t>
  </si>
  <si>
    <t>Plumbing Fixtures</t>
  </si>
  <si>
    <t>Lavatory</t>
  </si>
  <si>
    <t>Water Closet</t>
  </si>
  <si>
    <t>Boiler</t>
  </si>
  <si>
    <t>Water Heater</t>
  </si>
  <si>
    <t>Gas Meter</t>
  </si>
  <si>
    <t>Water Meter</t>
  </si>
  <si>
    <t>Kitchen Sink</t>
  </si>
  <si>
    <t>Shower</t>
  </si>
  <si>
    <t>Shower Linear Drain</t>
  </si>
  <si>
    <t>24" Sink</t>
  </si>
  <si>
    <t>30" Sink</t>
  </si>
  <si>
    <t>DIV-23</t>
  </si>
  <si>
    <t>HVAC Area</t>
  </si>
  <si>
    <t>Radian Tubing</t>
  </si>
  <si>
    <t>DIV-26</t>
  </si>
  <si>
    <t>HEATING, VENTILATING &amp; AIR-CONDITIONING</t>
  </si>
  <si>
    <t>ELECTRICAL</t>
  </si>
  <si>
    <t>Power</t>
  </si>
  <si>
    <t>Duplex Outlet</t>
  </si>
  <si>
    <t>Duplex Outlet GFCI</t>
  </si>
  <si>
    <t>Duplex Outlet GFCI/WP</t>
  </si>
  <si>
    <t>Duplex Outlet AFCI</t>
  </si>
  <si>
    <t>Floor Outlet AFCI</t>
  </si>
  <si>
    <t>Smoke Detector</t>
  </si>
  <si>
    <t>Continuous Strip Outlet @ Upper Cabinet</t>
  </si>
  <si>
    <t>Air Switch for Disp</t>
  </si>
  <si>
    <t>TV Outlet</t>
  </si>
  <si>
    <t>20' Bare #4 Grounding Electrode</t>
  </si>
  <si>
    <t>Garage Door Operator/ Motor</t>
  </si>
  <si>
    <t>Garage Door Opener/Controller</t>
  </si>
  <si>
    <t>Lighting</t>
  </si>
  <si>
    <t>Garage Light
Manufacturer: Lightolier
CAT#: XP1FVA232120s0-PF14</t>
  </si>
  <si>
    <t>3" Square Recessed Fixed Downlight
Manufacturer: Tech Lighting Element
CAT#: E3S-FF-LH-830-4-D-1</t>
  </si>
  <si>
    <t>Wall Sconce
Manufacturer: BEGA
Cat #33816</t>
  </si>
  <si>
    <t>Step Light
Manufacturer: Bega
CAT#: 22272 W/Conc Sleeve</t>
  </si>
  <si>
    <t>Pillar Light
Manufacturer: BK Lighting
CAT# S-EC-LED-e64-MFL-A9-MAC-12-11-B</t>
  </si>
  <si>
    <t>Under Cabinet Light
Manufacturer: Visual Technologies
CAT# ELL-2SL-3740-27-AL-OP2-WE1</t>
  </si>
  <si>
    <t>2" Square Recessed Adjustable Downlight
Manufacturer: Tech Lighting Element
CAT#: E2S-L-LH-8-30-40-A-I</t>
  </si>
  <si>
    <t>2" Square Recessed Shower Downlight
Manufacturer: Tech Lighting Element
CAT#: E2S-L-LH-8-30-40-A-I</t>
  </si>
  <si>
    <t>Exhaust Fan Connection</t>
  </si>
  <si>
    <t>Closet Light
Manufacturer: Juno
CAT# L643MB 12" Track W/ Accessories</t>
  </si>
  <si>
    <t>Continuous Bath Light
Manufacturer: Brichwood Lighting
CAT# JAK-LED-WG-400-TL-SLO-30-CR</t>
  </si>
  <si>
    <t>Crawl Space Light
Manufacturer: Stonco
CAT#: VCXL26HFLEB1</t>
  </si>
  <si>
    <t>Single Pole Switch</t>
  </si>
  <si>
    <t>Dimmer Switch</t>
  </si>
  <si>
    <t>Head Board Wall Sconce</t>
  </si>
  <si>
    <t>Ceiling Mounted Fixture</t>
  </si>
  <si>
    <t>Conduits &amp; Wiring</t>
  </si>
  <si>
    <t>15" Dia Ceiling Light
Manufacturer: WAC LIGHTING
CAT#: FM-15RN-930-WT</t>
  </si>
  <si>
    <t>Pendent Light</t>
  </si>
  <si>
    <t>Track Light 
Manufacturer: Cooper Lighting</t>
  </si>
  <si>
    <t>Closet Light
Manufacturer: Juno 
CAT# L643MB 12" Track W/ Accessories</t>
  </si>
  <si>
    <t>Occupancy Sensor (Assumed)</t>
  </si>
  <si>
    <t>5230 West Lake Blvd, Homewood CA, 96141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</si>
</sst>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&quot;$&quot;* #,##0_);_(&quot;$&quot;* \(#,##0\);_(&quot;$&quot;* &quot;-&quot;?_);_(@_)"/>
    <numFmt numFmtId="167" formatCode="_(&quot;$&quot;* #,##0.0_);_(&quot;$&quot;* \(#,##0.0\);_(&quot;$&quot;* &quot;-&quot;??_);_(@_)"/>
    <numFmt numFmtId="168" formatCode="_-&quot;$&quot;* #,##0_-;\-&quot;$&quot;* #,##0_-;_-&quot;$&quot;* &quot;-&quot;??_-;_-@_-"/>
    <numFmt numFmtId="169" formatCode="_(* #,##0.00_);_(* \(#,##0.00\);_(* &quot;-&quot;_);_(@_)"/>
    <numFmt numFmtId="170" formatCode="_(* #,##0.0_);_(* \(#,##0.0\);_(* &quot;-&quot;_);_(@_)"/>
  </numFmts>
  <fonts count="43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indexed="6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u/>
      <sz val="18"/>
      <color theme="1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2"/>
      </top>
      <bottom style="double">
        <color indexed="62"/>
      </bottom>
      <diagonal/>
    </border>
    <border>
      <left/>
      <right/>
      <top style="thin">
        <color indexed="62"/>
      </top>
      <bottom style="thin">
        <color indexed="64"/>
      </bottom>
      <diagonal/>
    </border>
    <border>
      <left/>
      <right style="thin">
        <color indexed="64"/>
      </right>
      <top style="thin">
        <color indexed="62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double">
        <color indexed="62"/>
      </top>
      <bottom style="double">
        <color indexed="62"/>
      </bottom>
      <diagonal/>
    </border>
    <border>
      <left/>
      <right/>
      <top style="double">
        <color indexed="62"/>
      </top>
      <bottom style="double">
        <color indexed="62"/>
      </bottom>
      <diagonal/>
    </border>
    <border>
      <left style="thin">
        <color indexed="64"/>
      </left>
      <right/>
      <top style="double">
        <color indexed="62"/>
      </top>
      <bottom style="thin">
        <color indexed="64"/>
      </bottom>
      <diagonal/>
    </border>
    <border>
      <left/>
      <right/>
      <top style="double">
        <color indexed="62"/>
      </top>
      <bottom style="thin">
        <color indexed="64"/>
      </bottom>
      <diagonal/>
    </border>
    <border>
      <left style="thin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3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/>
      <diagonal/>
    </border>
  </borders>
  <cellStyleXfs count="61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6" fillId="0" borderId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24" fillId="0" borderId="0"/>
    <xf numFmtId="0" fontId="6" fillId="0" borderId="0"/>
    <xf numFmtId="43" fontId="24" fillId="0" borderId="0" applyFont="0" applyFill="0" applyBorder="0" applyAlignment="0" applyProtection="0"/>
    <xf numFmtId="0" fontId="25" fillId="0" borderId="0"/>
    <xf numFmtId="43" fontId="6" fillId="0" borderId="0" applyFont="0" applyFill="0" applyBorder="0" applyAlignment="0" applyProtection="0"/>
    <xf numFmtId="0" fontId="6" fillId="0" borderId="0"/>
    <xf numFmtId="44" fontId="25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77">
    <xf numFmtId="0" fontId="0" fillId="0" borderId="0" xfId="0"/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vertical="top"/>
    </xf>
    <xf numFmtId="2" fontId="26" fillId="0" borderId="0" xfId="0" applyNumberFormat="1" applyFont="1" applyAlignment="1">
      <alignment vertical="top" wrapText="1"/>
    </xf>
    <xf numFmtId="2" fontId="26" fillId="0" borderId="0" xfId="0" applyNumberFormat="1" applyFont="1" applyBorder="1" applyAlignment="1">
      <alignment vertical="top" wrapText="1"/>
    </xf>
    <xf numFmtId="0" fontId="26" fillId="0" borderId="0" xfId="0" applyFont="1" applyBorder="1" applyAlignment="1">
      <alignment horizontal="center" vertical="top"/>
    </xf>
    <xf numFmtId="2" fontId="26" fillId="0" borderId="0" xfId="0" applyNumberFormat="1" applyFont="1" applyBorder="1" applyAlignment="1">
      <alignment vertical="top"/>
    </xf>
    <xf numFmtId="0" fontId="31" fillId="20" borderId="12" xfId="39" applyFont="1" applyBorder="1" applyAlignment="1">
      <alignment horizontal="center" vertical="top"/>
    </xf>
    <xf numFmtId="0" fontId="31" fillId="20" borderId="13" xfId="39" applyFont="1" applyBorder="1" applyAlignment="1">
      <alignment vertical="top"/>
    </xf>
    <xf numFmtId="0" fontId="30" fillId="0" borderId="9" xfId="41" applyFont="1" applyFill="1" applyBorder="1" applyAlignment="1">
      <alignment vertical="top"/>
    </xf>
    <xf numFmtId="0" fontId="30" fillId="0" borderId="19" xfId="41" applyFont="1" applyFill="1" applyBorder="1" applyAlignment="1">
      <alignment vertical="top"/>
    </xf>
    <xf numFmtId="41" fontId="26" fillId="0" borderId="0" xfId="45" applyNumberFormat="1" applyFont="1" applyFill="1" applyAlignment="1">
      <alignment vertical="center"/>
    </xf>
    <xf numFmtId="0" fontId="26" fillId="0" borderId="0" xfId="45" applyFont="1" applyFill="1" applyAlignment="1">
      <alignment vertical="center"/>
    </xf>
    <xf numFmtId="1" fontId="26" fillId="25" borderId="15" xfId="38" applyNumberFormat="1" applyFont="1" applyFill="1" applyBorder="1" applyAlignment="1">
      <alignment horizontal="center" vertical="top"/>
    </xf>
    <xf numFmtId="0" fontId="26" fillId="25" borderId="7" xfId="38" applyFont="1" applyFill="1" applyBorder="1" applyAlignment="1">
      <alignment horizontal="justify" vertical="top" wrapText="1"/>
    </xf>
    <xf numFmtId="0" fontId="33" fillId="0" borderId="0" xfId="0" applyFont="1"/>
    <xf numFmtId="0" fontId="26" fillId="0" borderId="0" xfId="0" applyFont="1" applyFill="1" applyBorder="1" applyAlignment="1">
      <alignment horizontal="center" vertical="top"/>
    </xf>
    <xf numFmtId="0" fontId="30" fillId="0" borderId="9" xfId="41" applyFont="1" applyFill="1" applyBorder="1" applyAlignment="1">
      <alignment horizontal="left" vertical="top"/>
    </xf>
    <xf numFmtId="0" fontId="30" fillId="0" borderId="19" xfId="41" applyFont="1" applyFill="1" applyBorder="1" applyAlignment="1">
      <alignment horizontal="left" vertical="top"/>
    </xf>
    <xf numFmtId="0" fontId="29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32" fillId="24" borderId="11" xfId="34" applyFont="1" applyFill="1" applyBorder="1" applyAlignment="1" applyProtection="1">
      <alignment horizontal="center" vertical="center" wrapText="1"/>
    </xf>
    <xf numFmtId="2" fontId="32" fillId="24" borderId="11" xfId="34" applyNumberFormat="1" applyFont="1" applyFill="1" applyBorder="1" applyAlignment="1" applyProtection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1" fillId="20" borderId="12" xfId="39" applyFont="1" applyBorder="1" applyAlignment="1">
      <alignment horizontal="center" vertical="center"/>
    </xf>
    <xf numFmtId="1" fontId="26" fillId="25" borderId="15" xfId="38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 wrapText="1"/>
    </xf>
    <xf numFmtId="2" fontId="27" fillId="0" borderId="0" xfId="0" applyNumberFormat="1" applyFont="1" applyBorder="1" applyAlignment="1">
      <alignment vertical="center" wrapText="1"/>
    </xf>
    <xf numFmtId="2" fontId="26" fillId="0" borderId="0" xfId="0" applyNumberFormat="1" applyFont="1" applyBorder="1" applyAlignment="1">
      <alignment vertical="center" wrapText="1"/>
    </xf>
    <xf numFmtId="164" fontId="26" fillId="0" borderId="0" xfId="0" applyNumberFormat="1" applyFont="1" applyBorder="1" applyAlignment="1">
      <alignment vertical="center"/>
    </xf>
    <xf numFmtId="2" fontId="26" fillId="0" borderId="0" xfId="0" applyNumberFormat="1" applyFont="1" applyAlignment="1">
      <alignment vertical="center" wrapText="1"/>
    </xf>
    <xf numFmtId="0" fontId="35" fillId="0" borderId="21" xfId="0" applyFont="1" applyBorder="1" applyAlignment="1">
      <alignment horizontal="center" vertical="center"/>
    </xf>
    <xf numFmtId="168" fontId="36" fillId="0" borderId="0" xfId="0" applyNumberFormat="1" applyFont="1" applyAlignment="1">
      <alignment horizontal="center" vertical="center"/>
    </xf>
    <xf numFmtId="0" fontId="31" fillId="20" borderId="14" xfId="39" applyFont="1" applyBorder="1" applyAlignment="1">
      <alignment vertical="center"/>
    </xf>
    <xf numFmtId="42" fontId="31" fillId="20" borderId="11" xfId="39" applyNumberFormat="1" applyFont="1" applyBorder="1" applyAlignment="1">
      <alignment vertical="center"/>
    </xf>
    <xf numFmtId="9" fontId="26" fillId="25" borderId="7" xfId="38" applyNumberFormat="1" applyFont="1" applyFill="1" applyBorder="1" applyAlignment="1">
      <alignment horizontal="right" vertical="center"/>
    </xf>
    <xf numFmtId="41" fontId="26" fillId="25" borderId="7" xfId="38" applyNumberFormat="1" applyFont="1" applyFill="1" applyBorder="1" applyAlignment="1">
      <alignment horizontal="right" vertical="center"/>
    </xf>
    <xf numFmtId="167" fontId="26" fillId="25" borderId="7" xfId="38" applyNumberFormat="1" applyFont="1" applyFill="1" applyBorder="1" applyAlignment="1">
      <alignment vertical="center"/>
    </xf>
    <xf numFmtId="166" fontId="26" fillId="25" borderId="7" xfId="38" applyNumberFormat="1" applyFont="1" applyFill="1" applyBorder="1" applyAlignment="1" applyProtection="1">
      <alignment horizontal="left" vertical="center"/>
    </xf>
    <xf numFmtId="42" fontId="27" fillId="25" borderId="16" xfId="38" applyNumberFormat="1" applyFont="1" applyFill="1" applyBorder="1" applyAlignment="1" applyProtection="1">
      <alignment horizontal="left" vertical="center"/>
    </xf>
    <xf numFmtId="167" fontId="26" fillId="25" borderId="7" xfId="38" applyNumberFormat="1" applyFont="1" applyFill="1" applyBorder="1" applyAlignment="1">
      <alignment horizontal="right" vertical="center"/>
    </xf>
    <xf numFmtId="164" fontId="30" fillId="0" borderId="9" xfId="41" applyNumberFormat="1" applyFont="1" applyFill="1" applyBorder="1" applyAlignment="1" applyProtection="1">
      <alignment horizontal="center" vertical="center"/>
    </xf>
    <xf numFmtId="0" fontId="30" fillId="0" borderId="9" xfId="41" applyFont="1" applyFill="1" applyBorder="1" applyAlignment="1">
      <alignment horizontal="center" vertical="center"/>
    </xf>
    <xf numFmtId="0" fontId="30" fillId="0" borderId="9" xfId="41" applyFont="1" applyFill="1" applyBorder="1" applyAlignment="1">
      <alignment vertical="center"/>
    </xf>
    <xf numFmtId="42" fontId="30" fillId="0" borderId="18" xfId="41" applyNumberFormat="1" applyFont="1" applyFill="1" applyBorder="1" applyAlignment="1">
      <alignment vertical="center"/>
    </xf>
    <xf numFmtId="9" fontId="30" fillId="0" borderId="9" xfId="41" applyNumberFormat="1" applyFont="1" applyFill="1" applyBorder="1" applyAlignment="1">
      <alignment horizontal="center" vertical="center"/>
    </xf>
    <xf numFmtId="165" fontId="30" fillId="0" borderId="9" xfId="41" applyNumberFormat="1" applyFont="1" applyFill="1" applyBorder="1" applyAlignment="1">
      <alignment horizontal="left" vertical="center"/>
    </xf>
    <xf numFmtId="165" fontId="30" fillId="0" borderId="18" xfId="41" applyNumberFormat="1" applyFont="1" applyFill="1" applyBorder="1" applyAlignment="1">
      <alignment vertical="center"/>
    </xf>
    <xf numFmtId="164" fontId="30" fillId="0" borderId="19" xfId="41" applyNumberFormat="1" applyFont="1" applyFill="1" applyBorder="1" applyAlignment="1" applyProtection="1">
      <alignment horizontal="center" vertical="center"/>
    </xf>
    <xf numFmtId="0" fontId="30" fillId="0" borderId="19" xfId="41" applyFont="1" applyFill="1" applyBorder="1" applyAlignment="1">
      <alignment horizontal="center" vertical="center"/>
    </xf>
    <xf numFmtId="0" fontId="30" fillId="0" borderId="19" xfId="41" applyFont="1" applyFill="1" applyBorder="1" applyAlignment="1">
      <alignment vertical="center"/>
    </xf>
    <xf numFmtId="166" fontId="30" fillId="0" borderId="19" xfId="41" applyNumberFormat="1" applyFont="1" applyFill="1" applyBorder="1" applyAlignment="1">
      <alignment horizontal="left" vertical="center"/>
    </xf>
    <xf numFmtId="42" fontId="30" fillId="0" borderId="20" xfId="41" applyNumberFormat="1" applyFont="1" applyFill="1" applyBorder="1" applyAlignment="1">
      <alignment vertical="center"/>
    </xf>
    <xf numFmtId="0" fontId="26" fillId="0" borderId="0" xfId="0" applyFont="1" applyAlignment="1">
      <alignment vertical="center"/>
    </xf>
    <xf numFmtId="2" fontId="26" fillId="0" borderId="0" xfId="0" applyNumberFormat="1" applyFont="1" applyAlignment="1">
      <alignment horizontal="center" vertical="center" wrapText="1"/>
    </xf>
    <xf numFmtId="164" fontId="26" fillId="0" borderId="0" xfId="0" applyNumberFormat="1" applyFont="1" applyAlignment="1">
      <alignment vertical="center"/>
    </xf>
    <xf numFmtId="41" fontId="26" fillId="25" borderId="7" xfId="38" applyNumberFormat="1" applyFont="1" applyFill="1" applyBorder="1" applyAlignment="1">
      <alignment horizontal="center" vertical="center"/>
    </xf>
    <xf numFmtId="0" fontId="31" fillId="20" borderId="14" xfId="39" applyFont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right"/>
    </xf>
    <xf numFmtId="0" fontId="35" fillId="0" borderId="0" xfId="0" applyFont="1" applyFill="1" applyBorder="1" applyAlignment="1">
      <alignment horizontal="right" vertical="center"/>
    </xf>
    <xf numFmtId="0" fontId="26" fillId="0" borderId="10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" fontId="26" fillId="25" borderId="15" xfId="38" applyNumberFormat="1" applyFont="1" applyFill="1" applyBorder="1" applyAlignment="1">
      <alignment horizontal="center" vertical="top"/>
    </xf>
    <xf numFmtId="0" fontId="26" fillId="25" borderId="7" xfId="38" applyFont="1" applyFill="1" applyBorder="1" applyAlignment="1">
      <alignment horizontal="justify" vertical="top" wrapText="1"/>
    </xf>
    <xf numFmtId="1" fontId="26" fillId="25" borderId="15" xfId="38" applyNumberFormat="1" applyFont="1" applyFill="1" applyBorder="1" applyAlignment="1">
      <alignment horizontal="center" vertical="center"/>
    </xf>
    <xf numFmtId="9" fontId="26" fillId="25" borderId="7" xfId="38" applyNumberFormat="1" applyFont="1" applyFill="1" applyBorder="1" applyAlignment="1">
      <alignment horizontal="right" vertical="center"/>
    </xf>
    <xf numFmtId="41" fontId="26" fillId="25" borderId="7" xfId="38" applyNumberFormat="1" applyFont="1" applyFill="1" applyBorder="1" applyAlignment="1">
      <alignment horizontal="right" vertical="center"/>
    </xf>
    <xf numFmtId="0" fontId="26" fillId="25" borderId="7" xfId="38" applyFont="1" applyFill="1" applyBorder="1" applyAlignment="1">
      <alignment horizontal="center" vertical="center"/>
    </xf>
    <xf numFmtId="167" fontId="26" fillId="25" borderId="7" xfId="38" applyNumberFormat="1" applyFont="1" applyFill="1" applyBorder="1" applyAlignment="1">
      <alignment vertical="center"/>
    </xf>
    <xf numFmtId="166" fontId="26" fillId="25" borderId="7" xfId="38" applyNumberFormat="1" applyFont="1" applyFill="1" applyBorder="1" applyAlignment="1" applyProtection="1">
      <alignment horizontal="left" vertical="center"/>
    </xf>
    <xf numFmtId="42" fontId="27" fillId="25" borderId="16" xfId="38" applyNumberFormat="1" applyFont="1" applyFill="1" applyBorder="1" applyAlignment="1" applyProtection="1">
      <alignment horizontal="left" vertical="center"/>
    </xf>
    <xf numFmtId="167" fontId="26" fillId="25" borderId="7" xfId="38" applyNumberFormat="1" applyFont="1" applyFill="1" applyBorder="1" applyAlignment="1">
      <alignment horizontal="right" vertical="center"/>
    </xf>
    <xf numFmtId="41" fontId="26" fillId="25" borderId="7" xfId="38" applyNumberFormat="1" applyFont="1" applyFill="1" applyBorder="1" applyAlignment="1">
      <alignment horizontal="center" vertical="center"/>
    </xf>
    <xf numFmtId="0" fontId="31" fillId="20" borderId="14" xfId="39" applyFont="1" applyBorder="1" applyAlignment="1">
      <alignment horizontal="center" vertical="center"/>
    </xf>
    <xf numFmtId="0" fontId="0" fillId="0" borderId="0" xfId="0"/>
    <xf numFmtId="0" fontId="31" fillId="20" borderId="12" xfId="39" applyFont="1" applyBorder="1" applyAlignment="1">
      <alignment horizontal="center" vertical="top"/>
    </xf>
    <xf numFmtId="0" fontId="31" fillId="20" borderId="13" xfId="39" applyFont="1" applyBorder="1" applyAlignment="1">
      <alignment vertical="top"/>
    </xf>
    <xf numFmtId="41" fontId="26" fillId="0" borderId="0" xfId="45" applyNumberFormat="1" applyFont="1" applyFill="1" applyAlignment="1">
      <alignment vertical="center"/>
    </xf>
    <xf numFmtId="0" fontId="26" fillId="0" borderId="0" xfId="45" applyFont="1" applyFill="1" applyAlignment="1">
      <alignment vertical="center"/>
    </xf>
    <xf numFmtId="0" fontId="31" fillId="20" borderId="14" xfId="39" applyFont="1" applyBorder="1" applyAlignment="1">
      <alignment vertical="center"/>
    </xf>
    <xf numFmtId="42" fontId="31" fillId="20" borderId="11" xfId="39" applyNumberFormat="1" applyFont="1" applyBorder="1" applyAlignment="1">
      <alignment vertical="center"/>
    </xf>
    <xf numFmtId="0" fontId="40" fillId="0" borderId="0" xfId="0" applyFont="1" applyFill="1" applyAlignment="1">
      <alignment horizontal="center" vertical="center"/>
    </xf>
    <xf numFmtId="9" fontId="38" fillId="25" borderId="7" xfId="38" applyNumberFormat="1" applyFont="1" applyFill="1" applyBorder="1" applyAlignment="1">
      <alignment horizontal="center" vertical="center"/>
    </xf>
    <xf numFmtId="41" fontId="38" fillId="25" borderId="7" xfId="38" applyNumberFormat="1" applyFont="1" applyFill="1" applyBorder="1" applyAlignment="1">
      <alignment horizontal="center" vertical="center"/>
    </xf>
    <xf numFmtId="0" fontId="38" fillId="25" borderId="7" xfId="38" applyFont="1" applyFill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1" fontId="38" fillId="25" borderId="27" xfId="38" applyNumberFormat="1" applyFont="1" applyFill="1" applyBorder="1" applyAlignment="1">
      <alignment horizontal="center" vertical="top"/>
    </xf>
    <xf numFmtId="167" fontId="38" fillId="25" borderId="7" xfId="38" applyNumberFormat="1" applyFont="1" applyFill="1" applyBorder="1" applyAlignment="1">
      <alignment vertical="center"/>
    </xf>
    <xf numFmtId="166" fontId="38" fillId="25" borderId="7" xfId="38" applyNumberFormat="1" applyFont="1" applyFill="1" applyBorder="1" applyAlignment="1" applyProtection="1">
      <alignment horizontal="left" vertical="center"/>
    </xf>
    <xf numFmtId="42" fontId="39" fillId="25" borderId="28" xfId="38" applyNumberFormat="1" applyFont="1" applyFill="1" applyBorder="1" applyAlignment="1" applyProtection="1">
      <alignment horizontal="left" vertical="center"/>
    </xf>
    <xf numFmtId="1" fontId="38" fillId="25" borderId="22" xfId="38" applyNumberFormat="1" applyFont="1" applyFill="1" applyBorder="1" applyAlignment="1">
      <alignment horizontal="center" vertical="center"/>
    </xf>
    <xf numFmtId="1" fontId="38" fillId="25" borderId="22" xfId="38" applyNumberFormat="1" applyFont="1" applyFill="1" applyBorder="1" applyAlignment="1">
      <alignment horizontal="center" vertical="center" wrapText="1"/>
    </xf>
    <xf numFmtId="1" fontId="26" fillId="0" borderId="15" xfId="38" applyNumberFormat="1" applyFont="1" applyFill="1" applyBorder="1" applyAlignment="1">
      <alignment horizontal="center" vertical="top"/>
    </xf>
    <xf numFmtId="0" fontId="26" fillId="25" borderId="7" xfId="38" applyFont="1" applyFill="1" applyBorder="1" applyAlignment="1">
      <alignment horizontal="justify" vertical="top"/>
    </xf>
    <xf numFmtId="1" fontId="26" fillId="25" borderId="10" xfId="38" applyNumberFormat="1" applyFont="1" applyFill="1" applyBorder="1" applyAlignment="1">
      <alignment horizontal="center" vertical="center"/>
    </xf>
    <xf numFmtId="1" fontId="26" fillId="25" borderId="10" xfId="38" applyNumberFormat="1" applyFont="1" applyFill="1" applyBorder="1" applyAlignment="1">
      <alignment horizontal="center" vertical="center" wrapText="1"/>
    </xf>
    <xf numFmtId="0" fontId="41" fillId="25" borderId="7" xfId="38" applyFont="1" applyFill="1" applyBorder="1" applyAlignment="1">
      <alignment horizontal="justify" vertical="top" wrapText="1"/>
    </xf>
    <xf numFmtId="0" fontId="31" fillId="20" borderId="30" xfId="39" applyFont="1" applyBorder="1" applyAlignment="1">
      <alignment vertical="top"/>
    </xf>
    <xf numFmtId="0" fontId="31" fillId="20" borderId="30" xfId="39" applyFont="1" applyBorder="1" applyAlignment="1">
      <alignment vertical="center"/>
    </xf>
    <xf numFmtId="0" fontId="31" fillId="20" borderId="31" xfId="39" applyFont="1" applyBorder="1" applyAlignment="1">
      <alignment vertical="top"/>
    </xf>
    <xf numFmtId="0" fontId="31" fillId="20" borderId="32" xfId="39" applyFont="1" applyBorder="1" applyAlignment="1">
      <alignment horizontal="center" vertical="top"/>
    </xf>
    <xf numFmtId="0" fontId="31" fillId="20" borderId="31" xfId="39" applyFont="1" applyBorder="1" applyAlignment="1">
      <alignment horizontal="center" vertical="top"/>
    </xf>
    <xf numFmtId="0" fontId="31" fillId="20" borderId="31" xfId="39" applyFont="1" applyBorder="1" applyAlignment="1">
      <alignment horizontal="center" vertical="center"/>
    </xf>
    <xf numFmtId="0" fontId="31" fillId="20" borderId="31" xfId="39" applyFont="1" applyBorder="1" applyAlignment="1">
      <alignment vertical="center"/>
    </xf>
    <xf numFmtId="42" fontId="31" fillId="20" borderId="33" xfId="39" applyNumberFormat="1" applyFont="1" applyBorder="1" applyAlignment="1">
      <alignment vertical="center"/>
    </xf>
    <xf numFmtId="1" fontId="26" fillId="25" borderId="15" xfId="38" applyNumberFormat="1" applyFont="1" applyFill="1" applyBorder="1" applyAlignment="1">
      <alignment horizontal="center" vertical="top" wrapText="1"/>
    </xf>
    <xf numFmtId="0" fontId="26" fillId="0" borderId="0" xfId="45" applyFont="1" applyFill="1" applyAlignment="1">
      <alignment horizontal="center" vertical="center"/>
    </xf>
    <xf numFmtId="9" fontId="26" fillId="25" borderId="7" xfId="38" applyNumberFormat="1" applyFont="1" applyFill="1" applyBorder="1" applyAlignment="1">
      <alignment horizontal="center" vertical="center"/>
    </xf>
    <xf numFmtId="42" fontId="27" fillId="25" borderId="28" xfId="38" applyNumberFormat="1" applyFont="1" applyFill="1" applyBorder="1" applyAlignment="1" applyProtection="1">
      <alignment horizontal="left" vertical="center"/>
    </xf>
    <xf numFmtId="1" fontId="26" fillId="25" borderId="27" xfId="38" applyNumberFormat="1" applyFont="1" applyFill="1" applyBorder="1" applyAlignment="1">
      <alignment horizontal="center" vertical="top" wrapText="1"/>
    </xf>
    <xf numFmtId="14" fontId="36" fillId="0" borderId="0" xfId="0" applyNumberFormat="1" applyFont="1" applyFill="1" applyAlignment="1">
      <alignment horizontal="left"/>
    </xf>
    <xf numFmtId="0" fontId="42" fillId="0" borderId="0" xfId="0" applyFont="1"/>
    <xf numFmtId="0" fontId="42" fillId="0" borderId="0" xfId="0" applyFont="1" applyAlignment="1">
      <alignment horizontal="center" vertical="center"/>
    </xf>
    <xf numFmtId="0" fontId="27" fillId="25" borderId="7" xfId="38" applyFont="1" applyFill="1" applyBorder="1" applyAlignment="1">
      <alignment horizontal="justify" vertical="top" wrapText="1"/>
    </xf>
    <xf numFmtId="0" fontId="27" fillId="24" borderId="7" xfId="38" applyFont="1" applyFill="1" applyBorder="1" applyAlignment="1">
      <alignment horizontal="center" vertical="center" wrapText="1"/>
    </xf>
    <xf numFmtId="1" fontId="26" fillId="25" borderId="27" xfId="38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7" fillId="26" borderId="7" xfId="38" applyFont="1" applyFill="1" applyBorder="1" applyAlignment="1">
      <alignment horizontal="left" vertical="top" wrapText="1"/>
    </xf>
    <xf numFmtId="1" fontId="26" fillId="25" borderId="22" xfId="38" applyNumberFormat="1" applyFont="1" applyFill="1" applyBorder="1" applyAlignment="1">
      <alignment horizontal="center" vertical="center"/>
    </xf>
    <xf numFmtId="0" fontId="31" fillId="20" borderId="13" xfId="39" applyFont="1" applyBorder="1" applyAlignment="1">
      <alignment horizontal="center" vertical="center"/>
    </xf>
    <xf numFmtId="1" fontId="26" fillId="25" borderId="36" xfId="38" applyNumberFormat="1" applyFont="1" applyFill="1" applyBorder="1" applyAlignment="1">
      <alignment horizontal="center" vertical="center"/>
    </xf>
    <xf numFmtId="1" fontId="26" fillId="25" borderId="22" xfId="38" applyNumberFormat="1" applyFont="1" applyFill="1" applyBorder="1" applyAlignment="1">
      <alignment horizontal="center" vertical="center" wrapText="1"/>
    </xf>
    <xf numFmtId="0" fontId="27" fillId="24" borderId="7" xfId="38" applyFont="1" applyFill="1" applyBorder="1" applyAlignment="1">
      <alignment horizontal="justify" vertical="top" wrapText="1"/>
    </xf>
    <xf numFmtId="169" fontId="26" fillId="0" borderId="0" xfId="45" applyNumberFormat="1" applyFont="1" applyAlignment="1">
      <alignment vertical="center"/>
    </xf>
    <xf numFmtId="0" fontId="26" fillId="0" borderId="0" xfId="45" applyFont="1" applyAlignment="1">
      <alignment vertical="center"/>
    </xf>
    <xf numFmtId="0" fontId="26" fillId="25" borderId="7" xfId="38" applyFont="1" applyFill="1" applyAlignment="1">
      <alignment horizontal="justify" vertical="top" wrapText="1"/>
    </xf>
    <xf numFmtId="41" fontId="26" fillId="25" borderId="7" xfId="38" applyNumberFormat="1" applyFont="1" applyFill="1" applyAlignment="1">
      <alignment horizontal="center" vertical="center"/>
    </xf>
    <xf numFmtId="9" fontId="26" fillId="25" borderId="7" xfId="38" applyNumberFormat="1" applyFont="1" applyFill="1" applyAlignment="1">
      <alignment horizontal="right" vertical="center"/>
    </xf>
    <xf numFmtId="41" fontId="26" fillId="25" borderId="7" xfId="38" applyNumberFormat="1" applyFont="1" applyFill="1" applyAlignment="1">
      <alignment horizontal="right" vertical="center"/>
    </xf>
    <xf numFmtId="0" fontId="26" fillId="25" borderId="7" xfId="38" applyFont="1" applyFill="1" applyAlignment="1">
      <alignment horizontal="center" vertical="center"/>
    </xf>
    <xf numFmtId="167" fontId="26" fillId="25" borderId="7" xfId="38" applyNumberFormat="1" applyFont="1" applyFill="1" applyAlignment="1">
      <alignment horizontal="right" vertical="center"/>
    </xf>
    <xf numFmtId="167" fontId="26" fillId="25" borderId="7" xfId="38" applyNumberFormat="1" applyFont="1" applyFill="1" applyAlignment="1">
      <alignment vertical="center"/>
    </xf>
    <xf numFmtId="166" fontId="26" fillId="25" borderId="7" xfId="38" applyNumberFormat="1" applyFont="1" applyFill="1" applyAlignment="1" applyProtection="1">
      <alignment horizontal="left" vertical="center"/>
    </xf>
    <xf numFmtId="0" fontId="1" fillId="0" borderId="0" xfId="60"/>
    <xf numFmtId="0" fontId="26" fillId="0" borderId="7" xfId="38" applyFont="1" applyFill="1" applyAlignment="1">
      <alignment horizontal="center" vertical="center"/>
    </xf>
    <xf numFmtId="1" fontId="26" fillId="25" borderId="27" xfId="38" applyNumberFormat="1" applyFont="1" applyFill="1" applyBorder="1" applyAlignment="1">
      <alignment horizontal="center" vertical="center"/>
    </xf>
    <xf numFmtId="9" fontId="26" fillId="0" borderId="7" xfId="38" applyNumberFormat="1" applyFont="1" applyFill="1" applyAlignment="1">
      <alignment horizontal="right" vertical="center"/>
    </xf>
    <xf numFmtId="41" fontId="26" fillId="0" borderId="0" xfId="45" applyNumberFormat="1" applyFont="1" applyAlignment="1">
      <alignment vertical="center"/>
    </xf>
    <xf numFmtId="170" fontId="26" fillId="25" borderId="7" xfId="38" applyNumberFormat="1" applyFont="1" applyFill="1" applyBorder="1" applyAlignment="1">
      <alignment horizontal="center" vertical="center"/>
    </xf>
    <xf numFmtId="1" fontId="26" fillId="25" borderId="10" xfId="38" applyNumberFormat="1" applyFont="1" applyFill="1" applyBorder="1" applyAlignment="1">
      <alignment horizontal="center" vertical="center"/>
    </xf>
    <xf numFmtId="1" fontId="26" fillId="25" borderId="22" xfId="38" applyNumberFormat="1" applyFont="1" applyFill="1" applyBorder="1" applyAlignment="1">
      <alignment horizontal="center" vertical="center"/>
    </xf>
    <xf numFmtId="1" fontId="26" fillId="25" borderId="10" xfId="38" applyNumberFormat="1" applyFont="1" applyFill="1" applyBorder="1" applyAlignment="1">
      <alignment horizontal="center" vertical="center"/>
    </xf>
    <xf numFmtId="1" fontId="26" fillId="25" borderId="29" xfId="38" applyNumberFormat="1" applyFont="1" applyFill="1" applyBorder="1" applyAlignment="1">
      <alignment vertical="center" wrapText="1"/>
    </xf>
    <xf numFmtId="1" fontId="26" fillId="25" borderId="34" xfId="38" applyNumberFormat="1" applyFont="1" applyFill="1" applyBorder="1" applyAlignment="1">
      <alignment horizontal="center" vertical="center" wrapText="1"/>
    </xf>
    <xf numFmtId="1" fontId="26" fillId="25" borderId="29" xfId="38" applyNumberFormat="1" applyFont="1" applyFill="1" applyBorder="1" applyAlignment="1">
      <alignment horizontal="center" vertical="center" wrapText="1"/>
    </xf>
    <xf numFmtId="1" fontId="26" fillId="25" borderId="29" xfId="38" applyNumberFormat="1" applyFont="1" applyFill="1" applyBorder="1" applyAlignment="1">
      <alignment horizontal="center" vertical="center"/>
    </xf>
    <xf numFmtId="1" fontId="26" fillId="25" borderId="22" xfId="38" applyNumberFormat="1" applyFont="1" applyFill="1" applyBorder="1" applyAlignment="1">
      <alignment horizontal="center" vertical="top" wrapText="1"/>
    </xf>
    <xf numFmtId="1" fontId="26" fillId="25" borderId="0" xfId="38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41" fontId="26" fillId="25" borderId="7" xfId="38" applyNumberFormat="1" applyFont="1" applyFill="1" applyBorder="1" applyAlignment="1">
      <alignment horizontal="center" vertical="center" wrapText="1"/>
    </xf>
    <xf numFmtId="9" fontId="26" fillId="25" borderId="7" xfId="38" applyNumberFormat="1" applyFont="1" applyFill="1" applyBorder="1" applyAlignment="1">
      <alignment horizontal="right" vertical="center" wrapText="1"/>
    </xf>
    <xf numFmtId="41" fontId="26" fillId="25" borderId="7" xfId="38" applyNumberFormat="1" applyFont="1" applyFill="1" applyBorder="1" applyAlignment="1">
      <alignment horizontal="right" vertical="center" wrapText="1"/>
    </xf>
    <xf numFmtId="0" fontId="42" fillId="0" borderId="0" xfId="0" applyFont="1" applyAlignment="1">
      <alignment horizontal="center" vertical="center" wrapText="1"/>
    </xf>
    <xf numFmtId="167" fontId="26" fillId="25" borderId="7" xfId="38" applyNumberFormat="1" applyFont="1" applyFill="1" applyBorder="1" applyAlignment="1">
      <alignment horizontal="right" vertical="center" wrapText="1"/>
    </xf>
    <xf numFmtId="167" fontId="26" fillId="25" borderId="7" xfId="38" applyNumberFormat="1" applyFont="1" applyFill="1" applyBorder="1" applyAlignment="1">
      <alignment vertical="center" wrapText="1"/>
    </xf>
    <xf numFmtId="42" fontId="27" fillId="25" borderId="16" xfId="38" applyNumberFormat="1" applyFont="1" applyFill="1" applyBorder="1" applyAlignment="1" applyProtection="1">
      <alignment horizontal="left" vertical="center" wrapText="1"/>
    </xf>
    <xf numFmtId="41" fontId="26" fillId="0" borderId="0" xfId="45" applyNumberFormat="1" applyFont="1" applyFill="1" applyAlignment="1">
      <alignment vertical="center" wrapText="1"/>
    </xf>
    <xf numFmtId="0" fontId="26" fillId="0" borderId="0" xfId="45" applyFont="1" applyFill="1" applyAlignment="1">
      <alignment vertical="center" wrapText="1"/>
    </xf>
    <xf numFmtId="1" fontId="26" fillId="25" borderId="29" xfId="38" applyNumberFormat="1" applyFont="1" applyFill="1" applyBorder="1" applyAlignment="1">
      <alignment horizontal="center" vertical="center"/>
    </xf>
    <xf numFmtId="0" fontId="30" fillId="0" borderId="25" xfId="41" applyFont="1" applyFill="1" applyBorder="1" applyAlignment="1">
      <alignment horizontal="left" vertical="center"/>
    </xf>
    <xf numFmtId="0" fontId="30" fillId="0" borderId="26" xfId="41" applyFont="1" applyFill="1" applyBorder="1" applyAlignment="1">
      <alignment horizontal="left" vertical="center"/>
    </xf>
    <xf numFmtId="1" fontId="26" fillId="25" borderId="34" xfId="38" applyNumberFormat="1" applyFont="1" applyFill="1" applyBorder="1" applyAlignment="1">
      <alignment horizontal="center" vertical="center" wrapText="1"/>
    </xf>
    <xf numFmtId="1" fontId="26" fillId="25" borderId="29" xfId="38" applyNumberFormat="1" applyFont="1" applyFill="1" applyBorder="1" applyAlignment="1">
      <alignment horizontal="center" vertical="center" wrapText="1"/>
    </xf>
    <xf numFmtId="1" fontId="26" fillId="25" borderId="34" xfId="38" applyNumberFormat="1" applyFont="1" applyFill="1" applyBorder="1" applyAlignment="1">
      <alignment horizontal="center" vertical="center"/>
    </xf>
    <xf numFmtId="2" fontId="37" fillId="24" borderId="0" xfId="0" applyNumberFormat="1" applyFont="1" applyFill="1" applyAlignment="1">
      <alignment horizontal="center"/>
    </xf>
    <xf numFmtId="2" fontId="34" fillId="24" borderId="0" xfId="0" applyNumberFormat="1" applyFont="1" applyFill="1" applyAlignment="1">
      <alignment horizontal="center"/>
    </xf>
    <xf numFmtId="0" fontId="30" fillId="0" borderId="23" xfId="41" applyFont="1" applyFill="1" applyBorder="1" applyAlignment="1">
      <alignment horizontal="left" vertical="center"/>
    </xf>
    <xf numFmtId="0" fontId="30" fillId="0" borderId="24" xfId="41" applyFont="1" applyFill="1" applyBorder="1" applyAlignment="1">
      <alignment horizontal="left" vertical="center"/>
    </xf>
    <xf numFmtId="0" fontId="30" fillId="0" borderId="17" xfId="41" applyFont="1" applyFill="1" applyBorder="1" applyAlignment="1">
      <alignment horizontal="left" vertical="center"/>
    </xf>
    <xf numFmtId="0" fontId="30" fillId="0" borderId="9" xfId="41" applyFont="1" applyFill="1" applyBorder="1" applyAlignment="1">
      <alignment horizontal="left" vertical="center"/>
    </xf>
    <xf numFmtId="1" fontId="26" fillId="25" borderId="35" xfId="38" applyNumberFormat="1" applyFont="1" applyFill="1" applyBorder="1" applyAlignment="1">
      <alignment horizontal="center" vertical="center"/>
    </xf>
    <xf numFmtId="1" fontId="26" fillId="25" borderId="35" xfId="38" applyNumberFormat="1" applyFont="1" applyFill="1" applyBorder="1" applyAlignment="1">
      <alignment horizontal="center" vertical="center" wrapText="1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6"/>
    <cellStyle name="Comma 2 2" xfId="48"/>
    <cellStyle name="Currency 2" xfId="50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2 2" xfId="47"/>
    <cellStyle name="Normal 2 3" xfId="45"/>
    <cellStyle name="Normal 2 3 2" xfId="52"/>
    <cellStyle name="Normal 3" xfId="37"/>
    <cellStyle name="Normal 4" xfId="43"/>
    <cellStyle name="Normal 4 2" xfId="53"/>
    <cellStyle name="Normal 4 2 2" xfId="58"/>
    <cellStyle name="Normal 4 3" xfId="51"/>
    <cellStyle name="Normal 4 3 2" xfId="57"/>
    <cellStyle name="Normal 4 4" xfId="56"/>
    <cellStyle name="Normal 5" xfId="49"/>
    <cellStyle name="Normal 6" xfId="55"/>
    <cellStyle name="Normal 7" xfId="54"/>
    <cellStyle name="Normal 7 2" xfId="59"/>
    <cellStyle name="Normal 9" xfId="6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2"/>
  <sheetViews>
    <sheetView tabSelected="1" zoomScale="80" zoomScaleNormal="80" zoomScaleSheetLayoutView="40" workbookViewId="0">
      <pane ySplit="1" topLeftCell="A2" activePane="bottomLeft" state="frozen"/>
      <selection pane="bottomLeft" activeCell="M3" sqref="M3"/>
    </sheetView>
  </sheetViews>
  <sheetFormatPr defaultRowHeight="15.75" x14ac:dyDescent="0.2"/>
  <cols>
    <col min="1" max="1" width="6" style="28" customWidth="1"/>
    <col min="2" max="2" width="10.109375" style="28" customWidth="1"/>
    <col min="3" max="3" width="9.21875" style="28" customWidth="1"/>
    <col min="4" max="4" width="7.88671875" style="1" customWidth="1"/>
    <col min="5" max="5" width="62" style="3" customWidth="1"/>
    <col min="6" max="6" width="8.33203125" style="57" customWidth="1"/>
    <col min="7" max="7" width="8.44140625" style="57" customWidth="1"/>
    <col min="8" max="8" width="9.109375" style="57" customWidth="1"/>
    <col min="9" max="9" width="6" style="28" bestFit="1" customWidth="1"/>
    <col min="10" max="10" width="10.21875" style="33" customWidth="1"/>
    <col min="11" max="11" width="13.33203125" style="33" customWidth="1"/>
    <col min="12" max="12" width="16.6640625" style="33" customWidth="1"/>
    <col min="13" max="13" width="10.77734375" style="58" bestFit="1" customWidth="1"/>
    <col min="14" max="14" width="9.6640625" style="2"/>
    <col min="15" max="15" width="10.33203125" style="2" bestFit="1" customWidth="1"/>
    <col min="16" max="16384" width="8.88671875" style="2"/>
  </cols>
  <sheetData>
    <row r="1" spans="1:21" s="20" customFormat="1" ht="30.6" customHeight="1" x14ac:dyDescent="0.2">
      <c r="A1" s="21" t="s">
        <v>3</v>
      </c>
      <c r="B1" s="21" t="s">
        <v>19</v>
      </c>
      <c r="C1" s="21" t="s">
        <v>31</v>
      </c>
      <c r="D1" s="21" t="s">
        <v>20</v>
      </c>
      <c r="E1" s="22" t="s">
        <v>1</v>
      </c>
      <c r="F1" s="22" t="s">
        <v>4</v>
      </c>
      <c r="G1" s="22" t="s">
        <v>22</v>
      </c>
      <c r="H1" s="22" t="s">
        <v>21</v>
      </c>
      <c r="I1" s="21" t="s">
        <v>0</v>
      </c>
      <c r="J1" s="21" t="s">
        <v>29</v>
      </c>
      <c r="K1" s="21" t="s">
        <v>30</v>
      </c>
      <c r="L1" s="22" t="s">
        <v>7</v>
      </c>
      <c r="M1" s="21" t="s">
        <v>2</v>
      </c>
      <c r="N1" s="19"/>
      <c r="O1" s="19"/>
      <c r="P1" s="19"/>
      <c r="Q1" s="19"/>
      <c r="R1" s="19"/>
      <c r="S1" s="19"/>
      <c r="T1" s="19"/>
      <c r="U1" s="19"/>
    </row>
    <row r="2" spans="1:21" s="15" customFormat="1" ht="22.5" x14ac:dyDescent="0.3">
      <c r="A2" s="169" t="s">
        <v>14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</row>
    <row r="3" spans="1:21" x14ac:dyDescent="0.2">
      <c r="A3" s="65"/>
      <c r="B3" s="23"/>
      <c r="C3" s="23"/>
      <c r="D3" s="5"/>
      <c r="E3" s="4"/>
      <c r="F3" s="29"/>
      <c r="G3" s="29"/>
      <c r="H3" s="29"/>
      <c r="I3" s="23"/>
      <c r="J3" s="30"/>
      <c r="K3" s="30"/>
      <c r="L3" s="31"/>
      <c r="M3" s="32"/>
    </row>
    <row r="4" spans="1:21" ht="21" thickBot="1" x14ac:dyDescent="0.35">
      <c r="B4" s="24"/>
      <c r="C4" s="62"/>
      <c r="D4" s="63" t="s">
        <v>16</v>
      </c>
      <c r="E4" s="115">
        <v>44348</v>
      </c>
      <c r="F4" s="29"/>
      <c r="G4" s="29"/>
      <c r="H4" s="29"/>
      <c r="I4" s="23"/>
      <c r="L4" s="34" t="s">
        <v>15</v>
      </c>
      <c r="M4" s="32"/>
    </row>
    <row r="5" spans="1:21" ht="20.25" x14ac:dyDescent="0.3">
      <c r="B5" s="24"/>
      <c r="C5" s="62"/>
      <c r="D5" s="63" t="s">
        <v>17</v>
      </c>
      <c r="E5" s="115" t="s">
        <v>462</v>
      </c>
      <c r="F5" s="29"/>
      <c r="G5" s="29"/>
      <c r="H5" s="29"/>
      <c r="I5" s="23"/>
      <c r="L5" s="35">
        <f>L558</f>
        <v>1904641.3</v>
      </c>
      <c r="M5" s="32"/>
    </row>
    <row r="6" spans="1:21" ht="20.25" x14ac:dyDescent="0.3">
      <c r="B6" s="24"/>
      <c r="C6" s="62"/>
      <c r="D6" s="64" t="s">
        <v>18</v>
      </c>
      <c r="E6" s="115"/>
      <c r="F6" s="29"/>
      <c r="G6" s="29"/>
      <c r="H6" s="29"/>
      <c r="I6" s="23"/>
      <c r="L6" s="35">
        <f>SUM(M559:M560)</f>
        <v>476160.32500000001</v>
      </c>
      <c r="M6" s="32"/>
    </row>
    <row r="7" spans="1:21" ht="20.25" x14ac:dyDescent="0.2">
      <c r="A7" s="65"/>
      <c r="B7" s="23"/>
      <c r="C7" s="23"/>
      <c r="D7" s="5"/>
      <c r="E7" s="4"/>
      <c r="F7" s="29"/>
      <c r="G7" s="29"/>
      <c r="H7" s="29"/>
      <c r="I7" s="23"/>
      <c r="L7" s="35">
        <f>L5+L6</f>
        <v>2380801.625</v>
      </c>
      <c r="M7" s="32"/>
    </row>
    <row r="8" spans="1:21" ht="16.5" customHeight="1" x14ac:dyDescent="0.2">
      <c r="A8" s="65"/>
      <c r="B8" s="23"/>
      <c r="C8" s="23"/>
      <c r="D8" s="5"/>
      <c r="E8" s="4"/>
      <c r="F8" s="29"/>
      <c r="G8" s="29"/>
      <c r="H8" s="29"/>
      <c r="I8" s="23"/>
      <c r="J8" s="30"/>
      <c r="K8" s="30"/>
      <c r="L8" s="31"/>
      <c r="M8" s="32"/>
    </row>
    <row r="9" spans="1:21" s="20" customFormat="1" ht="30.6" customHeight="1" x14ac:dyDescent="0.2">
      <c r="A9" s="21" t="s">
        <v>3</v>
      </c>
      <c r="B9" s="21" t="s">
        <v>19</v>
      </c>
      <c r="C9" s="21" t="s">
        <v>31</v>
      </c>
      <c r="D9" s="21" t="s">
        <v>20</v>
      </c>
      <c r="E9" s="22" t="s">
        <v>1</v>
      </c>
      <c r="F9" s="22" t="s">
        <v>4</v>
      </c>
      <c r="G9" s="22" t="s">
        <v>22</v>
      </c>
      <c r="H9" s="22" t="s">
        <v>21</v>
      </c>
      <c r="I9" s="21" t="s">
        <v>0</v>
      </c>
      <c r="J9" s="21" t="s">
        <v>29</v>
      </c>
      <c r="K9" s="21" t="s">
        <v>30</v>
      </c>
      <c r="L9" s="22" t="s">
        <v>7</v>
      </c>
      <c r="M9" s="21" t="s">
        <v>2</v>
      </c>
      <c r="N9" s="19"/>
      <c r="O9" s="19"/>
      <c r="P9" s="19"/>
      <c r="Q9" s="19"/>
      <c r="R9" s="19"/>
      <c r="S9" s="19"/>
      <c r="T9" s="19"/>
      <c r="U9" s="19"/>
    </row>
    <row r="10" spans="1:21" s="12" customFormat="1" x14ac:dyDescent="0.2">
      <c r="A10" s="25"/>
      <c r="B10" s="25"/>
      <c r="C10" s="25"/>
      <c r="D10" s="7" t="s">
        <v>36</v>
      </c>
      <c r="E10" s="8" t="s">
        <v>11</v>
      </c>
      <c r="F10" s="60"/>
      <c r="G10" s="36"/>
      <c r="H10" s="36"/>
      <c r="I10" s="78"/>
      <c r="J10" s="36"/>
      <c r="K10" s="36"/>
      <c r="L10" s="36"/>
      <c r="M10" s="37">
        <f>SUM(L11:L21)</f>
        <v>10000</v>
      </c>
      <c r="N10" s="11" t="s">
        <v>10</v>
      </c>
    </row>
    <row r="11" spans="1:21" s="12" customFormat="1" x14ac:dyDescent="0.2">
      <c r="A11" s="69"/>
      <c r="B11" s="26"/>
      <c r="C11" s="26"/>
      <c r="D11" s="13"/>
      <c r="E11" s="14"/>
      <c r="F11" s="59"/>
      <c r="G11" s="38"/>
      <c r="H11" s="39"/>
      <c r="I11" s="72"/>
      <c r="J11" s="40"/>
      <c r="K11" s="40"/>
      <c r="L11" s="41"/>
      <c r="M11" s="42"/>
      <c r="N11" s="11"/>
    </row>
    <row r="12" spans="1:21" s="12" customFormat="1" x14ac:dyDescent="0.2">
      <c r="A12" s="26">
        <f>IF(I12&lt;&gt;"",1+MAX($A10:A$10),"")</f>
        <v>1</v>
      </c>
      <c r="B12" s="26"/>
      <c r="C12" s="26"/>
      <c r="D12" s="13"/>
      <c r="E12" s="14" t="s">
        <v>12</v>
      </c>
      <c r="F12" s="59">
        <v>1</v>
      </c>
      <c r="G12" s="38">
        <v>0</v>
      </c>
      <c r="H12" s="39">
        <f t="shared" ref="H12:H20" si="0">F12*(1+G12)</f>
        <v>1</v>
      </c>
      <c r="I12" s="72" t="s">
        <v>34</v>
      </c>
      <c r="J12" s="43"/>
      <c r="K12" s="40"/>
      <c r="L12" s="41">
        <f>J12</f>
        <v>0</v>
      </c>
      <c r="M12" s="42"/>
      <c r="N12" s="11"/>
    </row>
    <row r="13" spans="1:21" s="12" customFormat="1" x14ac:dyDescent="0.2">
      <c r="A13" s="26">
        <f>IF(I13&lt;&gt;"",1+MAX($A$10:A12),"")</f>
        <v>2</v>
      </c>
      <c r="B13" s="26"/>
      <c r="C13" s="26"/>
      <c r="D13" s="13"/>
      <c r="E13" s="14" t="s">
        <v>13</v>
      </c>
      <c r="F13" s="59">
        <v>1</v>
      </c>
      <c r="G13" s="38">
        <v>0</v>
      </c>
      <c r="H13" s="39">
        <f t="shared" si="0"/>
        <v>1</v>
      </c>
      <c r="I13" s="72" t="s">
        <v>34</v>
      </c>
      <c r="J13" s="76"/>
      <c r="K13" s="40"/>
      <c r="L13" s="74">
        <f>J13</f>
        <v>0</v>
      </c>
      <c r="M13" s="42"/>
      <c r="N13" s="11"/>
    </row>
    <row r="14" spans="1:21" s="12" customFormat="1" x14ac:dyDescent="0.2">
      <c r="A14" s="26">
        <f>IF(I14&lt;&gt;"",1+MAX($A$10:A13),"")</f>
        <v>3</v>
      </c>
      <c r="B14" s="26"/>
      <c r="C14" s="26"/>
      <c r="D14" s="13"/>
      <c r="E14" s="14" t="s">
        <v>23</v>
      </c>
      <c r="F14" s="59">
        <v>1</v>
      </c>
      <c r="G14" s="38">
        <v>0</v>
      </c>
      <c r="H14" s="39">
        <f t="shared" si="0"/>
        <v>1</v>
      </c>
      <c r="I14" s="72" t="s">
        <v>34</v>
      </c>
      <c r="J14" s="76"/>
      <c r="K14" s="40"/>
      <c r="L14" s="74">
        <f>J14</f>
        <v>0</v>
      </c>
      <c r="M14" s="42"/>
      <c r="N14" s="11"/>
    </row>
    <row r="15" spans="1:21" s="12" customFormat="1" x14ac:dyDescent="0.2">
      <c r="A15" s="26">
        <f>IF(I15&lt;&gt;"",1+MAX($A$10:A14),"")</f>
        <v>4</v>
      </c>
      <c r="B15" s="26"/>
      <c r="C15" s="26"/>
      <c r="D15" s="13"/>
      <c r="E15" s="14" t="s">
        <v>24</v>
      </c>
      <c r="F15" s="59">
        <v>1</v>
      </c>
      <c r="G15" s="38">
        <v>0</v>
      </c>
      <c r="H15" s="39">
        <f t="shared" si="0"/>
        <v>1</v>
      </c>
      <c r="I15" s="72" t="s">
        <v>34</v>
      </c>
      <c r="J15" s="43"/>
      <c r="K15" s="40"/>
      <c r="L15" s="74">
        <f>J15</f>
        <v>0</v>
      </c>
      <c r="M15" s="42"/>
      <c r="N15" s="11"/>
    </row>
    <row r="16" spans="1:21" s="12" customFormat="1" x14ac:dyDescent="0.2">
      <c r="A16" s="26">
        <f>IF(I16&lt;&gt;"",1+MAX($A$10:A15),"")</f>
        <v>5</v>
      </c>
      <c r="B16" s="26"/>
      <c r="C16" s="26"/>
      <c r="D16" s="13"/>
      <c r="E16" s="14" t="s">
        <v>25</v>
      </c>
      <c r="F16" s="59">
        <v>1</v>
      </c>
      <c r="G16" s="38">
        <v>0</v>
      </c>
      <c r="H16" s="39">
        <f t="shared" si="0"/>
        <v>1</v>
      </c>
      <c r="I16" s="72" t="s">
        <v>34</v>
      </c>
      <c r="J16" s="43"/>
      <c r="K16" s="40"/>
      <c r="L16" s="74">
        <f>J16</f>
        <v>0</v>
      </c>
      <c r="M16" s="42"/>
      <c r="N16" s="11"/>
    </row>
    <row r="17" spans="1:14" s="12" customFormat="1" x14ac:dyDescent="0.2">
      <c r="A17" s="26">
        <f>IF(I17&lt;&gt;"",1+MAX($A$10:A16),"")</f>
        <v>6</v>
      </c>
      <c r="B17" s="26"/>
      <c r="C17" s="26"/>
      <c r="D17" s="13"/>
      <c r="E17" s="14" t="s">
        <v>26</v>
      </c>
      <c r="F17" s="59">
        <v>1</v>
      </c>
      <c r="G17" s="38">
        <v>0</v>
      </c>
      <c r="H17" s="39">
        <f t="shared" si="0"/>
        <v>1</v>
      </c>
      <c r="I17" s="72" t="s">
        <v>34</v>
      </c>
      <c r="J17" s="43"/>
      <c r="K17" s="40"/>
      <c r="L17" s="74">
        <f>J17</f>
        <v>0</v>
      </c>
      <c r="M17" s="42"/>
      <c r="N17" s="11"/>
    </row>
    <row r="18" spans="1:14" s="12" customFormat="1" x14ac:dyDescent="0.2">
      <c r="A18" s="26">
        <f>IF(I18&lt;&gt;"",1+MAX($A$10:A17),"")</f>
        <v>7</v>
      </c>
      <c r="B18" s="26"/>
      <c r="C18" s="26"/>
      <c r="D18" s="13"/>
      <c r="E18" s="14" t="s">
        <v>27</v>
      </c>
      <c r="F18" s="59">
        <v>1</v>
      </c>
      <c r="G18" s="38">
        <v>0</v>
      </c>
      <c r="H18" s="39">
        <f t="shared" si="0"/>
        <v>1</v>
      </c>
      <c r="I18" s="72" t="s">
        <v>34</v>
      </c>
      <c r="J18" s="43"/>
      <c r="K18" s="40"/>
      <c r="L18" s="74">
        <f>J18</f>
        <v>0</v>
      </c>
      <c r="M18" s="42"/>
      <c r="N18" s="11"/>
    </row>
    <row r="19" spans="1:14" s="12" customFormat="1" x14ac:dyDescent="0.2">
      <c r="A19" s="26">
        <f>IF(I19&lt;&gt;"",1+MAX($A$10:A18),"")</f>
        <v>8</v>
      </c>
      <c r="B19" s="26"/>
      <c r="C19" s="26"/>
      <c r="D19" s="13"/>
      <c r="E19" s="14" t="s">
        <v>28</v>
      </c>
      <c r="F19" s="59">
        <v>1</v>
      </c>
      <c r="G19" s="38">
        <v>0</v>
      </c>
      <c r="H19" s="39">
        <f t="shared" si="0"/>
        <v>1</v>
      </c>
      <c r="I19" s="72" t="s">
        <v>34</v>
      </c>
      <c r="J19" s="43"/>
      <c r="K19" s="40"/>
      <c r="L19" s="74">
        <f>J19</f>
        <v>0</v>
      </c>
      <c r="M19" s="42"/>
      <c r="N19" s="11"/>
    </row>
    <row r="20" spans="1:14" s="83" customFormat="1" x14ac:dyDescent="0.2">
      <c r="A20" s="69">
        <f>IF(I20&lt;&gt;"",1+MAX($A$10:A19),"")</f>
        <v>9</v>
      </c>
      <c r="B20" s="140"/>
      <c r="C20" s="140"/>
      <c r="D20" s="120"/>
      <c r="E20" s="68" t="s">
        <v>73</v>
      </c>
      <c r="F20" s="77">
        <v>5000</v>
      </c>
      <c r="G20" s="70">
        <v>0</v>
      </c>
      <c r="H20" s="71">
        <f t="shared" si="0"/>
        <v>5000</v>
      </c>
      <c r="I20" s="72" t="s">
        <v>33</v>
      </c>
      <c r="J20" s="76">
        <v>1</v>
      </c>
      <c r="K20" s="73">
        <v>1</v>
      </c>
      <c r="L20" s="74">
        <f>H20*(J20+K20)</f>
        <v>10000</v>
      </c>
      <c r="M20" s="75"/>
      <c r="N20" s="82"/>
    </row>
    <row r="21" spans="1:14" s="83" customFormat="1" x14ac:dyDescent="0.2">
      <c r="A21" s="69" t="str">
        <f>IF(I21&lt;&gt;"",1+MAX($A$10:A20),"")</f>
        <v/>
      </c>
      <c r="B21" s="67"/>
      <c r="C21" s="67"/>
      <c r="D21" s="67"/>
      <c r="E21" s="98"/>
      <c r="F21" s="77"/>
      <c r="G21" s="70"/>
      <c r="H21" s="71"/>
      <c r="I21" s="72"/>
      <c r="J21" s="76"/>
      <c r="K21" s="73"/>
      <c r="L21" s="74"/>
      <c r="M21" s="75"/>
      <c r="N21" s="82"/>
    </row>
    <row r="22" spans="1:14" s="129" customFormat="1" x14ac:dyDescent="0.2">
      <c r="A22" s="69" t="str">
        <f>IF(I22&lt;&gt;"",1+MAX($A$10:A21),"")</f>
        <v/>
      </c>
      <c r="B22" s="124"/>
      <c r="C22" s="78"/>
      <c r="D22" s="80" t="s">
        <v>36</v>
      </c>
      <c r="E22" s="81" t="s">
        <v>270</v>
      </c>
      <c r="F22" s="78"/>
      <c r="G22" s="84"/>
      <c r="H22" s="84"/>
      <c r="I22" s="84"/>
      <c r="J22" s="84"/>
      <c r="K22" s="84"/>
      <c r="L22" s="84"/>
      <c r="M22" s="85">
        <f>SUM(L23:L65)</f>
        <v>171579</v>
      </c>
      <c r="N22" s="128"/>
    </row>
    <row r="23" spans="1:14" s="129" customFormat="1" x14ac:dyDescent="0.2">
      <c r="A23" s="69" t="str">
        <f>IF(I23&lt;&gt;"",1+MAX($A$10:A22),"")</f>
        <v/>
      </c>
      <c r="B23" s="145"/>
      <c r="C23" s="145"/>
      <c r="D23" s="67"/>
      <c r="E23" s="130"/>
      <c r="F23" s="131"/>
      <c r="G23" s="132"/>
      <c r="H23" s="133"/>
      <c r="I23" s="134"/>
      <c r="J23" s="135"/>
      <c r="K23" s="136"/>
      <c r="L23" s="137"/>
      <c r="M23" s="75"/>
      <c r="N23" s="128"/>
    </row>
    <row r="24" spans="1:14" s="129" customFormat="1" x14ac:dyDescent="0.2">
      <c r="A24" s="69" t="str">
        <f>IF(I24&lt;&gt;"",1+MAX($A$10:A23),"")</f>
        <v/>
      </c>
      <c r="B24" s="166" t="s">
        <v>68</v>
      </c>
      <c r="C24" s="166" t="s">
        <v>69</v>
      </c>
      <c r="D24" s="67"/>
      <c r="E24" s="122" t="s">
        <v>74</v>
      </c>
      <c r="F24" s="77"/>
      <c r="G24" s="70"/>
      <c r="H24" s="71"/>
      <c r="I24" s="72"/>
      <c r="J24" s="76"/>
      <c r="K24" s="73"/>
      <c r="L24" s="74"/>
      <c r="M24" s="75"/>
      <c r="N24" s="128"/>
    </row>
    <row r="25" spans="1:14" s="129" customFormat="1" x14ac:dyDescent="0.2">
      <c r="A25" s="69">
        <f>IF(I25&lt;&gt;"",1+MAX($A$10:A24),"")</f>
        <v>10</v>
      </c>
      <c r="B25" s="163"/>
      <c r="C25" s="163"/>
      <c r="D25" s="67"/>
      <c r="E25" s="68" t="s">
        <v>75</v>
      </c>
      <c r="F25" s="77">
        <v>835</v>
      </c>
      <c r="G25" s="70">
        <v>0.05</v>
      </c>
      <c r="H25" s="71">
        <f t="shared" ref="H25:H43" si="1">CEILING(F25*(1+G25),1)</f>
        <v>877</v>
      </c>
      <c r="I25" s="72" t="s">
        <v>33</v>
      </c>
      <c r="J25" s="76">
        <v>3</v>
      </c>
      <c r="K25" s="73"/>
      <c r="L25" s="74">
        <f>(J25+K25)*H25</f>
        <v>2631</v>
      </c>
      <c r="M25" s="75"/>
      <c r="N25" s="128"/>
    </row>
    <row r="26" spans="1:14" s="129" customFormat="1" x14ac:dyDescent="0.2">
      <c r="A26" s="69">
        <f>IF(I26&lt;&gt;"",1+MAX($A$10:A25),"")</f>
        <v>11</v>
      </c>
      <c r="B26" s="163"/>
      <c r="C26" s="163"/>
      <c r="D26" s="67"/>
      <c r="E26" s="68" t="s">
        <v>76</v>
      </c>
      <c r="F26" s="77">
        <v>364</v>
      </c>
      <c r="G26" s="70">
        <v>0.05</v>
      </c>
      <c r="H26" s="71">
        <f t="shared" si="1"/>
        <v>383</v>
      </c>
      <c r="I26" s="72" t="s">
        <v>33</v>
      </c>
      <c r="J26" s="76">
        <v>3</v>
      </c>
      <c r="K26" s="73"/>
      <c r="L26" s="74">
        <f>(J26+K26)*H26</f>
        <v>1149</v>
      </c>
      <c r="M26" s="75"/>
      <c r="N26" s="128"/>
    </row>
    <row r="27" spans="1:14" s="129" customFormat="1" x14ac:dyDescent="0.2">
      <c r="A27" s="69">
        <f>IF(I27&lt;&gt;"",1+MAX($A$10:A26),"")</f>
        <v>12</v>
      </c>
      <c r="B27" s="163"/>
      <c r="C27" s="163"/>
      <c r="D27" s="67"/>
      <c r="E27" s="68" t="s">
        <v>77</v>
      </c>
      <c r="F27" s="77">
        <v>5310</v>
      </c>
      <c r="G27" s="70">
        <v>0.05</v>
      </c>
      <c r="H27" s="71">
        <f t="shared" si="1"/>
        <v>5576</v>
      </c>
      <c r="I27" s="72" t="s">
        <v>33</v>
      </c>
      <c r="J27" s="76">
        <v>3</v>
      </c>
      <c r="K27" s="73"/>
      <c r="L27" s="74">
        <f>(J27+K27)*H27</f>
        <v>16728</v>
      </c>
      <c r="M27" s="75"/>
      <c r="N27" s="128"/>
    </row>
    <row r="28" spans="1:14" s="129" customFormat="1" x14ac:dyDescent="0.2">
      <c r="A28" s="69">
        <f>IF(I28&lt;&gt;"",1+MAX($A$10:A27),"")</f>
        <v>13</v>
      </c>
      <c r="B28" s="163"/>
      <c r="C28" s="163"/>
      <c r="D28" s="67"/>
      <c r="E28" s="68" t="s">
        <v>78</v>
      </c>
      <c r="F28" s="77">
        <v>244</v>
      </c>
      <c r="G28" s="70">
        <v>0.05</v>
      </c>
      <c r="H28" s="71">
        <f t="shared" si="1"/>
        <v>257</v>
      </c>
      <c r="I28" s="72" t="s">
        <v>33</v>
      </c>
      <c r="J28" s="76">
        <v>3</v>
      </c>
      <c r="K28" s="73"/>
      <c r="L28" s="74">
        <f>(J28+K28)*H28</f>
        <v>771</v>
      </c>
      <c r="M28" s="75"/>
      <c r="N28" s="128"/>
    </row>
    <row r="29" spans="1:14" s="129" customFormat="1" x14ac:dyDescent="0.2">
      <c r="A29" s="69">
        <f>IF(I29&lt;&gt;"",1+MAX($A$10:A28),"")</f>
        <v>14</v>
      </c>
      <c r="B29" s="163"/>
      <c r="C29" s="163"/>
      <c r="D29" s="67"/>
      <c r="E29" s="68" t="s">
        <v>79</v>
      </c>
      <c r="F29" s="77">
        <v>39</v>
      </c>
      <c r="G29" s="70">
        <v>0.05</v>
      </c>
      <c r="H29" s="71">
        <f t="shared" si="1"/>
        <v>41</v>
      </c>
      <c r="I29" s="72" t="s">
        <v>32</v>
      </c>
      <c r="J29" s="76">
        <v>100</v>
      </c>
      <c r="K29" s="73"/>
      <c r="L29" s="74">
        <f>(J29+K29)*H29</f>
        <v>4100</v>
      </c>
      <c r="M29" s="75"/>
      <c r="N29" s="128"/>
    </row>
    <row r="30" spans="1:14" s="129" customFormat="1" x14ac:dyDescent="0.2">
      <c r="A30" s="69">
        <f>IF(I30&lt;&gt;"",1+MAX($A$10:A29),"")</f>
        <v>15</v>
      </c>
      <c r="B30" s="163"/>
      <c r="C30" s="163"/>
      <c r="D30" s="67"/>
      <c r="E30" s="68" t="s">
        <v>80</v>
      </c>
      <c r="F30" s="77">
        <v>2299</v>
      </c>
      <c r="G30" s="70">
        <v>0</v>
      </c>
      <c r="H30" s="71">
        <f t="shared" si="1"/>
        <v>2299</v>
      </c>
      <c r="I30" s="72" t="s">
        <v>33</v>
      </c>
      <c r="J30" s="76">
        <v>2</v>
      </c>
      <c r="K30" s="73"/>
      <c r="L30" s="74">
        <f>(J30+K30)*H30</f>
        <v>4598</v>
      </c>
      <c r="M30" s="75"/>
      <c r="N30" s="128"/>
    </row>
    <row r="31" spans="1:14" s="129" customFormat="1" x14ac:dyDescent="0.2">
      <c r="A31" s="69">
        <f>IF(I31&lt;&gt;"",1+MAX($A$10:A30),"")</f>
        <v>16</v>
      </c>
      <c r="B31" s="163"/>
      <c r="C31" s="163"/>
      <c r="D31" s="67"/>
      <c r="E31" s="68" t="s">
        <v>81</v>
      </c>
      <c r="F31" s="77">
        <v>96</v>
      </c>
      <c r="G31" s="70">
        <v>0.05</v>
      </c>
      <c r="H31" s="71">
        <f t="shared" si="1"/>
        <v>101</v>
      </c>
      <c r="I31" s="72" t="s">
        <v>35</v>
      </c>
      <c r="J31" s="76">
        <v>10</v>
      </c>
      <c r="K31" s="73"/>
      <c r="L31" s="74">
        <f>(J31+K31)*H31</f>
        <v>1010</v>
      </c>
      <c r="M31" s="75"/>
      <c r="N31" s="128"/>
    </row>
    <row r="32" spans="1:14" s="129" customFormat="1" x14ac:dyDescent="0.2">
      <c r="A32" s="69">
        <f>IF(I32&lt;&gt;"",1+MAX($A$10:A31),"")</f>
        <v>17</v>
      </c>
      <c r="B32" s="163"/>
      <c r="C32" s="163"/>
      <c r="D32" s="67"/>
      <c r="E32" s="68" t="s">
        <v>82</v>
      </c>
      <c r="F32" s="77">
        <v>578</v>
      </c>
      <c r="G32" s="70">
        <v>0.05</v>
      </c>
      <c r="H32" s="71">
        <f t="shared" si="1"/>
        <v>607</v>
      </c>
      <c r="I32" s="72" t="s">
        <v>33</v>
      </c>
      <c r="J32" s="76">
        <v>12</v>
      </c>
      <c r="K32" s="73"/>
      <c r="L32" s="74">
        <f>(J32+K32)*H32</f>
        <v>7284</v>
      </c>
      <c r="M32" s="75"/>
      <c r="N32" s="128"/>
    </row>
    <row r="33" spans="1:14" s="129" customFormat="1" x14ac:dyDescent="0.2">
      <c r="A33" s="69">
        <f>IF(I33&lt;&gt;"",1+MAX($A$10:A32),"")</f>
        <v>18</v>
      </c>
      <c r="B33" s="163"/>
      <c r="C33" s="163"/>
      <c r="D33" s="67"/>
      <c r="E33" s="68" t="s">
        <v>83</v>
      </c>
      <c r="F33" s="77">
        <v>1032</v>
      </c>
      <c r="G33" s="70">
        <v>0.05</v>
      </c>
      <c r="H33" s="71">
        <f t="shared" si="1"/>
        <v>1084</v>
      </c>
      <c r="I33" s="72" t="s">
        <v>33</v>
      </c>
      <c r="J33" s="76">
        <v>2</v>
      </c>
      <c r="K33" s="73"/>
      <c r="L33" s="74">
        <f>(J33+K33)*H33</f>
        <v>2168</v>
      </c>
      <c r="M33" s="75"/>
      <c r="N33" s="128"/>
    </row>
    <row r="34" spans="1:14" s="129" customFormat="1" x14ac:dyDescent="0.2">
      <c r="A34" s="69" t="str">
        <f>IF(I34&lt;&gt;"",1+MAX($A$10:A33),"")</f>
        <v/>
      </c>
      <c r="B34" s="163"/>
      <c r="C34" s="163"/>
      <c r="D34" s="67"/>
      <c r="E34" s="122" t="s">
        <v>84</v>
      </c>
      <c r="F34" s="77"/>
      <c r="G34" s="70"/>
      <c r="H34" s="71"/>
      <c r="I34" s="72"/>
      <c r="J34" s="76"/>
      <c r="K34" s="73"/>
      <c r="L34" s="74">
        <f>(J34+K34)*H34</f>
        <v>0</v>
      </c>
      <c r="M34" s="75"/>
      <c r="N34" s="128"/>
    </row>
    <row r="35" spans="1:14" s="129" customFormat="1" ht="63" x14ac:dyDescent="0.2">
      <c r="A35" s="69">
        <f>IF(I35&lt;&gt;"",1+MAX($A$10:A34),"")</f>
        <v>19</v>
      </c>
      <c r="B35" s="163"/>
      <c r="C35" s="163"/>
      <c r="D35" s="67"/>
      <c r="E35" s="68" t="s">
        <v>111</v>
      </c>
      <c r="F35" s="77">
        <v>434</v>
      </c>
      <c r="G35" s="70">
        <v>0.05</v>
      </c>
      <c r="H35" s="71">
        <f t="shared" si="1"/>
        <v>456</v>
      </c>
      <c r="I35" s="72" t="s">
        <v>33</v>
      </c>
      <c r="J35" s="76">
        <v>5</v>
      </c>
      <c r="K35" s="73">
        <v>7</v>
      </c>
      <c r="L35" s="74">
        <f>(J35+K35)*H35</f>
        <v>5472</v>
      </c>
      <c r="M35" s="75"/>
      <c r="N35" s="128"/>
    </row>
    <row r="36" spans="1:14" s="129" customFormat="1" x14ac:dyDescent="0.2">
      <c r="A36" s="69">
        <f>IF(I36&lt;&gt;"",1+MAX($A$10:A35),"")</f>
        <v>20</v>
      </c>
      <c r="B36" s="163"/>
      <c r="C36" s="163"/>
      <c r="D36" s="67"/>
      <c r="E36" s="68" t="s">
        <v>85</v>
      </c>
      <c r="F36" s="77">
        <v>1352</v>
      </c>
      <c r="G36" s="70">
        <v>0.05</v>
      </c>
      <c r="H36" s="71">
        <f t="shared" si="1"/>
        <v>1420</v>
      </c>
      <c r="I36" s="72" t="s">
        <v>33</v>
      </c>
      <c r="J36" s="76">
        <v>7</v>
      </c>
      <c r="K36" s="73">
        <v>13</v>
      </c>
      <c r="L36" s="74">
        <f>(J36+K36)*H36</f>
        <v>28400</v>
      </c>
      <c r="M36" s="75"/>
      <c r="N36" s="128"/>
    </row>
    <row r="37" spans="1:14" s="129" customFormat="1" ht="47.25" x14ac:dyDescent="0.2">
      <c r="A37" s="69">
        <f>IF(I37&lt;&gt;"",1+MAX($A$10:A36),"")</f>
        <v>21</v>
      </c>
      <c r="B37" s="163"/>
      <c r="C37" s="163"/>
      <c r="D37" s="67"/>
      <c r="E37" s="68" t="s">
        <v>112</v>
      </c>
      <c r="F37" s="77">
        <v>48</v>
      </c>
      <c r="G37" s="70">
        <v>0.05</v>
      </c>
      <c r="H37" s="71">
        <f t="shared" si="1"/>
        <v>51</v>
      </c>
      <c r="I37" s="72" t="s">
        <v>35</v>
      </c>
      <c r="J37" s="76">
        <v>30</v>
      </c>
      <c r="K37" s="73">
        <v>15</v>
      </c>
      <c r="L37" s="74">
        <f>(J37+K37)*H37</f>
        <v>2295</v>
      </c>
      <c r="M37" s="75"/>
      <c r="N37" s="128"/>
    </row>
    <row r="38" spans="1:14" s="129" customFormat="1" x14ac:dyDescent="0.2">
      <c r="A38" s="69">
        <f>IF(I38&lt;&gt;"",1+MAX($A$10:A37),"")</f>
        <v>22</v>
      </c>
      <c r="B38" s="163"/>
      <c r="C38" s="163"/>
      <c r="D38" s="67"/>
      <c r="E38" s="68" t="s">
        <v>86</v>
      </c>
      <c r="F38" s="77">
        <v>1</v>
      </c>
      <c r="G38" s="70">
        <v>0</v>
      </c>
      <c r="H38" s="71">
        <f t="shared" si="1"/>
        <v>1</v>
      </c>
      <c r="I38" s="72" t="s">
        <v>32</v>
      </c>
      <c r="J38" s="76">
        <v>80</v>
      </c>
      <c r="K38" s="73">
        <v>120</v>
      </c>
      <c r="L38" s="74">
        <f>(J38+K38)*H38</f>
        <v>200</v>
      </c>
      <c r="M38" s="75"/>
      <c r="N38" s="128"/>
    </row>
    <row r="39" spans="1:14" s="129" customFormat="1" ht="47.25" x14ac:dyDescent="0.2">
      <c r="A39" s="69">
        <f>IF(I39&lt;&gt;"",1+MAX($A$10:A38),"")</f>
        <v>23</v>
      </c>
      <c r="B39" s="163"/>
      <c r="C39" s="163"/>
      <c r="D39" s="67"/>
      <c r="E39" s="68" t="s">
        <v>113</v>
      </c>
      <c r="F39" s="77">
        <v>1</v>
      </c>
      <c r="G39" s="70">
        <v>0</v>
      </c>
      <c r="H39" s="71">
        <f t="shared" si="1"/>
        <v>1</v>
      </c>
      <c r="I39" s="72" t="s">
        <v>32</v>
      </c>
      <c r="J39" s="76">
        <v>800</v>
      </c>
      <c r="K39" s="73">
        <v>2200</v>
      </c>
      <c r="L39" s="74">
        <f>(J39+K39)*H39</f>
        <v>3000</v>
      </c>
      <c r="M39" s="75"/>
      <c r="N39" s="128"/>
    </row>
    <row r="40" spans="1:14" s="129" customFormat="1" x14ac:dyDescent="0.2">
      <c r="A40" s="69">
        <f>IF(I40&lt;&gt;"",1+MAX($A$10:A39),"")</f>
        <v>24</v>
      </c>
      <c r="B40" s="163"/>
      <c r="C40" s="163"/>
      <c r="D40" s="67"/>
      <c r="E40" s="68" t="s">
        <v>87</v>
      </c>
      <c r="F40" s="77">
        <v>10.472222222222221</v>
      </c>
      <c r="G40" s="70">
        <v>0.05</v>
      </c>
      <c r="H40" s="71">
        <f t="shared" si="1"/>
        <v>11</v>
      </c>
      <c r="I40" s="72" t="s">
        <v>37</v>
      </c>
      <c r="J40" s="76">
        <v>15</v>
      </c>
      <c r="K40" s="73">
        <v>20</v>
      </c>
      <c r="L40" s="74">
        <f>(J40+K40)*H40</f>
        <v>385</v>
      </c>
      <c r="M40" s="75"/>
      <c r="N40" s="128"/>
    </row>
    <row r="41" spans="1:14" s="129" customFormat="1" x14ac:dyDescent="0.2">
      <c r="A41" s="69">
        <f>IF(I41&lt;&gt;"",1+MAX($A$10:A40),"")</f>
        <v>25</v>
      </c>
      <c r="B41" s="163"/>
      <c r="C41" s="163"/>
      <c r="D41" s="67"/>
      <c r="E41" s="68" t="s">
        <v>88</v>
      </c>
      <c r="F41" s="77">
        <v>25</v>
      </c>
      <c r="G41" s="70">
        <v>0.05</v>
      </c>
      <c r="H41" s="71">
        <f t="shared" si="1"/>
        <v>27</v>
      </c>
      <c r="I41" s="72" t="s">
        <v>33</v>
      </c>
      <c r="J41" s="76">
        <v>8</v>
      </c>
      <c r="K41" s="73">
        <v>11</v>
      </c>
      <c r="L41" s="74">
        <f>(J41+K41)*H41</f>
        <v>513</v>
      </c>
      <c r="M41" s="75"/>
      <c r="N41" s="128"/>
    </row>
    <row r="42" spans="1:14" s="129" customFormat="1" x14ac:dyDescent="0.2">
      <c r="A42" s="69">
        <f>IF(I42&lt;&gt;"",1+MAX($A$10:A41),"")</f>
        <v>26</v>
      </c>
      <c r="B42" s="163"/>
      <c r="C42" s="163"/>
      <c r="D42" s="67"/>
      <c r="E42" s="68" t="s">
        <v>89</v>
      </c>
      <c r="F42" s="77">
        <v>425</v>
      </c>
      <c r="G42" s="70">
        <v>0.05</v>
      </c>
      <c r="H42" s="71">
        <f t="shared" si="1"/>
        <v>447</v>
      </c>
      <c r="I42" s="72" t="s">
        <v>35</v>
      </c>
      <c r="J42" s="76">
        <v>10</v>
      </c>
      <c r="K42" s="73">
        <v>20</v>
      </c>
      <c r="L42" s="74">
        <f>(J42+K42)*H42</f>
        <v>13410</v>
      </c>
      <c r="M42" s="75"/>
      <c r="N42" s="128"/>
    </row>
    <row r="43" spans="1:14" s="129" customFormat="1" x14ac:dyDescent="0.2">
      <c r="A43" s="69">
        <f>IF(I43&lt;&gt;"",1+MAX($A$10:A42),"")</f>
        <v>27</v>
      </c>
      <c r="B43" s="163"/>
      <c r="C43" s="163"/>
      <c r="D43" s="67"/>
      <c r="E43" s="68" t="s">
        <v>90</v>
      </c>
      <c r="F43" s="77">
        <v>1032</v>
      </c>
      <c r="G43" s="70">
        <v>0.05</v>
      </c>
      <c r="H43" s="71">
        <f t="shared" si="1"/>
        <v>1084</v>
      </c>
      <c r="I43" s="72" t="s">
        <v>33</v>
      </c>
      <c r="J43" s="76">
        <v>5</v>
      </c>
      <c r="K43" s="73">
        <v>7</v>
      </c>
      <c r="L43" s="74">
        <f>(J43+K43)*H43</f>
        <v>13008</v>
      </c>
      <c r="M43" s="75"/>
      <c r="N43" s="128"/>
    </row>
    <row r="44" spans="1:14" s="129" customFormat="1" x14ac:dyDescent="0.2">
      <c r="A44" s="69">
        <f>IF(I44&lt;&gt;"",1+MAX($A$10:A43),"")</f>
        <v>28</v>
      </c>
      <c r="B44" s="163"/>
      <c r="C44" s="163"/>
      <c r="D44" s="67"/>
      <c r="E44" s="68" t="s">
        <v>91</v>
      </c>
      <c r="F44" s="77">
        <v>1</v>
      </c>
      <c r="G44" s="70">
        <v>0</v>
      </c>
      <c r="H44" s="71">
        <f t="shared" ref="H44:H61" si="2">CEILING(F44*(1+G44),1)</f>
        <v>1</v>
      </c>
      <c r="I44" s="72" t="s">
        <v>32</v>
      </c>
      <c r="J44" s="76">
        <v>50</v>
      </c>
      <c r="K44" s="73">
        <v>100</v>
      </c>
      <c r="L44" s="74">
        <f>(J44+K44)*H44</f>
        <v>150</v>
      </c>
      <c r="M44" s="75"/>
      <c r="N44" s="128"/>
    </row>
    <row r="45" spans="1:14" s="129" customFormat="1" x14ac:dyDescent="0.2">
      <c r="A45" s="69">
        <f>IF(I45&lt;&gt;"",1+MAX($A$10:A44),"")</f>
        <v>29</v>
      </c>
      <c r="B45" s="163"/>
      <c r="C45" s="163"/>
      <c r="D45" s="67"/>
      <c r="E45" s="68" t="s">
        <v>92</v>
      </c>
      <c r="F45" s="77">
        <v>1</v>
      </c>
      <c r="G45" s="70">
        <v>0</v>
      </c>
      <c r="H45" s="71">
        <f t="shared" si="2"/>
        <v>1</v>
      </c>
      <c r="I45" s="72" t="s">
        <v>32</v>
      </c>
      <c r="J45" s="76">
        <v>150</v>
      </c>
      <c r="K45" s="73">
        <v>300</v>
      </c>
      <c r="L45" s="74">
        <f>(J45+K45)*H45</f>
        <v>450</v>
      </c>
      <c r="M45" s="75"/>
      <c r="N45" s="128"/>
    </row>
    <row r="46" spans="1:14" s="129" customFormat="1" x14ac:dyDescent="0.2">
      <c r="A46" s="69">
        <f>IF(I46&lt;&gt;"",1+MAX($A$10:A45),"")</f>
        <v>30</v>
      </c>
      <c r="B46" s="163"/>
      <c r="C46" s="163"/>
      <c r="D46" s="67"/>
      <c r="E46" s="68" t="s">
        <v>93</v>
      </c>
      <c r="F46" s="77">
        <v>48</v>
      </c>
      <c r="G46" s="70">
        <v>0.05</v>
      </c>
      <c r="H46" s="71">
        <f t="shared" si="2"/>
        <v>51</v>
      </c>
      <c r="I46" s="72" t="s">
        <v>33</v>
      </c>
      <c r="J46" s="76">
        <v>8</v>
      </c>
      <c r="K46" s="73">
        <v>11</v>
      </c>
      <c r="L46" s="74">
        <f>(J46+K46)*H46</f>
        <v>969</v>
      </c>
      <c r="M46" s="75"/>
      <c r="N46" s="128"/>
    </row>
    <row r="47" spans="1:14" s="129" customFormat="1" x14ac:dyDescent="0.2">
      <c r="A47" s="69">
        <f>IF(I47&lt;&gt;"",1+MAX($A$10:A46),"")</f>
        <v>31</v>
      </c>
      <c r="B47" s="163"/>
      <c r="C47" s="163"/>
      <c r="D47" s="67"/>
      <c r="E47" s="68" t="s">
        <v>94</v>
      </c>
      <c r="F47" s="77">
        <v>1</v>
      </c>
      <c r="G47" s="70">
        <v>0</v>
      </c>
      <c r="H47" s="71">
        <f t="shared" si="2"/>
        <v>1</v>
      </c>
      <c r="I47" s="72" t="s">
        <v>32</v>
      </c>
      <c r="J47" s="76">
        <v>100</v>
      </c>
      <c r="K47" s="73">
        <v>200</v>
      </c>
      <c r="L47" s="74">
        <f>(J47+K47)*H47</f>
        <v>300</v>
      </c>
      <c r="M47" s="75"/>
      <c r="N47" s="128"/>
    </row>
    <row r="48" spans="1:14" s="129" customFormat="1" x14ac:dyDescent="0.2">
      <c r="A48" s="69">
        <f>IF(I48&lt;&gt;"",1+MAX($A$10:A47),"")</f>
        <v>32</v>
      </c>
      <c r="B48" s="163"/>
      <c r="C48" s="163"/>
      <c r="D48" s="67"/>
      <c r="E48" s="68" t="s">
        <v>95</v>
      </c>
      <c r="F48" s="77">
        <v>1022</v>
      </c>
      <c r="G48" s="70">
        <v>0.05</v>
      </c>
      <c r="H48" s="71">
        <f t="shared" si="2"/>
        <v>1074</v>
      </c>
      <c r="I48" s="72" t="s">
        <v>33</v>
      </c>
      <c r="J48" s="76">
        <v>8</v>
      </c>
      <c r="K48" s="73">
        <v>11</v>
      </c>
      <c r="L48" s="74">
        <f>(J48+K48)*H48</f>
        <v>20406</v>
      </c>
      <c r="M48" s="75"/>
      <c r="N48" s="128"/>
    </row>
    <row r="49" spans="1:14" s="129" customFormat="1" x14ac:dyDescent="0.2">
      <c r="A49" s="69">
        <f>IF(I49&lt;&gt;"",1+MAX($A$10:A48),"")</f>
        <v>33</v>
      </c>
      <c r="B49" s="163"/>
      <c r="C49" s="163"/>
      <c r="D49" s="67"/>
      <c r="E49" s="68" t="s">
        <v>96</v>
      </c>
      <c r="F49" s="77">
        <v>48</v>
      </c>
      <c r="G49" s="70">
        <v>0.05</v>
      </c>
      <c r="H49" s="71">
        <f t="shared" si="2"/>
        <v>51</v>
      </c>
      <c r="I49" s="72" t="s">
        <v>33</v>
      </c>
      <c r="J49" s="76">
        <v>5</v>
      </c>
      <c r="K49" s="73">
        <v>7</v>
      </c>
      <c r="L49" s="74">
        <f>(J49+K49)*H49</f>
        <v>612</v>
      </c>
      <c r="M49" s="75"/>
      <c r="N49" s="128"/>
    </row>
    <row r="50" spans="1:14" s="129" customFormat="1" x14ac:dyDescent="0.2">
      <c r="A50" s="69">
        <f>IF(I50&lt;&gt;"",1+MAX($A$10:A49),"")</f>
        <v>34</v>
      </c>
      <c r="B50" s="163"/>
      <c r="C50" s="163"/>
      <c r="D50" s="67"/>
      <c r="E50" s="68" t="s">
        <v>97</v>
      </c>
      <c r="F50" s="143">
        <v>22</v>
      </c>
      <c r="G50" s="70">
        <v>0.05</v>
      </c>
      <c r="H50" s="71">
        <f t="shared" si="2"/>
        <v>24</v>
      </c>
      <c r="I50" s="72" t="s">
        <v>35</v>
      </c>
      <c r="J50" s="76">
        <v>10</v>
      </c>
      <c r="K50" s="73">
        <v>20</v>
      </c>
      <c r="L50" s="74">
        <f>(J50+K50)*H50</f>
        <v>720</v>
      </c>
      <c r="M50" s="75"/>
      <c r="N50" s="128"/>
    </row>
    <row r="51" spans="1:14" s="129" customFormat="1" x14ac:dyDescent="0.2">
      <c r="A51" s="69" t="str">
        <f>IF(I51&lt;&gt;"",1+MAX($A$10:A50),"")</f>
        <v/>
      </c>
      <c r="B51" s="163"/>
      <c r="C51" s="163"/>
      <c r="D51" s="67"/>
      <c r="E51" s="122" t="s">
        <v>98</v>
      </c>
      <c r="F51" s="143"/>
      <c r="G51" s="70"/>
      <c r="H51" s="71">
        <f t="shared" si="2"/>
        <v>0</v>
      </c>
      <c r="I51" s="72"/>
      <c r="J51" s="76"/>
      <c r="K51" s="73"/>
      <c r="L51" s="74">
        <f>(J51+K51)*H51</f>
        <v>0</v>
      </c>
      <c r="M51" s="75"/>
      <c r="N51" s="128"/>
    </row>
    <row r="52" spans="1:14" s="129" customFormat="1" x14ac:dyDescent="0.2">
      <c r="A52" s="69">
        <f>IF(I52&lt;&gt;"",1+MAX($A$10:A51),"")</f>
        <v>35</v>
      </c>
      <c r="B52" s="163"/>
      <c r="C52" s="163"/>
      <c r="D52" s="67"/>
      <c r="E52" s="68" t="s">
        <v>99</v>
      </c>
      <c r="F52" s="77">
        <v>13</v>
      </c>
      <c r="G52" s="70">
        <v>0</v>
      </c>
      <c r="H52" s="71">
        <f t="shared" si="2"/>
        <v>13</v>
      </c>
      <c r="I52" s="72" t="s">
        <v>32</v>
      </c>
      <c r="J52" s="76">
        <v>40</v>
      </c>
      <c r="K52" s="73">
        <v>60</v>
      </c>
      <c r="L52" s="74">
        <f>(J52+K52)*H52</f>
        <v>1300</v>
      </c>
      <c r="M52" s="75"/>
      <c r="N52" s="128"/>
    </row>
    <row r="53" spans="1:14" s="129" customFormat="1" ht="31.5" x14ac:dyDescent="0.2">
      <c r="A53" s="69">
        <f>IF(I53&lt;&gt;"",1+MAX($A$10:A52),"")</f>
        <v>36</v>
      </c>
      <c r="B53" s="163"/>
      <c r="C53" s="163"/>
      <c r="D53" s="67"/>
      <c r="E53" s="68" t="s">
        <v>100</v>
      </c>
      <c r="F53" s="77">
        <v>106</v>
      </c>
      <c r="G53" s="70">
        <v>0.05</v>
      </c>
      <c r="H53" s="71">
        <f t="shared" si="2"/>
        <v>112</v>
      </c>
      <c r="I53" s="72" t="s">
        <v>35</v>
      </c>
      <c r="J53" s="76">
        <v>15</v>
      </c>
      <c r="K53" s="73">
        <v>20</v>
      </c>
      <c r="L53" s="74">
        <f>(J53+K53)*H53</f>
        <v>3920</v>
      </c>
      <c r="M53" s="75"/>
      <c r="N53" s="128"/>
    </row>
    <row r="54" spans="1:14" s="129" customFormat="1" x14ac:dyDescent="0.2">
      <c r="A54" s="69">
        <f>IF(I54&lt;&gt;"",1+MAX($A$10:A53),"")</f>
        <v>37</v>
      </c>
      <c r="B54" s="163"/>
      <c r="C54" s="163"/>
      <c r="D54" s="67"/>
      <c r="E54" s="68" t="s">
        <v>101</v>
      </c>
      <c r="F54" s="77">
        <v>110</v>
      </c>
      <c r="G54" s="70">
        <v>0.05</v>
      </c>
      <c r="H54" s="71">
        <f t="shared" si="2"/>
        <v>116</v>
      </c>
      <c r="I54" s="72" t="s">
        <v>35</v>
      </c>
      <c r="J54" s="76">
        <v>2</v>
      </c>
      <c r="K54" s="73">
        <v>3</v>
      </c>
      <c r="L54" s="74">
        <f>(J54+K54)*H54</f>
        <v>580</v>
      </c>
      <c r="M54" s="75"/>
      <c r="N54" s="128"/>
    </row>
    <row r="55" spans="1:14" s="129" customFormat="1" x14ac:dyDescent="0.2">
      <c r="A55" s="69">
        <f>IF(I55&lt;&gt;"",1+MAX($A$10:A54),"")</f>
        <v>38</v>
      </c>
      <c r="B55" s="163"/>
      <c r="C55" s="163"/>
      <c r="D55" s="67"/>
      <c r="E55" s="68" t="s">
        <v>102</v>
      </c>
      <c r="F55" s="77">
        <v>1</v>
      </c>
      <c r="G55" s="70">
        <v>0</v>
      </c>
      <c r="H55" s="71">
        <f t="shared" si="2"/>
        <v>1</v>
      </c>
      <c r="I55" s="72" t="s">
        <v>32</v>
      </c>
      <c r="J55" s="76">
        <v>100</v>
      </c>
      <c r="K55" s="73">
        <v>200</v>
      </c>
      <c r="L55" s="74">
        <f>(J55+K55)*H55</f>
        <v>300</v>
      </c>
      <c r="M55" s="75"/>
      <c r="N55" s="128"/>
    </row>
    <row r="56" spans="1:14" s="129" customFormat="1" x14ac:dyDescent="0.2">
      <c r="A56" s="69">
        <f>IF(I56&lt;&gt;"",1+MAX($A$10:A55),"")</f>
        <v>39</v>
      </c>
      <c r="B56" s="163"/>
      <c r="C56" s="163"/>
      <c r="D56" s="67"/>
      <c r="E56" s="68" t="s">
        <v>103</v>
      </c>
      <c r="F56" s="77">
        <v>6</v>
      </c>
      <c r="G56" s="70">
        <v>0</v>
      </c>
      <c r="H56" s="71">
        <f t="shared" si="2"/>
        <v>6</v>
      </c>
      <c r="I56" s="72" t="s">
        <v>32</v>
      </c>
      <c r="J56" s="76">
        <v>80</v>
      </c>
      <c r="K56" s="73">
        <v>120</v>
      </c>
      <c r="L56" s="74">
        <f>(J56+K56)*H56</f>
        <v>1200</v>
      </c>
      <c r="M56" s="75"/>
      <c r="N56" s="128"/>
    </row>
    <row r="57" spans="1:14" s="129" customFormat="1" x14ac:dyDescent="0.2">
      <c r="A57" s="69">
        <f>IF(I57&lt;&gt;"",1+MAX($A$10:A56),"")</f>
        <v>40</v>
      </c>
      <c r="B57" s="163"/>
      <c r="C57" s="163"/>
      <c r="D57" s="67"/>
      <c r="E57" s="68" t="s">
        <v>104</v>
      </c>
      <c r="F57" s="77">
        <v>1</v>
      </c>
      <c r="G57" s="70">
        <v>0.05</v>
      </c>
      <c r="H57" s="71">
        <f t="shared" si="2"/>
        <v>2</v>
      </c>
      <c r="I57" s="72" t="s">
        <v>32</v>
      </c>
      <c r="J57" s="76">
        <v>250</v>
      </c>
      <c r="K57" s="73">
        <v>400</v>
      </c>
      <c r="L57" s="74">
        <f>(J57+K57)*H57</f>
        <v>1300</v>
      </c>
      <c r="M57" s="75"/>
      <c r="N57" s="128"/>
    </row>
    <row r="58" spans="1:14" s="129" customFormat="1" x14ac:dyDescent="0.2">
      <c r="A58" s="69">
        <f>IF(I58&lt;&gt;"",1+MAX($A$10:A57),"")</f>
        <v>41</v>
      </c>
      <c r="B58" s="163"/>
      <c r="C58" s="163"/>
      <c r="D58" s="67"/>
      <c r="E58" s="68" t="s">
        <v>105</v>
      </c>
      <c r="F58" s="77">
        <v>2370</v>
      </c>
      <c r="G58" s="70">
        <v>0.05</v>
      </c>
      <c r="H58" s="71">
        <f t="shared" si="2"/>
        <v>2489</v>
      </c>
      <c r="I58" s="72" t="s">
        <v>33</v>
      </c>
      <c r="J58" s="76">
        <v>2</v>
      </c>
      <c r="K58" s="73">
        <v>3</v>
      </c>
      <c r="L58" s="74">
        <f>(J58+K58)*H58</f>
        <v>12445</v>
      </c>
      <c r="M58" s="75"/>
      <c r="N58" s="128"/>
    </row>
    <row r="59" spans="1:14" s="129" customFormat="1" x14ac:dyDescent="0.2">
      <c r="A59" s="69" t="str">
        <f>IF(I59&lt;&gt;"",1+MAX($A$10:A58),"")</f>
        <v/>
      </c>
      <c r="B59" s="163"/>
      <c r="C59" s="163"/>
      <c r="D59" s="67"/>
      <c r="E59" s="122" t="s">
        <v>106</v>
      </c>
      <c r="F59" s="77"/>
      <c r="G59" s="70"/>
      <c r="H59" s="71">
        <f t="shared" si="2"/>
        <v>0</v>
      </c>
      <c r="I59" s="72"/>
      <c r="J59" s="76"/>
      <c r="K59" s="73"/>
      <c r="L59" s="74">
        <f>(J59+K59)*H59</f>
        <v>0</v>
      </c>
      <c r="M59" s="75"/>
      <c r="N59" s="128"/>
    </row>
    <row r="60" spans="1:14" s="129" customFormat="1" x14ac:dyDescent="0.2">
      <c r="A60" s="69">
        <f>IF(I60&lt;&gt;"",1+MAX($A$10:A59),"")</f>
        <v>42</v>
      </c>
      <c r="B60" s="163"/>
      <c r="C60" s="163"/>
      <c r="D60" s="67"/>
      <c r="E60" s="68" t="s">
        <v>107</v>
      </c>
      <c r="F60" s="143">
        <v>447.03703703703701</v>
      </c>
      <c r="G60" s="70">
        <v>0.05</v>
      </c>
      <c r="H60" s="71">
        <f t="shared" si="2"/>
        <v>470</v>
      </c>
      <c r="I60" s="72" t="s">
        <v>37</v>
      </c>
      <c r="J60" s="76">
        <v>5</v>
      </c>
      <c r="K60" s="73"/>
      <c r="L60" s="74">
        <f>(J60+K60)*H60</f>
        <v>2350</v>
      </c>
      <c r="M60" s="75"/>
      <c r="N60" s="128"/>
    </row>
    <row r="61" spans="1:14" s="129" customFormat="1" x14ac:dyDescent="0.2">
      <c r="A61" s="69">
        <f>IF(I61&lt;&gt;"",1+MAX($A$10:A60),"")</f>
        <v>43</v>
      </c>
      <c r="B61" s="163"/>
      <c r="C61" s="163"/>
      <c r="D61" s="67"/>
      <c r="E61" s="68" t="s">
        <v>108</v>
      </c>
      <c r="F61" s="77">
        <v>132.22222222222223</v>
      </c>
      <c r="G61" s="70">
        <v>0.05</v>
      </c>
      <c r="H61" s="71">
        <f t="shared" si="2"/>
        <v>139</v>
      </c>
      <c r="I61" s="72" t="s">
        <v>37</v>
      </c>
      <c r="J61" s="76">
        <v>2</v>
      </c>
      <c r="K61" s="73">
        <v>3</v>
      </c>
      <c r="L61" s="74">
        <f>(J61+K61)*H61</f>
        <v>695</v>
      </c>
      <c r="M61" s="75"/>
      <c r="N61" s="128"/>
    </row>
    <row r="62" spans="1:14" s="129" customFormat="1" x14ac:dyDescent="0.2">
      <c r="A62" s="69" t="str">
        <f>IF(I62&lt;&gt;"",1+MAX($A$10:A61),"")</f>
        <v/>
      </c>
      <c r="B62" s="163"/>
      <c r="C62" s="163"/>
      <c r="D62" s="67"/>
      <c r="E62" s="122" t="s">
        <v>109</v>
      </c>
      <c r="F62" s="77"/>
      <c r="G62" s="70"/>
      <c r="H62" s="71">
        <f t="shared" ref="H62:H64" si="3">CEILING(F62*(1+G62),1)</f>
        <v>0</v>
      </c>
      <c r="I62" s="72"/>
      <c r="J62" s="76"/>
      <c r="K62" s="73"/>
      <c r="L62" s="74">
        <f>(J62+K62)*H62</f>
        <v>0</v>
      </c>
      <c r="M62" s="75"/>
      <c r="N62" s="128"/>
    </row>
    <row r="63" spans="1:14" s="129" customFormat="1" x14ac:dyDescent="0.2">
      <c r="A63" s="69">
        <f>IF(I63&lt;&gt;"",1+MAX($A$10:A62),"")</f>
        <v>44</v>
      </c>
      <c r="B63" s="163"/>
      <c r="C63" s="163"/>
      <c r="D63" s="67"/>
      <c r="E63" s="68" t="s">
        <v>109</v>
      </c>
      <c r="F63" s="77">
        <v>306</v>
      </c>
      <c r="G63" s="70">
        <v>0.05</v>
      </c>
      <c r="H63" s="71">
        <f t="shared" si="3"/>
        <v>322</v>
      </c>
      <c r="I63" s="72" t="s">
        <v>37</v>
      </c>
      <c r="J63" s="76">
        <v>35</v>
      </c>
      <c r="K63" s="73"/>
      <c r="L63" s="74">
        <f>(J63+K63)*H63</f>
        <v>11270</v>
      </c>
      <c r="M63" s="75"/>
      <c r="N63" s="128"/>
    </row>
    <row r="64" spans="1:14" s="129" customFormat="1" x14ac:dyDescent="0.2">
      <c r="A64" s="69">
        <f>IF(I64&lt;&gt;"",1+MAX($A$10:A63),"")</f>
        <v>45</v>
      </c>
      <c r="B64" s="163"/>
      <c r="C64" s="163"/>
      <c r="D64" s="67"/>
      <c r="E64" s="68" t="s">
        <v>110</v>
      </c>
      <c r="F64" s="77">
        <v>174</v>
      </c>
      <c r="G64" s="70">
        <v>0.05</v>
      </c>
      <c r="H64" s="71">
        <f t="shared" si="3"/>
        <v>183</v>
      </c>
      <c r="I64" s="72" t="s">
        <v>37</v>
      </c>
      <c r="J64" s="76">
        <v>15</v>
      </c>
      <c r="K64" s="73">
        <v>15</v>
      </c>
      <c r="L64" s="74">
        <f>(J64+K64)*H64</f>
        <v>5490</v>
      </c>
      <c r="M64" s="75"/>
      <c r="N64" s="128"/>
    </row>
    <row r="65" spans="1:14" s="129" customFormat="1" x14ac:dyDescent="0.25">
      <c r="A65" s="69" t="str">
        <f>IF(I65&lt;&gt;"",1+MAX($A$10:A64),"")</f>
        <v/>
      </c>
      <c r="B65" s="145"/>
      <c r="C65" s="145"/>
      <c r="D65" s="67"/>
      <c r="E65" s="138"/>
      <c r="F65" s="138"/>
      <c r="G65" s="132"/>
      <c r="H65" s="133"/>
      <c r="I65" s="134"/>
      <c r="J65" s="135"/>
      <c r="K65" s="136"/>
      <c r="L65" s="137"/>
      <c r="M65" s="75"/>
      <c r="N65" s="128"/>
    </row>
    <row r="66" spans="1:14" s="129" customFormat="1" x14ac:dyDescent="0.2">
      <c r="A66" s="69" t="str">
        <f>IF(I66&lt;&gt;"",1+MAX($A$10:A65),"")</f>
        <v/>
      </c>
      <c r="B66" s="124"/>
      <c r="C66" s="78"/>
      <c r="D66" s="80" t="s">
        <v>63</v>
      </c>
      <c r="E66" s="81" t="s">
        <v>64</v>
      </c>
      <c r="F66" s="78"/>
      <c r="G66" s="84"/>
      <c r="H66" s="84"/>
      <c r="I66" s="84"/>
      <c r="J66" s="84"/>
      <c r="K66" s="84"/>
      <c r="L66" s="84"/>
      <c r="M66" s="85">
        <f>SUM(L67:L98)</f>
        <v>178097</v>
      </c>
      <c r="N66" s="128"/>
    </row>
    <row r="67" spans="1:14" s="129" customFormat="1" x14ac:dyDescent="0.2">
      <c r="A67" s="69" t="str">
        <f>IF(I67&lt;&gt;"",1+MAX($A$10:A66),"")</f>
        <v/>
      </c>
      <c r="B67" s="123"/>
      <c r="C67" s="123"/>
      <c r="D67" s="67"/>
      <c r="E67" s="130"/>
      <c r="F67" s="131"/>
      <c r="G67" s="132"/>
      <c r="H67" s="133"/>
      <c r="I67" s="134"/>
      <c r="J67" s="135"/>
      <c r="K67" s="136"/>
      <c r="L67" s="137"/>
      <c r="M67" s="75"/>
      <c r="N67" s="128"/>
    </row>
    <row r="68" spans="1:14" s="129" customFormat="1" x14ac:dyDescent="0.2">
      <c r="A68" s="69" t="str">
        <f>IF(I68&lt;&gt;"",1+MAX($A$10:A67),"")</f>
        <v/>
      </c>
      <c r="B68" s="166" t="s">
        <v>68</v>
      </c>
      <c r="C68" s="166" t="s">
        <v>69</v>
      </c>
      <c r="D68" s="67"/>
      <c r="E68" s="122" t="s">
        <v>65</v>
      </c>
      <c r="F68" s="77"/>
      <c r="G68" s="70"/>
      <c r="H68" s="71"/>
      <c r="I68" s="72"/>
      <c r="J68" s="76"/>
      <c r="K68" s="73"/>
      <c r="L68" s="74"/>
      <c r="M68" s="75"/>
      <c r="N68" s="128"/>
    </row>
    <row r="69" spans="1:14" s="129" customFormat="1" x14ac:dyDescent="0.2">
      <c r="A69" s="69" t="str">
        <f>IF(I69&lt;&gt;"",1+MAX($A$10:A68),"")</f>
        <v/>
      </c>
      <c r="B69" s="163"/>
      <c r="C69" s="163"/>
      <c r="D69" s="67"/>
      <c r="E69" s="68" t="s">
        <v>114</v>
      </c>
      <c r="F69" s="77"/>
      <c r="G69" s="70"/>
      <c r="H69" s="71"/>
      <c r="I69" s="72"/>
      <c r="J69" s="76"/>
      <c r="K69" s="73"/>
      <c r="L69" s="74">
        <f>(J69+K69)*H69</f>
        <v>0</v>
      </c>
      <c r="M69" s="75"/>
      <c r="N69" s="128"/>
    </row>
    <row r="70" spans="1:14" s="129" customFormat="1" x14ac:dyDescent="0.2">
      <c r="A70" s="69">
        <f>IF(I70&lt;&gt;"",1+MAX($A$10:A69),"")</f>
        <v>46</v>
      </c>
      <c r="B70" s="163"/>
      <c r="C70" s="163"/>
      <c r="D70" s="67"/>
      <c r="E70" s="68" t="s">
        <v>115</v>
      </c>
      <c r="F70" s="77">
        <v>2.59</v>
      </c>
      <c r="G70" s="70">
        <v>0.05</v>
      </c>
      <c r="H70" s="71">
        <f t="shared" ref="H70:H77" si="4">CEILING(F70*(1+G70),1)</f>
        <v>3</v>
      </c>
      <c r="I70" s="72" t="s">
        <v>37</v>
      </c>
      <c r="J70" s="76">
        <v>200</v>
      </c>
      <c r="K70" s="73">
        <v>450</v>
      </c>
      <c r="L70" s="74">
        <f>(J70+K70)*H70</f>
        <v>1950</v>
      </c>
      <c r="M70" s="75"/>
      <c r="N70" s="128"/>
    </row>
    <row r="71" spans="1:14" s="129" customFormat="1" x14ac:dyDescent="0.2">
      <c r="A71" s="69">
        <f>IF(I71&lt;&gt;"",1+MAX($A$10:A70),"")</f>
        <v>47</v>
      </c>
      <c r="B71" s="163"/>
      <c r="C71" s="163"/>
      <c r="D71" s="67"/>
      <c r="E71" s="68" t="s">
        <v>116</v>
      </c>
      <c r="F71" s="143">
        <v>0.47000000000000003</v>
      </c>
      <c r="G71" s="70">
        <v>0.05</v>
      </c>
      <c r="H71" s="71">
        <f t="shared" si="4"/>
        <v>1</v>
      </c>
      <c r="I71" s="72" t="s">
        <v>37</v>
      </c>
      <c r="J71" s="76">
        <v>200</v>
      </c>
      <c r="K71" s="73">
        <v>450</v>
      </c>
      <c r="L71" s="74">
        <f>(J71+K71)*H71</f>
        <v>650</v>
      </c>
      <c r="M71" s="75"/>
      <c r="N71" s="128"/>
    </row>
    <row r="72" spans="1:14" s="129" customFormat="1" x14ac:dyDescent="0.2">
      <c r="A72" s="69">
        <f>IF(I72&lt;&gt;"",1+MAX($A$10:A71),"")</f>
        <v>48</v>
      </c>
      <c r="B72" s="163"/>
      <c r="C72" s="163"/>
      <c r="D72" s="67"/>
      <c r="E72" s="68" t="s">
        <v>117</v>
      </c>
      <c r="F72" s="77">
        <v>2.34</v>
      </c>
      <c r="G72" s="70">
        <v>0.05</v>
      </c>
      <c r="H72" s="71">
        <f t="shared" si="4"/>
        <v>3</v>
      </c>
      <c r="I72" s="72" t="s">
        <v>37</v>
      </c>
      <c r="J72" s="76">
        <v>200</v>
      </c>
      <c r="K72" s="73">
        <v>450</v>
      </c>
      <c r="L72" s="74">
        <f>(J72+K72)*H72</f>
        <v>1950</v>
      </c>
      <c r="M72" s="75"/>
      <c r="N72" s="128"/>
    </row>
    <row r="73" spans="1:14" s="129" customFormat="1" x14ac:dyDescent="0.2">
      <c r="A73" s="69">
        <f>IF(I73&lt;&gt;"",1+MAX($A$10:A72),"")</f>
        <v>49</v>
      </c>
      <c r="B73" s="163"/>
      <c r="C73" s="163"/>
      <c r="D73" s="67"/>
      <c r="E73" s="68" t="s">
        <v>118</v>
      </c>
      <c r="F73" s="77">
        <v>1.71</v>
      </c>
      <c r="G73" s="70">
        <v>0.05</v>
      </c>
      <c r="H73" s="71">
        <f t="shared" si="4"/>
        <v>2</v>
      </c>
      <c r="I73" s="72" t="s">
        <v>37</v>
      </c>
      <c r="J73" s="76">
        <v>200</v>
      </c>
      <c r="K73" s="73">
        <v>450</v>
      </c>
      <c r="L73" s="74">
        <f>(J73+K73)*H73</f>
        <v>1300</v>
      </c>
      <c r="M73" s="75"/>
      <c r="N73" s="128"/>
    </row>
    <row r="74" spans="1:14" s="129" customFormat="1" ht="31.5" x14ac:dyDescent="0.2">
      <c r="A74" s="69">
        <f>IF(I74&lt;&gt;"",1+MAX($A$10:A73),"")</f>
        <v>50</v>
      </c>
      <c r="B74" s="163"/>
      <c r="C74" s="163"/>
      <c r="D74" s="67"/>
      <c r="E74" s="68" t="s">
        <v>119</v>
      </c>
      <c r="F74" s="77">
        <v>8.17</v>
      </c>
      <c r="G74" s="70">
        <v>0.05</v>
      </c>
      <c r="H74" s="71">
        <f t="shared" si="4"/>
        <v>9</v>
      </c>
      <c r="I74" s="72" t="s">
        <v>37</v>
      </c>
      <c r="J74" s="76">
        <v>200</v>
      </c>
      <c r="K74" s="73">
        <v>450</v>
      </c>
      <c r="L74" s="74">
        <f>(J74+K74)*H74</f>
        <v>5850</v>
      </c>
      <c r="M74" s="75"/>
      <c r="N74" s="128"/>
    </row>
    <row r="75" spans="1:14" s="129" customFormat="1" x14ac:dyDescent="0.2">
      <c r="A75" s="69">
        <f>IF(I75&lt;&gt;"",1+MAX($A$10:A74),"")</f>
        <v>51</v>
      </c>
      <c r="B75" s="163"/>
      <c r="C75" s="163"/>
      <c r="D75" s="67"/>
      <c r="E75" s="68" t="s">
        <v>120</v>
      </c>
      <c r="F75" s="77">
        <v>1.49</v>
      </c>
      <c r="G75" s="70">
        <v>0.05</v>
      </c>
      <c r="H75" s="71">
        <f t="shared" si="4"/>
        <v>2</v>
      </c>
      <c r="I75" s="72" t="s">
        <v>37</v>
      </c>
      <c r="J75" s="76">
        <v>200</v>
      </c>
      <c r="K75" s="73">
        <v>450</v>
      </c>
      <c r="L75" s="74">
        <f>(J75+K75)*H75</f>
        <v>1300</v>
      </c>
      <c r="M75" s="75"/>
      <c r="N75" s="128"/>
    </row>
    <row r="76" spans="1:14" s="129" customFormat="1" x14ac:dyDescent="0.2">
      <c r="A76" s="69">
        <f>IF(I76&lt;&gt;"",1+MAX($A$10:A75),"")</f>
        <v>52</v>
      </c>
      <c r="B76" s="163"/>
      <c r="C76" s="163"/>
      <c r="D76" s="67"/>
      <c r="E76" s="68" t="s">
        <v>121</v>
      </c>
      <c r="F76" s="77">
        <v>2.78</v>
      </c>
      <c r="G76" s="70">
        <v>0.05</v>
      </c>
      <c r="H76" s="71">
        <f t="shared" si="4"/>
        <v>3</v>
      </c>
      <c r="I76" s="72" t="s">
        <v>37</v>
      </c>
      <c r="J76" s="76">
        <v>200</v>
      </c>
      <c r="K76" s="73">
        <v>450</v>
      </c>
      <c r="L76" s="74">
        <f>(J76+K76)*H76</f>
        <v>1950</v>
      </c>
      <c r="M76" s="75"/>
      <c r="N76" s="128"/>
    </row>
    <row r="77" spans="1:14" s="129" customFormat="1" ht="31.5" x14ac:dyDescent="0.2">
      <c r="A77" s="69">
        <f>IF(I77&lt;&gt;"",1+MAX($A$10:A76),"")</f>
        <v>53</v>
      </c>
      <c r="B77" s="163"/>
      <c r="C77" s="163"/>
      <c r="D77" s="67"/>
      <c r="E77" s="68" t="s">
        <v>122</v>
      </c>
      <c r="F77" s="77">
        <v>11.209999999999999</v>
      </c>
      <c r="G77" s="70">
        <v>0.05</v>
      </c>
      <c r="H77" s="71">
        <f t="shared" si="4"/>
        <v>12</v>
      </c>
      <c r="I77" s="72" t="s">
        <v>37</v>
      </c>
      <c r="J77" s="76">
        <v>200</v>
      </c>
      <c r="K77" s="73">
        <v>450</v>
      </c>
      <c r="L77" s="74">
        <f>(J77+K77)*H77</f>
        <v>7800</v>
      </c>
      <c r="M77" s="75"/>
      <c r="N77" s="128"/>
    </row>
    <row r="78" spans="1:14" s="129" customFormat="1" ht="31.5" x14ac:dyDescent="0.2">
      <c r="A78" s="69">
        <f>IF(I78&lt;&gt;"",1+MAX($A$10:A77),"")</f>
        <v>54</v>
      </c>
      <c r="B78" s="163"/>
      <c r="C78" s="163"/>
      <c r="D78" s="67"/>
      <c r="E78" s="68" t="s">
        <v>123</v>
      </c>
      <c r="F78" s="77">
        <v>6.26</v>
      </c>
      <c r="G78" s="70">
        <v>0.05</v>
      </c>
      <c r="H78" s="71">
        <f t="shared" ref="H78" si="5">CEILING(F78*(1+G78),1)</f>
        <v>7</v>
      </c>
      <c r="I78" s="72" t="s">
        <v>37</v>
      </c>
      <c r="J78" s="76">
        <v>200</v>
      </c>
      <c r="K78" s="73">
        <v>450</v>
      </c>
      <c r="L78" s="74">
        <f>(J78+K78)*H78</f>
        <v>4550</v>
      </c>
      <c r="M78" s="75"/>
      <c r="N78" s="128"/>
    </row>
    <row r="79" spans="1:14" s="129" customFormat="1" x14ac:dyDescent="0.2">
      <c r="A79" s="69" t="str">
        <f>IF(I79&lt;&gt;"",1+MAX($A$10:A78),"")</f>
        <v/>
      </c>
      <c r="B79" s="163"/>
      <c r="C79" s="163"/>
      <c r="D79" s="67"/>
      <c r="E79" s="122" t="s">
        <v>124</v>
      </c>
      <c r="F79" s="77"/>
      <c r="G79" s="70"/>
      <c r="H79" s="71"/>
      <c r="I79" s="72"/>
      <c r="J79" s="76"/>
      <c r="K79" s="73"/>
      <c r="L79" s="74">
        <f>(J79+K79)*H79</f>
        <v>0</v>
      </c>
      <c r="M79" s="75"/>
      <c r="N79" s="128"/>
    </row>
    <row r="80" spans="1:14" s="129" customFormat="1" ht="31.5" x14ac:dyDescent="0.2">
      <c r="A80" s="69">
        <f>IF(I80&lt;&gt;"",1+MAX($A$10:A79),"")</f>
        <v>55</v>
      </c>
      <c r="B80" s="163"/>
      <c r="C80" s="163"/>
      <c r="D80" s="67"/>
      <c r="E80" s="68" t="s">
        <v>125</v>
      </c>
      <c r="F80" s="77">
        <v>24.9</v>
      </c>
      <c r="G80" s="70">
        <v>0.05</v>
      </c>
      <c r="H80" s="71">
        <f t="shared" ref="H80" si="6">CEILING(F80*(1+G80),1)</f>
        <v>27</v>
      </c>
      <c r="I80" s="72" t="s">
        <v>37</v>
      </c>
      <c r="J80" s="76">
        <v>200</v>
      </c>
      <c r="K80" s="73">
        <v>450</v>
      </c>
      <c r="L80" s="74">
        <f>(J80+K80)*H80</f>
        <v>17550</v>
      </c>
      <c r="M80" s="75"/>
      <c r="N80" s="128"/>
    </row>
    <row r="81" spans="1:14" s="129" customFormat="1" x14ac:dyDescent="0.2">
      <c r="A81" s="69">
        <f>IF(I81&lt;&gt;"",1+MAX($A$10:A80),"")</f>
        <v>56</v>
      </c>
      <c r="B81" s="163"/>
      <c r="C81" s="163"/>
      <c r="D81" s="67"/>
      <c r="E81" s="68" t="s">
        <v>126</v>
      </c>
      <c r="F81" s="77">
        <v>4.08</v>
      </c>
      <c r="G81" s="70">
        <v>0.05</v>
      </c>
      <c r="H81" s="71">
        <f t="shared" ref="H81" si="7">CEILING(F81*(1+G81),1)</f>
        <v>5</v>
      </c>
      <c r="I81" s="72" t="s">
        <v>37</v>
      </c>
      <c r="J81" s="76">
        <v>200</v>
      </c>
      <c r="K81" s="73">
        <v>450</v>
      </c>
      <c r="L81" s="74">
        <f>(J81+K81)*H81</f>
        <v>3250</v>
      </c>
      <c r="M81" s="75"/>
      <c r="N81" s="128"/>
    </row>
    <row r="82" spans="1:14" s="129" customFormat="1" x14ac:dyDescent="0.2">
      <c r="A82" s="69" t="str">
        <f>IF(I82&lt;&gt;"",1+MAX($A$10:A81),"")</f>
        <v/>
      </c>
      <c r="B82" s="163"/>
      <c r="C82" s="163"/>
      <c r="D82" s="67"/>
      <c r="E82" s="122" t="s">
        <v>127</v>
      </c>
      <c r="F82" s="77"/>
      <c r="G82" s="70"/>
      <c r="H82" s="71"/>
      <c r="I82" s="72"/>
      <c r="J82" s="76"/>
      <c r="K82" s="73"/>
      <c r="L82" s="74">
        <f>(J82+K82)*H82</f>
        <v>0</v>
      </c>
      <c r="M82" s="75"/>
      <c r="N82" s="128"/>
    </row>
    <row r="83" spans="1:14" s="129" customFormat="1" x14ac:dyDescent="0.2">
      <c r="A83" s="69">
        <f>IF(I83&lt;&gt;"",1+MAX($A$10:A82),"")</f>
        <v>57</v>
      </c>
      <c r="B83" s="163"/>
      <c r="C83" s="163"/>
      <c r="D83" s="67"/>
      <c r="E83" s="68" t="s">
        <v>128</v>
      </c>
      <c r="F83" s="77">
        <v>0.34</v>
      </c>
      <c r="G83" s="70">
        <v>0.05</v>
      </c>
      <c r="H83" s="71">
        <f t="shared" ref="H83" si="8">CEILING(F83*(1+G83),1)</f>
        <v>1</v>
      </c>
      <c r="I83" s="72" t="s">
        <v>37</v>
      </c>
      <c r="J83" s="76">
        <v>200</v>
      </c>
      <c r="K83" s="73">
        <v>450</v>
      </c>
      <c r="L83" s="74">
        <f>(J83+K83)*H83</f>
        <v>650</v>
      </c>
      <c r="M83" s="75"/>
      <c r="N83" s="128"/>
    </row>
    <row r="84" spans="1:14" s="129" customFormat="1" x14ac:dyDescent="0.2">
      <c r="A84" s="69" t="str">
        <f>IF(I84&lt;&gt;"",1+MAX($A$10:A83),"")</f>
        <v/>
      </c>
      <c r="B84" s="163"/>
      <c r="C84" s="163"/>
      <c r="D84" s="67"/>
      <c r="E84" s="122" t="s">
        <v>129</v>
      </c>
      <c r="F84" s="77"/>
      <c r="G84" s="70"/>
      <c r="H84" s="71"/>
      <c r="I84" s="72"/>
      <c r="J84" s="76"/>
      <c r="K84" s="73"/>
      <c r="L84" s="74">
        <f>(J84+K84)*H84</f>
        <v>0</v>
      </c>
      <c r="M84" s="75"/>
      <c r="N84" s="128"/>
    </row>
    <row r="85" spans="1:14" s="129" customFormat="1" ht="31.5" x14ac:dyDescent="0.2">
      <c r="A85" s="69">
        <f>IF(I85&lt;&gt;"",1+MAX($A$10:A84),"")</f>
        <v>58</v>
      </c>
      <c r="B85" s="163"/>
      <c r="C85" s="163"/>
      <c r="D85" s="67"/>
      <c r="E85" s="68" t="s">
        <v>130</v>
      </c>
      <c r="F85" s="77">
        <v>0.68</v>
      </c>
      <c r="G85" s="70">
        <v>0.05</v>
      </c>
      <c r="H85" s="71">
        <f t="shared" ref="H85" si="9">CEILING(F85*(1+G85),1)</f>
        <v>1</v>
      </c>
      <c r="I85" s="72" t="s">
        <v>37</v>
      </c>
      <c r="J85" s="76">
        <v>200</v>
      </c>
      <c r="K85" s="73">
        <v>450</v>
      </c>
      <c r="L85" s="74">
        <f>(J85+K85)*H85</f>
        <v>650</v>
      </c>
      <c r="M85" s="75"/>
      <c r="N85" s="128"/>
    </row>
    <row r="86" spans="1:14" s="129" customFormat="1" ht="31.5" x14ac:dyDescent="0.2">
      <c r="A86" s="69">
        <f>IF(I86&lt;&gt;"",1+MAX($A$10:A85),"")</f>
        <v>59</v>
      </c>
      <c r="B86" s="163"/>
      <c r="C86" s="163"/>
      <c r="D86" s="67"/>
      <c r="E86" s="68" t="s">
        <v>131</v>
      </c>
      <c r="F86" s="77">
        <v>7.7</v>
      </c>
      <c r="G86" s="70">
        <v>0.05</v>
      </c>
      <c r="H86" s="71">
        <f t="shared" ref="H86:H87" si="10">CEILING(F86*(1+G86),1)</f>
        <v>9</v>
      </c>
      <c r="I86" s="72" t="s">
        <v>37</v>
      </c>
      <c r="J86" s="76">
        <v>200</v>
      </c>
      <c r="K86" s="73">
        <v>450</v>
      </c>
      <c r="L86" s="74">
        <f>(J86+K86)*H86</f>
        <v>5850</v>
      </c>
      <c r="M86" s="75"/>
      <c r="N86" s="128"/>
    </row>
    <row r="87" spans="1:14" s="129" customFormat="1" ht="31.5" x14ac:dyDescent="0.2">
      <c r="A87" s="69">
        <f>IF(I87&lt;&gt;"",1+MAX($A$10:A86),"")</f>
        <v>60</v>
      </c>
      <c r="B87" s="163"/>
      <c r="C87" s="163"/>
      <c r="D87" s="67"/>
      <c r="E87" s="68" t="s">
        <v>132</v>
      </c>
      <c r="F87" s="77">
        <v>1.72</v>
      </c>
      <c r="G87" s="70">
        <v>0.05</v>
      </c>
      <c r="H87" s="71">
        <f t="shared" si="10"/>
        <v>2</v>
      </c>
      <c r="I87" s="72" t="s">
        <v>37</v>
      </c>
      <c r="J87" s="76">
        <v>200</v>
      </c>
      <c r="K87" s="73">
        <v>450</v>
      </c>
      <c r="L87" s="74">
        <f>(J87+K87)*H87</f>
        <v>1300</v>
      </c>
      <c r="M87" s="75"/>
      <c r="N87" s="128"/>
    </row>
    <row r="88" spans="1:14" s="129" customFormat="1" ht="31.5" x14ac:dyDescent="0.2">
      <c r="A88" s="69">
        <f>IF(I88&lt;&gt;"",1+MAX($A$10:A87),"")</f>
        <v>61</v>
      </c>
      <c r="B88" s="163"/>
      <c r="C88" s="163"/>
      <c r="D88" s="67"/>
      <c r="E88" s="68" t="s">
        <v>133</v>
      </c>
      <c r="F88" s="77">
        <v>4.3499999999999996</v>
      </c>
      <c r="G88" s="70">
        <v>0.05</v>
      </c>
      <c r="H88" s="71">
        <f t="shared" ref="H88:H98" si="11">CEILING(F88*(1+G88),1)</f>
        <v>5</v>
      </c>
      <c r="I88" s="72" t="s">
        <v>37</v>
      </c>
      <c r="J88" s="76">
        <v>200</v>
      </c>
      <c r="K88" s="73">
        <v>450</v>
      </c>
      <c r="L88" s="74">
        <f>(J88+K88)*H88</f>
        <v>3250</v>
      </c>
      <c r="M88" s="75"/>
      <c r="N88" s="128"/>
    </row>
    <row r="89" spans="1:14" s="129" customFormat="1" ht="31.5" x14ac:dyDescent="0.2">
      <c r="A89" s="69">
        <f>IF(I89&lt;&gt;"",1+MAX($A$10:A88),"")</f>
        <v>62</v>
      </c>
      <c r="B89" s="163"/>
      <c r="C89" s="163"/>
      <c r="D89" s="67"/>
      <c r="E89" s="68" t="s">
        <v>134</v>
      </c>
      <c r="F89" s="77">
        <v>29.78</v>
      </c>
      <c r="G89" s="70">
        <v>0.05</v>
      </c>
      <c r="H89" s="71">
        <f t="shared" si="11"/>
        <v>32</v>
      </c>
      <c r="I89" s="72" t="s">
        <v>37</v>
      </c>
      <c r="J89" s="76">
        <v>200</v>
      </c>
      <c r="K89" s="73">
        <v>450</v>
      </c>
      <c r="L89" s="74">
        <f>(J89+K89)*H89</f>
        <v>20800</v>
      </c>
      <c r="M89" s="75"/>
      <c r="N89" s="128"/>
    </row>
    <row r="90" spans="1:14" s="129" customFormat="1" ht="31.5" x14ac:dyDescent="0.2">
      <c r="A90" s="69">
        <f>IF(I90&lt;&gt;"",1+MAX($A$10:A89),"")</f>
        <v>63</v>
      </c>
      <c r="B90" s="163"/>
      <c r="C90" s="163"/>
      <c r="D90" s="67"/>
      <c r="E90" s="68" t="s">
        <v>135</v>
      </c>
      <c r="F90" s="77">
        <v>5.17</v>
      </c>
      <c r="G90" s="70">
        <v>0.05</v>
      </c>
      <c r="H90" s="71">
        <f t="shared" si="11"/>
        <v>6</v>
      </c>
      <c r="I90" s="72" t="s">
        <v>37</v>
      </c>
      <c r="J90" s="76">
        <v>200</v>
      </c>
      <c r="K90" s="73">
        <v>450</v>
      </c>
      <c r="L90" s="74">
        <f>(J90+K90)*H90</f>
        <v>3900</v>
      </c>
      <c r="M90" s="75"/>
      <c r="N90" s="128"/>
    </row>
    <row r="91" spans="1:14" s="129" customFormat="1" ht="31.5" x14ac:dyDescent="0.2">
      <c r="A91" s="69">
        <f>IF(I91&lt;&gt;"",1+MAX($A$10:A90),"")</f>
        <v>64</v>
      </c>
      <c r="B91" s="163"/>
      <c r="C91" s="163"/>
      <c r="D91" s="67"/>
      <c r="E91" s="68" t="s">
        <v>136</v>
      </c>
      <c r="F91" s="77">
        <v>8.3000000000000007</v>
      </c>
      <c r="G91" s="70">
        <v>0.05</v>
      </c>
      <c r="H91" s="71">
        <f t="shared" si="11"/>
        <v>9</v>
      </c>
      <c r="I91" s="72" t="s">
        <v>37</v>
      </c>
      <c r="J91" s="76">
        <v>200</v>
      </c>
      <c r="K91" s="73">
        <v>450</v>
      </c>
      <c r="L91" s="74">
        <f>(J91+K91)*H91</f>
        <v>5850</v>
      </c>
      <c r="M91" s="75"/>
      <c r="N91" s="128"/>
    </row>
    <row r="92" spans="1:14" s="129" customFormat="1" x14ac:dyDescent="0.2">
      <c r="A92" s="69" t="str">
        <f>IF(I92&lt;&gt;"",1+MAX($A$10:A91),"")</f>
        <v/>
      </c>
      <c r="B92" s="163"/>
      <c r="C92" s="163"/>
      <c r="D92" s="67"/>
      <c r="E92" s="122" t="s">
        <v>137</v>
      </c>
      <c r="F92" s="77"/>
      <c r="G92" s="70"/>
      <c r="H92" s="71"/>
      <c r="I92" s="72"/>
      <c r="J92" s="76"/>
      <c r="K92" s="73"/>
      <c r="L92" s="74">
        <f>(J92+K92)*H92</f>
        <v>0</v>
      </c>
      <c r="M92" s="75"/>
      <c r="N92" s="128"/>
    </row>
    <row r="93" spans="1:14" s="129" customFormat="1" x14ac:dyDescent="0.2">
      <c r="A93" s="69">
        <f>IF(I93&lt;&gt;"",1+MAX($A$10:A92),"")</f>
        <v>65</v>
      </c>
      <c r="B93" s="163"/>
      <c r="C93" s="163"/>
      <c r="D93" s="67"/>
      <c r="E93" s="68" t="s">
        <v>138</v>
      </c>
      <c r="F93" s="77">
        <v>33.53</v>
      </c>
      <c r="G93" s="70">
        <v>0.05</v>
      </c>
      <c r="H93" s="71">
        <f t="shared" si="11"/>
        <v>36</v>
      </c>
      <c r="I93" s="72" t="s">
        <v>37</v>
      </c>
      <c r="J93" s="76">
        <v>190</v>
      </c>
      <c r="K93" s="73">
        <v>440</v>
      </c>
      <c r="L93" s="74">
        <f>(J93+K93)*H93</f>
        <v>22680</v>
      </c>
      <c r="M93" s="75"/>
      <c r="N93" s="128"/>
    </row>
    <row r="94" spans="1:14" s="129" customFormat="1" x14ac:dyDescent="0.2">
      <c r="A94" s="69">
        <f>IF(I94&lt;&gt;"",1+MAX($A$10:A93),"")</f>
        <v>66</v>
      </c>
      <c r="B94" s="163"/>
      <c r="C94" s="163"/>
      <c r="D94" s="67"/>
      <c r="E94" s="68" t="s">
        <v>139</v>
      </c>
      <c r="F94" s="143">
        <v>705</v>
      </c>
      <c r="G94" s="70">
        <v>0.05</v>
      </c>
      <c r="H94" s="71">
        <f t="shared" si="11"/>
        <v>741</v>
      </c>
      <c r="I94" s="72" t="s">
        <v>35</v>
      </c>
      <c r="J94" s="76">
        <v>15</v>
      </c>
      <c r="K94" s="73">
        <v>30</v>
      </c>
      <c r="L94" s="74">
        <f>(J94+K94)*H94</f>
        <v>33345</v>
      </c>
      <c r="M94" s="75"/>
      <c r="N94" s="128"/>
    </row>
    <row r="95" spans="1:14" s="129" customFormat="1" x14ac:dyDescent="0.2">
      <c r="A95" s="69" t="str">
        <f>IF(I95&lt;&gt;"",1+MAX($A$10:A94),"")</f>
        <v/>
      </c>
      <c r="B95" s="163"/>
      <c r="C95" s="163"/>
      <c r="D95" s="67"/>
      <c r="E95" s="122" t="s">
        <v>140</v>
      </c>
      <c r="F95" s="143"/>
      <c r="G95" s="70"/>
      <c r="H95" s="71"/>
      <c r="I95" s="72"/>
      <c r="J95" s="76"/>
      <c r="K95" s="73"/>
      <c r="L95" s="74">
        <f>(J95+K95)*H95</f>
        <v>0</v>
      </c>
      <c r="M95" s="75"/>
      <c r="N95" s="128"/>
    </row>
    <row r="96" spans="1:14" s="129" customFormat="1" x14ac:dyDescent="0.2">
      <c r="A96" s="69">
        <f>IF(I96&lt;&gt;"",1+MAX($A$10:A95),"")</f>
        <v>67</v>
      </c>
      <c r="B96" s="163"/>
      <c r="C96" s="163"/>
      <c r="D96" s="67"/>
      <c r="E96" s="68" t="s">
        <v>141</v>
      </c>
      <c r="F96" s="77">
        <v>2935</v>
      </c>
      <c r="G96" s="70">
        <v>0.05</v>
      </c>
      <c r="H96" s="71">
        <f t="shared" si="11"/>
        <v>3082</v>
      </c>
      <c r="I96" s="72" t="s">
        <v>33</v>
      </c>
      <c r="J96" s="76">
        <v>2</v>
      </c>
      <c r="K96" s="73">
        <v>4</v>
      </c>
      <c r="L96" s="74">
        <f>(J96+K96)*H96</f>
        <v>18492</v>
      </c>
      <c r="M96" s="75"/>
      <c r="N96" s="128"/>
    </row>
    <row r="97" spans="1:14" s="129" customFormat="1" x14ac:dyDescent="0.2">
      <c r="A97" s="69" t="str">
        <f>IF(I97&lt;&gt;"",1+MAX($A$10:A96),"")</f>
        <v/>
      </c>
      <c r="B97" s="163"/>
      <c r="C97" s="163"/>
      <c r="D97" s="67"/>
      <c r="E97" s="122" t="s">
        <v>142</v>
      </c>
      <c r="F97" s="77"/>
      <c r="G97" s="70"/>
      <c r="H97" s="71"/>
      <c r="I97" s="72"/>
      <c r="J97" s="76"/>
      <c r="K97" s="73"/>
      <c r="L97" s="74">
        <f>(J97+K97)*H97</f>
        <v>0</v>
      </c>
      <c r="M97" s="75"/>
      <c r="N97" s="128"/>
    </row>
    <row r="98" spans="1:14" s="129" customFormat="1" x14ac:dyDescent="0.2">
      <c r="A98" s="69">
        <f>IF(I98&lt;&gt;"",1+MAX($A$10:A97),"")</f>
        <v>68</v>
      </c>
      <c r="B98" s="163"/>
      <c r="C98" s="163"/>
      <c r="D98" s="67"/>
      <c r="E98" s="68" t="s">
        <v>141</v>
      </c>
      <c r="F98" s="77">
        <v>2100</v>
      </c>
      <c r="G98" s="70">
        <v>0.05</v>
      </c>
      <c r="H98" s="71">
        <f t="shared" si="11"/>
        <v>2205</v>
      </c>
      <c r="I98" s="72" t="s">
        <v>33</v>
      </c>
      <c r="J98" s="76">
        <v>2</v>
      </c>
      <c r="K98" s="73">
        <v>4</v>
      </c>
      <c r="L98" s="74">
        <f>(J98+K98)*H98</f>
        <v>13230</v>
      </c>
      <c r="M98" s="75"/>
      <c r="N98" s="128"/>
    </row>
    <row r="99" spans="1:14" s="129" customFormat="1" x14ac:dyDescent="0.25">
      <c r="A99" s="69" t="str">
        <f>IF(I99&lt;&gt;"",1+MAX($A$10:A98),"")</f>
        <v/>
      </c>
      <c r="B99" s="123"/>
      <c r="C99" s="123"/>
      <c r="D99" s="120"/>
      <c r="E99" s="138"/>
      <c r="F99" s="138"/>
      <c r="G99" s="132"/>
      <c r="H99" s="133"/>
      <c r="I99" s="134"/>
      <c r="J99" s="135"/>
      <c r="K99" s="136"/>
      <c r="L99" s="137"/>
      <c r="M99" s="75"/>
      <c r="N99" s="128"/>
    </row>
    <row r="100" spans="1:14" s="83" customFormat="1" x14ac:dyDescent="0.2">
      <c r="A100" s="69" t="str">
        <f>IF(I100&lt;&gt;"",1+MAX($A$10:A99),"")</f>
        <v/>
      </c>
      <c r="B100" s="25"/>
      <c r="C100" s="25"/>
      <c r="D100" s="80" t="s">
        <v>40</v>
      </c>
      <c r="E100" s="81" t="s">
        <v>42</v>
      </c>
      <c r="F100" s="78"/>
      <c r="G100" s="84"/>
      <c r="H100" s="84"/>
      <c r="I100" s="78"/>
      <c r="J100" s="84"/>
      <c r="K100" s="84"/>
      <c r="L100" s="84"/>
      <c r="M100" s="85">
        <f>SUM(L101:L170)</f>
        <v>390377</v>
      </c>
      <c r="N100" s="82" t="s">
        <v>10</v>
      </c>
    </row>
    <row r="101" spans="1:14" s="83" customFormat="1" x14ac:dyDescent="0.2">
      <c r="A101" s="69" t="str">
        <f>IF(I101&lt;&gt;"",1+MAX($A$10:A100),"")</f>
        <v/>
      </c>
      <c r="B101" s="69"/>
      <c r="C101" s="69"/>
      <c r="D101" s="67"/>
      <c r="E101" s="79"/>
      <c r="F101" s="79"/>
      <c r="G101" s="70"/>
      <c r="H101" s="71"/>
      <c r="I101" s="121"/>
      <c r="J101" s="76"/>
      <c r="K101" s="73"/>
      <c r="L101" s="74"/>
      <c r="M101" s="75"/>
      <c r="N101" s="82"/>
    </row>
    <row r="102" spans="1:14" s="83" customFormat="1" x14ac:dyDescent="0.2">
      <c r="A102" s="69" t="str">
        <f>IF(I102&lt;&gt;"",1+MAX($A$10:A101),"")</f>
        <v/>
      </c>
      <c r="B102" s="168" t="s">
        <v>43</v>
      </c>
      <c r="C102" s="168" t="s">
        <v>43</v>
      </c>
      <c r="D102" s="67"/>
      <c r="E102" s="119" t="s">
        <v>143</v>
      </c>
      <c r="F102" s="121"/>
      <c r="G102" s="79"/>
      <c r="H102" s="79"/>
      <c r="I102" s="121"/>
      <c r="J102" s="76"/>
      <c r="K102" s="73"/>
      <c r="L102" s="74"/>
      <c r="M102" s="75"/>
      <c r="N102" s="82"/>
    </row>
    <row r="103" spans="1:14" s="83" customFormat="1" x14ac:dyDescent="0.2">
      <c r="A103" s="69" t="str">
        <f>IF(I103&lt;&gt;"",1+MAX($A$10:A102),"")</f>
        <v/>
      </c>
      <c r="B103" s="163"/>
      <c r="C103" s="163"/>
      <c r="D103" s="67"/>
      <c r="E103" s="122" t="s">
        <v>66</v>
      </c>
      <c r="F103" s="121"/>
      <c r="G103" s="79"/>
      <c r="H103" s="79"/>
      <c r="I103" s="121"/>
      <c r="J103" s="76"/>
      <c r="K103" s="73"/>
      <c r="L103" s="74"/>
      <c r="M103" s="75"/>
      <c r="N103" s="82"/>
    </row>
    <row r="104" spans="1:14" s="83" customFormat="1" x14ac:dyDescent="0.2">
      <c r="A104" s="69">
        <f>IF(I104&lt;&gt;"",1+MAX($A$10:A103),"")</f>
        <v>69</v>
      </c>
      <c r="B104" s="163"/>
      <c r="C104" s="163"/>
      <c r="D104" s="67"/>
      <c r="E104" s="68" t="s">
        <v>144</v>
      </c>
      <c r="F104" s="77">
        <v>3765</v>
      </c>
      <c r="G104" s="70">
        <v>0.05</v>
      </c>
      <c r="H104" s="71">
        <f t="shared" ref="H104" si="12">CEILING(F104*(1+G104),1)</f>
        <v>3954</v>
      </c>
      <c r="I104" s="72" t="s">
        <v>204</v>
      </c>
      <c r="J104" s="76">
        <v>1.5</v>
      </c>
      <c r="K104" s="73">
        <v>2.5</v>
      </c>
      <c r="L104" s="74">
        <f>(J104+K104)*H104</f>
        <v>15816</v>
      </c>
      <c r="M104" s="75"/>
      <c r="N104" s="82"/>
    </row>
    <row r="105" spans="1:14" s="83" customFormat="1" x14ac:dyDescent="0.2">
      <c r="A105" s="69">
        <f>IF(I105&lt;&gt;"",1+MAX($A$10:A104),"")</f>
        <v>70</v>
      </c>
      <c r="B105" s="163"/>
      <c r="C105" s="163"/>
      <c r="D105" s="67"/>
      <c r="E105" s="68" t="s">
        <v>145</v>
      </c>
      <c r="F105" s="77">
        <v>209</v>
      </c>
      <c r="G105" s="70">
        <v>0.05</v>
      </c>
      <c r="H105" s="71">
        <f t="shared" ref="H105:H108" si="13">CEILING(F105*(1+G105),1)</f>
        <v>220</v>
      </c>
      <c r="I105" s="72" t="s">
        <v>204</v>
      </c>
      <c r="J105" s="76">
        <v>1.5</v>
      </c>
      <c r="K105" s="73">
        <v>2.5</v>
      </c>
      <c r="L105" s="74">
        <f>(J105+K105)*H105</f>
        <v>880</v>
      </c>
      <c r="M105" s="75"/>
      <c r="N105" s="82"/>
    </row>
    <row r="106" spans="1:14" s="83" customFormat="1" x14ac:dyDescent="0.2">
      <c r="A106" s="69">
        <f>IF(I106&lt;&gt;"",1+MAX($A$10:A105),"")</f>
        <v>71</v>
      </c>
      <c r="B106" s="163"/>
      <c r="C106" s="163"/>
      <c r="D106" s="67"/>
      <c r="E106" s="68" t="s">
        <v>146</v>
      </c>
      <c r="F106" s="77">
        <v>552</v>
      </c>
      <c r="G106" s="70">
        <v>0.05</v>
      </c>
      <c r="H106" s="71">
        <f t="shared" si="13"/>
        <v>580</v>
      </c>
      <c r="I106" s="72" t="s">
        <v>204</v>
      </c>
      <c r="J106" s="76">
        <v>1.5</v>
      </c>
      <c r="K106" s="73">
        <v>2.5</v>
      </c>
      <c r="L106" s="74">
        <f>(J106+K106)*H106</f>
        <v>2320</v>
      </c>
      <c r="M106" s="75"/>
      <c r="N106" s="82"/>
    </row>
    <row r="107" spans="1:14" s="83" customFormat="1" x14ac:dyDescent="0.2">
      <c r="A107" s="69">
        <f>IF(I107&lt;&gt;"",1+MAX($A$10:A106),"")</f>
        <v>72</v>
      </c>
      <c r="B107" s="163"/>
      <c r="C107" s="163"/>
      <c r="D107" s="67"/>
      <c r="E107" s="68" t="s">
        <v>147</v>
      </c>
      <c r="F107" s="77">
        <v>422</v>
      </c>
      <c r="G107" s="70">
        <v>0.05</v>
      </c>
      <c r="H107" s="71">
        <f t="shared" si="13"/>
        <v>444</v>
      </c>
      <c r="I107" s="72" t="s">
        <v>204</v>
      </c>
      <c r="J107" s="76">
        <v>1.5</v>
      </c>
      <c r="K107" s="73">
        <v>2.5</v>
      </c>
      <c r="L107" s="74">
        <f>(J107+K107)*H107</f>
        <v>1776</v>
      </c>
      <c r="M107" s="75"/>
      <c r="N107" s="82"/>
    </row>
    <row r="108" spans="1:14" s="129" customFormat="1" x14ac:dyDescent="0.2">
      <c r="A108" s="69">
        <f>IF(I108&lt;&gt;"",1+MAX($A$10:A107),"")</f>
        <v>73</v>
      </c>
      <c r="B108" s="145"/>
      <c r="C108" s="145"/>
      <c r="D108" s="120"/>
      <c r="E108" s="68" t="s">
        <v>148</v>
      </c>
      <c r="F108" s="77">
        <v>7668</v>
      </c>
      <c r="G108" s="70">
        <v>0.05</v>
      </c>
      <c r="H108" s="71">
        <f t="shared" si="13"/>
        <v>8052</v>
      </c>
      <c r="I108" s="72" t="s">
        <v>204</v>
      </c>
      <c r="J108" s="76">
        <v>1.5</v>
      </c>
      <c r="K108" s="73">
        <v>2.5</v>
      </c>
      <c r="L108" s="74">
        <f>(J108+K108)*H108</f>
        <v>32208</v>
      </c>
      <c r="M108" s="75"/>
      <c r="N108" s="128"/>
    </row>
    <row r="109" spans="1:14" s="129" customFormat="1" x14ac:dyDescent="0.2">
      <c r="A109" s="69">
        <f>IF(I109&lt;&gt;"",1+MAX($A$10:A108),"")</f>
        <v>74</v>
      </c>
      <c r="B109" s="145"/>
      <c r="C109" s="145"/>
      <c r="D109" s="120"/>
      <c r="E109" s="68" t="s">
        <v>149</v>
      </c>
      <c r="F109" s="77">
        <v>5076</v>
      </c>
      <c r="G109" s="70">
        <v>0.05</v>
      </c>
      <c r="H109" s="71">
        <f t="shared" ref="H109:H120" si="14">CEILING(F109*(1+G109),1)</f>
        <v>5330</v>
      </c>
      <c r="I109" s="72" t="s">
        <v>204</v>
      </c>
      <c r="J109" s="76">
        <v>1.5</v>
      </c>
      <c r="K109" s="73">
        <v>2.5</v>
      </c>
      <c r="L109" s="74">
        <f>(J109+K109)*H109</f>
        <v>21320</v>
      </c>
      <c r="M109" s="75"/>
      <c r="N109" s="128"/>
    </row>
    <row r="110" spans="1:14" s="129" customFormat="1" x14ac:dyDescent="0.2">
      <c r="A110" s="69" t="str">
        <f>IF(I110&lt;&gt;"",1+MAX($A$10:A109),"")</f>
        <v/>
      </c>
      <c r="B110" s="145"/>
      <c r="C110" s="145"/>
      <c r="D110" s="120"/>
      <c r="E110" s="122" t="s">
        <v>150</v>
      </c>
      <c r="F110" s="77"/>
      <c r="G110" s="70"/>
      <c r="H110" s="71">
        <f t="shared" si="14"/>
        <v>0</v>
      </c>
      <c r="I110" s="72"/>
      <c r="J110" s="76"/>
      <c r="K110" s="73"/>
      <c r="L110" s="74">
        <f>(J110+K110)*H110</f>
        <v>0</v>
      </c>
      <c r="M110" s="75"/>
      <c r="N110" s="128"/>
    </row>
    <row r="111" spans="1:14" s="129" customFormat="1" x14ac:dyDescent="0.2">
      <c r="A111" s="69">
        <f>IF(I111&lt;&gt;"",1+MAX($A$10:A110),"")</f>
        <v>75</v>
      </c>
      <c r="B111" s="145"/>
      <c r="C111" s="145"/>
      <c r="D111" s="120"/>
      <c r="E111" s="68" t="s">
        <v>151</v>
      </c>
      <c r="F111" s="77">
        <v>1696</v>
      </c>
      <c r="G111" s="70">
        <v>0.05</v>
      </c>
      <c r="H111" s="71">
        <f t="shared" si="14"/>
        <v>1781</v>
      </c>
      <c r="I111" s="72" t="s">
        <v>204</v>
      </c>
      <c r="J111" s="76">
        <v>1.5</v>
      </c>
      <c r="K111" s="73">
        <v>2.5</v>
      </c>
      <c r="L111" s="74">
        <f>(J111+K111)*H111</f>
        <v>7124</v>
      </c>
      <c r="M111" s="75"/>
      <c r="N111" s="128"/>
    </row>
    <row r="112" spans="1:14" s="129" customFormat="1" x14ac:dyDescent="0.2">
      <c r="A112" s="69">
        <f>IF(I112&lt;&gt;"",1+MAX($A$10:A111),"")</f>
        <v>76</v>
      </c>
      <c r="B112" s="145"/>
      <c r="C112" s="145"/>
      <c r="D112" s="120"/>
      <c r="E112" s="68" t="s">
        <v>152</v>
      </c>
      <c r="F112" s="77">
        <v>1360</v>
      </c>
      <c r="G112" s="70">
        <v>0.05</v>
      </c>
      <c r="H112" s="71">
        <f t="shared" si="14"/>
        <v>1428</v>
      </c>
      <c r="I112" s="72" t="s">
        <v>204</v>
      </c>
      <c r="J112" s="76">
        <v>1.5</v>
      </c>
      <c r="K112" s="73">
        <v>2.5</v>
      </c>
      <c r="L112" s="74">
        <f>(J112+K112)*H112</f>
        <v>5712</v>
      </c>
      <c r="M112" s="75"/>
      <c r="N112" s="128"/>
    </row>
    <row r="113" spans="1:14" s="129" customFormat="1" x14ac:dyDescent="0.2">
      <c r="A113" s="69">
        <f>IF(I113&lt;&gt;"",1+MAX($A$10:A112),"")</f>
        <v>77</v>
      </c>
      <c r="B113" s="145"/>
      <c r="C113" s="145"/>
      <c r="D113" s="120"/>
      <c r="E113" s="68" t="s">
        <v>153</v>
      </c>
      <c r="F113" s="77">
        <v>2678</v>
      </c>
      <c r="G113" s="70">
        <v>0.05</v>
      </c>
      <c r="H113" s="71">
        <f t="shared" si="14"/>
        <v>2812</v>
      </c>
      <c r="I113" s="72" t="s">
        <v>204</v>
      </c>
      <c r="J113" s="76">
        <v>1.5</v>
      </c>
      <c r="K113" s="73">
        <v>2.5</v>
      </c>
      <c r="L113" s="74">
        <f>(J113+K113)*H113</f>
        <v>11248</v>
      </c>
      <c r="M113" s="75"/>
      <c r="N113" s="128"/>
    </row>
    <row r="114" spans="1:14" s="129" customFormat="1" x14ac:dyDescent="0.2">
      <c r="A114" s="69">
        <f>IF(I114&lt;&gt;"",1+MAX($A$10:A113),"")</f>
        <v>78</v>
      </c>
      <c r="B114" s="145"/>
      <c r="C114" s="145"/>
      <c r="D114" s="120"/>
      <c r="E114" s="68" t="s">
        <v>154</v>
      </c>
      <c r="F114" s="77">
        <v>2700</v>
      </c>
      <c r="G114" s="70">
        <v>0.05</v>
      </c>
      <c r="H114" s="71">
        <f t="shared" si="14"/>
        <v>2835</v>
      </c>
      <c r="I114" s="72" t="s">
        <v>204</v>
      </c>
      <c r="J114" s="76">
        <v>1.5</v>
      </c>
      <c r="K114" s="73">
        <v>2.5</v>
      </c>
      <c r="L114" s="74">
        <f>(J114+K114)*H114</f>
        <v>11340</v>
      </c>
      <c r="M114" s="75"/>
      <c r="N114" s="128"/>
    </row>
    <row r="115" spans="1:14" s="129" customFormat="1" x14ac:dyDescent="0.2">
      <c r="A115" s="69">
        <f>IF(I115&lt;&gt;"",1+MAX($A$10:A114),"")</f>
        <v>79</v>
      </c>
      <c r="B115" s="145"/>
      <c r="C115" s="145"/>
      <c r="D115" s="120"/>
      <c r="E115" s="68" t="s">
        <v>155</v>
      </c>
      <c r="F115" s="77">
        <v>1419</v>
      </c>
      <c r="G115" s="70">
        <v>0.05</v>
      </c>
      <c r="H115" s="71">
        <f t="shared" si="14"/>
        <v>1490</v>
      </c>
      <c r="I115" s="72" t="s">
        <v>204</v>
      </c>
      <c r="J115" s="76">
        <v>1.5</v>
      </c>
      <c r="K115" s="73">
        <v>2.5</v>
      </c>
      <c r="L115" s="74">
        <f>(J115+K115)*H115</f>
        <v>5960</v>
      </c>
      <c r="M115" s="75"/>
      <c r="N115" s="128"/>
    </row>
    <row r="116" spans="1:14" s="129" customFormat="1" x14ac:dyDescent="0.2">
      <c r="A116" s="69">
        <f>IF(I116&lt;&gt;"",1+MAX($A$10:A115),"")</f>
        <v>80</v>
      </c>
      <c r="B116" s="145"/>
      <c r="C116" s="145"/>
      <c r="D116" s="120"/>
      <c r="E116" s="68" t="s">
        <v>156</v>
      </c>
      <c r="F116" s="77">
        <v>12840</v>
      </c>
      <c r="G116" s="70">
        <v>0.05</v>
      </c>
      <c r="H116" s="71">
        <f t="shared" si="14"/>
        <v>13482</v>
      </c>
      <c r="I116" s="72" t="s">
        <v>204</v>
      </c>
      <c r="J116" s="76">
        <v>1.5</v>
      </c>
      <c r="K116" s="73">
        <v>2.5</v>
      </c>
      <c r="L116" s="74">
        <f>(J116+K116)*H116</f>
        <v>53928</v>
      </c>
      <c r="M116" s="75"/>
      <c r="N116" s="128"/>
    </row>
    <row r="117" spans="1:14" s="129" customFormat="1" x14ac:dyDescent="0.2">
      <c r="A117" s="69">
        <f>IF(I117&lt;&gt;"",1+MAX($A$10:A116),"")</f>
        <v>81</v>
      </c>
      <c r="B117" s="145"/>
      <c r="C117" s="145"/>
      <c r="D117" s="120"/>
      <c r="E117" s="68" t="s">
        <v>157</v>
      </c>
      <c r="F117" s="77">
        <v>520</v>
      </c>
      <c r="G117" s="70">
        <v>0.05</v>
      </c>
      <c r="H117" s="71">
        <f t="shared" si="14"/>
        <v>546</v>
      </c>
      <c r="I117" s="72" t="s">
        <v>204</v>
      </c>
      <c r="J117" s="76">
        <v>1.5</v>
      </c>
      <c r="K117" s="73">
        <v>2.5</v>
      </c>
      <c r="L117" s="74">
        <f>(J117+K117)*H117</f>
        <v>2184</v>
      </c>
      <c r="M117" s="75"/>
      <c r="N117" s="128"/>
    </row>
    <row r="118" spans="1:14" s="129" customFormat="1" x14ac:dyDescent="0.2">
      <c r="A118" s="69">
        <f>IF(I118&lt;&gt;"",1+MAX($A$10:A117),"")</f>
        <v>82</v>
      </c>
      <c r="B118" s="145"/>
      <c r="C118" s="145"/>
      <c r="D118" s="120"/>
      <c r="E118" s="68" t="s">
        <v>158</v>
      </c>
      <c r="F118" s="77">
        <v>1881</v>
      </c>
      <c r="G118" s="70">
        <v>0.05</v>
      </c>
      <c r="H118" s="71">
        <f t="shared" si="14"/>
        <v>1976</v>
      </c>
      <c r="I118" s="72" t="s">
        <v>204</v>
      </c>
      <c r="J118" s="76">
        <v>1.5</v>
      </c>
      <c r="K118" s="73">
        <v>2.5</v>
      </c>
      <c r="L118" s="74">
        <f>(J118+K118)*H118</f>
        <v>7904</v>
      </c>
      <c r="M118" s="75"/>
      <c r="N118" s="128"/>
    </row>
    <row r="119" spans="1:14" s="129" customFormat="1" x14ac:dyDescent="0.2">
      <c r="A119" s="69" t="str">
        <f>IF(I119&lt;&gt;"",1+MAX($A$10:A118),"")</f>
        <v/>
      </c>
      <c r="B119" s="145"/>
      <c r="C119" s="145"/>
      <c r="D119" s="120"/>
      <c r="E119" s="122" t="s">
        <v>159</v>
      </c>
      <c r="F119" s="77"/>
      <c r="G119" s="70"/>
      <c r="H119" s="71"/>
      <c r="I119" s="72"/>
      <c r="J119" s="76"/>
      <c r="K119" s="73"/>
      <c r="L119" s="74">
        <f>(J119+K119)*H119</f>
        <v>0</v>
      </c>
      <c r="M119" s="75"/>
      <c r="N119" s="128"/>
    </row>
    <row r="120" spans="1:14" s="129" customFormat="1" x14ac:dyDescent="0.2">
      <c r="A120" s="69">
        <f>IF(I120&lt;&gt;"",1+MAX($A$10:A119),"")</f>
        <v>83</v>
      </c>
      <c r="B120" s="145"/>
      <c r="C120" s="145"/>
      <c r="D120" s="120"/>
      <c r="E120" s="68" t="s">
        <v>160</v>
      </c>
      <c r="F120" s="77">
        <v>4</v>
      </c>
      <c r="G120" s="70">
        <v>0</v>
      </c>
      <c r="H120" s="71">
        <f t="shared" si="14"/>
        <v>4</v>
      </c>
      <c r="I120" s="72" t="s">
        <v>32</v>
      </c>
      <c r="J120" s="76">
        <v>80</v>
      </c>
      <c r="K120" s="73">
        <v>120</v>
      </c>
      <c r="L120" s="74">
        <f>(J120+K120)*H120</f>
        <v>800</v>
      </c>
      <c r="M120" s="75"/>
      <c r="N120" s="128"/>
    </row>
    <row r="121" spans="1:14" s="129" customFormat="1" x14ac:dyDescent="0.2">
      <c r="A121" s="69">
        <f>IF(I121&lt;&gt;"",1+MAX($A$10:A120),"")</f>
        <v>84</v>
      </c>
      <c r="B121" s="145"/>
      <c r="C121" s="145"/>
      <c r="D121" s="120"/>
      <c r="E121" s="68" t="s">
        <v>161</v>
      </c>
      <c r="F121" s="77">
        <v>2</v>
      </c>
      <c r="G121" s="70">
        <v>0</v>
      </c>
      <c r="H121" s="71">
        <f t="shared" ref="H121:H169" si="15">CEILING(F121*(1+G121),1)</f>
        <v>2</v>
      </c>
      <c r="I121" s="72" t="s">
        <v>32</v>
      </c>
      <c r="J121" s="76">
        <v>80</v>
      </c>
      <c r="K121" s="73">
        <v>120</v>
      </c>
      <c r="L121" s="74">
        <f>(J121+K121)*H121</f>
        <v>400</v>
      </c>
      <c r="M121" s="75"/>
      <c r="N121" s="128"/>
    </row>
    <row r="122" spans="1:14" s="129" customFormat="1" x14ac:dyDescent="0.2">
      <c r="A122" s="69">
        <f>IF(I122&lt;&gt;"",1+MAX($A$10:A121),"")</f>
        <v>85</v>
      </c>
      <c r="B122" s="145"/>
      <c r="C122" s="145"/>
      <c r="D122" s="120"/>
      <c r="E122" s="68" t="s">
        <v>162</v>
      </c>
      <c r="F122" s="77">
        <v>22</v>
      </c>
      <c r="G122" s="70">
        <v>0.05</v>
      </c>
      <c r="H122" s="71">
        <f t="shared" si="15"/>
        <v>24</v>
      </c>
      <c r="I122" s="72" t="s">
        <v>32</v>
      </c>
      <c r="J122" s="76">
        <v>80</v>
      </c>
      <c r="K122" s="73">
        <v>120</v>
      </c>
      <c r="L122" s="74">
        <f>(J122+K122)*H122</f>
        <v>4800</v>
      </c>
      <c r="M122" s="75"/>
      <c r="N122" s="128"/>
    </row>
    <row r="123" spans="1:14" s="129" customFormat="1" x14ac:dyDescent="0.2">
      <c r="A123" s="69">
        <f>IF(I123&lt;&gt;"",1+MAX($A$10:A122),"")</f>
        <v>86</v>
      </c>
      <c r="B123" s="145"/>
      <c r="C123" s="145"/>
      <c r="D123" s="120"/>
      <c r="E123" s="68" t="s">
        <v>163</v>
      </c>
      <c r="F123" s="77">
        <v>1</v>
      </c>
      <c r="G123" s="70">
        <v>0.05</v>
      </c>
      <c r="H123" s="71">
        <f t="shared" si="15"/>
        <v>2</v>
      </c>
      <c r="I123" s="72" t="s">
        <v>32</v>
      </c>
      <c r="J123" s="76">
        <v>80</v>
      </c>
      <c r="K123" s="73">
        <v>120</v>
      </c>
      <c r="L123" s="74">
        <f>(J123+K123)*H123</f>
        <v>400</v>
      </c>
      <c r="M123" s="75"/>
      <c r="N123" s="128"/>
    </row>
    <row r="124" spans="1:14" s="129" customFormat="1" x14ac:dyDescent="0.2">
      <c r="A124" s="69">
        <f>IF(I124&lt;&gt;"",1+MAX($A$10:A123),"")</f>
        <v>87</v>
      </c>
      <c r="B124" s="145"/>
      <c r="C124" s="145"/>
      <c r="D124" s="120"/>
      <c r="E124" s="68" t="s">
        <v>164</v>
      </c>
      <c r="F124" s="77">
        <v>26</v>
      </c>
      <c r="G124" s="70">
        <v>0.05</v>
      </c>
      <c r="H124" s="71">
        <f t="shared" si="15"/>
        <v>28</v>
      </c>
      <c r="I124" s="72" t="s">
        <v>32</v>
      </c>
      <c r="J124" s="76">
        <v>80</v>
      </c>
      <c r="K124" s="73">
        <v>120</v>
      </c>
      <c r="L124" s="74">
        <f>(J124+K124)*H124</f>
        <v>5600</v>
      </c>
      <c r="M124" s="75"/>
      <c r="N124" s="128"/>
    </row>
    <row r="125" spans="1:14" s="129" customFormat="1" x14ac:dyDescent="0.2">
      <c r="A125" s="69">
        <f>IF(I125&lt;&gt;"",1+MAX($A$10:A124),"")</f>
        <v>88</v>
      </c>
      <c r="B125" s="145"/>
      <c r="C125" s="145"/>
      <c r="D125" s="120"/>
      <c r="E125" s="68" t="s">
        <v>165</v>
      </c>
      <c r="F125" s="77">
        <v>4</v>
      </c>
      <c r="G125" s="70">
        <v>0.05</v>
      </c>
      <c r="H125" s="71">
        <f t="shared" si="15"/>
        <v>5</v>
      </c>
      <c r="I125" s="72" t="s">
        <v>32</v>
      </c>
      <c r="J125" s="76">
        <v>80</v>
      </c>
      <c r="K125" s="73">
        <v>120</v>
      </c>
      <c r="L125" s="74">
        <f>(J125+K125)*H125</f>
        <v>1000</v>
      </c>
      <c r="M125" s="75"/>
      <c r="N125" s="128"/>
    </row>
    <row r="126" spans="1:14" s="129" customFormat="1" x14ac:dyDescent="0.2">
      <c r="A126" s="69" t="str">
        <f>IF(I126&lt;&gt;"",1+MAX($A$10:A125),"")</f>
        <v/>
      </c>
      <c r="B126" s="145"/>
      <c r="C126" s="145"/>
      <c r="D126" s="120"/>
      <c r="E126" s="122" t="s">
        <v>166</v>
      </c>
      <c r="F126" s="77"/>
      <c r="G126" s="70"/>
      <c r="H126" s="71">
        <f t="shared" si="15"/>
        <v>0</v>
      </c>
      <c r="I126" s="72"/>
      <c r="J126" s="76"/>
      <c r="K126" s="73"/>
      <c r="L126" s="74">
        <f>(J126+K126)*H126</f>
        <v>0</v>
      </c>
      <c r="M126" s="75"/>
      <c r="N126" s="128"/>
    </row>
    <row r="127" spans="1:14" s="129" customFormat="1" x14ac:dyDescent="0.2">
      <c r="A127" s="69">
        <f>IF(I127&lt;&gt;"",1+MAX($A$10:A126),"")</f>
        <v>89</v>
      </c>
      <c r="B127" s="145"/>
      <c r="C127" s="145"/>
      <c r="D127" s="120"/>
      <c r="E127" s="68" t="s">
        <v>167</v>
      </c>
      <c r="F127" s="77">
        <v>2</v>
      </c>
      <c r="G127" s="70">
        <v>0.05</v>
      </c>
      <c r="H127" s="71">
        <f t="shared" si="15"/>
        <v>3</v>
      </c>
      <c r="I127" s="72" t="s">
        <v>32</v>
      </c>
      <c r="J127" s="76">
        <v>15</v>
      </c>
      <c r="K127" s="73">
        <v>35</v>
      </c>
      <c r="L127" s="74">
        <f>(J127+K127)*H127</f>
        <v>150</v>
      </c>
      <c r="M127" s="75"/>
      <c r="N127" s="128"/>
    </row>
    <row r="128" spans="1:14" s="129" customFormat="1" x14ac:dyDescent="0.2">
      <c r="A128" s="69">
        <f>IF(I128&lt;&gt;"",1+MAX($A$10:A127),"")</f>
        <v>90</v>
      </c>
      <c r="B128" s="145"/>
      <c r="C128" s="145"/>
      <c r="D128" s="120"/>
      <c r="E128" s="68" t="s">
        <v>168</v>
      </c>
      <c r="F128" s="77">
        <v>7</v>
      </c>
      <c r="G128" s="70">
        <v>0.05</v>
      </c>
      <c r="H128" s="71">
        <f t="shared" si="15"/>
        <v>8</v>
      </c>
      <c r="I128" s="72" t="s">
        <v>32</v>
      </c>
      <c r="J128" s="76">
        <v>15</v>
      </c>
      <c r="K128" s="73">
        <v>35</v>
      </c>
      <c r="L128" s="74">
        <f>(J128+K128)*H128</f>
        <v>400</v>
      </c>
      <c r="M128" s="75"/>
      <c r="N128" s="128"/>
    </row>
    <row r="129" spans="1:14" s="129" customFormat="1" x14ac:dyDescent="0.2">
      <c r="A129" s="69">
        <f>IF(I129&lt;&gt;"",1+MAX($A$10:A128),"")</f>
        <v>91</v>
      </c>
      <c r="B129" s="145"/>
      <c r="C129" s="145"/>
      <c r="D129" s="120"/>
      <c r="E129" s="68" t="s">
        <v>169</v>
      </c>
      <c r="F129" s="77">
        <v>3</v>
      </c>
      <c r="G129" s="70">
        <v>0.05</v>
      </c>
      <c r="H129" s="71">
        <f t="shared" si="15"/>
        <v>4</v>
      </c>
      <c r="I129" s="72" t="s">
        <v>32</v>
      </c>
      <c r="J129" s="76">
        <v>15</v>
      </c>
      <c r="K129" s="73">
        <v>35</v>
      </c>
      <c r="L129" s="74">
        <f>(J129+K129)*H129</f>
        <v>200</v>
      </c>
      <c r="M129" s="75"/>
      <c r="N129" s="128"/>
    </row>
    <row r="130" spans="1:14" s="129" customFormat="1" x14ac:dyDescent="0.2">
      <c r="A130" s="69">
        <f>IF(I130&lt;&gt;"",1+MAX($A$10:A129),"")</f>
        <v>92</v>
      </c>
      <c r="B130" s="145"/>
      <c r="C130" s="145"/>
      <c r="D130" s="120"/>
      <c r="E130" s="68" t="s">
        <v>170</v>
      </c>
      <c r="F130" s="77">
        <v>2</v>
      </c>
      <c r="G130" s="70">
        <v>0.05</v>
      </c>
      <c r="H130" s="71">
        <f t="shared" si="15"/>
        <v>3</v>
      </c>
      <c r="I130" s="72" t="s">
        <v>32</v>
      </c>
      <c r="J130" s="76">
        <v>15</v>
      </c>
      <c r="K130" s="73">
        <v>35</v>
      </c>
      <c r="L130" s="74">
        <f>(J130+K130)*H130</f>
        <v>150</v>
      </c>
      <c r="M130" s="75"/>
      <c r="N130" s="128"/>
    </row>
    <row r="131" spans="1:14" s="129" customFormat="1" x14ac:dyDescent="0.2">
      <c r="A131" s="69">
        <f>IF(I131&lt;&gt;"",1+MAX($A$10:A130),"")</f>
        <v>93</v>
      </c>
      <c r="B131" s="145"/>
      <c r="C131" s="145"/>
      <c r="D131" s="120"/>
      <c r="E131" s="68" t="s">
        <v>171</v>
      </c>
      <c r="F131" s="77">
        <v>8</v>
      </c>
      <c r="G131" s="70">
        <v>0.05</v>
      </c>
      <c r="H131" s="71">
        <f t="shared" si="15"/>
        <v>9</v>
      </c>
      <c r="I131" s="72" t="s">
        <v>32</v>
      </c>
      <c r="J131" s="76">
        <v>15</v>
      </c>
      <c r="K131" s="73">
        <v>35</v>
      </c>
      <c r="L131" s="74">
        <f>(J131+K131)*H131</f>
        <v>450</v>
      </c>
      <c r="M131" s="75"/>
      <c r="N131" s="128"/>
    </row>
    <row r="132" spans="1:14" s="129" customFormat="1" x14ac:dyDescent="0.2">
      <c r="A132" s="69">
        <f>IF(I132&lt;&gt;"",1+MAX($A$10:A131),"")</f>
        <v>94</v>
      </c>
      <c r="B132" s="145"/>
      <c r="C132" s="145"/>
      <c r="D132" s="120"/>
      <c r="E132" s="68" t="s">
        <v>172</v>
      </c>
      <c r="F132" s="77">
        <v>2</v>
      </c>
      <c r="G132" s="70">
        <v>0.05</v>
      </c>
      <c r="H132" s="71">
        <f t="shared" si="15"/>
        <v>3</v>
      </c>
      <c r="I132" s="72" t="s">
        <v>32</v>
      </c>
      <c r="J132" s="76">
        <v>15</v>
      </c>
      <c r="K132" s="73">
        <v>35</v>
      </c>
      <c r="L132" s="74">
        <f>(J132+K132)*H132</f>
        <v>150</v>
      </c>
      <c r="M132" s="75"/>
      <c r="N132" s="128"/>
    </row>
    <row r="133" spans="1:14" s="129" customFormat="1" x14ac:dyDescent="0.2">
      <c r="A133" s="69">
        <f>IF(I133&lt;&gt;"",1+MAX($A$10:A132),"")</f>
        <v>95</v>
      </c>
      <c r="B133" s="145"/>
      <c r="C133" s="145"/>
      <c r="D133" s="120"/>
      <c r="E133" s="68" t="s">
        <v>173</v>
      </c>
      <c r="F133" s="77">
        <v>2</v>
      </c>
      <c r="G133" s="70">
        <v>0.05</v>
      </c>
      <c r="H133" s="71">
        <f t="shared" si="15"/>
        <v>3</v>
      </c>
      <c r="I133" s="72" t="s">
        <v>32</v>
      </c>
      <c r="J133" s="76">
        <v>15</v>
      </c>
      <c r="K133" s="73">
        <v>35</v>
      </c>
      <c r="L133" s="74">
        <f>(J133+K133)*H133</f>
        <v>150</v>
      </c>
      <c r="M133" s="75"/>
      <c r="N133" s="128"/>
    </row>
    <row r="134" spans="1:14" s="129" customFormat="1" x14ac:dyDescent="0.2">
      <c r="A134" s="69">
        <f>IF(I134&lt;&gt;"",1+MAX($A$10:A133),"")</f>
        <v>96</v>
      </c>
      <c r="B134" s="145"/>
      <c r="C134" s="145"/>
      <c r="D134" s="120"/>
      <c r="E134" s="68" t="s">
        <v>174</v>
      </c>
      <c r="F134" s="77">
        <v>2</v>
      </c>
      <c r="G134" s="70">
        <v>0.05</v>
      </c>
      <c r="H134" s="71">
        <f t="shared" si="15"/>
        <v>3</v>
      </c>
      <c r="I134" s="72" t="s">
        <v>32</v>
      </c>
      <c r="J134" s="76">
        <v>15</v>
      </c>
      <c r="K134" s="73">
        <v>35</v>
      </c>
      <c r="L134" s="74">
        <f>(J134+K134)*H134</f>
        <v>150</v>
      </c>
      <c r="M134" s="75"/>
      <c r="N134" s="128"/>
    </row>
    <row r="135" spans="1:14" s="129" customFormat="1" x14ac:dyDescent="0.2">
      <c r="A135" s="69">
        <f>IF(I135&lt;&gt;"",1+MAX($A$10:A134),"")</f>
        <v>97</v>
      </c>
      <c r="B135" s="145"/>
      <c r="C135" s="145"/>
      <c r="D135" s="120"/>
      <c r="E135" s="68" t="s">
        <v>175</v>
      </c>
      <c r="F135" s="77">
        <v>4</v>
      </c>
      <c r="G135" s="70">
        <v>0.05</v>
      </c>
      <c r="H135" s="71">
        <f t="shared" si="15"/>
        <v>5</v>
      </c>
      <c r="I135" s="72" t="s">
        <v>32</v>
      </c>
      <c r="J135" s="76">
        <v>15</v>
      </c>
      <c r="K135" s="73">
        <v>35</v>
      </c>
      <c r="L135" s="74">
        <f>(J135+K135)*H135</f>
        <v>250</v>
      </c>
      <c r="M135" s="75"/>
      <c r="N135" s="128"/>
    </row>
    <row r="136" spans="1:14" s="129" customFormat="1" x14ac:dyDescent="0.2">
      <c r="A136" s="69">
        <f>IF(I136&lt;&gt;"",1+MAX($A$10:A135),"")</f>
        <v>98</v>
      </c>
      <c r="B136" s="145"/>
      <c r="C136" s="145"/>
      <c r="D136" s="120"/>
      <c r="E136" s="68" t="s">
        <v>176</v>
      </c>
      <c r="F136" s="77">
        <v>5</v>
      </c>
      <c r="G136" s="70">
        <v>0.05</v>
      </c>
      <c r="H136" s="71">
        <f t="shared" si="15"/>
        <v>6</v>
      </c>
      <c r="I136" s="72" t="s">
        <v>32</v>
      </c>
      <c r="J136" s="76">
        <v>15</v>
      </c>
      <c r="K136" s="73">
        <v>35</v>
      </c>
      <c r="L136" s="74">
        <f>(J136+K136)*H136</f>
        <v>300</v>
      </c>
      <c r="M136" s="75"/>
      <c r="N136" s="128"/>
    </row>
    <row r="137" spans="1:14" s="129" customFormat="1" x14ac:dyDescent="0.2">
      <c r="A137" s="69">
        <f>IF(I137&lt;&gt;"",1+MAX($A$10:A136),"")</f>
        <v>99</v>
      </c>
      <c r="B137" s="145"/>
      <c r="C137" s="145"/>
      <c r="D137" s="120"/>
      <c r="E137" s="68" t="s">
        <v>177</v>
      </c>
      <c r="F137" s="77">
        <v>8</v>
      </c>
      <c r="G137" s="70">
        <v>0.05</v>
      </c>
      <c r="H137" s="71">
        <f t="shared" si="15"/>
        <v>9</v>
      </c>
      <c r="I137" s="72" t="s">
        <v>32</v>
      </c>
      <c r="J137" s="76">
        <v>15</v>
      </c>
      <c r="K137" s="73">
        <v>35</v>
      </c>
      <c r="L137" s="74">
        <f>(J137+K137)*H137</f>
        <v>450</v>
      </c>
      <c r="M137" s="75"/>
      <c r="N137" s="128"/>
    </row>
    <row r="138" spans="1:14" s="129" customFormat="1" x14ac:dyDescent="0.2">
      <c r="A138" s="69">
        <f>IF(I138&lt;&gt;"",1+MAX($A$10:A137),"")</f>
        <v>100</v>
      </c>
      <c r="B138" s="145"/>
      <c r="C138" s="145"/>
      <c r="D138" s="120"/>
      <c r="E138" s="68" t="s">
        <v>178</v>
      </c>
      <c r="F138" s="77">
        <v>134</v>
      </c>
      <c r="G138" s="70">
        <v>0.05</v>
      </c>
      <c r="H138" s="71">
        <f t="shared" si="15"/>
        <v>141</v>
      </c>
      <c r="I138" s="72" t="s">
        <v>32</v>
      </c>
      <c r="J138" s="76">
        <v>15</v>
      </c>
      <c r="K138" s="73">
        <v>35</v>
      </c>
      <c r="L138" s="74">
        <f>(J138+K138)*H138</f>
        <v>7050</v>
      </c>
      <c r="M138" s="75"/>
      <c r="N138" s="128"/>
    </row>
    <row r="139" spans="1:14" s="129" customFormat="1" x14ac:dyDescent="0.2">
      <c r="A139" s="69">
        <f>IF(I139&lt;&gt;"",1+MAX($A$10:A138),"")</f>
        <v>101</v>
      </c>
      <c r="B139" s="145"/>
      <c r="C139" s="145"/>
      <c r="D139" s="120"/>
      <c r="E139" s="68" t="s">
        <v>179</v>
      </c>
      <c r="F139" s="77">
        <v>24</v>
      </c>
      <c r="G139" s="70">
        <v>0.05</v>
      </c>
      <c r="H139" s="71">
        <f t="shared" si="15"/>
        <v>26</v>
      </c>
      <c r="I139" s="72" t="s">
        <v>32</v>
      </c>
      <c r="J139" s="76">
        <v>15</v>
      </c>
      <c r="K139" s="73">
        <v>35</v>
      </c>
      <c r="L139" s="74">
        <f>(J139+K139)*H139</f>
        <v>1300</v>
      </c>
      <c r="M139" s="75"/>
      <c r="N139" s="128"/>
    </row>
    <row r="140" spans="1:14" s="129" customFormat="1" x14ac:dyDescent="0.2">
      <c r="A140" s="69">
        <f>IF(I140&lt;&gt;"",1+MAX($A$10:A139),"")</f>
        <v>102</v>
      </c>
      <c r="B140" s="145"/>
      <c r="C140" s="145"/>
      <c r="D140" s="120"/>
      <c r="E140" s="68" t="s">
        <v>180</v>
      </c>
      <c r="F140" s="77">
        <v>21</v>
      </c>
      <c r="G140" s="70">
        <v>0.05</v>
      </c>
      <c r="H140" s="71">
        <f t="shared" si="15"/>
        <v>23</v>
      </c>
      <c r="I140" s="72" t="s">
        <v>32</v>
      </c>
      <c r="J140" s="76">
        <v>15</v>
      </c>
      <c r="K140" s="73">
        <v>35</v>
      </c>
      <c r="L140" s="74">
        <f>(J140+K140)*H140</f>
        <v>1150</v>
      </c>
      <c r="M140" s="75"/>
      <c r="N140" s="128"/>
    </row>
    <row r="141" spans="1:14" s="129" customFormat="1" x14ac:dyDescent="0.2">
      <c r="A141" s="69">
        <f>IF(I141&lt;&gt;"",1+MAX($A$10:A140),"")</f>
        <v>103</v>
      </c>
      <c r="B141" s="145"/>
      <c r="C141" s="145"/>
      <c r="D141" s="120"/>
      <c r="E141" s="68" t="s">
        <v>181</v>
      </c>
      <c r="F141" s="77">
        <v>130</v>
      </c>
      <c r="G141" s="70">
        <v>0.05</v>
      </c>
      <c r="H141" s="71">
        <f t="shared" si="15"/>
        <v>137</v>
      </c>
      <c r="I141" s="72" t="s">
        <v>32</v>
      </c>
      <c r="J141" s="76">
        <v>10</v>
      </c>
      <c r="K141" s="73">
        <v>25</v>
      </c>
      <c r="L141" s="74">
        <f>(J141+K141)*H141</f>
        <v>4795</v>
      </c>
      <c r="M141" s="75"/>
      <c r="N141" s="128"/>
    </row>
    <row r="142" spans="1:14" s="129" customFormat="1" x14ac:dyDescent="0.2">
      <c r="A142" s="69">
        <f>IF(I142&lt;&gt;"",1+MAX($A$10:A141),"")</f>
        <v>104</v>
      </c>
      <c r="B142" s="145"/>
      <c r="C142" s="145"/>
      <c r="D142" s="120"/>
      <c r="E142" s="68" t="s">
        <v>182</v>
      </c>
      <c r="F142" s="77">
        <v>84</v>
      </c>
      <c r="G142" s="70">
        <v>0.05</v>
      </c>
      <c r="H142" s="71">
        <f t="shared" si="15"/>
        <v>89</v>
      </c>
      <c r="I142" s="72" t="s">
        <v>32</v>
      </c>
      <c r="J142" s="76">
        <v>10</v>
      </c>
      <c r="K142" s="73">
        <v>25</v>
      </c>
      <c r="L142" s="74">
        <f>(J142+K142)*H142</f>
        <v>3115</v>
      </c>
      <c r="M142" s="75"/>
      <c r="N142" s="128"/>
    </row>
    <row r="143" spans="1:14" s="129" customFormat="1" x14ac:dyDescent="0.2">
      <c r="A143" s="69">
        <f>IF(I143&lt;&gt;"",1+MAX($A$10:A142),"")</f>
        <v>105</v>
      </c>
      <c r="B143" s="145"/>
      <c r="C143" s="145"/>
      <c r="D143" s="120"/>
      <c r="E143" s="68" t="s">
        <v>183</v>
      </c>
      <c r="F143" s="77">
        <v>21</v>
      </c>
      <c r="G143" s="70">
        <v>0.05</v>
      </c>
      <c r="H143" s="71">
        <f t="shared" si="15"/>
        <v>23</v>
      </c>
      <c r="I143" s="72" t="s">
        <v>32</v>
      </c>
      <c r="J143" s="76">
        <v>10</v>
      </c>
      <c r="K143" s="73">
        <v>25</v>
      </c>
      <c r="L143" s="74">
        <f>(J143+K143)*H143</f>
        <v>805</v>
      </c>
      <c r="M143" s="75"/>
      <c r="N143" s="128"/>
    </row>
    <row r="144" spans="1:14" s="129" customFormat="1" x14ac:dyDescent="0.2">
      <c r="A144" s="69" t="str">
        <f>IF(I144&lt;&gt;"",1+MAX($A$10:A143),"")</f>
        <v/>
      </c>
      <c r="B144" s="145"/>
      <c r="C144" s="145"/>
      <c r="D144" s="120"/>
      <c r="E144" s="119" t="s">
        <v>184</v>
      </c>
      <c r="F144" s="77"/>
      <c r="G144" s="70"/>
      <c r="H144" s="71">
        <f t="shared" si="15"/>
        <v>0</v>
      </c>
      <c r="I144" s="72"/>
      <c r="J144" s="76"/>
      <c r="K144" s="73"/>
      <c r="L144" s="74">
        <f>(J144+K144)*H144</f>
        <v>0</v>
      </c>
      <c r="M144" s="75"/>
      <c r="N144" s="128"/>
    </row>
    <row r="145" spans="1:14" s="129" customFormat="1" x14ac:dyDescent="0.2">
      <c r="A145" s="69" t="str">
        <f>IF(I145&lt;&gt;"",1+MAX($A$10:A144),"")</f>
        <v/>
      </c>
      <c r="B145" s="145"/>
      <c r="C145" s="145"/>
      <c r="D145" s="120"/>
      <c r="E145" s="122" t="s">
        <v>66</v>
      </c>
      <c r="F145" s="77"/>
      <c r="G145" s="70"/>
      <c r="H145" s="71">
        <f t="shared" si="15"/>
        <v>0</v>
      </c>
      <c r="I145" s="72"/>
      <c r="J145" s="76"/>
      <c r="K145" s="73"/>
      <c r="L145" s="74">
        <f>(J145+K145)*H145</f>
        <v>0</v>
      </c>
      <c r="M145" s="75"/>
      <c r="N145" s="128"/>
    </row>
    <row r="146" spans="1:14" s="129" customFormat="1" x14ac:dyDescent="0.2">
      <c r="A146" s="69">
        <f>IF(I146&lt;&gt;"",1+MAX($A$10:A145),"")</f>
        <v>106</v>
      </c>
      <c r="B146" s="145"/>
      <c r="C146" s="145"/>
      <c r="D146" s="120"/>
      <c r="E146" s="68" t="s">
        <v>185</v>
      </c>
      <c r="F146" s="77">
        <v>2547</v>
      </c>
      <c r="G146" s="70">
        <v>0.05</v>
      </c>
      <c r="H146" s="71">
        <f t="shared" si="15"/>
        <v>2675</v>
      </c>
      <c r="I146" s="72" t="s">
        <v>204</v>
      </c>
      <c r="J146" s="76">
        <v>1.5</v>
      </c>
      <c r="K146" s="73">
        <v>2.5</v>
      </c>
      <c r="L146" s="74">
        <f>(J146+K146)*H146</f>
        <v>10700</v>
      </c>
      <c r="M146" s="75"/>
      <c r="N146" s="128"/>
    </row>
    <row r="147" spans="1:14" s="129" customFormat="1" x14ac:dyDescent="0.2">
      <c r="A147" s="69">
        <f>IF(I147&lt;&gt;"",1+MAX($A$10:A146),"")</f>
        <v>107</v>
      </c>
      <c r="B147" s="145"/>
      <c r="C147" s="145"/>
      <c r="D147" s="120"/>
      <c r="E147" s="68" t="s">
        <v>186</v>
      </c>
      <c r="F147" s="77">
        <v>291</v>
      </c>
      <c r="G147" s="70">
        <v>0.05</v>
      </c>
      <c r="H147" s="71">
        <f t="shared" si="15"/>
        <v>306</v>
      </c>
      <c r="I147" s="72" t="s">
        <v>204</v>
      </c>
      <c r="J147" s="76">
        <v>1.5</v>
      </c>
      <c r="K147" s="73">
        <v>2.5</v>
      </c>
      <c r="L147" s="74">
        <f>(J147+K147)*H147</f>
        <v>1224</v>
      </c>
      <c r="M147" s="75"/>
      <c r="N147" s="128"/>
    </row>
    <row r="148" spans="1:14" s="129" customFormat="1" x14ac:dyDescent="0.2">
      <c r="A148" s="69" t="str">
        <f>IF(I148&lt;&gt;"",1+MAX($A$10:A147),"")</f>
        <v/>
      </c>
      <c r="B148" s="145"/>
      <c r="C148" s="145"/>
      <c r="D148" s="120"/>
      <c r="E148" s="122" t="s">
        <v>150</v>
      </c>
      <c r="F148" s="77"/>
      <c r="G148" s="70"/>
      <c r="H148" s="71">
        <f t="shared" si="15"/>
        <v>0</v>
      </c>
      <c r="I148" s="72"/>
      <c r="J148" s="76"/>
      <c r="K148" s="73"/>
      <c r="L148" s="74">
        <f>(J148+K148)*H148</f>
        <v>0</v>
      </c>
      <c r="M148" s="75"/>
      <c r="N148" s="128"/>
    </row>
    <row r="149" spans="1:14" s="129" customFormat="1" x14ac:dyDescent="0.2">
      <c r="A149" s="69">
        <f>IF(I149&lt;&gt;"",1+MAX($A$10:A148),"")</f>
        <v>108</v>
      </c>
      <c r="B149" s="145"/>
      <c r="C149" s="145"/>
      <c r="D149" s="120"/>
      <c r="E149" s="68" t="s">
        <v>187</v>
      </c>
      <c r="F149" s="77">
        <v>631</v>
      </c>
      <c r="G149" s="70">
        <v>0.05</v>
      </c>
      <c r="H149" s="71">
        <f t="shared" si="15"/>
        <v>663</v>
      </c>
      <c r="I149" s="72" t="s">
        <v>204</v>
      </c>
      <c r="J149" s="76">
        <v>1.5</v>
      </c>
      <c r="K149" s="73">
        <v>2.5</v>
      </c>
      <c r="L149" s="74">
        <f>(J149+K149)*H149</f>
        <v>2652</v>
      </c>
      <c r="M149" s="75"/>
      <c r="N149" s="128"/>
    </row>
    <row r="150" spans="1:14" s="129" customFormat="1" x14ac:dyDescent="0.2">
      <c r="A150" s="69">
        <f>IF(I150&lt;&gt;"",1+MAX($A$10:A149),"")</f>
        <v>109</v>
      </c>
      <c r="B150" s="145"/>
      <c r="C150" s="145"/>
      <c r="D150" s="120"/>
      <c r="E150" s="68" t="s">
        <v>188</v>
      </c>
      <c r="F150" s="77">
        <v>2171</v>
      </c>
      <c r="G150" s="70">
        <v>0.05</v>
      </c>
      <c r="H150" s="71">
        <f t="shared" si="15"/>
        <v>2280</v>
      </c>
      <c r="I150" s="72" t="s">
        <v>204</v>
      </c>
      <c r="J150" s="76">
        <v>1.5</v>
      </c>
      <c r="K150" s="73">
        <v>2.5</v>
      </c>
      <c r="L150" s="74">
        <f>(J150+K150)*H150</f>
        <v>9120</v>
      </c>
      <c r="M150" s="75"/>
      <c r="N150" s="128"/>
    </row>
    <row r="151" spans="1:14" s="129" customFormat="1" x14ac:dyDescent="0.2">
      <c r="A151" s="69">
        <f>IF(I151&lt;&gt;"",1+MAX($A$10:A150),"")</f>
        <v>110</v>
      </c>
      <c r="B151" s="145"/>
      <c r="C151" s="145"/>
      <c r="D151" s="120"/>
      <c r="E151" s="68" t="s">
        <v>189</v>
      </c>
      <c r="F151" s="77">
        <v>350</v>
      </c>
      <c r="G151" s="70">
        <v>0.05</v>
      </c>
      <c r="H151" s="71">
        <f t="shared" si="15"/>
        <v>368</v>
      </c>
      <c r="I151" s="72" t="s">
        <v>204</v>
      </c>
      <c r="J151" s="76">
        <v>1.5</v>
      </c>
      <c r="K151" s="73">
        <v>2.5</v>
      </c>
      <c r="L151" s="74">
        <f>(J151+K151)*H151</f>
        <v>1472</v>
      </c>
      <c r="M151" s="75"/>
      <c r="N151" s="128"/>
    </row>
    <row r="152" spans="1:14" s="129" customFormat="1" x14ac:dyDescent="0.2">
      <c r="A152" s="69">
        <f>IF(I152&lt;&gt;"",1+MAX($A$10:A151),"")</f>
        <v>111</v>
      </c>
      <c r="B152" s="145"/>
      <c r="C152" s="145"/>
      <c r="D152" s="120"/>
      <c r="E152" s="68" t="s">
        <v>190</v>
      </c>
      <c r="F152" s="77">
        <v>1178</v>
      </c>
      <c r="G152" s="70">
        <v>0.05</v>
      </c>
      <c r="H152" s="71">
        <f t="shared" si="15"/>
        <v>1237</v>
      </c>
      <c r="I152" s="72" t="s">
        <v>204</v>
      </c>
      <c r="J152" s="76">
        <v>1.5</v>
      </c>
      <c r="K152" s="73">
        <v>2.5</v>
      </c>
      <c r="L152" s="74">
        <f>(J152+K152)*H152</f>
        <v>4948</v>
      </c>
      <c r="M152" s="75"/>
      <c r="N152" s="128"/>
    </row>
    <row r="153" spans="1:14" s="129" customFormat="1" x14ac:dyDescent="0.2">
      <c r="A153" s="69">
        <f>IF(I153&lt;&gt;"",1+MAX($A$10:A152),"")</f>
        <v>112</v>
      </c>
      <c r="B153" s="145"/>
      <c r="C153" s="145"/>
      <c r="D153" s="120"/>
      <c r="E153" s="68" t="s">
        <v>191</v>
      </c>
      <c r="F153" s="77">
        <v>2184</v>
      </c>
      <c r="G153" s="70">
        <v>0.05</v>
      </c>
      <c r="H153" s="71">
        <f t="shared" si="15"/>
        <v>2294</v>
      </c>
      <c r="I153" s="72" t="s">
        <v>204</v>
      </c>
      <c r="J153" s="76">
        <v>1.5</v>
      </c>
      <c r="K153" s="73">
        <v>2.5</v>
      </c>
      <c r="L153" s="74">
        <f>(J153+K153)*H153</f>
        <v>9176</v>
      </c>
      <c r="M153" s="75"/>
      <c r="N153" s="128"/>
    </row>
    <row r="154" spans="1:14" s="129" customFormat="1" x14ac:dyDescent="0.2">
      <c r="A154" s="69">
        <f>IF(I154&lt;&gt;"",1+MAX($A$10:A153),"")</f>
        <v>113</v>
      </c>
      <c r="B154" s="145"/>
      <c r="C154" s="145"/>
      <c r="D154" s="120"/>
      <c r="E154" s="68" t="s">
        <v>192</v>
      </c>
      <c r="F154" s="77">
        <v>1160</v>
      </c>
      <c r="G154" s="70">
        <v>0.05</v>
      </c>
      <c r="H154" s="71">
        <f t="shared" si="15"/>
        <v>1218</v>
      </c>
      <c r="I154" s="72" t="s">
        <v>204</v>
      </c>
      <c r="J154" s="76">
        <v>1.5</v>
      </c>
      <c r="K154" s="73">
        <v>2.5</v>
      </c>
      <c r="L154" s="74">
        <f>(J154+K154)*H154</f>
        <v>4872</v>
      </c>
      <c r="M154" s="75"/>
      <c r="N154" s="128"/>
    </row>
    <row r="155" spans="1:14" s="129" customFormat="1" x14ac:dyDescent="0.2">
      <c r="A155" s="69">
        <f>IF(I155&lt;&gt;"",1+MAX($A$10:A154),"")</f>
        <v>114</v>
      </c>
      <c r="B155" s="145"/>
      <c r="C155" s="145"/>
      <c r="D155" s="120"/>
      <c r="E155" s="68" t="s">
        <v>193</v>
      </c>
      <c r="F155" s="77">
        <v>1484</v>
      </c>
      <c r="G155" s="70">
        <v>0.05</v>
      </c>
      <c r="H155" s="71">
        <f t="shared" si="15"/>
        <v>1559</v>
      </c>
      <c r="I155" s="72" t="s">
        <v>204</v>
      </c>
      <c r="J155" s="76">
        <v>1.5</v>
      </c>
      <c r="K155" s="73">
        <v>2.5</v>
      </c>
      <c r="L155" s="74">
        <f>(J155+K155)*H155</f>
        <v>6236</v>
      </c>
      <c r="M155" s="75"/>
      <c r="N155" s="128"/>
    </row>
    <row r="156" spans="1:14" s="129" customFormat="1" x14ac:dyDescent="0.2">
      <c r="A156" s="69">
        <f>IF(I156&lt;&gt;"",1+MAX($A$10:A155),"")</f>
        <v>115</v>
      </c>
      <c r="B156" s="145"/>
      <c r="C156" s="145"/>
      <c r="D156" s="120"/>
      <c r="E156" s="68" t="s">
        <v>194</v>
      </c>
      <c r="F156" s="77">
        <v>1820</v>
      </c>
      <c r="G156" s="70">
        <v>0.05</v>
      </c>
      <c r="H156" s="71">
        <f t="shared" si="15"/>
        <v>1911</v>
      </c>
      <c r="I156" s="72" t="s">
        <v>204</v>
      </c>
      <c r="J156" s="76">
        <v>1.5</v>
      </c>
      <c r="K156" s="73">
        <v>2.5</v>
      </c>
      <c r="L156" s="74">
        <f>(J156+K156)*H156</f>
        <v>7644</v>
      </c>
      <c r="M156" s="75"/>
      <c r="N156" s="128"/>
    </row>
    <row r="157" spans="1:14" s="129" customFormat="1" x14ac:dyDescent="0.2">
      <c r="A157" s="69">
        <f>IF(I157&lt;&gt;"",1+MAX($A$10:A156),"")</f>
        <v>116</v>
      </c>
      <c r="B157" s="145"/>
      <c r="C157" s="145"/>
      <c r="D157" s="120"/>
      <c r="E157" s="68" t="s">
        <v>195</v>
      </c>
      <c r="F157" s="77">
        <v>462</v>
      </c>
      <c r="G157" s="70">
        <v>0.05</v>
      </c>
      <c r="H157" s="71">
        <f t="shared" si="15"/>
        <v>486</v>
      </c>
      <c r="I157" s="72" t="s">
        <v>204</v>
      </c>
      <c r="J157" s="76">
        <v>1.5</v>
      </c>
      <c r="K157" s="73">
        <v>2.5</v>
      </c>
      <c r="L157" s="74">
        <f>(J157+K157)*H157</f>
        <v>1944</v>
      </c>
      <c r="M157" s="75"/>
      <c r="N157" s="128"/>
    </row>
    <row r="158" spans="1:14" s="129" customFormat="1" x14ac:dyDescent="0.2">
      <c r="A158" s="69">
        <f>IF(I158&lt;&gt;"",1+MAX($A$10:A157),"")</f>
        <v>117</v>
      </c>
      <c r="B158" s="145"/>
      <c r="C158" s="145"/>
      <c r="D158" s="120"/>
      <c r="E158" s="68" t="s">
        <v>196</v>
      </c>
      <c r="F158" s="77">
        <v>1634</v>
      </c>
      <c r="G158" s="70">
        <v>0.05</v>
      </c>
      <c r="H158" s="71">
        <f t="shared" si="15"/>
        <v>1716</v>
      </c>
      <c r="I158" s="72" t="s">
        <v>204</v>
      </c>
      <c r="J158" s="76">
        <v>1.5</v>
      </c>
      <c r="K158" s="73">
        <v>2.5</v>
      </c>
      <c r="L158" s="74">
        <f>(J158+K158)*H158</f>
        <v>6864</v>
      </c>
      <c r="M158" s="75"/>
      <c r="N158" s="128"/>
    </row>
    <row r="159" spans="1:14" s="129" customFormat="1" x14ac:dyDescent="0.2">
      <c r="A159" s="69">
        <f>IF(I159&lt;&gt;"",1+MAX($A$10:A158),"")</f>
        <v>118</v>
      </c>
      <c r="B159" s="145"/>
      <c r="C159" s="145"/>
      <c r="D159" s="120"/>
      <c r="E159" s="68" t="s">
        <v>197</v>
      </c>
      <c r="F159" s="77">
        <v>4230</v>
      </c>
      <c r="G159" s="70">
        <v>0.05</v>
      </c>
      <c r="H159" s="71">
        <f t="shared" si="15"/>
        <v>4442</v>
      </c>
      <c r="I159" s="72" t="s">
        <v>204</v>
      </c>
      <c r="J159" s="76">
        <v>1.5</v>
      </c>
      <c r="K159" s="73">
        <v>2.5</v>
      </c>
      <c r="L159" s="74">
        <f>(J159+K159)*H159</f>
        <v>17768</v>
      </c>
      <c r="M159" s="75"/>
      <c r="N159" s="128"/>
    </row>
    <row r="160" spans="1:14" s="129" customFormat="1" x14ac:dyDescent="0.2">
      <c r="A160" s="69">
        <f>IF(I160&lt;&gt;"",1+MAX($A$10:A159),"")</f>
        <v>119</v>
      </c>
      <c r="B160" s="145"/>
      <c r="C160" s="145"/>
      <c r="D160" s="120"/>
      <c r="E160" s="68" t="s">
        <v>198</v>
      </c>
      <c r="F160" s="77">
        <v>3162</v>
      </c>
      <c r="G160" s="70">
        <v>0.05</v>
      </c>
      <c r="H160" s="71">
        <f t="shared" si="15"/>
        <v>3321</v>
      </c>
      <c r="I160" s="72" t="s">
        <v>204</v>
      </c>
      <c r="J160" s="76">
        <v>1.5</v>
      </c>
      <c r="K160" s="73">
        <v>2.5</v>
      </c>
      <c r="L160" s="74">
        <f>(J160+K160)*H160</f>
        <v>13284</v>
      </c>
      <c r="M160" s="75"/>
      <c r="N160" s="128"/>
    </row>
    <row r="161" spans="1:14" s="129" customFormat="1" x14ac:dyDescent="0.2">
      <c r="A161" s="69">
        <f>IF(I161&lt;&gt;"",1+MAX($A$10:A160),"")</f>
        <v>120</v>
      </c>
      <c r="B161" s="145"/>
      <c r="C161" s="145"/>
      <c r="D161" s="120"/>
      <c r="E161" s="68" t="s">
        <v>199</v>
      </c>
      <c r="F161" s="77">
        <v>3968</v>
      </c>
      <c r="G161" s="70">
        <v>0.05</v>
      </c>
      <c r="H161" s="71">
        <f t="shared" si="15"/>
        <v>4167</v>
      </c>
      <c r="I161" s="72" t="s">
        <v>204</v>
      </c>
      <c r="J161" s="76">
        <v>1.5</v>
      </c>
      <c r="K161" s="73">
        <v>2.5</v>
      </c>
      <c r="L161" s="74">
        <f>(J161+K161)*H161</f>
        <v>16668</v>
      </c>
      <c r="M161" s="75"/>
      <c r="N161" s="128"/>
    </row>
    <row r="162" spans="1:14" s="129" customFormat="1" x14ac:dyDescent="0.2">
      <c r="A162" s="69">
        <f>IF(I162&lt;&gt;"",1+MAX($A$10:A161),"")</f>
        <v>121</v>
      </c>
      <c r="B162" s="145"/>
      <c r="C162" s="145"/>
      <c r="D162" s="120"/>
      <c r="E162" s="68" t="s">
        <v>200</v>
      </c>
      <c r="F162" s="77">
        <v>11528</v>
      </c>
      <c r="G162" s="70">
        <v>0.05</v>
      </c>
      <c r="H162" s="71">
        <f t="shared" si="15"/>
        <v>12105</v>
      </c>
      <c r="I162" s="72" t="s">
        <v>204</v>
      </c>
      <c r="J162" s="76">
        <v>1.5</v>
      </c>
      <c r="K162" s="73">
        <v>2.5</v>
      </c>
      <c r="L162" s="74">
        <f>(J162+K162)*H162</f>
        <v>48420</v>
      </c>
      <c r="M162" s="75"/>
      <c r="N162" s="128"/>
    </row>
    <row r="163" spans="1:14" s="129" customFormat="1" x14ac:dyDescent="0.2">
      <c r="A163" s="69" t="str">
        <f>IF(I163&lt;&gt;"",1+MAX($A$10:A162),"")</f>
        <v/>
      </c>
      <c r="B163" s="145"/>
      <c r="C163" s="145"/>
      <c r="D163" s="120"/>
      <c r="E163" s="122" t="s">
        <v>159</v>
      </c>
      <c r="F163" s="77"/>
      <c r="G163" s="70"/>
      <c r="H163" s="71">
        <f t="shared" si="15"/>
        <v>0</v>
      </c>
      <c r="I163" s="72"/>
      <c r="J163" s="76"/>
      <c r="K163" s="73"/>
      <c r="L163" s="74">
        <f>(J163+K163)*H163</f>
        <v>0</v>
      </c>
      <c r="M163" s="75"/>
      <c r="N163" s="128"/>
    </row>
    <row r="164" spans="1:14" s="129" customFormat="1" x14ac:dyDescent="0.2">
      <c r="A164" s="69">
        <f>IF(I164&lt;&gt;"",1+MAX($A$10:A163),"")</f>
        <v>122</v>
      </c>
      <c r="B164" s="145"/>
      <c r="C164" s="145"/>
      <c r="D164" s="120"/>
      <c r="E164" s="68" t="s">
        <v>164</v>
      </c>
      <c r="F164" s="77">
        <v>8</v>
      </c>
      <c r="G164" s="70">
        <v>0.05</v>
      </c>
      <c r="H164" s="71">
        <f t="shared" si="15"/>
        <v>9</v>
      </c>
      <c r="I164" s="72" t="s">
        <v>32</v>
      </c>
      <c r="J164" s="76">
        <v>80</v>
      </c>
      <c r="K164" s="73">
        <v>120</v>
      </c>
      <c r="L164" s="74">
        <f>(J164+K164)*H164</f>
        <v>1800</v>
      </c>
      <c r="M164" s="75"/>
      <c r="N164" s="128"/>
    </row>
    <row r="165" spans="1:14" s="129" customFormat="1" x14ac:dyDescent="0.2">
      <c r="A165" s="69" t="str">
        <f>IF(I165&lt;&gt;"",1+MAX($A$10:A164),"")</f>
        <v/>
      </c>
      <c r="B165" s="145"/>
      <c r="C165" s="145"/>
      <c r="D165" s="120"/>
      <c r="E165" s="122" t="s">
        <v>166</v>
      </c>
      <c r="F165" s="77"/>
      <c r="G165" s="70"/>
      <c r="H165" s="71">
        <f t="shared" si="15"/>
        <v>0</v>
      </c>
      <c r="I165" s="72"/>
      <c r="J165" s="76"/>
      <c r="K165" s="73"/>
      <c r="L165" s="74">
        <f>(J165+K165)*H165</f>
        <v>0</v>
      </c>
      <c r="M165" s="75"/>
      <c r="N165" s="128"/>
    </row>
    <row r="166" spans="1:14" s="129" customFormat="1" x14ac:dyDescent="0.2">
      <c r="A166" s="69">
        <f>IF(I166&lt;&gt;"",1+MAX($A$10:A165),"")</f>
        <v>123</v>
      </c>
      <c r="B166" s="145"/>
      <c r="C166" s="145"/>
      <c r="D166" s="120"/>
      <c r="E166" s="68" t="s">
        <v>201</v>
      </c>
      <c r="F166" s="77">
        <v>3</v>
      </c>
      <c r="G166" s="70">
        <v>0.05</v>
      </c>
      <c r="H166" s="71">
        <f t="shared" si="15"/>
        <v>4</v>
      </c>
      <c r="I166" s="72" t="s">
        <v>32</v>
      </c>
      <c r="J166" s="76">
        <v>20</v>
      </c>
      <c r="K166" s="73">
        <v>30</v>
      </c>
      <c r="L166" s="74">
        <f>(J166+K166)*H166</f>
        <v>200</v>
      </c>
      <c r="M166" s="75"/>
      <c r="N166" s="128"/>
    </row>
    <row r="167" spans="1:14" s="129" customFormat="1" x14ac:dyDescent="0.2">
      <c r="A167" s="69">
        <f>IF(I167&lt;&gt;"",1+MAX($A$10:A166),"")</f>
        <v>124</v>
      </c>
      <c r="B167" s="145"/>
      <c r="C167" s="145"/>
      <c r="D167" s="120"/>
      <c r="E167" s="68" t="s">
        <v>202</v>
      </c>
      <c r="F167" s="77">
        <v>2</v>
      </c>
      <c r="G167" s="70">
        <v>0.05</v>
      </c>
      <c r="H167" s="71">
        <f t="shared" si="15"/>
        <v>3</v>
      </c>
      <c r="I167" s="72" t="s">
        <v>32</v>
      </c>
      <c r="J167" s="76">
        <v>20</v>
      </c>
      <c r="K167" s="73">
        <v>30</v>
      </c>
      <c r="L167" s="74">
        <f>(J167+K167)*H167</f>
        <v>150</v>
      </c>
      <c r="M167" s="75"/>
      <c r="N167" s="128"/>
    </row>
    <row r="168" spans="1:14" s="129" customFormat="1" x14ac:dyDescent="0.2">
      <c r="A168" s="69">
        <f>IF(I168&lt;&gt;"",1+MAX($A$10:A167),"")</f>
        <v>125</v>
      </c>
      <c r="B168" s="145"/>
      <c r="C168" s="145"/>
      <c r="D168" s="120"/>
      <c r="E168" s="68" t="s">
        <v>176</v>
      </c>
      <c r="F168" s="77">
        <v>5</v>
      </c>
      <c r="G168" s="70">
        <v>0.05</v>
      </c>
      <c r="H168" s="71">
        <f t="shared" si="15"/>
        <v>6</v>
      </c>
      <c r="I168" s="72" t="s">
        <v>32</v>
      </c>
      <c r="J168" s="76">
        <v>20</v>
      </c>
      <c r="K168" s="73">
        <v>30</v>
      </c>
      <c r="L168" s="74">
        <f>(J168+K168)*H168</f>
        <v>300</v>
      </c>
      <c r="M168" s="75"/>
      <c r="N168" s="128"/>
    </row>
    <row r="169" spans="1:14" s="129" customFormat="1" x14ac:dyDescent="0.2">
      <c r="A169" s="69">
        <f>IF(I169&lt;&gt;"",1+MAX($A$10:A168),"")</f>
        <v>126</v>
      </c>
      <c r="B169" s="145"/>
      <c r="C169" s="145"/>
      <c r="D169" s="120"/>
      <c r="E169" s="68" t="s">
        <v>203</v>
      </c>
      <c r="F169" s="77">
        <v>304</v>
      </c>
      <c r="G169" s="70">
        <v>0.05</v>
      </c>
      <c r="H169" s="71">
        <f t="shared" si="15"/>
        <v>320</v>
      </c>
      <c r="I169" s="72" t="s">
        <v>32</v>
      </c>
      <c r="J169" s="76">
        <v>10</v>
      </c>
      <c r="K169" s="73">
        <v>25</v>
      </c>
      <c r="L169" s="74">
        <f>(J169+K169)*H169</f>
        <v>11200</v>
      </c>
      <c r="M169" s="75"/>
      <c r="N169" s="128"/>
    </row>
    <row r="170" spans="1:14" s="129" customFormat="1" x14ac:dyDescent="0.2">
      <c r="A170" s="140" t="str">
        <f>IF(I170&lt;&gt;"",1+MAX($A$10:A169),"")</f>
        <v/>
      </c>
      <c r="B170" s="123"/>
      <c r="C170" s="123"/>
      <c r="D170" s="120"/>
      <c r="E170" s="68"/>
      <c r="F170" s="77"/>
      <c r="G170" s="70"/>
      <c r="H170" s="71"/>
      <c r="I170" s="72"/>
      <c r="J170" s="76"/>
      <c r="K170" s="73"/>
      <c r="L170" s="74"/>
      <c r="M170" s="75"/>
      <c r="N170" s="128"/>
    </row>
    <row r="171" spans="1:14" s="129" customFormat="1" x14ac:dyDescent="0.2">
      <c r="A171" s="124" t="str">
        <f>IF(I171&lt;&gt;"",1+MAX($A$10:A170),"")</f>
        <v/>
      </c>
      <c r="B171" s="124"/>
      <c r="C171" s="78"/>
      <c r="D171" s="80" t="s">
        <v>67</v>
      </c>
      <c r="E171" s="81" t="s">
        <v>71</v>
      </c>
      <c r="F171" s="78"/>
      <c r="G171" s="84"/>
      <c r="H171" s="84"/>
      <c r="I171" s="84"/>
      <c r="J171" s="84"/>
      <c r="K171" s="84"/>
      <c r="L171" s="84"/>
      <c r="M171" s="85">
        <f>SUM(L173:L251)</f>
        <v>131043</v>
      </c>
      <c r="N171" s="128"/>
    </row>
    <row r="172" spans="1:14" s="83" customFormat="1" x14ac:dyDescent="0.2">
      <c r="A172" s="69" t="str">
        <f>IF(I172&lt;&gt;"",1+MAX($A$10:A171),"")</f>
        <v/>
      </c>
      <c r="B172" s="69"/>
      <c r="C172" s="69"/>
      <c r="D172" s="67"/>
      <c r="E172" s="79"/>
      <c r="F172" s="79"/>
      <c r="G172" s="70"/>
      <c r="H172" s="71"/>
      <c r="I172" s="121"/>
      <c r="J172" s="76"/>
      <c r="K172" s="73"/>
      <c r="L172" s="74"/>
      <c r="M172" s="75"/>
      <c r="N172" s="82"/>
    </row>
    <row r="173" spans="1:14" s="129" customFormat="1" x14ac:dyDescent="0.2">
      <c r="A173" s="69" t="str">
        <f>IF(I173&lt;&gt;"",1+MAX($A$10:A172),"")</f>
        <v/>
      </c>
      <c r="B173" s="123"/>
      <c r="C173" s="123"/>
      <c r="D173" s="67"/>
      <c r="E173" s="119" t="s">
        <v>205</v>
      </c>
      <c r="F173" s="131"/>
      <c r="G173" s="141"/>
      <c r="H173" s="133"/>
      <c r="I173" s="139"/>
      <c r="J173" s="135"/>
      <c r="K173" s="136"/>
      <c r="L173" s="137"/>
      <c r="M173" s="75"/>
      <c r="N173" s="128"/>
    </row>
    <row r="174" spans="1:14" s="129" customFormat="1" x14ac:dyDescent="0.2">
      <c r="A174" s="69" t="str">
        <f>IF(I174&lt;&gt;"",1+MAX($A$10:A173),"")</f>
        <v/>
      </c>
      <c r="B174" s="166" t="s">
        <v>70</v>
      </c>
      <c r="C174" s="166" t="s">
        <v>69</v>
      </c>
      <c r="D174" s="67"/>
      <c r="E174" s="122" t="s">
        <v>206</v>
      </c>
      <c r="F174" s="77"/>
      <c r="G174" s="70"/>
      <c r="H174" s="71"/>
      <c r="I174" s="72"/>
      <c r="J174" s="76"/>
      <c r="K174" s="73"/>
      <c r="L174" s="74"/>
      <c r="M174" s="75"/>
      <c r="N174" s="128"/>
    </row>
    <row r="175" spans="1:14" s="129" customFormat="1" x14ac:dyDescent="0.2">
      <c r="A175" s="69">
        <f>IF(I175&lt;&gt;"",1+MAX($A$10:A174),"")</f>
        <v>127</v>
      </c>
      <c r="B175" s="163"/>
      <c r="C175" s="163"/>
      <c r="D175" s="67"/>
      <c r="E175" s="68" t="s">
        <v>207</v>
      </c>
      <c r="F175" s="77">
        <v>63</v>
      </c>
      <c r="G175" s="70">
        <v>0.05</v>
      </c>
      <c r="H175" s="71">
        <f t="shared" ref="H175:H177" si="16">CEILING(F175*(1+G175),1)</f>
        <v>67</v>
      </c>
      <c r="I175" s="72" t="s">
        <v>35</v>
      </c>
      <c r="J175" s="76">
        <v>3</v>
      </c>
      <c r="K175" s="73">
        <v>5</v>
      </c>
      <c r="L175" s="74">
        <f>(J175+K175)*H175</f>
        <v>536</v>
      </c>
      <c r="M175" s="75"/>
      <c r="N175" s="128"/>
    </row>
    <row r="176" spans="1:14" s="129" customFormat="1" x14ac:dyDescent="0.2">
      <c r="A176" s="69" t="str">
        <f>IF(I176&lt;&gt;"",1+MAX($A$10:A175),"")</f>
        <v/>
      </c>
      <c r="B176" s="163"/>
      <c r="C176" s="163"/>
      <c r="D176" s="67"/>
      <c r="E176" s="122" t="s">
        <v>150</v>
      </c>
      <c r="F176" s="77"/>
      <c r="G176" s="70"/>
      <c r="H176" s="71"/>
      <c r="I176" s="72"/>
      <c r="J176" s="76"/>
      <c r="K176" s="73"/>
      <c r="L176" s="74">
        <f>(J176+K176)*H176</f>
        <v>0</v>
      </c>
      <c r="M176" s="75"/>
      <c r="N176" s="128"/>
    </row>
    <row r="177" spans="1:14" s="129" customFormat="1" x14ac:dyDescent="0.2">
      <c r="A177" s="69">
        <f>IF(I177&lt;&gt;"",1+MAX($A$10:A176),"")</f>
        <v>128</v>
      </c>
      <c r="B177" s="163"/>
      <c r="C177" s="163"/>
      <c r="D177" s="67"/>
      <c r="E177" s="68" t="s">
        <v>208</v>
      </c>
      <c r="F177" s="77">
        <v>145</v>
      </c>
      <c r="G177" s="70">
        <v>0.05</v>
      </c>
      <c r="H177" s="71">
        <f t="shared" si="16"/>
        <v>153</v>
      </c>
      <c r="I177" s="72" t="s">
        <v>35</v>
      </c>
      <c r="J177" s="76">
        <v>5</v>
      </c>
      <c r="K177" s="73">
        <v>7</v>
      </c>
      <c r="L177" s="74">
        <f>(J177+K177)*H177</f>
        <v>1836</v>
      </c>
      <c r="M177" s="75"/>
      <c r="N177" s="128"/>
    </row>
    <row r="178" spans="1:14" s="129" customFormat="1" x14ac:dyDescent="0.2">
      <c r="A178" s="69" t="str">
        <f>IF(I178&lt;&gt;"",1+MAX($A$10:A177),"")</f>
        <v/>
      </c>
      <c r="B178" s="163"/>
      <c r="C178" s="163"/>
      <c r="D178" s="120"/>
      <c r="E178" s="122" t="s">
        <v>209</v>
      </c>
      <c r="F178" s="77"/>
      <c r="G178" s="70"/>
      <c r="H178" s="71"/>
      <c r="I178" s="72"/>
      <c r="J178" s="76"/>
      <c r="K178" s="73"/>
      <c r="L178" s="74">
        <f>(J178+K178)*H178</f>
        <v>0</v>
      </c>
      <c r="M178" s="75"/>
      <c r="N178" s="128"/>
    </row>
    <row r="179" spans="1:14" s="129" customFormat="1" x14ac:dyDescent="0.2">
      <c r="A179" s="69">
        <f>IF(I179&lt;&gt;"",1+MAX($A$10:A178),"")</f>
        <v>129</v>
      </c>
      <c r="B179" s="163"/>
      <c r="C179" s="163"/>
      <c r="D179" s="67"/>
      <c r="E179" s="68" t="s">
        <v>210</v>
      </c>
      <c r="F179" s="77">
        <v>2999</v>
      </c>
      <c r="G179" s="70">
        <v>0.05</v>
      </c>
      <c r="H179" s="71">
        <f t="shared" ref="H179" si="17">CEILING(F179*(1+G179),1)</f>
        <v>3149</v>
      </c>
      <c r="I179" s="72" t="s">
        <v>33</v>
      </c>
      <c r="J179" s="76">
        <v>1.5</v>
      </c>
      <c r="K179" s="73">
        <v>2.5</v>
      </c>
      <c r="L179" s="74">
        <f>(J179+K179)*H179</f>
        <v>12596</v>
      </c>
      <c r="M179" s="75"/>
      <c r="N179" s="128"/>
    </row>
    <row r="180" spans="1:14" s="129" customFormat="1" x14ac:dyDescent="0.2">
      <c r="A180" s="69" t="str">
        <f>IF(I180&lt;&gt;"",1+MAX($A$10:A179),"")</f>
        <v/>
      </c>
      <c r="B180" s="163"/>
      <c r="C180" s="163"/>
      <c r="D180" s="67"/>
      <c r="E180" s="122" t="s">
        <v>211</v>
      </c>
      <c r="F180" s="77"/>
      <c r="G180" s="70"/>
      <c r="H180" s="71"/>
      <c r="I180" s="72"/>
      <c r="J180" s="76"/>
      <c r="K180" s="73"/>
      <c r="L180" s="74">
        <f>(J180+K180)*H180</f>
        <v>0</v>
      </c>
      <c r="M180" s="75"/>
      <c r="N180" s="128"/>
    </row>
    <row r="181" spans="1:14" s="129" customFormat="1" x14ac:dyDescent="0.2">
      <c r="A181" s="69">
        <f>IF(I181&lt;&gt;"",1+MAX($A$10:A180),"")</f>
        <v>130</v>
      </c>
      <c r="B181" s="163"/>
      <c r="C181" s="163"/>
      <c r="D181" s="67"/>
      <c r="E181" s="68" t="s">
        <v>212</v>
      </c>
      <c r="F181" s="77">
        <v>2999</v>
      </c>
      <c r="G181" s="70">
        <v>0.05</v>
      </c>
      <c r="H181" s="71">
        <f t="shared" ref="H181:H183" si="18">CEILING(F181*(1+G181),1)</f>
        <v>3149</v>
      </c>
      <c r="I181" s="72" t="s">
        <v>33</v>
      </c>
      <c r="J181" s="76">
        <v>1.2</v>
      </c>
      <c r="K181" s="73">
        <v>1.8</v>
      </c>
      <c r="L181" s="74">
        <f>(J181+K181)*H181</f>
        <v>9447</v>
      </c>
      <c r="M181" s="75"/>
      <c r="N181" s="128"/>
    </row>
    <row r="182" spans="1:14" s="129" customFormat="1" x14ac:dyDescent="0.2">
      <c r="A182" s="69" t="str">
        <f>IF(I182&lt;&gt;"",1+MAX($A$10:A181),"")</f>
        <v/>
      </c>
      <c r="B182" s="163"/>
      <c r="C182" s="163"/>
      <c r="D182" s="67"/>
      <c r="E182" s="122" t="s">
        <v>159</v>
      </c>
      <c r="F182" s="77"/>
      <c r="G182" s="70"/>
      <c r="H182" s="71"/>
      <c r="I182" s="72"/>
      <c r="J182" s="76"/>
      <c r="K182" s="73"/>
      <c r="L182" s="74">
        <f>(J182+K182)*H182</f>
        <v>0</v>
      </c>
      <c r="M182" s="75"/>
      <c r="N182" s="128"/>
    </row>
    <row r="183" spans="1:14" s="129" customFormat="1" ht="31.5" x14ac:dyDescent="0.2">
      <c r="A183" s="69">
        <f>IF(I183&lt;&gt;"",1+MAX($A$10:A182),"")</f>
        <v>131</v>
      </c>
      <c r="B183" s="163"/>
      <c r="C183" s="163"/>
      <c r="D183" s="67"/>
      <c r="E183" s="68" t="s">
        <v>213</v>
      </c>
      <c r="F183" s="77">
        <v>286</v>
      </c>
      <c r="G183" s="70">
        <v>0.05</v>
      </c>
      <c r="H183" s="71">
        <f t="shared" si="18"/>
        <v>301</v>
      </c>
      <c r="I183" s="72" t="s">
        <v>35</v>
      </c>
      <c r="J183" s="76">
        <v>1</v>
      </c>
      <c r="K183" s="73">
        <v>2</v>
      </c>
      <c r="L183" s="74">
        <f>(J183+K183)*H183</f>
        <v>903</v>
      </c>
      <c r="M183" s="75"/>
      <c r="N183" s="128"/>
    </row>
    <row r="184" spans="1:14" s="129" customFormat="1" x14ac:dyDescent="0.2">
      <c r="A184" s="69">
        <f>IF(I184&lt;&gt;"",1+MAX($A$10:A183),"")</f>
        <v>132</v>
      </c>
      <c r="B184" s="163"/>
      <c r="C184" s="163"/>
      <c r="D184" s="67"/>
      <c r="E184" s="68" t="s">
        <v>214</v>
      </c>
      <c r="F184" s="77">
        <v>101</v>
      </c>
      <c r="G184" s="70">
        <v>0.05</v>
      </c>
      <c r="H184" s="71">
        <f t="shared" ref="H184" si="19">CEILING(F184*(1+G184),1)</f>
        <v>107</v>
      </c>
      <c r="I184" s="72" t="s">
        <v>35</v>
      </c>
      <c r="J184" s="76">
        <v>0.9</v>
      </c>
      <c r="K184" s="73">
        <v>1.1000000000000001</v>
      </c>
      <c r="L184" s="74">
        <f>(J184+K184)*H184</f>
        <v>214</v>
      </c>
      <c r="M184" s="75"/>
      <c r="N184" s="128"/>
    </row>
    <row r="185" spans="1:14" s="129" customFormat="1" x14ac:dyDescent="0.2">
      <c r="A185" s="69" t="str">
        <f>IF(I185&lt;&gt;"",1+MAX($A$10:A184),"")</f>
        <v/>
      </c>
      <c r="B185" s="163"/>
      <c r="C185" s="163"/>
      <c r="D185" s="67"/>
      <c r="E185" s="119" t="s">
        <v>215</v>
      </c>
      <c r="F185" s="77"/>
      <c r="G185" s="70"/>
      <c r="H185" s="71"/>
      <c r="I185" s="72"/>
      <c r="J185" s="76"/>
      <c r="K185" s="73"/>
      <c r="L185" s="74">
        <f>(J185+K185)*H185</f>
        <v>0</v>
      </c>
      <c r="M185" s="75"/>
      <c r="N185" s="128"/>
    </row>
    <row r="186" spans="1:14" s="129" customFormat="1" x14ac:dyDescent="0.2">
      <c r="A186" s="69" t="str">
        <f>IF(I186&lt;&gt;"",1+MAX($A$10:A185),"")</f>
        <v/>
      </c>
      <c r="B186" s="163"/>
      <c r="C186" s="163"/>
      <c r="D186" s="67"/>
      <c r="E186" s="122" t="s">
        <v>216</v>
      </c>
      <c r="F186" s="77"/>
      <c r="G186" s="70"/>
      <c r="H186" s="71"/>
      <c r="I186" s="72"/>
      <c r="J186" s="76"/>
      <c r="K186" s="73"/>
      <c r="L186" s="74">
        <f>(J186+K186)*H186</f>
        <v>0</v>
      </c>
      <c r="M186" s="75"/>
      <c r="N186" s="128"/>
    </row>
    <row r="187" spans="1:14" s="129" customFormat="1" x14ac:dyDescent="0.2">
      <c r="A187" s="69">
        <f>IF(I187&lt;&gt;"",1+MAX($A$10:A186),"")</f>
        <v>133</v>
      </c>
      <c r="B187" s="163"/>
      <c r="C187" s="163"/>
      <c r="D187" s="67"/>
      <c r="E187" s="68" t="s">
        <v>217</v>
      </c>
      <c r="F187" s="77">
        <v>85</v>
      </c>
      <c r="G187" s="70">
        <v>0.05</v>
      </c>
      <c r="H187" s="71">
        <f t="shared" ref="H187:H188" si="20">CEILING(F187*(1+G187),1)</f>
        <v>90</v>
      </c>
      <c r="I187" s="72" t="s">
        <v>35</v>
      </c>
      <c r="J187" s="76">
        <v>2</v>
      </c>
      <c r="K187" s="73">
        <v>4</v>
      </c>
      <c r="L187" s="74">
        <f>(J187+K187)*H187</f>
        <v>540</v>
      </c>
      <c r="M187" s="75"/>
      <c r="N187" s="128"/>
    </row>
    <row r="188" spans="1:14" s="129" customFormat="1" x14ac:dyDescent="0.2">
      <c r="A188" s="69">
        <f>IF(I188&lt;&gt;"",1+MAX($A$10:A187),"")</f>
        <v>134</v>
      </c>
      <c r="B188" s="163"/>
      <c r="C188" s="163"/>
      <c r="D188" s="67"/>
      <c r="E188" s="68" t="s">
        <v>218</v>
      </c>
      <c r="F188" s="77">
        <v>255</v>
      </c>
      <c r="G188" s="70">
        <v>0.05</v>
      </c>
      <c r="H188" s="71">
        <f t="shared" si="20"/>
        <v>268</v>
      </c>
      <c r="I188" s="72" t="s">
        <v>35</v>
      </c>
      <c r="J188" s="76">
        <v>3</v>
      </c>
      <c r="K188" s="73">
        <v>5</v>
      </c>
      <c r="L188" s="74">
        <f>(J188+K188)*H188</f>
        <v>2144</v>
      </c>
      <c r="M188" s="75"/>
      <c r="N188" s="128"/>
    </row>
    <row r="189" spans="1:14" s="129" customFormat="1" x14ac:dyDescent="0.2">
      <c r="A189" s="69">
        <f>IF(I189&lt;&gt;"",1+MAX($A$10:A188),"")</f>
        <v>135</v>
      </c>
      <c r="B189" s="163"/>
      <c r="C189" s="163"/>
      <c r="D189" s="67"/>
      <c r="E189" s="68" t="s">
        <v>219</v>
      </c>
      <c r="F189" s="77">
        <v>29</v>
      </c>
      <c r="G189" s="70">
        <v>0.05</v>
      </c>
      <c r="H189" s="71">
        <f t="shared" ref="H189:H244" si="21">CEILING(F189*(1+G189),1)</f>
        <v>31</v>
      </c>
      <c r="I189" s="72" t="s">
        <v>35</v>
      </c>
      <c r="J189" s="76">
        <v>4</v>
      </c>
      <c r="K189" s="73">
        <v>6</v>
      </c>
      <c r="L189" s="74">
        <f>(J189+K189)*H189</f>
        <v>310</v>
      </c>
      <c r="M189" s="75"/>
      <c r="N189" s="128"/>
    </row>
    <row r="190" spans="1:14" s="129" customFormat="1" x14ac:dyDescent="0.2">
      <c r="A190" s="69">
        <f>IF(I190&lt;&gt;"",1+MAX($A$10:A189),"")</f>
        <v>136</v>
      </c>
      <c r="B190" s="163"/>
      <c r="C190" s="163"/>
      <c r="D190" s="67"/>
      <c r="E190" s="68" t="s">
        <v>220</v>
      </c>
      <c r="F190" s="77">
        <v>15</v>
      </c>
      <c r="G190" s="70">
        <v>0.05</v>
      </c>
      <c r="H190" s="71">
        <f t="shared" si="21"/>
        <v>16</v>
      </c>
      <c r="I190" s="72" t="s">
        <v>35</v>
      </c>
      <c r="J190" s="76">
        <v>5</v>
      </c>
      <c r="K190" s="73">
        <v>8</v>
      </c>
      <c r="L190" s="74">
        <f>(J190+K190)*H190</f>
        <v>208</v>
      </c>
      <c r="M190" s="75"/>
      <c r="N190" s="128"/>
    </row>
    <row r="191" spans="1:14" s="129" customFormat="1" x14ac:dyDescent="0.2">
      <c r="A191" s="69">
        <f>IF(I191&lt;&gt;"",1+MAX($A$10:A190),"")</f>
        <v>137</v>
      </c>
      <c r="B191" s="163"/>
      <c r="C191" s="163"/>
      <c r="D191" s="67"/>
      <c r="E191" s="68" t="s">
        <v>221</v>
      </c>
      <c r="F191" s="77">
        <v>15</v>
      </c>
      <c r="G191" s="70">
        <v>0.05</v>
      </c>
      <c r="H191" s="71">
        <f t="shared" si="21"/>
        <v>16</v>
      </c>
      <c r="I191" s="72" t="s">
        <v>35</v>
      </c>
      <c r="J191" s="76">
        <v>4</v>
      </c>
      <c r="K191" s="73">
        <v>7</v>
      </c>
      <c r="L191" s="74">
        <f>(J191+K191)*H191</f>
        <v>176</v>
      </c>
      <c r="M191" s="75"/>
      <c r="N191" s="128"/>
    </row>
    <row r="192" spans="1:14" s="129" customFormat="1" x14ac:dyDescent="0.2">
      <c r="A192" s="69">
        <f>IF(I192&lt;&gt;"",1+MAX($A$10:A191),"")</f>
        <v>138</v>
      </c>
      <c r="B192" s="163"/>
      <c r="C192" s="163"/>
      <c r="D192" s="67"/>
      <c r="E192" s="68" t="s">
        <v>222</v>
      </c>
      <c r="F192" s="77">
        <v>595</v>
      </c>
      <c r="G192" s="70">
        <v>0.05</v>
      </c>
      <c r="H192" s="71">
        <f t="shared" si="21"/>
        <v>625</v>
      </c>
      <c r="I192" s="72" t="s">
        <v>35</v>
      </c>
      <c r="J192" s="76">
        <v>1</v>
      </c>
      <c r="K192" s="73">
        <v>2</v>
      </c>
      <c r="L192" s="74">
        <f>(J192+K192)*H192</f>
        <v>1875</v>
      </c>
      <c r="M192" s="75"/>
      <c r="N192" s="128"/>
    </row>
    <row r="193" spans="1:14" s="129" customFormat="1" x14ac:dyDescent="0.2">
      <c r="A193" s="69">
        <f>IF(I193&lt;&gt;"",1+MAX($A$10:A192),"")</f>
        <v>139</v>
      </c>
      <c r="B193" s="163"/>
      <c r="C193" s="163"/>
      <c r="D193" s="67"/>
      <c r="E193" s="68" t="s">
        <v>223</v>
      </c>
      <c r="F193" s="77">
        <v>624</v>
      </c>
      <c r="G193" s="70">
        <v>0.05</v>
      </c>
      <c r="H193" s="71">
        <f t="shared" si="21"/>
        <v>656</v>
      </c>
      <c r="I193" s="72" t="s">
        <v>35</v>
      </c>
      <c r="J193" s="76">
        <v>1</v>
      </c>
      <c r="K193" s="73">
        <v>2</v>
      </c>
      <c r="L193" s="74">
        <f>(J193+K193)*H193</f>
        <v>1968</v>
      </c>
      <c r="M193" s="75"/>
      <c r="N193" s="128"/>
    </row>
    <row r="194" spans="1:14" s="129" customFormat="1" x14ac:dyDescent="0.2">
      <c r="A194" s="69">
        <f>IF(I194&lt;&gt;"",1+MAX($A$10:A193),"")</f>
        <v>140</v>
      </c>
      <c r="B194" s="163"/>
      <c r="C194" s="163"/>
      <c r="D194" s="67"/>
      <c r="E194" s="68" t="s">
        <v>224</v>
      </c>
      <c r="F194" s="77">
        <v>85</v>
      </c>
      <c r="G194" s="70">
        <v>0.05</v>
      </c>
      <c r="H194" s="71">
        <f t="shared" si="21"/>
        <v>90</v>
      </c>
      <c r="I194" s="72" t="s">
        <v>35</v>
      </c>
      <c r="J194" s="76">
        <v>2</v>
      </c>
      <c r="K194" s="73">
        <v>4</v>
      </c>
      <c r="L194" s="74">
        <f>(J194+K194)*H194</f>
        <v>540</v>
      </c>
      <c r="M194" s="75"/>
      <c r="N194" s="128"/>
    </row>
    <row r="195" spans="1:14" s="129" customFormat="1" x14ac:dyDescent="0.2">
      <c r="A195" s="69" t="str">
        <f>IF(I195&lt;&gt;"",1+MAX($A$10:A194),"")</f>
        <v/>
      </c>
      <c r="B195" s="163"/>
      <c r="C195" s="163"/>
      <c r="D195" s="67"/>
      <c r="E195" s="122" t="s">
        <v>225</v>
      </c>
      <c r="F195" s="77"/>
      <c r="G195" s="70"/>
      <c r="H195" s="71"/>
      <c r="I195" s="72"/>
      <c r="J195" s="76"/>
      <c r="K195" s="73"/>
      <c r="L195" s="74">
        <f>(J195+K195)*H195</f>
        <v>0</v>
      </c>
      <c r="M195" s="75"/>
      <c r="N195" s="128"/>
    </row>
    <row r="196" spans="1:14" s="129" customFormat="1" x14ac:dyDescent="0.2">
      <c r="A196" s="69">
        <f>IF(I196&lt;&gt;"",1+MAX($A$10:A195),"")</f>
        <v>141</v>
      </c>
      <c r="B196" s="163"/>
      <c r="C196" s="163"/>
      <c r="D196" s="67"/>
      <c r="E196" s="68" t="s">
        <v>226</v>
      </c>
      <c r="F196" s="77">
        <v>32</v>
      </c>
      <c r="G196" s="70">
        <v>0.05</v>
      </c>
      <c r="H196" s="71">
        <f t="shared" si="21"/>
        <v>34</v>
      </c>
      <c r="I196" s="72" t="s">
        <v>35</v>
      </c>
      <c r="J196" s="76">
        <v>4</v>
      </c>
      <c r="K196" s="73">
        <v>6</v>
      </c>
      <c r="L196" s="74">
        <f>(J196+K196)*H196</f>
        <v>340</v>
      </c>
      <c r="M196" s="75"/>
      <c r="N196" s="128"/>
    </row>
    <row r="197" spans="1:14" s="129" customFormat="1" x14ac:dyDescent="0.2">
      <c r="A197" s="69">
        <f>IF(I197&lt;&gt;"",1+MAX($A$10:A196),"")</f>
        <v>142</v>
      </c>
      <c r="B197" s="163"/>
      <c r="C197" s="163"/>
      <c r="D197" s="67"/>
      <c r="E197" s="68" t="s">
        <v>227</v>
      </c>
      <c r="F197" s="77">
        <v>24</v>
      </c>
      <c r="G197" s="70">
        <v>0.05</v>
      </c>
      <c r="H197" s="71">
        <f t="shared" si="21"/>
        <v>26</v>
      </c>
      <c r="I197" s="72" t="s">
        <v>35</v>
      </c>
      <c r="J197" s="76">
        <v>5</v>
      </c>
      <c r="K197" s="73">
        <v>7</v>
      </c>
      <c r="L197" s="74">
        <f>(J197+K197)*H197</f>
        <v>312</v>
      </c>
      <c r="M197" s="75"/>
      <c r="N197" s="128"/>
    </row>
    <row r="198" spans="1:14" s="129" customFormat="1" x14ac:dyDescent="0.2">
      <c r="A198" s="69">
        <f>IF(I198&lt;&gt;"",1+MAX($A$10:A197),"")</f>
        <v>143</v>
      </c>
      <c r="B198" s="163"/>
      <c r="C198" s="163"/>
      <c r="D198" s="67"/>
      <c r="E198" s="68" t="s">
        <v>228</v>
      </c>
      <c r="F198" s="77">
        <v>13</v>
      </c>
      <c r="G198" s="70">
        <v>0.05</v>
      </c>
      <c r="H198" s="71">
        <f t="shared" si="21"/>
        <v>14</v>
      </c>
      <c r="I198" s="72" t="s">
        <v>35</v>
      </c>
      <c r="J198" s="76">
        <v>6</v>
      </c>
      <c r="K198" s="73">
        <v>8</v>
      </c>
      <c r="L198" s="74">
        <f>(J198+K198)*H198</f>
        <v>196</v>
      </c>
      <c r="M198" s="75"/>
      <c r="N198" s="128"/>
    </row>
    <row r="199" spans="1:14" s="129" customFormat="1" x14ac:dyDescent="0.2">
      <c r="A199" s="69">
        <f>IF(I199&lt;&gt;"",1+MAX($A$10:A198),"")</f>
        <v>144</v>
      </c>
      <c r="B199" s="163"/>
      <c r="C199" s="163"/>
      <c r="D199" s="67"/>
      <c r="E199" s="68" t="s">
        <v>229</v>
      </c>
      <c r="F199" s="77">
        <v>25</v>
      </c>
      <c r="G199" s="70">
        <v>0.05</v>
      </c>
      <c r="H199" s="71">
        <f t="shared" si="21"/>
        <v>27</v>
      </c>
      <c r="I199" s="72" t="s">
        <v>35</v>
      </c>
      <c r="J199" s="76">
        <v>5</v>
      </c>
      <c r="K199" s="73">
        <v>8</v>
      </c>
      <c r="L199" s="74">
        <f>(J199+K199)*H199</f>
        <v>351</v>
      </c>
      <c r="M199" s="75"/>
      <c r="N199" s="128"/>
    </row>
    <row r="200" spans="1:14" s="129" customFormat="1" x14ac:dyDescent="0.2">
      <c r="A200" s="69">
        <f>IF(I200&lt;&gt;"",1+MAX($A$10:A199),"")</f>
        <v>145</v>
      </c>
      <c r="B200" s="163"/>
      <c r="C200" s="163"/>
      <c r="D200" s="67"/>
      <c r="E200" s="68" t="s">
        <v>230</v>
      </c>
      <c r="F200" s="77">
        <v>43</v>
      </c>
      <c r="G200" s="70">
        <v>0.05</v>
      </c>
      <c r="H200" s="71">
        <f t="shared" si="21"/>
        <v>46</v>
      </c>
      <c r="I200" s="72" t="s">
        <v>35</v>
      </c>
      <c r="J200" s="76">
        <v>6</v>
      </c>
      <c r="K200" s="73">
        <v>11</v>
      </c>
      <c r="L200" s="74">
        <f>(J200+K200)*H200</f>
        <v>782</v>
      </c>
      <c r="M200" s="75"/>
      <c r="N200" s="128"/>
    </row>
    <row r="201" spans="1:14" s="129" customFormat="1" x14ac:dyDescent="0.2">
      <c r="A201" s="69">
        <f>IF(I201&lt;&gt;"",1+MAX($A$10:A200),"")</f>
        <v>146</v>
      </c>
      <c r="B201" s="163"/>
      <c r="C201" s="163"/>
      <c r="D201" s="67"/>
      <c r="E201" s="68" t="s">
        <v>231</v>
      </c>
      <c r="F201" s="77">
        <v>10</v>
      </c>
      <c r="G201" s="70">
        <v>0.05</v>
      </c>
      <c r="H201" s="71">
        <f t="shared" si="21"/>
        <v>11</v>
      </c>
      <c r="I201" s="72" t="s">
        <v>35</v>
      </c>
      <c r="J201" s="76">
        <v>7</v>
      </c>
      <c r="K201" s="73">
        <v>14</v>
      </c>
      <c r="L201" s="74">
        <f>(J201+K201)*H201</f>
        <v>231</v>
      </c>
      <c r="M201" s="75"/>
      <c r="N201" s="128"/>
    </row>
    <row r="202" spans="1:14" s="129" customFormat="1" x14ac:dyDescent="0.2">
      <c r="A202" s="69">
        <f>IF(I202&lt;&gt;"",1+MAX($A$10:A201),"")</f>
        <v>147</v>
      </c>
      <c r="B202" s="163"/>
      <c r="C202" s="163"/>
      <c r="D202" s="67"/>
      <c r="E202" s="68" t="s">
        <v>232</v>
      </c>
      <c r="F202" s="77">
        <v>11</v>
      </c>
      <c r="G202" s="70">
        <v>0.05</v>
      </c>
      <c r="H202" s="71">
        <f t="shared" si="21"/>
        <v>12</v>
      </c>
      <c r="I202" s="72" t="s">
        <v>35</v>
      </c>
      <c r="J202" s="76">
        <v>6</v>
      </c>
      <c r="K202" s="73">
        <v>11</v>
      </c>
      <c r="L202" s="74">
        <f>(J202+K202)*H202</f>
        <v>204</v>
      </c>
      <c r="M202" s="75"/>
      <c r="N202" s="128"/>
    </row>
    <row r="203" spans="1:14" s="129" customFormat="1" x14ac:dyDescent="0.2">
      <c r="A203" s="69">
        <f>IF(I203&lt;&gt;"",1+MAX($A$10:A202),"")</f>
        <v>148</v>
      </c>
      <c r="B203" s="163"/>
      <c r="C203" s="163"/>
      <c r="D203" s="67"/>
      <c r="E203" s="68" t="s">
        <v>233</v>
      </c>
      <c r="F203" s="77">
        <v>23</v>
      </c>
      <c r="G203" s="70">
        <v>0.05</v>
      </c>
      <c r="H203" s="71">
        <f t="shared" si="21"/>
        <v>25</v>
      </c>
      <c r="I203" s="72" t="s">
        <v>35</v>
      </c>
      <c r="J203" s="76">
        <v>5</v>
      </c>
      <c r="K203" s="73">
        <v>8</v>
      </c>
      <c r="L203" s="74">
        <f>(J203+K203)*H203</f>
        <v>325</v>
      </c>
      <c r="M203" s="75"/>
      <c r="N203" s="128"/>
    </row>
    <row r="204" spans="1:14" s="129" customFormat="1" x14ac:dyDescent="0.2">
      <c r="A204" s="69">
        <f>IF(I204&lt;&gt;"",1+MAX($A$10:A203),"")</f>
        <v>149</v>
      </c>
      <c r="B204" s="163"/>
      <c r="C204" s="163"/>
      <c r="D204" s="67"/>
      <c r="E204" s="68" t="s">
        <v>234</v>
      </c>
      <c r="F204" s="77">
        <v>42</v>
      </c>
      <c r="G204" s="70">
        <v>0.05</v>
      </c>
      <c r="H204" s="71">
        <f t="shared" si="21"/>
        <v>45</v>
      </c>
      <c r="I204" s="72" t="s">
        <v>35</v>
      </c>
      <c r="J204" s="76">
        <v>6</v>
      </c>
      <c r="K204" s="73">
        <v>10</v>
      </c>
      <c r="L204" s="74">
        <f>(J204+K204)*H204</f>
        <v>720</v>
      </c>
      <c r="M204" s="75"/>
      <c r="N204" s="128"/>
    </row>
    <row r="205" spans="1:14" s="129" customFormat="1" x14ac:dyDescent="0.2">
      <c r="A205" s="69">
        <f>IF(I205&lt;&gt;"",1+MAX($A$10:A204),"")</f>
        <v>150</v>
      </c>
      <c r="B205" s="163"/>
      <c r="C205" s="163"/>
      <c r="D205" s="67"/>
      <c r="E205" s="68" t="s">
        <v>235</v>
      </c>
      <c r="F205" s="77">
        <v>90</v>
      </c>
      <c r="G205" s="70">
        <v>0.05</v>
      </c>
      <c r="H205" s="71">
        <f t="shared" si="21"/>
        <v>95</v>
      </c>
      <c r="I205" s="72" t="s">
        <v>35</v>
      </c>
      <c r="J205" s="76">
        <v>8</v>
      </c>
      <c r="K205" s="73">
        <v>11</v>
      </c>
      <c r="L205" s="74">
        <f>(J205+K205)*H205</f>
        <v>1805</v>
      </c>
      <c r="M205" s="75"/>
      <c r="N205" s="128"/>
    </row>
    <row r="206" spans="1:14" s="129" customFormat="1" x14ac:dyDescent="0.2">
      <c r="A206" s="69">
        <f>IF(I206&lt;&gt;"",1+MAX($A$10:A205),"")</f>
        <v>151</v>
      </c>
      <c r="B206" s="163"/>
      <c r="C206" s="163"/>
      <c r="D206" s="67"/>
      <c r="E206" s="68" t="s">
        <v>236</v>
      </c>
      <c r="F206" s="77">
        <v>46</v>
      </c>
      <c r="G206" s="70">
        <v>0.05</v>
      </c>
      <c r="H206" s="71">
        <f t="shared" si="21"/>
        <v>49</v>
      </c>
      <c r="I206" s="72" t="s">
        <v>35</v>
      </c>
      <c r="J206" s="76">
        <v>9</v>
      </c>
      <c r="K206" s="73">
        <v>14</v>
      </c>
      <c r="L206" s="74">
        <f>(J206+K206)*H206</f>
        <v>1127</v>
      </c>
      <c r="M206" s="75"/>
      <c r="N206" s="128"/>
    </row>
    <row r="207" spans="1:14" s="129" customFormat="1" x14ac:dyDescent="0.2">
      <c r="A207" s="69" t="str">
        <f>IF(I207&lt;&gt;"",1+MAX($A$10:A206),"")</f>
        <v/>
      </c>
      <c r="B207" s="163"/>
      <c r="C207" s="163"/>
      <c r="D207" s="67"/>
      <c r="E207" s="122" t="s">
        <v>209</v>
      </c>
      <c r="F207" s="77"/>
      <c r="G207" s="70"/>
      <c r="H207" s="71"/>
      <c r="I207" s="72"/>
      <c r="J207" s="76"/>
      <c r="K207" s="73"/>
      <c r="L207" s="74">
        <f>(J207+K207)*H207</f>
        <v>0</v>
      </c>
      <c r="M207" s="75"/>
      <c r="N207" s="128"/>
    </row>
    <row r="208" spans="1:14" s="129" customFormat="1" x14ac:dyDescent="0.2">
      <c r="A208" s="69">
        <f>IF(I208&lt;&gt;"",1+MAX($A$10:A207),"")</f>
        <v>152</v>
      </c>
      <c r="B208" s="163"/>
      <c r="C208" s="163"/>
      <c r="D208" s="67"/>
      <c r="E208" s="68" t="s">
        <v>237</v>
      </c>
      <c r="F208" s="77">
        <v>2223</v>
      </c>
      <c r="G208" s="70">
        <v>0.05</v>
      </c>
      <c r="H208" s="71">
        <f t="shared" si="21"/>
        <v>2335</v>
      </c>
      <c r="I208" s="72" t="s">
        <v>33</v>
      </c>
      <c r="J208" s="76">
        <v>1.5</v>
      </c>
      <c r="K208" s="73">
        <v>2.5</v>
      </c>
      <c r="L208" s="74">
        <f>(J208+K208)*H208</f>
        <v>9340</v>
      </c>
      <c r="M208" s="75"/>
      <c r="N208" s="128"/>
    </row>
    <row r="209" spans="1:14" s="129" customFormat="1" x14ac:dyDescent="0.2">
      <c r="A209" s="69">
        <f>IF(I209&lt;&gt;"",1+MAX($A$10:A208),"")</f>
        <v>153</v>
      </c>
      <c r="B209" s="163"/>
      <c r="C209" s="163"/>
      <c r="D209" s="67"/>
      <c r="E209" s="68" t="s">
        <v>238</v>
      </c>
      <c r="F209" s="77">
        <v>356</v>
      </c>
      <c r="G209" s="70">
        <v>0.05</v>
      </c>
      <c r="H209" s="71">
        <f t="shared" si="21"/>
        <v>374</v>
      </c>
      <c r="I209" s="72" t="s">
        <v>33</v>
      </c>
      <c r="J209" s="76">
        <v>1.5</v>
      </c>
      <c r="K209" s="73">
        <v>2.5</v>
      </c>
      <c r="L209" s="74">
        <f>(J209+K209)*H209</f>
        <v>1496</v>
      </c>
      <c r="M209" s="75"/>
      <c r="N209" s="128"/>
    </row>
    <row r="210" spans="1:14" s="129" customFormat="1" x14ac:dyDescent="0.2">
      <c r="A210" s="69">
        <f>IF(I210&lt;&gt;"",1+MAX($A$10:A209),"")</f>
        <v>154</v>
      </c>
      <c r="B210" s="163"/>
      <c r="C210" s="163"/>
      <c r="D210" s="67"/>
      <c r="E210" s="68" t="s">
        <v>239</v>
      </c>
      <c r="F210" s="77">
        <v>648</v>
      </c>
      <c r="G210" s="70">
        <v>0.05</v>
      </c>
      <c r="H210" s="71">
        <f t="shared" si="21"/>
        <v>681</v>
      </c>
      <c r="I210" s="72" t="s">
        <v>33</v>
      </c>
      <c r="J210" s="76">
        <v>1.5</v>
      </c>
      <c r="K210" s="73">
        <v>2.5</v>
      </c>
      <c r="L210" s="74">
        <f>(J210+K210)*H210</f>
        <v>2724</v>
      </c>
      <c r="M210" s="75"/>
      <c r="N210" s="128"/>
    </row>
    <row r="211" spans="1:14" s="129" customFormat="1" x14ac:dyDescent="0.2">
      <c r="A211" s="69" t="str">
        <f>IF(I211&lt;&gt;"",1+MAX($A$10:A210),"")</f>
        <v/>
      </c>
      <c r="B211" s="163"/>
      <c r="C211" s="163"/>
      <c r="D211" s="67"/>
      <c r="E211" s="122" t="s">
        <v>240</v>
      </c>
      <c r="F211" s="77"/>
      <c r="G211" s="70"/>
      <c r="H211" s="71"/>
      <c r="I211" s="72"/>
      <c r="J211" s="76"/>
      <c r="K211" s="73"/>
      <c r="L211" s="74">
        <f>(J211+K211)*H211</f>
        <v>0</v>
      </c>
      <c r="M211" s="75"/>
      <c r="N211" s="128"/>
    </row>
    <row r="212" spans="1:14" s="129" customFormat="1" x14ac:dyDescent="0.2">
      <c r="A212" s="69">
        <f>IF(I212&lt;&gt;"",1+MAX($A$10:A211),"")</f>
        <v>155</v>
      </c>
      <c r="B212" s="163"/>
      <c r="C212" s="163"/>
      <c r="D212" s="67"/>
      <c r="E212" s="68" t="s">
        <v>212</v>
      </c>
      <c r="F212" s="77">
        <v>2223</v>
      </c>
      <c r="G212" s="70">
        <v>0.05</v>
      </c>
      <c r="H212" s="71">
        <f t="shared" si="21"/>
        <v>2335</v>
      </c>
      <c r="I212" s="72" t="s">
        <v>33</v>
      </c>
      <c r="J212" s="76">
        <v>1.2</v>
      </c>
      <c r="K212" s="73">
        <v>1.8</v>
      </c>
      <c r="L212" s="74">
        <f>(J212+K212)*H212</f>
        <v>7005</v>
      </c>
      <c r="M212" s="75"/>
      <c r="N212" s="128"/>
    </row>
    <row r="213" spans="1:14" s="129" customFormat="1" x14ac:dyDescent="0.2">
      <c r="A213" s="69">
        <f>IF(I213&lt;&gt;"",1+MAX($A$10:A212),"")</f>
        <v>156</v>
      </c>
      <c r="B213" s="163"/>
      <c r="C213" s="163"/>
      <c r="D213" s="67"/>
      <c r="E213" s="68" t="s">
        <v>241</v>
      </c>
      <c r="F213" s="77">
        <v>356</v>
      </c>
      <c r="G213" s="70">
        <v>0.05</v>
      </c>
      <c r="H213" s="71">
        <f t="shared" si="21"/>
        <v>374</v>
      </c>
      <c r="I213" s="72" t="s">
        <v>33</v>
      </c>
      <c r="J213" s="76">
        <v>1.2</v>
      </c>
      <c r="K213" s="73">
        <v>1.8</v>
      </c>
      <c r="L213" s="74">
        <f>(J213+K213)*H213</f>
        <v>1122</v>
      </c>
      <c r="M213" s="75"/>
      <c r="N213" s="128"/>
    </row>
    <row r="214" spans="1:14" s="129" customFormat="1" x14ac:dyDescent="0.2">
      <c r="A214" s="69" t="str">
        <f>IF(I214&lt;&gt;"",1+MAX($A$10:A213),"")</f>
        <v/>
      </c>
      <c r="B214" s="163"/>
      <c r="C214" s="163"/>
      <c r="D214" s="67"/>
      <c r="E214" s="122" t="s">
        <v>159</v>
      </c>
      <c r="F214" s="77"/>
      <c r="G214" s="70"/>
      <c r="H214" s="71"/>
      <c r="I214" s="72"/>
      <c r="J214" s="76"/>
      <c r="K214" s="73"/>
      <c r="L214" s="74">
        <f>(J214+K214)*H214</f>
        <v>0</v>
      </c>
      <c r="M214" s="75"/>
      <c r="N214" s="128"/>
    </row>
    <row r="215" spans="1:14" s="129" customFormat="1" x14ac:dyDescent="0.2">
      <c r="A215" s="69">
        <f>IF(I215&lt;&gt;"",1+MAX($A$10:A214),"")</f>
        <v>157</v>
      </c>
      <c r="B215" s="163"/>
      <c r="C215" s="163"/>
      <c r="D215" s="67"/>
      <c r="E215" s="68" t="s">
        <v>242</v>
      </c>
      <c r="F215" s="77">
        <v>390</v>
      </c>
      <c r="G215" s="70">
        <v>0.05</v>
      </c>
      <c r="H215" s="71">
        <f t="shared" si="21"/>
        <v>410</v>
      </c>
      <c r="I215" s="72" t="s">
        <v>35</v>
      </c>
      <c r="J215" s="76">
        <v>2</v>
      </c>
      <c r="K215" s="73">
        <v>3</v>
      </c>
      <c r="L215" s="74">
        <f>(J215+K215)*H215</f>
        <v>2050</v>
      </c>
      <c r="M215" s="75"/>
      <c r="N215" s="128"/>
    </row>
    <row r="216" spans="1:14" s="129" customFormat="1" ht="31.5" x14ac:dyDescent="0.2">
      <c r="A216" s="69">
        <f>IF(I216&lt;&gt;"",1+MAX($A$10:A215),"")</f>
        <v>158</v>
      </c>
      <c r="B216" s="163"/>
      <c r="C216" s="163"/>
      <c r="D216" s="67"/>
      <c r="E216" s="68" t="s">
        <v>243</v>
      </c>
      <c r="F216" s="77">
        <v>98</v>
      </c>
      <c r="G216" s="70">
        <v>0.05</v>
      </c>
      <c r="H216" s="71">
        <f t="shared" si="21"/>
        <v>103</v>
      </c>
      <c r="I216" s="72" t="s">
        <v>35</v>
      </c>
      <c r="J216" s="76">
        <v>6</v>
      </c>
      <c r="K216" s="73">
        <v>9</v>
      </c>
      <c r="L216" s="74">
        <f>(J216+K216)*H216</f>
        <v>1545</v>
      </c>
      <c r="M216" s="75"/>
      <c r="N216" s="128"/>
    </row>
    <row r="217" spans="1:14" s="129" customFormat="1" x14ac:dyDescent="0.2">
      <c r="A217" s="69">
        <f>IF(I217&lt;&gt;"",1+MAX($A$10:A216),"")</f>
        <v>159</v>
      </c>
      <c r="B217" s="163"/>
      <c r="C217" s="163"/>
      <c r="D217" s="67"/>
      <c r="E217" s="68" t="s">
        <v>244</v>
      </c>
      <c r="F217" s="77">
        <v>96</v>
      </c>
      <c r="G217" s="70">
        <v>0.05</v>
      </c>
      <c r="H217" s="71">
        <f t="shared" si="21"/>
        <v>101</v>
      </c>
      <c r="I217" s="72" t="s">
        <v>35</v>
      </c>
      <c r="J217" s="76">
        <v>1</v>
      </c>
      <c r="K217" s="73">
        <v>2</v>
      </c>
      <c r="L217" s="74">
        <f>(J217+K217)*H217</f>
        <v>303</v>
      </c>
      <c r="M217" s="75"/>
      <c r="N217" s="128"/>
    </row>
    <row r="218" spans="1:14" s="129" customFormat="1" x14ac:dyDescent="0.2">
      <c r="A218" s="69">
        <f>IF(I218&lt;&gt;"",1+MAX($A$10:A217),"")</f>
        <v>160</v>
      </c>
      <c r="B218" s="163"/>
      <c r="C218" s="163"/>
      <c r="D218" s="67"/>
      <c r="E218" s="68" t="s">
        <v>245</v>
      </c>
      <c r="F218" s="77">
        <v>208</v>
      </c>
      <c r="G218" s="70">
        <v>0.05</v>
      </c>
      <c r="H218" s="71">
        <f t="shared" si="21"/>
        <v>219</v>
      </c>
      <c r="I218" s="72" t="s">
        <v>35</v>
      </c>
      <c r="J218" s="76">
        <v>1</v>
      </c>
      <c r="K218" s="73">
        <v>2</v>
      </c>
      <c r="L218" s="74">
        <f>(J218+K218)*H218</f>
        <v>657</v>
      </c>
      <c r="M218" s="75"/>
      <c r="N218" s="128"/>
    </row>
    <row r="219" spans="1:14" s="129" customFormat="1" x14ac:dyDescent="0.2">
      <c r="A219" s="69" t="str">
        <f>IF(I219&lt;&gt;"",1+MAX($A$10:A218),"")</f>
        <v/>
      </c>
      <c r="B219" s="163"/>
      <c r="C219" s="163"/>
      <c r="D219" s="67"/>
      <c r="E219" s="119" t="s">
        <v>184</v>
      </c>
      <c r="F219" s="77"/>
      <c r="G219" s="70"/>
      <c r="H219" s="71"/>
      <c r="I219" s="72"/>
      <c r="J219" s="76"/>
      <c r="K219" s="73"/>
      <c r="L219" s="74">
        <f>(J219+K219)*H219</f>
        <v>0</v>
      </c>
      <c r="M219" s="75"/>
      <c r="N219" s="128"/>
    </row>
    <row r="220" spans="1:14" s="129" customFormat="1" x14ac:dyDescent="0.2">
      <c r="A220" s="69" t="str">
        <f>IF(I220&lt;&gt;"",1+MAX($A$10:A219),"")</f>
        <v/>
      </c>
      <c r="B220" s="163"/>
      <c r="C220" s="163"/>
      <c r="D220" s="67"/>
      <c r="E220" s="122" t="s">
        <v>216</v>
      </c>
      <c r="F220" s="77"/>
      <c r="G220" s="70"/>
      <c r="H220" s="71"/>
      <c r="I220" s="72"/>
      <c r="J220" s="76"/>
      <c r="K220" s="73"/>
      <c r="L220" s="74">
        <f>(J220+K220)*H220</f>
        <v>0</v>
      </c>
      <c r="M220" s="75"/>
      <c r="N220" s="128"/>
    </row>
    <row r="221" spans="1:14" s="129" customFormat="1" x14ac:dyDescent="0.2">
      <c r="A221" s="69">
        <f>IF(I221&lt;&gt;"",1+MAX($A$10:A220),"")</f>
        <v>161</v>
      </c>
      <c r="B221" s="163"/>
      <c r="C221" s="163"/>
      <c r="D221" s="67"/>
      <c r="E221" s="68" t="s">
        <v>246</v>
      </c>
      <c r="F221" s="77">
        <v>103</v>
      </c>
      <c r="G221" s="70">
        <v>0.05</v>
      </c>
      <c r="H221" s="71">
        <f t="shared" si="21"/>
        <v>109</v>
      </c>
      <c r="I221" s="72" t="s">
        <v>35</v>
      </c>
      <c r="J221" s="76">
        <v>3</v>
      </c>
      <c r="K221" s="73">
        <v>5</v>
      </c>
      <c r="L221" s="74">
        <f>(J221+K221)*H221</f>
        <v>872</v>
      </c>
      <c r="M221" s="75"/>
      <c r="N221" s="128"/>
    </row>
    <row r="222" spans="1:14" s="129" customFormat="1" x14ac:dyDescent="0.2">
      <c r="A222" s="69">
        <f>IF(I222&lt;&gt;"",1+MAX($A$10:A221),"")</f>
        <v>162</v>
      </c>
      <c r="B222" s="163"/>
      <c r="C222" s="163"/>
      <c r="D222" s="67"/>
      <c r="E222" s="68" t="s">
        <v>247</v>
      </c>
      <c r="F222" s="77">
        <v>21</v>
      </c>
      <c r="G222" s="70">
        <v>0.05</v>
      </c>
      <c r="H222" s="71">
        <f t="shared" si="21"/>
        <v>23</v>
      </c>
      <c r="I222" s="72" t="s">
        <v>35</v>
      </c>
      <c r="J222" s="76">
        <v>3</v>
      </c>
      <c r="K222" s="73">
        <v>5</v>
      </c>
      <c r="L222" s="74">
        <f>(J222+K222)*H222</f>
        <v>184</v>
      </c>
      <c r="M222" s="75"/>
      <c r="N222" s="128"/>
    </row>
    <row r="223" spans="1:14" s="129" customFormat="1" x14ac:dyDescent="0.2">
      <c r="A223" s="69">
        <f>IF(I223&lt;&gt;"",1+MAX($A$10:A222),"")</f>
        <v>163</v>
      </c>
      <c r="B223" s="163"/>
      <c r="C223" s="163"/>
      <c r="D223" s="67"/>
      <c r="E223" s="68" t="s">
        <v>248</v>
      </c>
      <c r="F223" s="77">
        <v>11</v>
      </c>
      <c r="G223" s="70">
        <v>0.05</v>
      </c>
      <c r="H223" s="71">
        <f t="shared" si="21"/>
        <v>12</v>
      </c>
      <c r="I223" s="72" t="s">
        <v>35</v>
      </c>
      <c r="J223" s="76">
        <v>6</v>
      </c>
      <c r="K223" s="73">
        <v>8</v>
      </c>
      <c r="L223" s="74">
        <f>(J223+K223)*H223</f>
        <v>168</v>
      </c>
      <c r="M223" s="75"/>
      <c r="N223" s="128"/>
    </row>
    <row r="224" spans="1:14" s="129" customFormat="1" x14ac:dyDescent="0.2">
      <c r="A224" s="69">
        <f>IF(I224&lt;&gt;"",1+MAX($A$10:A223),"")</f>
        <v>164</v>
      </c>
      <c r="B224" s="163"/>
      <c r="C224" s="163"/>
      <c r="D224" s="67"/>
      <c r="E224" s="68" t="s">
        <v>249</v>
      </c>
      <c r="F224" s="77">
        <v>123</v>
      </c>
      <c r="G224" s="70">
        <v>0.05</v>
      </c>
      <c r="H224" s="71">
        <f t="shared" si="21"/>
        <v>130</v>
      </c>
      <c r="I224" s="72" t="s">
        <v>35</v>
      </c>
      <c r="J224" s="76">
        <v>1</v>
      </c>
      <c r="K224" s="73">
        <v>2</v>
      </c>
      <c r="L224" s="74">
        <f>(J224+K224)*H224</f>
        <v>390</v>
      </c>
      <c r="M224" s="75"/>
      <c r="N224" s="128"/>
    </row>
    <row r="225" spans="1:14" s="129" customFormat="1" x14ac:dyDescent="0.2">
      <c r="A225" s="69">
        <f>IF(I225&lt;&gt;"",1+MAX($A$10:A224),"")</f>
        <v>165</v>
      </c>
      <c r="B225" s="163"/>
      <c r="C225" s="163"/>
      <c r="D225" s="67"/>
      <c r="E225" s="68" t="s">
        <v>250</v>
      </c>
      <c r="F225" s="77">
        <v>164</v>
      </c>
      <c r="G225" s="70">
        <v>0.05</v>
      </c>
      <c r="H225" s="71">
        <f t="shared" si="21"/>
        <v>173</v>
      </c>
      <c r="I225" s="72" t="s">
        <v>35</v>
      </c>
      <c r="J225" s="76">
        <v>1</v>
      </c>
      <c r="K225" s="73">
        <v>2</v>
      </c>
      <c r="L225" s="74">
        <f>(J225+K225)*H225</f>
        <v>519</v>
      </c>
      <c r="M225" s="75"/>
      <c r="N225" s="128"/>
    </row>
    <row r="226" spans="1:14" s="129" customFormat="1" x14ac:dyDescent="0.2">
      <c r="A226" s="69" t="str">
        <f>IF(I226&lt;&gt;"",1+MAX($A$10:A225),"")</f>
        <v/>
      </c>
      <c r="B226" s="163"/>
      <c r="C226" s="163"/>
      <c r="D226" s="67"/>
      <c r="E226" s="122" t="s">
        <v>225</v>
      </c>
      <c r="F226" s="77"/>
      <c r="G226" s="70"/>
      <c r="H226" s="71"/>
      <c r="I226" s="72"/>
      <c r="J226" s="76"/>
      <c r="K226" s="73"/>
      <c r="L226" s="74">
        <f>(J226+K226)*H226</f>
        <v>0</v>
      </c>
      <c r="M226" s="75"/>
      <c r="N226" s="128"/>
    </row>
    <row r="227" spans="1:14" s="129" customFormat="1" x14ac:dyDescent="0.2">
      <c r="A227" s="69">
        <f>IF(I227&lt;&gt;"",1+MAX($A$10:A226),"")</f>
        <v>166</v>
      </c>
      <c r="B227" s="163"/>
      <c r="C227" s="163"/>
      <c r="D227" s="67"/>
      <c r="E227" s="68" t="s">
        <v>226</v>
      </c>
      <c r="F227" s="77">
        <v>7</v>
      </c>
      <c r="G227" s="70">
        <v>0.05</v>
      </c>
      <c r="H227" s="71">
        <f t="shared" si="21"/>
        <v>8</v>
      </c>
      <c r="I227" s="72" t="s">
        <v>35</v>
      </c>
      <c r="J227" s="76">
        <v>4</v>
      </c>
      <c r="K227" s="73">
        <v>6</v>
      </c>
      <c r="L227" s="74">
        <f>(J227+K227)*H227</f>
        <v>80</v>
      </c>
      <c r="M227" s="75"/>
      <c r="N227" s="128"/>
    </row>
    <row r="228" spans="1:14" s="129" customFormat="1" x14ac:dyDescent="0.2">
      <c r="A228" s="69">
        <f>IF(I228&lt;&gt;"",1+MAX($A$10:A227),"")</f>
        <v>167</v>
      </c>
      <c r="B228" s="163"/>
      <c r="C228" s="163"/>
      <c r="D228" s="67"/>
      <c r="E228" s="68" t="s">
        <v>227</v>
      </c>
      <c r="F228" s="77">
        <v>35</v>
      </c>
      <c r="G228" s="70">
        <v>0.05</v>
      </c>
      <c r="H228" s="71">
        <f t="shared" si="21"/>
        <v>37</v>
      </c>
      <c r="I228" s="72" t="s">
        <v>35</v>
      </c>
      <c r="J228" s="76">
        <v>5</v>
      </c>
      <c r="K228" s="73">
        <v>7</v>
      </c>
      <c r="L228" s="74">
        <f>(J228+K228)*H228</f>
        <v>444</v>
      </c>
      <c r="M228" s="75"/>
      <c r="N228" s="128"/>
    </row>
    <row r="229" spans="1:14" s="129" customFormat="1" x14ac:dyDescent="0.2">
      <c r="A229" s="69">
        <f>IF(I229&lt;&gt;"",1+MAX($A$10:A228),"")</f>
        <v>168</v>
      </c>
      <c r="B229" s="163"/>
      <c r="C229" s="163"/>
      <c r="D229" s="67"/>
      <c r="E229" s="68" t="s">
        <v>228</v>
      </c>
      <c r="F229" s="77">
        <v>32</v>
      </c>
      <c r="G229" s="70">
        <v>0.05</v>
      </c>
      <c r="H229" s="71">
        <f t="shared" si="21"/>
        <v>34</v>
      </c>
      <c r="I229" s="72" t="s">
        <v>35</v>
      </c>
      <c r="J229" s="76">
        <v>6</v>
      </c>
      <c r="K229" s="73">
        <v>8</v>
      </c>
      <c r="L229" s="74">
        <f>(J229+K229)*H229</f>
        <v>476</v>
      </c>
      <c r="M229" s="75"/>
      <c r="N229" s="128"/>
    </row>
    <row r="230" spans="1:14" s="129" customFormat="1" x14ac:dyDescent="0.2">
      <c r="A230" s="69">
        <f>IF(I230&lt;&gt;"",1+MAX($A$10:A229),"")</f>
        <v>169</v>
      </c>
      <c r="B230" s="163"/>
      <c r="C230" s="163"/>
      <c r="D230" s="67"/>
      <c r="E230" s="68" t="s">
        <v>251</v>
      </c>
      <c r="F230" s="77">
        <v>19</v>
      </c>
      <c r="G230" s="70">
        <v>0.05</v>
      </c>
      <c r="H230" s="71">
        <f t="shared" si="21"/>
        <v>20</v>
      </c>
      <c r="I230" s="72" t="s">
        <v>35</v>
      </c>
      <c r="J230" s="76">
        <v>8</v>
      </c>
      <c r="K230" s="73">
        <v>16</v>
      </c>
      <c r="L230" s="74">
        <f>(J230+K230)*H230</f>
        <v>480</v>
      </c>
      <c r="M230" s="75"/>
      <c r="N230" s="128"/>
    </row>
    <row r="231" spans="1:14" s="129" customFormat="1" x14ac:dyDescent="0.2">
      <c r="A231" s="69">
        <f>IF(I231&lt;&gt;"",1+MAX($A$10:A230),"")</f>
        <v>170</v>
      </c>
      <c r="B231" s="163"/>
      <c r="C231" s="163"/>
      <c r="D231" s="67"/>
      <c r="E231" s="68" t="s">
        <v>252</v>
      </c>
      <c r="F231" s="77">
        <v>84</v>
      </c>
      <c r="G231" s="70">
        <v>0.05</v>
      </c>
      <c r="H231" s="71">
        <f t="shared" si="21"/>
        <v>89</v>
      </c>
      <c r="I231" s="72" t="s">
        <v>35</v>
      </c>
      <c r="J231" s="76">
        <v>6</v>
      </c>
      <c r="K231" s="73">
        <v>9</v>
      </c>
      <c r="L231" s="74">
        <f>(J231+K231)*H231</f>
        <v>1335</v>
      </c>
      <c r="M231" s="75"/>
      <c r="N231" s="128"/>
    </row>
    <row r="232" spans="1:14" s="129" customFormat="1" x14ac:dyDescent="0.2">
      <c r="A232" s="69">
        <f>IF(I232&lt;&gt;"",1+MAX($A$10:A231),"")</f>
        <v>171</v>
      </c>
      <c r="B232" s="163"/>
      <c r="C232" s="163"/>
      <c r="D232" s="67"/>
      <c r="E232" s="68" t="s">
        <v>253</v>
      </c>
      <c r="F232" s="77">
        <v>63</v>
      </c>
      <c r="G232" s="70">
        <v>0.05</v>
      </c>
      <c r="H232" s="71">
        <f t="shared" si="21"/>
        <v>67</v>
      </c>
      <c r="I232" s="72" t="s">
        <v>35</v>
      </c>
      <c r="J232" s="76">
        <v>7</v>
      </c>
      <c r="K232" s="73">
        <v>14</v>
      </c>
      <c r="L232" s="74">
        <f>(J232+K232)*H232</f>
        <v>1407</v>
      </c>
      <c r="M232" s="75"/>
      <c r="N232" s="128"/>
    </row>
    <row r="233" spans="1:14" s="129" customFormat="1" x14ac:dyDescent="0.2">
      <c r="A233" s="69" t="str">
        <f>IF(I233&lt;&gt;"",1+MAX($A$10:A232),"")</f>
        <v/>
      </c>
      <c r="B233" s="163"/>
      <c r="C233" s="163"/>
      <c r="D233" s="67"/>
      <c r="E233" s="122" t="s">
        <v>254</v>
      </c>
      <c r="F233" s="77"/>
      <c r="G233" s="70"/>
      <c r="H233" s="71"/>
      <c r="I233" s="72"/>
      <c r="J233" s="76"/>
      <c r="K233" s="73"/>
      <c r="L233" s="74">
        <f>(J233+K233)*H233</f>
        <v>0</v>
      </c>
      <c r="M233" s="75"/>
      <c r="N233" s="128"/>
    </row>
    <row r="234" spans="1:14" s="129" customFormat="1" x14ac:dyDescent="0.2">
      <c r="A234" s="69">
        <f>IF(I234&lt;&gt;"",1+MAX($A$10:A233),"")</f>
        <v>172</v>
      </c>
      <c r="B234" s="163"/>
      <c r="C234" s="163"/>
      <c r="D234" s="67"/>
      <c r="E234" s="68" t="s">
        <v>255</v>
      </c>
      <c r="F234" s="77">
        <v>4098</v>
      </c>
      <c r="G234" s="70">
        <v>0.05</v>
      </c>
      <c r="H234" s="71">
        <f t="shared" si="21"/>
        <v>4303</v>
      </c>
      <c r="I234" s="72" t="s">
        <v>33</v>
      </c>
      <c r="J234" s="76">
        <v>1.5</v>
      </c>
      <c r="K234" s="73">
        <v>2.5</v>
      </c>
      <c r="L234" s="74">
        <f>(J234+K234)*H234</f>
        <v>17212</v>
      </c>
      <c r="M234" s="75"/>
      <c r="N234" s="128"/>
    </row>
    <row r="235" spans="1:14" s="129" customFormat="1" x14ac:dyDescent="0.2">
      <c r="A235" s="69">
        <f>IF(I235&lt;&gt;"",1+MAX($A$10:A234),"")</f>
        <v>173</v>
      </c>
      <c r="B235" s="163"/>
      <c r="C235" s="163"/>
      <c r="D235" s="67"/>
      <c r="E235" s="68" t="s">
        <v>256</v>
      </c>
      <c r="F235" s="77">
        <v>781</v>
      </c>
      <c r="G235" s="70">
        <v>0.05</v>
      </c>
      <c r="H235" s="71">
        <f t="shared" si="21"/>
        <v>821</v>
      </c>
      <c r="I235" s="72" t="s">
        <v>33</v>
      </c>
      <c r="J235" s="76">
        <v>1.5</v>
      </c>
      <c r="K235" s="73">
        <v>2.5</v>
      </c>
      <c r="L235" s="74">
        <f>(J235+K235)*H235</f>
        <v>3284</v>
      </c>
      <c r="M235" s="75"/>
      <c r="N235" s="128"/>
    </row>
    <row r="236" spans="1:14" s="129" customFormat="1" x14ac:dyDescent="0.2">
      <c r="A236" s="69">
        <f>IF(I236&lt;&gt;"",1+MAX($A$10:A235),"")</f>
        <v>174</v>
      </c>
      <c r="B236" s="163"/>
      <c r="C236" s="163"/>
      <c r="D236" s="67"/>
      <c r="E236" s="68" t="s">
        <v>257</v>
      </c>
      <c r="F236" s="77">
        <v>1183</v>
      </c>
      <c r="G236" s="70">
        <v>0.05</v>
      </c>
      <c r="H236" s="71">
        <f t="shared" si="21"/>
        <v>1243</v>
      </c>
      <c r="I236" s="72" t="s">
        <v>33</v>
      </c>
      <c r="J236" s="76">
        <v>2</v>
      </c>
      <c r="K236" s="73">
        <v>4</v>
      </c>
      <c r="L236" s="74">
        <f>(J236+K236)*H236</f>
        <v>7458</v>
      </c>
      <c r="M236" s="75"/>
      <c r="N236" s="128"/>
    </row>
    <row r="237" spans="1:14" s="129" customFormat="1" x14ac:dyDescent="0.2">
      <c r="A237" s="69" t="str">
        <f>IF(I237&lt;&gt;"",1+MAX($A$10:A236),"")</f>
        <v/>
      </c>
      <c r="B237" s="163"/>
      <c r="C237" s="163"/>
      <c r="D237" s="67"/>
      <c r="E237" s="68" t="s">
        <v>240</v>
      </c>
      <c r="F237" s="77"/>
      <c r="G237" s="70">
        <v>0.05</v>
      </c>
      <c r="H237" s="71">
        <f t="shared" si="21"/>
        <v>0</v>
      </c>
      <c r="I237" s="72"/>
      <c r="J237" s="76"/>
      <c r="K237" s="73"/>
      <c r="L237" s="74">
        <f>(J237+K237)*H237</f>
        <v>0</v>
      </c>
      <c r="M237" s="75"/>
      <c r="N237" s="128"/>
    </row>
    <row r="238" spans="1:14" s="129" customFormat="1" x14ac:dyDescent="0.2">
      <c r="A238" s="69">
        <f>IF(I238&lt;&gt;"",1+MAX($A$10:A237),"")</f>
        <v>175</v>
      </c>
      <c r="B238" s="163"/>
      <c r="C238" s="163"/>
      <c r="D238" s="67"/>
      <c r="E238" s="68" t="s">
        <v>241</v>
      </c>
      <c r="F238" s="77">
        <v>6378</v>
      </c>
      <c r="G238" s="70">
        <v>0.05</v>
      </c>
      <c r="H238" s="71">
        <f t="shared" si="21"/>
        <v>6697</v>
      </c>
      <c r="I238" s="72" t="s">
        <v>33</v>
      </c>
      <c r="J238" s="76">
        <v>1.2</v>
      </c>
      <c r="K238" s="73">
        <v>1.8</v>
      </c>
      <c r="L238" s="74">
        <f>(J238+K238)*H238</f>
        <v>20091</v>
      </c>
      <c r="M238" s="75"/>
      <c r="N238" s="128"/>
    </row>
    <row r="239" spans="1:14" s="129" customFormat="1" x14ac:dyDescent="0.2">
      <c r="A239" s="69" t="str">
        <f>IF(I239&lt;&gt;"",1+MAX($A$10:A238),"")</f>
        <v/>
      </c>
      <c r="B239" s="163"/>
      <c r="C239" s="163"/>
      <c r="D239" s="67"/>
      <c r="E239" s="122" t="s">
        <v>159</v>
      </c>
      <c r="F239" s="77"/>
      <c r="G239" s="70"/>
      <c r="H239" s="71"/>
      <c r="I239" s="72"/>
      <c r="J239" s="76"/>
      <c r="K239" s="73"/>
      <c r="L239" s="74">
        <f>(J239+K239)*H239</f>
        <v>0</v>
      </c>
      <c r="M239" s="75"/>
      <c r="N239" s="128"/>
    </row>
    <row r="240" spans="1:14" s="129" customFormat="1" x14ac:dyDescent="0.2">
      <c r="A240" s="69">
        <f>IF(I240&lt;&gt;"",1+MAX($A$10:A239),"")</f>
        <v>176</v>
      </c>
      <c r="B240" s="163"/>
      <c r="C240" s="163"/>
      <c r="D240" s="67"/>
      <c r="E240" s="68" t="s">
        <v>258</v>
      </c>
      <c r="F240" s="77">
        <v>65</v>
      </c>
      <c r="G240" s="70">
        <v>0.05</v>
      </c>
      <c r="H240" s="71">
        <f t="shared" si="21"/>
        <v>69</v>
      </c>
      <c r="I240" s="72" t="s">
        <v>35</v>
      </c>
      <c r="J240" s="76">
        <v>0.9</v>
      </c>
      <c r="K240" s="73">
        <v>1.1000000000000001</v>
      </c>
      <c r="L240" s="74">
        <f>(J240+K240)*H240</f>
        <v>138</v>
      </c>
      <c r="M240" s="75"/>
      <c r="N240" s="128"/>
    </row>
    <row r="241" spans="1:14" s="129" customFormat="1" x14ac:dyDescent="0.2">
      <c r="A241" s="69">
        <f>IF(I241&lt;&gt;"",1+MAX($A$10:A240),"")</f>
        <v>177</v>
      </c>
      <c r="B241" s="163"/>
      <c r="C241" s="163"/>
      <c r="D241" s="67"/>
      <c r="E241" s="68" t="s">
        <v>259</v>
      </c>
      <c r="F241" s="77">
        <v>190</v>
      </c>
      <c r="G241" s="70">
        <v>0.05</v>
      </c>
      <c r="H241" s="71">
        <f t="shared" si="21"/>
        <v>200</v>
      </c>
      <c r="I241" s="72" t="s">
        <v>35</v>
      </c>
      <c r="J241" s="76">
        <v>2</v>
      </c>
      <c r="K241" s="73">
        <v>3</v>
      </c>
      <c r="L241" s="74">
        <f>(J241+K241)*H241</f>
        <v>1000</v>
      </c>
      <c r="M241" s="75"/>
      <c r="N241" s="128"/>
    </row>
    <row r="242" spans="1:14" s="129" customFormat="1" x14ac:dyDescent="0.2">
      <c r="A242" s="69">
        <f>IF(I242&lt;&gt;"",1+MAX($A$10:A241),"")</f>
        <v>178</v>
      </c>
      <c r="B242" s="163"/>
      <c r="C242" s="163"/>
      <c r="D242" s="67"/>
      <c r="E242" s="68" t="s">
        <v>260</v>
      </c>
      <c r="F242" s="77">
        <v>84</v>
      </c>
      <c r="G242" s="70">
        <v>0.05</v>
      </c>
      <c r="H242" s="71">
        <f t="shared" si="21"/>
        <v>89</v>
      </c>
      <c r="I242" s="72" t="s">
        <v>35</v>
      </c>
      <c r="J242" s="76">
        <v>0.9</v>
      </c>
      <c r="K242" s="73">
        <v>1.1000000000000001</v>
      </c>
      <c r="L242" s="74">
        <f>(J242+K242)*H242</f>
        <v>178</v>
      </c>
      <c r="M242" s="75"/>
      <c r="N242" s="128"/>
    </row>
    <row r="243" spans="1:14" s="129" customFormat="1" x14ac:dyDescent="0.2">
      <c r="A243" s="69">
        <f>IF(I243&lt;&gt;"",1+MAX($A$10:A242),"")</f>
        <v>179</v>
      </c>
      <c r="B243" s="175"/>
      <c r="C243" s="175"/>
      <c r="D243" s="67"/>
      <c r="E243" s="68" t="s">
        <v>261</v>
      </c>
      <c r="F243" s="77">
        <v>23</v>
      </c>
      <c r="G243" s="70">
        <v>0.05</v>
      </c>
      <c r="H243" s="71">
        <f t="shared" si="21"/>
        <v>25</v>
      </c>
      <c r="I243" s="72" t="s">
        <v>35</v>
      </c>
      <c r="J243" s="76">
        <v>1</v>
      </c>
      <c r="K243" s="73">
        <v>2</v>
      </c>
      <c r="L243" s="74">
        <f>(J243+K243)*H243</f>
        <v>75</v>
      </c>
      <c r="M243" s="75"/>
      <c r="N243" s="128"/>
    </row>
    <row r="244" spans="1:14" s="129" customFormat="1" x14ac:dyDescent="0.2">
      <c r="A244" s="69">
        <f>IF(I244&lt;&gt;"",1+MAX($A$10:A243),"")</f>
        <v>180</v>
      </c>
      <c r="B244" s="123"/>
      <c r="C244" s="123"/>
      <c r="D244" s="67"/>
      <c r="E244" s="130" t="s">
        <v>262</v>
      </c>
      <c r="F244" s="77">
        <v>394</v>
      </c>
      <c r="G244" s="70">
        <v>0.05</v>
      </c>
      <c r="H244" s="71">
        <f t="shared" si="21"/>
        <v>414</v>
      </c>
      <c r="I244" s="72" t="s">
        <v>35</v>
      </c>
      <c r="J244" s="136">
        <v>1</v>
      </c>
      <c r="K244" s="136">
        <v>2</v>
      </c>
      <c r="L244" s="74">
        <f>(J244+K244)*H244</f>
        <v>1242</v>
      </c>
      <c r="M244" s="113"/>
      <c r="N244" s="142"/>
    </row>
    <row r="245" spans="1:14" s="83" customFormat="1" x14ac:dyDescent="0.2">
      <c r="A245" s="69">
        <f>IF(I245&lt;&gt;"",1+MAX($A$10:A244),"")</f>
        <v>181</v>
      </c>
      <c r="B245" s="25"/>
      <c r="C245" s="25"/>
      <c r="D245" s="67"/>
      <c r="E245" s="130" t="s">
        <v>263</v>
      </c>
      <c r="F245" s="77">
        <v>750</v>
      </c>
      <c r="G245" s="70">
        <v>0.05</v>
      </c>
      <c r="H245" s="71">
        <f t="shared" ref="H245:H249" si="22">CEILING(F245*(1+G245),1)</f>
        <v>788</v>
      </c>
      <c r="I245" s="72" t="s">
        <v>35</v>
      </c>
      <c r="J245" s="136">
        <v>0.9</v>
      </c>
      <c r="K245" s="136">
        <v>1.1000000000000001</v>
      </c>
      <c r="L245" s="74">
        <f>(J245+K245)*H245</f>
        <v>1576</v>
      </c>
      <c r="M245" s="113"/>
      <c r="N245" s="82" t="s">
        <v>10</v>
      </c>
    </row>
    <row r="246" spans="1:14" s="83" customFormat="1" x14ac:dyDescent="0.2">
      <c r="A246" s="69">
        <f>IF(I246&lt;&gt;"",1+MAX($A$10:A245),"")</f>
        <v>182</v>
      </c>
      <c r="B246" s="67"/>
      <c r="C246" s="67"/>
      <c r="D246" s="67"/>
      <c r="E246" s="130" t="s">
        <v>264</v>
      </c>
      <c r="F246" s="77">
        <v>24</v>
      </c>
      <c r="G246" s="70">
        <v>0.05</v>
      </c>
      <c r="H246" s="71">
        <f t="shared" si="22"/>
        <v>26</v>
      </c>
      <c r="I246" s="72" t="s">
        <v>35</v>
      </c>
      <c r="J246" s="76">
        <v>2</v>
      </c>
      <c r="K246" s="73">
        <v>4</v>
      </c>
      <c r="L246" s="74">
        <f>(J246+K246)*H246</f>
        <v>156</v>
      </c>
      <c r="M246" s="75"/>
      <c r="N246" s="82"/>
    </row>
    <row r="247" spans="1:14" s="83" customFormat="1" ht="15.75" customHeight="1" x14ac:dyDescent="0.2">
      <c r="A247" s="69">
        <f>IF(I247&lt;&gt;"",1+MAX($A$10:A246),"")</f>
        <v>183</v>
      </c>
      <c r="B247" s="166" t="s">
        <v>44</v>
      </c>
      <c r="C247" s="168" t="s">
        <v>45</v>
      </c>
      <c r="D247" s="67"/>
      <c r="E247" s="130" t="s">
        <v>265</v>
      </c>
      <c r="F247" s="77">
        <v>42</v>
      </c>
      <c r="G247" s="70">
        <v>0.05</v>
      </c>
      <c r="H247" s="71">
        <f t="shared" si="22"/>
        <v>45</v>
      </c>
      <c r="I247" s="72" t="s">
        <v>35</v>
      </c>
      <c r="J247" s="76">
        <v>1</v>
      </c>
      <c r="K247" s="73">
        <v>2</v>
      </c>
      <c r="L247" s="74">
        <f>(J247+K247)*H247</f>
        <v>135</v>
      </c>
      <c r="M247" s="75"/>
      <c r="N247" s="82"/>
    </row>
    <row r="248" spans="1:14" s="83" customFormat="1" x14ac:dyDescent="0.2">
      <c r="A248" s="69">
        <f>IF(I248&lt;&gt;"",1+MAX($A$10:A247),"")</f>
        <v>184</v>
      </c>
      <c r="B248" s="167"/>
      <c r="C248" s="163"/>
      <c r="D248" s="67"/>
      <c r="E248" s="130" t="s">
        <v>266</v>
      </c>
      <c r="F248" s="77">
        <v>105</v>
      </c>
      <c r="G248" s="70">
        <v>0.05</v>
      </c>
      <c r="H248" s="71">
        <f t="shared" si="22"/>
        <v>111</v>
      </c>
      <c r="I248" s="72" t="s">
        <v>35</v>
      </c>
      <c r="J248" s="76">
        <v>4</v>
      </c>
      <c r="K248" s="73">
        <v>6</v>
      </c>
      <c r="L248" s="74">
        <f>(J248+K248)*H248</f>
        <v>1110</v>
      </c>
      <c r="M248" s="75"/>
      <c r="N248" s="82"/>
    </row>
    <row r="249" spans="1:14" s="83" customFormat="1" ht="19.5" customHeight="1" x14ac:dyDescent="0.2">
      <c r="A249" s="69">
        <f>IF(I249&lt;&gt;"",1+MAX($A$10:A248),"")</f>
        <v>185</v>
      </c>
      <c r="B249" s="167"/>
      <c r="C249" s="163"/>
      <c r="D249" s="67"/>
      <c r="E249" s="130" t="s">
        <v>267</v>
      </c>
      <c r="F249" s="77">
        <v>103</v>
      </c>
      <c r="G249" s="70">
        <v>0.05</v>
      </c>
      <c r="H249" s="71">
        <f t="shared" si="22"/>
        <v>109</v>
      </c>
      <c r="I249" s="72" t="s">
        <v>35</v>
      </c>
      <c r="J249" s="73">
        <v>2</v>
      </c>
      <c r="K249" s="73">
        <v>3</v>
      </c>
      <c r="L249" s="74">
        <f>(J249+K249)*H249</f>
        <v>545</v>
      </c>
      <c r="M249" s="113"/>
      <c r="N249" s="82"/>
    </row>
    <row r="250" spans="1:14" s="83" customFormat="1" x14ac:dyDescent="0.2">
      <c r="A250" s="69" t="str">
        <f>IF(I250&lt;&gt;"",1+MAX($A$10:A249),"")</f>
        <v/>
      </c>
      <c r="B250" s="167"/>
      <c r="C250" s="163"/>
      <c r="D250" s="97"/>
      <c r="E250" s="122" t="s">
        <v>268</v>
      </c>
      <c r="F250" s="77"/>
      <c r="G250" s="70"/>
      <c r="H250" s="71">
        <f t="shared" ref="H250:H251" si="23">CEILING(F250*(1+G250),1)</f>
        <v>0</v>
      </c>
      <c r="I250" s="72"/>
      <c r="J250" s="73"/>
      <c r="K250" s="73"/>
      <c r="L250" s="74">
        <f>(J250+K250)*H250</f>
        <v>0</v>
      </c>
      <c r="M250" s="113"/>
      <c r="N250" s="82"/>
    </row>
    <row r="251" spans="1:14" s="83" customFormat="1" ht="47.25" x14ac:dyDescent="0.2">
      <c r="A251" s="69">
        <f>IF(I251&lt;&gt;"",1+MAX($A$10:A250),"")</f>
        <v>186</v>
      </c>
      <c r="B251" s="167"/>
      <c r="C251" s="163"/>
      <c r="D251" s="67"/>
      <c r="E251" s="130" t="s">
        <v>269</v>
      </c>
      <c r="F251" s="77">
        <v>36</v>
      </c>
      <c r="G251" s="70">
        <v>0.05</v>
      </c>
      <c r="H251" s="71">
        <f t="shared" si="23"/>
        <v>38</v>
      </c>
      <c r="I251" s="72" t="s">
        <v>32</v>
      </c>
      <c r="J251" s="73">
        <v>40</v>
      </c>
      <c r="K251" s="73">
        <v>80</v>
      </c>
      <c r="L251" s="74">
        <f>(J251+K251)*H251</f>
        <v>4560</v>
      </c>
      <c r="M251" s="113"/>
      <c r="N251" s="82"/>
    </row>
    <row r="252" spans="1:14" s="83" customFormat="1" x14ac:dyDescent="0.2">
      <c r="A252" s="69" t="str">
        <f>IF(I252&lt;&gt;"",1+MAX($A$10:A251),"")</f>
        <v/>
      </c>
      <c r="B252" s="99"/>
      <c r="C252" s="100"/>
      <c r="D252" s="67"/>
      <c r="E252" s="101"/>
      <c r="F252" s="77"/>
      <c r="G252" s="70"/>
      <c r="H252" s="71"/>
      <c r="I252" s="72"/>
      <c r="J252" s="76"/>
      <c r="K252" s="73"/>
      <c r="L252" s="74"/>
      <c r="M252" s="75"/>
      <c r="N252" s="82"/>
    </row>
    <row r="253" spans="1:14" s="129" customFormat="1" x14ac:dyDescent="0.2">
      <c r="A253" s="69" t="str">
        <f>IF(I253&lt;&gt;"",1+MAX($A$10:A252),"")</f>
        <v/>
      </c>
      <c r="B253" s="124"/>
      <c r="C253" s="78"/>
      <c r="D253" s="80" t="s">
        <v>41</v>
      </c>
      <c r="E253" s="81" t="s">
        <v>271</v>
      </c>
      <c r="F253" s="78"/>
      <c r="G253" s="84"/>
      <c r="H253" s="84"/>
      <c r="I253" s="84"/>
      <c r="J253" s="84"/>
      <c r="K253" s="84"/>
      <c r="L253" s="84"/>
      <c r="M253" s="85">
        <f>SUM(L255:L278)</f>
        <v>101871.3</v>
      </c>
      <c r="N253" s="128"/>
    </row>
    <row r="254" spans="1:14" s="83" customFormat="1" x14ac:dyDescent="0.2">
      <c r="A254" s="69" t="str">
        <f>IF(I254&lt;&gt;"",1+MAX($A$10:A253),"")</f>
        <v/>
      </c>
      <c r="B254" s="69"/>
      <c r="C254" s="69"/>
      <c r="D254" s="67"/>
      <c r="E254" s="79"/>
      <c r="F254" s="79"/>
      <c r="G254" s="70"/>
      <c r="H254" s="71"/>
      <c r="I254" s="121"/>
      <c r="J254" s="76"/>
      <c r="K254" s="73"/>
      <c r="L254" s="74"/>
      <c r="M254" s="75"/>
      <c r="N254" s="82"/>
    </row>
    <row r="255" spans="1:14" s="129" customFormat="1" x14ac:dyDescent="0.2">
      <c r="A255" s="69">
        <f>IF(I255&lt;&gt;"",1+MAX($A$10:A254),"")</f>
        <v>187</v>
      </c>
      <c r="B255" s="163"/>
      <c r="C255" s="163"/>
      <c r="D255" s="67"/>
      <c r="E255" s="68" t="s">
        <v>272</v>
      </c>
      <c r="F255" s="77">
        <v>550</v>
      </c>
      <c r="G255" s="70">
        <v>0.05</v>
      </c>
      <c r="H255" s="71">
        <f t="shared" ref="H255" si="24">CEILING(F255*(1+G255),1)</f>
        <v>578</v>
      </c>
      <c r="I255" s="72" t="s">
        <v>33</v>
      </c>
      <c r="J255" s="76">
        <v>0.7</v>
      </c>
      <c r="K255" s="73">
        <v>1.3</v>
      </c>
      <c r="L255" s="74">
        <f>(J255+K255)*H255</f>
        <v>1156</v>
      </c>
      <c r="M255" s="75"/>
      <c r="N255" s="128"/>
    </row>
    <row r="256" spans="1:14" s="129" customFormat="1" x14ac:dyDescent="0.2">
      <c r="A256" s="69">
        <f>IF(I256&lt;&gt;"",1+MAX($A$10:A255),"")</f>
        <v>188</v>
      </c>
      <c r="B256" s="163"/>
      <c r="C256" s="163"/>
      <c r="D256" s="67"/>
      <c r="E256" s="68" t="s">
        <v>273</v>
      </c>
      <c r="F256" s="77">
        <v>3220</v>
      </c>
      <c r="G256" s="70">
        <v>0.05</v>
      </c>
      <c r="H256" s="71">
        <f t="shared" ref="H256:H258" si="25">CEILING(F256*(1+G256),1)</f>
        <v>3381</v>
      </c>
      <c r="I256" s="72" t="s">
        <v>33</v>
      </c>
      <c r="J256" s="76">
        <v>0.5</v>
      </c>
      <c r="K256" s="73">
        <v>0.8</v>
      </c>
      <c r="L256" s="74">
        <f>(J256+K256)*H256</f>
        <v>4395.3</v>
      </c>
      <c r="M256" s="75"/>
      <c r="N256" s="128"/>
    </row>
    <row r="257" spans="1:14" s="129" customFormat="1" x14ac:dyDescent="0.2">
      <c r="A257" s="69">
        <f>IF(I257&lt;&gt;"",1+MAX($A$10:A256),"")</f>
        <v>189</v>
      </c>
      <c r="B257" s="163"/>
      <c r="C257" s="163"/>
      <c r="D257" s="67"/>
      <c r="E257" s="68" t="s">
        <v>274</v>
      </c>
      <c r="F257" s="77">
        <v>3500</v>
      </c>
      <c r="G257" s="70">
        <v>0.05</v>
      </c>
      <c r="H257" s="71">
        <f t="shared" si="25"/>
        <v>3675</v>
      </c>
      <c r="I257" s="72" t="s">
        <v>33</v>
      </c>
      <c r="J257" s="76">
        <v>0.4</v>
      </c>
      <c r="K257" s="73">
        <v>0.6</v>
      </c>
      <c r="L257" s="74">
        <f>(J257+K257)*H257</f>
        <v>3675</v>
      </c>
      <c r="M257" s="75"/>
      <c r="N257" s="128"/>
    </row>
    <row r="258" spans="1:14" s="129" customFormat="1" x14ac:dyDescent="0.2">
      <c r="A258" s="69">
        <f>IF(I258&lt;&gt;"",1+MAX($A$10:A257),"")</f>
        <v>190</v>
      </c>
      <c r="B258" s="163"/>
      <c r="C258" s="163"/>
      <c r="D258" s="120"/>
      <c r="E258" s="68" t="s">
        <v>275</v>
      </c>
      <c r="F258" s="77">
        <v>3000</v>
      </c>
      <c r="G258" s="70">
        <v>0.05</v>
      </c>
      <c r="H258" s="71">
        <f t="shared" si="25"/>
        <v>3150</v>
      </c>
      <c r="I258" s="72" t="s">
        <v>33</v>
      </c>
      <c r="J258" s="76">
        <v>0.5</v>
      </c>
      <c r="K258" s="73">
        <v>0.8</v>
      </c>
      <c r="L258" s="74">
        <f>(J258+K258)*H258</f>
        <v>4095</v>
      </c>
      <c r="M258" s="75"/>
      <c r="N258" s="128"/>
    </row>
    <row r="259" spans="1:14" s="129" customFormat="1" x14ac:dyDescent="0.2">
      <c r="A259" s="69" t="str">
        <f>IF(I259&lt;&gt;"",1+MAX($A$10:A258),"")</f>
        <v/>
      </c>
      <c r="B259" s="163"/>
      <c r="C259" s="163"/>
      <c r="D259" s="67"/>
      <c r="E259" s="119" t="s">
        <v>140</v>
      </c>
      <c r="F259" s="77"/>
      <c r="G259" s="70"/>
      <c r="H259" s="71"/>
      <c r="I259" s="72"/>
      <c r="J259" s="76"/>
      <c r="K259" s="73"/>
      <c r="L259" s="74">
        <f>(J259+K259)*H259</f>
        <v>0</v>
      </c>
      <c r="M259" s="75"/>
      <c r="N259" s="128"/>
    </row>
    <row r="260" spans="1:14" s="129" customFormat="1" x14ac:dyDescent="0.2">
      <c r="A260" s="69">
        <f>IF(I260&lt;&gt;"",1+MAX($A$10:A259),"")</f>
        <v>191</v>
      </c>
      <c r="B260" s="163"/>
      <c r="C260" s="163"/>
      <c r="D260" s="67"/>
      <c r="E260" s="68" t="s">
        <v>276</v>
      </c>
      <c r="F260" s="77">
        <v>2940</v>
      </c>
      <c r="G260" s="70">
        <v>0.05</v>
      </c>
      <c r="H260" s="71">
        <f t="shared" ref="H260" si="26">CEILING(F260*(1+G260),1)</f>
        <v>3087</v>
      </c>
      <c r="I260" s="72" t="s">
        <v>33</v>
      </c>
      <c r="J260" s="76">
        <v>0.7</v>
      </c>
      <c r="K260" s="73">
        <v>1.3</v>
      </c>
      <c r="L260" s="74">
        <f>(J260+K260)*H260</f>
        <v>6174</v>
      </c>
      <c r="M260" s="75"/>
      <c r="N260" s="128"/>
    </row>
    <row r="261" spans="1:14" s="129" customFormat="1" x14ac:dyDescent="0.2">
      <c r="A261" s="69" t="str">
        <f>IF(I261&lt;&gt;"",1+MAX($A$10:A260),"")</f>
        <v/>
      </c>
      <c r="B261" s="163"/>
      <c r="C261" s="163"/>
      <c r="D261" s="67"/>
      <c r="E261" s="119" t="s">
        <v>142</v>
      </c>
      <c r="F261" s="77"/>
      <c r="G261" s="70"/>
      <c r="H261" s="71"/>
      <c r="I261" s="72"/>
      <c r="J261" s="76"/>
      <c r="K261" s="73"/>
      <c r="L261" s="74">
        <f>(J261+K261)*H261</f>
        <v>0</v>
      </c>
      <c r="M261" s="75"/>
      <c r="N261" s="128"/>
    </row>
    <row r="262" spans="1:14" s="129" customFormat="1" x14ac:dyDescent="0.2">
      <c r="A262" s="69">
        <f>IF(I262&lt;&gt;"",1+MAX($A$10:A261),"")</f>
        <v>192</v>
      </c>
      <c r="B262" s="163"/>
      <c r="C262" s="163"/>
      <c r="D262" s="67"/>
      <c r="E262" s="68" t="s">
        <v>277</v>
      </c>
      <c r="F262" s="77">
        <v>1930</v>
      </c>
      <c r="G262" s="70">
        <v>0.05</v>
      </c>
      <c r="H262" s="71">
        <f t="shared" ref="H262:H263" si="27">CEILING(F262*(1+G262),1)</f>
        <v>2027</v>
      </c>
      <c r="I262" s="72" t="s">
        <v>33</v>
      </c>
      <c r="J262" s="76">
        <v>0.7</v>
      </c>
      <c r="K262" s="73">
        <v>1.3</v>
      </c>
      <c r="L262" s="74">
        <f>(J262+K262)*H262</f>
        <v>4054</v>
      </c>
      <c r="M262" s="75"/>
      <c r="N262" s="128"/>
    </row>
    <row r="263" spans="1:14" s="129" customFormat="1" x14ac:dyDescent="0.2">
      <c r="A263" s="69">
        <f>IF(I263&lt;&gt;"",1+MAX($A$10:A262),"")</f>
        <v>193</v>
      </c>
      <c r="B263" s="163"/>
      <c r="C263" s="163"/>
      <c r="D263" s="67"/>
      <c r="E263" s="68" t="s">
        <v>278</v>
      </c>
      <c r="F263" s="77">
        <v>363</v>
      </c>
      <c r="G263" s="70">
        <v>0.05</v>
      </c>
      <c r="H263" s="71">
        <f t="shared" si="27"/>
        <v>382</v>
      </c>
      <c r="I263" s="72" t="s">
        <v>33</v>
      </c>
      <c r="J263" s="76">
        <v>0.7</v>
      </c>
      <c r="K263" s="73">
        <v>1.3</v>
      </c>
      <c r="L263" s="74">
        <f>(J263+K263)*H263</f>
        <v>764</v>
      </c>
      <c r="M263" s="75"/>
      <c r="N263" s="128"/>
    </row>
    <row r="264" spans="1:14" s="129" customFormat="1" x14ac:dyDescent="0.2">
      <c r="A264" s="69" t="str">
        <f>IF(I264&lt;&gt;"",1+MAX($A$10:A263),"")</f>
        <v/>
      </c>
      <c r="B264" s="163"/>
      <c r="C264" s="163"/>
      <c r="D264" s="67"/>
      <c r="E264" s="119" t="s">
        <v>279</v>
      </c>
      <c r="F264" s="77"/>
      <c r="G264" s="70"/>
      <c r="H264" s="71"/>
      <c r="I264" s="72"/>
      <c r="J264" s="76"/>
      <c r="K264" s="73"/>
      <c r="L264" s="74">
        <f>(J264+K264)*H264</f>
        <v>0</v>
      </c>
      <c r="M264" s="75"/>
      <c r="N264" s="128"/>
    </row>
    <row r="265" spans="1:14" s="129" customFormat="1" x14ac:dyDescent="0.2">
      <c r="A265" s="69">
        <f>IF(I265&lt;&gt;"",1+MAX($A$10:A264),"")</f>
        <v>194</v>
      </c>
      <c r="B265" s="163"/>
      <c r="C265" s="163"/>
      <c r="D265" s="67"/>
      <c r="E265" s="68" t="s">
        <v>280</v>
      </c>
      <c r="F265" s="77">
        <v>6290</v>
      </c>
      <c r="G265" s="70">
        <v>0.05</v>
      </c>
      <c r="H265" s="71">
        <f t="shared" ref="H265:H266" si="28">CEILING(F265*(1+G265),1)</f>
        <v>6605</v>
      </c>
      <c r="I265" s="72" t="s">
        <v>33</v>
      </c>
      <c r="J265" s="76">
        <v>2.5</v>
      </c>
      <c r="K265" s="73">
        <v>3.5</v>
      </c>
      <c r="L265" s="74">
        <f>(J265+K265)*H265</f>
        <v>39630</v>
      </c>
      <c r="M265" s="75"/>
      <c r="N265" s="128"/>
    </row>
    <row r="266" spans="1:14" s="129" customFormat="1" x14ac:dyDescent="0.2">
      <c r="A266" s="69">
        <f>IF(I266&lt;&gt;"",1+MAX($A$10:A265),"")</f>
        <v>195</v>
      </c>
      <c r="B266" s="163"/>
      <c r="C266" s="163"/>
      <c r="D266" s="67"/>
      <c r="E266" s="68" t="s">
        <v>281</v>
      </c>
      <c r="F266" s="77">
        <v>6290</v>
      </c>
      <c r="G266" s="70">
        <v>0.05</v>
      </c>
      <c r="H266" s="71">
        <f t="shared" si="28"/>
        <v>6605</v>
      </c>
      <c r="I266" s="72" t="s">
        <v>33</v>
      </c>
      <c r="J266" s="76">
        <v>0.4</v>
      </c>
      <c r="K266" s="73">
        <v>0.6</v>
      </c>
      <c r="L266" s="74">
        <f>(J266+K266)*H266</f>
        <v>6605</v>
      </c>
      <c r="M266" s="75"/>
      <c r="N266" s="128"/>
    </row>
    <row r="267" spans="1:14" s="129" customFormat="1" x14ac:dyDescent="0.2">
      <c r="A267" s="69">
        <f>IF(I267&lt;&gt;"",1+MAX($A$10:A266),"")</f>
        <v>196</v>
      </c>
      <c r="B267" s="163"/>
      <c r="C267" s="163"/>
      <c r="D267" s="67"/>
      <c r="E267" s="68" t="s">
        <v>282</v>
      </c>
      <c r="F267" s="77">
        <v>4670</v>
      </c>
      <c r="G267" s="70">
        <v>0.05</v>
      </c>
      <c r="H267" s="71">
        <f t="shared" ref="H267:H275" si="29">CEILING(F267*(1+G267),1)</f>
        <v>4904</v>
      </c>
      <c r="I267" s="72" t="s">
        <v>33</v>
      </c>
      <c r="J267" s="76">
        <v>0.6</v>
      </c>
      <c r="K267" s="73">
        <v>0.9</v>
      </c>
      <c r="L267" s="74">
        <f>(J267+K267)*H267</f>
        <v>7356</v>
      </c>
      <c r="M267" s="75"/>
      <c r="N267" s="128"/>
    </row>
    <row r="268" spans="1:14" s="129" customFormat="1" x14ac:dyDescent="0.2">
      <c r="A268" s="69">
        <f>IF(I268&lt;&gt;"",1+MAX($A$10:A267),"")</f>
        <v>197</v>
      </c>
      <c r="B268" s="163"/>
      <c r="C268" s="163"/>
      <c r="D268" s="67"/>
      <c r="E268" s="68" t="s">
        <v>283</v>
      </c>
      <c r="F268" s="77">
        <v>1620</v>
      </c>
      <c r="G268" s="70">
        <v>0.05</v>
      </c>
      <c r="H268" s="71">
        <f t="shared" si="29"/>
        <v>1701</v>
      </c>
      <c r="I268" s="72" t="s">
        <v>33</v>
      </c>
      <c r="J268" s="76">
        <v>1.5</v>
      </c>
      <c r="K268" s="73">
        <v>2.5</v>
      </c>
      <c r="L268" s="74">
        <f>(J268+K268)*H268</f>
        <v>6804</v>
      </c>
      <c r="M268" s="75"/>
      <c r="N268" s="128"/>
    </row>
    <row r="269" spans="1:14" s="129" customFormat="1" x14ac:dyDescent="0.2">
      <c r="A269" s="69">
        <f>IF(I269&lt;&gt;"",1+MAX($A$10:A268),"")</f>
        <v>198</v>
      </c>
      <c r="B269" s="163"/>
      <c r="C269" s="163"/>
      <c r="D269" s="67"/>
      <c r="E269" s="68" t="s">
        <v>284</v>
      </c>
      <c r="F269" s="77">
        <v>1620</v>
      </c>
      <c r="G269" s="70">
        <v>0.05</v>
      </c>
      <c r="H269" s="71">
        <f t="shared" si="29"/>
        <v>1701</v>
      </c>
      <c r="I269" s="72" t="s">
        <v>33</v>
      </c>
      <c r="J269" s="76">
        <v>1</v>
      </c>
      <c r="K269" s="73">
        <v>2</v>
      </c>
      <c r="L269" s="74">
        <f>(J269+K269)*H269</f>
        <v>5103</v>
      </c>
      <c r="M269" s="75"/>
      <c r="N269" s="128"/>
    </row>
    <row r="270" spans="1:14" s="129" customFormat="1" x14ac:dyDescent="0.2">
      <c r="A270" s="69">
        <f>IF(I270&lt;&gt;"",1+MAX($A$10:A269),"")</f>
        <v>199</v>
      </c>
      <c r="B270" s="163"/>
      <c r="C270" s="163"/>
      <c r="D270" s="67"/>
      <c r="E270" s="68" t="s">
        <v>285</v>
      </c>
      <c r="F270" s="77">
        <v>430</v>
      </c>
      <c r="G270" s="70">
        <v>0.05</v>
      </c>
      <c r="H270" s="71">
        <f t="shared" si="29"/>
        <v>452</v>
      </c>
      <c r="I270" s="72" t="s">
        <v>35</v>
      </c>
      <c r="J270" s="76">
        <v>2</v>
      </c>
      <c r="K270" s="73">
        <v>3</v>
      </c>
      <c r="L270" s="74">
        <f>(J270+K270)*H270</f>
        <v>2260</v>
      </c>
      <c r="M270" s="75"/>
      <c r="N270" s="128"/>
    </row>
    <row r="271" spans="1:14" s="129" customFormat="1" x14ac:dyDescent="0.2">
      <c r="A271" s="69">
        <f>IF(I271&lt;&gt;"",1+MAX($A$10:A270),"")</f>
        <v>200</v>
      </c>
      <c r="B271" s="163"/>
      <c r="C271" s="163"/>
      <c r="D271" s="67"/>
      <c r="E271" s="68" t="s">
        <v>286</v>
      </c>
      <c r="F271" s="77">
        <v>600</v>
      </c>
      <c r="G271" s="70">
        <v>0.05</v>
      </c>
      <c r="H271" s="71">
        <f t="shared" si="29"/>
        <v>630</v>
      </c>
      <c r="I271" s="72" t="s">
        <v>35</v>
      </c>
      <c r="J271" s="76">
        <v>1</v>
      </c>
      <c r="K271" s="73">
        <v>2</v>
      </c>
      <c r="L271" s="74">
        <f>(J271+K271)*H271</f>
        <v>1890</v>
      </c>
      <c r="M271" s="75"/>
      <c r="N271" s="128"/>
    </row>
    <row r="272" spans="1:14" s="129" customFormat="1" x14ac:dyDescent="0.2">
      <c r="A272" s="69">
        <f>IF(I272&lt;&gt;"",1+MAX($A$10:A271),"")</f>
        <v>201</v>
      </c>
      <c r="B272" s="163"/>
      <c r="C272" s="163"/>
      <c r="D272" s="67"/>
      <c r="E272" s="68" t="s">
        <v>287</v>
      </c>
      <c r="F272" s="77">
        <v>945</v>
      </c>
      <c r="G272" s="70">
        <v>0.05</v>
      </c>
      <c r="H272" s="71">
        <f t="shared" si="29"/>
        <v>993</v>
      </c>
      <c r="I272" s="72" t="s">
        <v>35</v>
      </c>
      <c r="J272" s="76">
        <v>2</v>
      </c>
      <c r="K272" s="73">
        <v>3</v>
      </c>
      <c r="L272" s="74">
        <f>(J272+K272)*H272</f>
        <v>4965</v>
      </c>
      <c r="M272" s="75"/>
      <c r="N272" s="128"/>
    </row>
    <row r="273" spans="1:14" s="129" customFormat="1" x14ac:dyDescent="0.2">
      <c r="A273" s="69">
        <f>IF(I273&lt;&gt;"",1+MAX($A$10:A272),"")</f>
        <v>202</v>
      </c>
      <c r="B273" s="163"/>
      <c r="C273" s="163"/>
      <c r="D273" s="67"/>
      <c r="E273" s="68" t="s">
        <v>288</v>
      </c>
      <c r="F273" s="77">
        <v>85</v>
      </c>
      <c r="G273" s="70">
        <v>0.05</v>
      </c>
      <c r="H273" s="71">
        <f t="shared" si="29"/>
        <v>90</v>
      </c>
      <c r="I273" s="72" t="s">
        <v>35</v>
      </c>
      <c r="J273" s="76">
        <v>2</v>
      </c>
      <c r="K273" s="73">
        <v>3</v>
      </c>
      <c r="L273" s="74">
        <f>(J273+K273)*H273</f>
        <v>450</v>
      </c>
      <c r="M273" s="75"/>
      <c r="N273" s="128"/>
    </row>
    <row r="274" spans="1:14" s="129" customFormat="1" x14ac:dyDescent="0.2">
      <c r="A274" s="69">
        <f>IF(I274&lt;&gt;"",1+MAX($A$10:A273),"")</f>
        <v>203</v>
      </c>
      <c r="B274" s="163"/>
      <c r="C274" s="163"/>
      <c r="D274" s="67"/>
      <c r="E274" s="68" t="s">
        <v>289</v>
      </c>
      <c r="F274" s="77">
        <v>210</v>
      </c>
      <c r="G274" s="70">
        <v>0.05</v>
      </c>
      <c r="H274" s="71">
        <f t="shared" si="29"/>
        <v>221</v>
      </c>
      <c r="I274" s="72" t="s">
        <v>35</v>
      </c>
      <c r="J274" s="76">
        <v>2</v>
      </c>
      <c r="K274" s="73">
        <v>3</v>
      </c>
      <c r="L274" s="74">
        <f>(J274+K274)*H274</f>
        <v>1105</v>
      </c>
      <c r="M274" s="75"/>
      <c r="N274" s="128"/>
    </row>
    <row r="275" spans="1:14" s="129" customFormat="1" x14ac:dyDescent="0.2">
      <c r="A275" s="69">
        <f>IF(I275&lt;&gt;"",1+MAX($A$10:A274),"")</f>
        <v>204</v>
      </c>
      <c r="B275" s="163"/>
      <c r="C275" s="163"/>
      <c r="D275" s="67"/>
      <c r="E275" s="68" t="s">
        <v>290</v>
      </c>
      <c r="F275" s="77">
        <v>115</v>
      </c>
      <c r="G275" s="70">
        <v>0.05</v>
      </c>
      <c r="H275" s="71">
        <f t="shared" si="29"/>
        <v>121</v>
      </c>
      <c r="I275" s="72" t="s">
        <v>35</v>
      </c>
      <c r="J275" s="76">
        <v>2</v>
      </c>
      <c r="K275" s="73">
        <v>3</v>
      </c>
      <c r="L275" s="74">
        <f>(J275+K275)*H275</f>
        <v>605</v>
      </c>
      <c r="M275" s="75"/>
      <c r="N275" s="128"/>
    </row>
    <row r="276" spans="1:14" s="129" customFormat="1" x14ac:dyDescent="0.2">
      <c r="A276" s="69">
        <f>IF(I276&lt;&gt;"",1+MAX($A$10:A275),"")</f>
        <v>205</v>
      </c>
      <c r="B276" s="163"/>
      <c r="C276" s="163"/>
      <c r="D276" s="67"/>
      <c r="E276" s="68" t="s">
        <v>291</v>
      </c>
      <c r="F276" s="77">
        <v>120</v>
      </c>
      <c r="G276" s="70">
        <v>0.05</v>
      </c>
      <c r="H276" s="71">
        <f t="shared" ref="H276:H277" si="30">CEILING(F276*(1+G276),1)</f>
        <v>126</v>
      </c>
      <c r="I276" s="72" t="s">
        <v>35</v>
      </c>
      <c r="J276" s="76">
        <v>2</v>
      </c>
      <c r="K276" s="73">
        <v>3</v>
      </c>
      <c r="L276" s="74">
        <f>(J276+K276)*H276</f>
        <v>630</v>
      </c>
      <c r="M276" s="75"/>
      <c r="N276" s="128"/>
    </row>
    <row r="277" spans="1:14" s="129" customFormat="1" x14ac:dyDescent="0.2">
      <c r="A277" s="69">
        <f>IF(I277&lt;&gt;"",1+MAX($A$10:A276),"")</f>
        <v>206</v>
      </c>
      <c r="B277" s="163"/>
      <c r="C277" s="163"/>
      <c r="D277" s="67"/>
      <c r="E277" s="68" t="s">
        <v>292</v>
      </c>
      <c r="F277" s="77">
        <v>29</v>
      </c>
      <c r="G277" s="70">
        <v>0.05</v>
      </c>
      <c r="H277" s="71">
        <f t="shared" si="30"/>
        <v>31</v>
      </c>
      <c r="I277" s="72" t="s">
        <v>35</v>
      </c>
      <c r="J277" s="76">
        <v>2</v>
      </c>
      <c r="K277" s="73">
        <v>3</v>
      </c>
      <c r="L277" s="74">
        <f>(J277+K277)*H277</f>
        <v>155</v>
      </c>
      <c r="M277" s="75"/>
      <c r="N277" s="128"/>
    </row>
    <row r="278" spans="1:14" s="83" customFormat="1" x14ac:dyDescent="0.2">
      <c r="A278" s="69" t="str">
        <f>IF(I278&lt;&gt;"",1+MAX($A$10:A277),"")</f>
        <v/>
      </c>
      <c r="B278" s="149"/>
      <c r="C278" s="150"/>
      <c r="D278" s="67"/>
      <c r="E278" s="130"/>
      <c r="F278" s="77"/>
      <c r="G278" s="70"/>
      <c r="H278" s="71"/>
      <c r="I278" s="72"/>
      <c r="J278" s="73"/>
      <c r="K278" s="73"/>
      <c r="L278" s="74"/>
      <c r="M278" s="113"/>
      <c r="N278" s="82"/>
    </row>
    <row r="279" spans="1:14" s="83" customFormat="1" x14ac:dyDescent="0.2">
      <c r="A279" s="69" t="str">
        <f>IF(I279&lt;&gt;"",1+MAX($A$10:A278),"")</f>
        <v/>
      </c>
      <c r="B279" s="25"/>
      <c r="C279" s="25"/>
      <c r="D279" s="80" t="s">
        <v>56</v>
      </c>
      <c r="E279" s="81" t="s">
        <v>57</v>
      </c>
      <c r="F279" s="78"/>
      <c r="G279" s="84"/>
      <c r="H279" s="84"/>
      <c r="I279" s="78"/>
      <c r="J279" s="84"/>
      <c r="K279" s="84"/>
      <c r="L279" s="84"/>
      <c r="M279" s="85">
        <f>SUM(L280:L325)</f>
        <v>179640</v>
      </c>
      <c r="N279" s="82" t="s">
        <v>10</v>
      </c>
    </row>
    <row r="280" spans="1:14" s="83" customFormat="1" x14ac:dyDescent="0.2">
      <c r="A280" s="69" t="str">
        <f>IF(I280&lt;&gt;"",1+MAX($A$10:A279),"")</f>
        <v/>
      </c>
      <c r="B280" s="69"/>
      <c r="C280" s="69"/>
      <c r="D280" s="67"/>
      <c r="E280" s="68"/>
      <c r="F280" s="77"/>
      <c r="G280" s="70"/>
      <c r="H280" s="71"/>
      <c r="I280" s="72"/>
      <c r="J280" s="76"/>
      <c r="K280" s="73"/>
      <c r="L280" s="74"/>
      <c r="M280" s="75"/>
      <c r="N280" s="82"/>
    </row>
    <row r="281" spans="1:14" s="83" customFormat="1" x14ac:dyDescent="0.2">
      <c r="A281" s="69" t="str">
        <f>IF(I281&lt;&gt;"",1+MAX($A$10:A280),"")</f>
        <v/>
      </c>
      <c r="B281" s="69"/>
      <c r="C281" s="69"/>
      <c r="D281" s="67"/>
      <c r="E281" s="127" t="s">
        <v>58</v>
      </c>
      <c r="F281" s="77"/>
      <c r="G281" s="70"/>
      <c r="H281" s="71"/>
      <c r="I281" s="72"/>
      <c r="J281" s="76"/>
      <c r="K281" s="73"/>
      <c r="L281" s="74"/>
      <c r="M281" s="75"/>
      <c r="N281" s="82"/>
    </row>
    <row r="282" spans="1:14" s="83" customFormat="1" x14ac:dyDescent="0.2">
      <c r="A282" s="69" t="str">
        <f>IF(I282&lt;&gt;"",1+MAX($A$10:A281),"")</f>
        <v/>
      </c>
      <c r="B282" s="125"/>
      <c r="C282" s="125"/>
      <c r="D282" s="67"/>
      <c r="E282" s="68"/>
      <c r="F282" s="77"/>
      <c r="G282" s="70"/>
      <c r="H282" s="71"/>
      <c r="I282" s="72"/>
      <c r="J282" s="76"/>
      <c r="K282" s="73"/>
      <c r="L282" s="74"/>
      <c r="M282" s="75"/>
      <c r="N282" s="82"/>
    </row>
    <row r="283" spans="1:14" s="83" customFormat="1" ht="19.5" customHeight="1" x14ac:dyDescent="0.2">
      <c r="A283" s="69">
        <f>IF(I283&lt;&gt;"",1+MAX($A$10:A282),"")</f>
        <v>207</v>
      </c>
      <c r="B283" s="166" t="s">
        <v>59</v>
      </c>
      <c r="C283" s="166" t="s">
        <v>60</v>
      </c>
      <c r="D283" s="67"/>
      <c r="E283" s="68" t="s">
        <v>318</v>
      </c>
      <c r="F283" s="77">
        <v>1</v>
      </c>
      <c r="G283" s="70">
        <v>0</v>
      </c>
      <c r="H283" s="71">
        <f t="shared" ref="H283:H296" si="31">CEILING(F283*(1+G283),1)</f>
        <v>1</v>
      </c>
      <c r="I283" s="72" t="s">
        <v>32</v>
      </c>
      <c r="J283" s="76">
        <v>500</v>
      </c>
      <c r="K283" s="73">
        <v>1000</v>
      </c>
      <c r="L283" s="74">
        <f>(J283+K283)*H283</f>
        <v>1500</v>
      </c>
      <c r="M283" s="75"/>
      <c r="N283" s="82"/>
    </row>
    <row r="284" spans="1:14" s="83" customFormat="1" ht="17.25" customHeight="1" x14ac:dyDescent="0.2">
      <c r="A284" s="69">
        <f>IF(I284&lt;&gt;"",1+MAX($A$10:A283),"")</f>
        <v>208</v>
      </c>
      <c r="B284" s="167"/>
      <c r="C284" s="167"/>
      <c r="D284" s="67"/>
      <c r="E284" s="68" t="s">
        <v>319</v>
      </c>
      <c r="F284" s="77">
        <v>4</v>
      </c>
      <c r="G284" s="70">
        <v>0</v>
      </c>
      <c r="H284" s="71">
        <f t="shared" si="31"/>
        <v>4</v>
      </c>
      <c r="I284" s="72" t="s">
        <v>32</v>
      </c>
      <c r="J284" s="76">
        <v>800</v>
      </c>
      <c r="K284" s="73">
        <v>1700</v>
      </c>
      <c r="L284" s="74">
        <f>(J284+K284)*H284</f>
        <v>10000</v>
      </c>
      <c r="M284" s="75"/>
      <c r="N284" s="82"/>
    </row>
    <row r="285" spans="1:14" s="83" customFormat="1" ht="17.25" customHeight="1" x14ac:dyDescent="0.2">
      <c r="A285" s="69">
        <f>IF(I285&lt;&gt;"",1+MAX($A$10:A284),"")</f>
        <v>209</v>
      </c>
      <c r="B285" s="167"/>
      <c r="C285" s="167"/>
      <c r="D285" s="67"/>
      <c r="E285" s="68" t="s">
        <v>320</v>
      </c>
      <c r="F285" s="77">
        <v>1</v>
      </c>
      <c r="G285" s="70">
        <v>0</v>
      </c>
      <c r="H285" s="71">
        <f t="shared" si="31"/>
        <v>1</v>
      </c>
      <c r="I285" s="72" t="s">
        <v>32</v>
      </c>
      <c r="J285" s="76">
        <v>1500</v>
      </c>
      <c r="K285" s="73">
        <v>4000</v>
      </c>
      <c r="L285" s="74">
        <f>(J285+K285)*H285</f>
        <v>5500</v>
      </c>
      <c r="M285" s="75"/>
      <c r="N285" s="82"/>
    </row>
    <row r="286" spans="1:14" s="83" customFormat="1" x14ac:dyDescent="0.2">
      <c r="A286" s="69">
        <f>IF(I286&lt;&gt;"",1+MAX($A$10:A285),"")</f>
        <v>210</v>
      </c>
      <c r="B286" s="167"/>
      <c r="C286" s="167"/>
      <c r="D286" s="67"/>
      <c r="E286" s="68" t="s">
        <v>321</v>
      </c>
      <c r="F286" s="77">
        <v>1</v>
      </c>
      <c r="G286" s="70">
        <v>0</v>
      </c>
      <c r="H286" s="71">
        <f t="shared" si="31"/>
        <v>1</v>
      </c>
      <c r="I286" s="72" t="s">
        <v>32</v>
      </c>
      <c r="J286" s="76">
        <v>300</v>
      </c>
      <c r="K286" s="73">
        <v>700</v>
      </c>
      <c r="L286" s="74">
        <f>(J286+K286)*H286</f>
        <v>1000</v>
      </c>
      <c r="M286" s="75"/>
      <c r="N286" s="82"/>
    </row>
    <row r="287" spans="1:14" s="83" customFormat="1" x14ac:dyDescent="0.2">
      <c r="A287" s="69">
        <f>IF(I287&lt;&gt;"",1+MAX($A$10:A286),"")</f>
        <v>211</v>
      </c>
      <c r="B287" s="167"/>
      <c r="C287" s="167"/>
      <c r="D287" s="67"/>
      <c r="E287" s="68" t="s">
        <v>322</v>
      </c>
      <c r="F287" s="77">
        <v>3</v>
      </c>
      <c r="G287" s="70">
        <v>0</v>
      </c>
      <c r="H287" s="71">
        <f t="shared" si="31"/>
        <v>3</v>
      </c>
      <c r="I287" s="72" t="s">
        <v>32</v>
      </c>
      <c r="J287" s="76">
        <v>500</v>
      </c>
      <c r="K287" s="73">
        <v>1500</v>
      </c>
      <c r="L287" s="74">
        <f>(J287+K287)*H287</f>
        <v>6000</v>
      </c>
      <c r="M287" s="75"/>
      <c r="N287" s="82"/>
    </row>
    <row r="288" spans="1:14" s="83" customFormat="1" x14ac:dyDescent="0.2">
      <c r="A288" s="69">
        <f>IF(I288&lt;&gt;"",1+MAX($A$10:A287),"")</f>
        <v>212</v>
      </c>
      <c r="B288" s="167"/>
      <c r="C288" s="167"/>
      <c r="D288" s="67"/>
      <c r="E288" s="68" t="s">
        <v>323</v>
      </c>
      <c r="F288" s="77">
        <v>1</v>
      </c>
      <c r="G288" s="70">
        <v>0</v>
      </c>
      <c r="H288" s="71">
        <f t="shared" si="31"/>
        <v>1</v>
      </c>
      <c r="I288" s="72" t="s">
        <v>32</v>
      </c>
      <c r="J288" s="76">
        <v>300</v>
      </c>
      <c r="K288" s="73">
        <v>700</v>
      </c>
      <c r="L288" s="74">
        <f>(J288+K288)*H288</f>
        <v>1000</v>
      </c>
      <c r="M288" s="75"/>
      <c r="N288" s="82"/>
    </row>
    <row r="289" spans="1:14" s="83" customFormat="1" x14ac:dyDescent="0.2">
      <c r="A289" s="69">
        <f>IF(I289&lt;&gt;"",1+MAX($A$10:A288),"")</f>
        <v>213</v>
      </c>
      <c r="B289" s="167"/>
      <c r="C289" s="167"/>
      <c r="D289" s="67"/>
      <c r="E289" s="68" t="s">
        <v>324</v>
      </c>
      <c r="F289" s="77">
        <v>1</v>
      </c>
      <c r="G289" s="70">
        <v>0</v>
      </c>
      <c r="H289" s="71">
        <f t="shared" si="31"/>
        <v>1</v>
      </c>
      <c r="I289" s="72" t="s">
        <v>32</v>
      </c>
      <c r="J289" s="76">
        <v>1000</v>
      </c>
      <c r="K289" s="73">
        <v>3000</v>
      </c>
      <c r="L289" s="74">
        <f>(J289+K289)*H289</f>
        <v>4000</v>
      </c>
      <c r="M289" s="75"/>
      <c r="N289" s="82"/>
    </row>
    <row r="290" spans="1:14" s="83" customFormat="1" x14ac:dyDescent="0.2">
      <c r="A290" s="69">
        <f>IF(I290&lt;&gt;"",1+MAX($A$10:A289),"")</f>
        <v>214</v>
      </c>
      <c r="B290" s="167"/>
      <c r="C290" s="167"/>
      <c r="D290" s="67"/>
      <c r="E290" s="68" t="s">
        <v>325</v>
      </c>
      <c r="F290" s="77">
        <v>4</v>
      </c>
      <c r="G290" s="70">
        <v>0</v>
      </c>
      <c r="H290" s="71">
        <f t="shared" si="31"/>
        <v>4</v>
      </c>
      <c r="I290" s="72" t="s">
        <v>32</v>
      </c>
      <c r="J290" s="76">
        <v>250</v>
      </c>
      <c r="K290" s="73">
        <v>650</v>
      </c>
      <c r="L290" s="74">
        <f>(J290+K290)*H290</f>
        <v>3600</v>
      </c>
      <c r="M290" s="75"/>
      <c r="N290" s="82"/>
    </row>
    <row r="291" spans="1:14" s="83" customFormat="1" x14ac:dyDescent="0.2">
      <c r="A291" s="69">
        <f>IF(I291&lt;&gt;"",1+MAX($A$10:A290),"")</f>
        <v>215</v>
      </c>
      <c r="B291" s="167"/>
      <c r="C291" s="167"/>
      <c r="D291" s="67"/>
      <c r="E291" s="68" t="s">
        <v>326</v>
      </c>
      <c r="F291" s="77">
        <v>1</v>
      </c>
      <c r="G291" s="70">
        <v>0</v>
      </c>
      <c r="H291" s="71">
        <f t="shared" si="31"/>
        <v>1</v>
      </c>
      <c r="I291" s="72" t="s">
        <v>32</v>
      </c>
      <c r="J291" s="76">
        <v>250</v>
      </c>
      <c r="K291" s="73">
        <v>550</v>
      </c>
      <c r="L291" s="74">
        <f>(J291+K291)*H291</f>
        <v>800</v>
      </c>
      <c r="M291" s="75"/>
      <c r="N291" s="82"/>
    </row>
    <row r="292" spans="1:14" s="83" customFormat="1" x14ac:dyDescent="0.2">
      <c r="A292" s="69">
        <f>IF(I292&lt;&gt;"",1+MAX($A$10:A291),"")</f>
        <v>216</v>
      </c>
      <c r="B292" s="167"/>
      <c r="C292" s="167"/>
      <c r="D292" s="67"/>
      <c r="E292" s="68" t="s">
        <v>327</v>
      </c>
      <c r="F292" s="77">
        <v>1</v>
      </c>
      <c r="G292" s="70">
        <v>0</v>
      </c>
      <c r="H292" s="71">
        <f t="shared" si="31"/>
        <v>1</v>
      </c>
      <c r="I292" s="72" t="s">
        <v>32</v>
      </c>
      <c r="J292" s="76">
        <v>250</v>
      </c>
      <c r="K292" s="73">
        <v>650</v>
      </c>
      <c r="L292" s="74">
        <f>(J292+K292)*H292</f>
        <v>900</v>
      </c>
      <c r="M292" s="75"/>
      <c r="N292" s="82"/>
    </row>
    <row r="293" spans="1:14" s="83" customFormat="1" x14ac:dyDescent="0.2">
      <c r="A293" s="69">
        <f>IF(I293&lt;&gt;"",1+MAX($A$10:A292),"")</f>
        <v>217</v>
      </c>
      <c r="B293" s="167"/>
      <c r="C293" s="167"/>
      <c r="D293" s="67"/>
      <c r="E293" s="68" t="s">
        <v>328</v>
      </c>
      <c r="F293" s="77">
        <v>1</v>
      </c>
      <c r="G293" s="70">
        <v>0</v>
      </c>
      <c r="H293" s="71">
        <f t="shared" si="31"/>
        <v>1</v>
      </c>
      <c r="I293" s="72" t="s">
        <v>32</v>
      </c>
      <c r="J293" s="76">
        <v>250</v>
      </c>
      <c r="K293" s="73">
        <v>550</v>
      </c>
      <c r="L293" s="74">
        <f>(J293+K293)*H293</f>
        <v>800</v>
      </c>
      <c r="M293" s="75"/>
      <c r="N293" s="82"/>
    </row>
    <row r="294" spans="1:14" s="83" customFormat="1" x14ac:dyDescent="0.2">
      <c r="A294" s="69">
        <f>IF(I294&lt;&gt;"",1+MAX($A$10:A293),"")</f>
        <v>218</v>
      </c>
      <c r="B294" s="167"/>
      <c r="C294" s="167"/>
      <c r="D294" s="67"/>
      <c r="E294" s="68" t="s">
        <v>329</v>
      </c>
      <c r="F294" s="77">
        <v>5</v>
      </c>
      <c r="G294" s="70">
        <v>0</v>
      </c>
      <c r="H294" s="71">
        <f t="shared" si="31"/>
        <v>5</v>
      </c>
      <c r="I294" s="72" t="s">
        <v>32</v>
      </c>
      <c r="J294" s="76">
        <v>250</v>
      </c>
      <c r="K294" s="73">
        <v>550</v>
      </c>
      <c r="L294" s="74">
        <f>(J294+K294)*H294</f>
        <v>4000</v>
      </c>
      <c r="M294" s="75"/>
      <c r="N294" s="82"/>
    </row>
    <row r="295" spans="1:14" s="83" customFormat="1" x14ac:dyDescent="0.2">
      <c r="A295" s="69">
        <f>IF(I295&lt;&gt;"",1+MAX($A$10:A294),"")</f>
        <v>219</v>
      </c>
      <c r="B295" s="167"/>
      <c r="C295" s="167"/>
      <c r="D295" s="67"/>
      <c r="E295" s="68" t="s">
        <v>330</v>
      </c>
      <c r="F295" s="77">
        <v>3</v>
      </c>
      <c r="G295" s="70">
        <v>0</v>
      </c>
      <c r="H295" s="71">
        <f t="shared" si="31"/>
        <v>3</v>
      </c>
      <c r="I295" s="72" t="s">
        <v>32</v>
      </c>
      <c r="J295" s="76">
        <v>250</v>
      </c>
      <c r="K295" s="73">
        <v>550</v>
      </c>
      <c r="L295" s="74">
        <f>(J295+K295)*H295</f>
        <v>2400</v>
      </c>
      <c r="M295" s="75"/>
      <c r="N295" s="82"/>
    </row>
    <row r="296" spans="1:14" s="83" customFormat="1" x14ac:dyDescent="0.2">
      <c r="A296" s="69">
        <f>IF(I296&lt;&gt;"",1+MAX($A$10:A295),"")</f>
        <v>220</v>
      </c>
      <c r="B296" s="167"/>
      <c r="C296" s="167"/>
      <c r="D296" s="67"/>
      <c r="E296" s="68" t="s">
        <v>331</v>
      </c>
      <c r="F296" s="77">
        <v>3</v>
      </c>
      <c r="G296" s="70">
        <v>0</v>
      </c>
      <c r="H296" s="71">
        <f t="shared" si="31"/>
        <v>3</v>
      </c>
      <c r="I296" s="72" t="s">
        <v>32</v>
      </c>
      <c r="J296" s="76">
        <v>150</v>
      </c>
      <c r="K296" s="73">
        <v>200</v>
      </c>
      <c r="L296" s="74">
        <f>(J296+K296)*H296</f>
        <v>1050</v>
      </c>
      <c r="M296" s="75"/>
      <c r="N296" s="82"/>
    </row>
    <row r="297" spans="1:14" s="83" customFormat="1" x14ac:dyDescent="0.2">
      <c r="A297" s="69" t="str">
        <f>IF(I297&lt;&gt;"",1+MAX($A$10:A296),"")</f>
        <v/>
      </c>
      <c r="B297" s="69"/>
      <c r="C297" s="69"/>
      <c r="D297" s="67"/>
      <c r="E297" s="68"/>
      <c r="F297" s="77"/>
      <c r="G297" s="70"/>
      <c r="H297" s="71"/>
      <c r="I297" s="72"/>
      <c r="J297" s="76"/>
      <c r="K297" s="73"/>
      <c r="L297" s="74"/>
      <c r="M297" s="75"/>
      <c r="N297" s="82"/>
    </row>
    <row r="298" spans="1:14" s="83" customFormat="1" x14ac:dyDescent="0.2">
      <c r="A298" s="69" t="str">
        <f>IF(I298&lt;&gt;"",1+MAX($A$10:A297),"")</f>
        <v/>
      </c>
      <c r="B298" s="67"/>
      <c r="C298" s="67"/>
      <c r="D298" s="67"/>
      <c r="E298" s="127" t="s">
        <v>61</v>
      </c>
      <c r="F298" s="77"/>
      <c r="G298" s="70"/>
      <c r="H298" s="71"/>
      <c r="I298" s="72"/>
      <c r="J298" s="76"/>
      <c r="K298" s="73"/>
      <c r="L298" s="74"/>
      <c r="M298" s="75"/>
      <c r="N298" s="82"/>
    </row>
    <row r="299" spans="1:14" s="83" customFormat="1" x14ac:dyDescent="0.2">
      <c r="A299" s="69" t="str">
        <f>IF(I299&lt;&gt;"",1+MAX($A$10:A298),"")</f>
        <v/>
      </c>
      <c r="B299" s="67"/>
      <c r="C299" s="67"/>
      <c r="D299" s="67"/>
      <c r="E299" s="68"/>
      <c r="F299" s="77"/>
      <c r="G299" s="70"/>
      <c r="H299" s="71"/>
      <c r="I299" s="72"/>
      <c r="J299" s="76"/>
      <c r="K299" s="73"/>
      <c r="L299" s="74"/>
      <c r="M299" s="75"/>
      <c r="N299" s="82"/>
    </row>
    <row r="300" spans="1:14" s="83" customFormat="1" ht="15.75" customHeight="1" x14ac:dyDescent="0.2">
      <c r="A300" s="69">
        <f>IF(I300&lt;&gt;"",1+MAX($A$10:A299),"")</f>
        <v>221</v>
      </c>
      <c r="B300" s="166" t="s">
        <v>62</v>
      </c>
      <c r="C300" s="166" t="s">
        <v>60</v>
      </c>
      <c r="D300" s="67"/>
      <c r="E300" s="68" t="s">
        <v>293</v>
      </c>
      <c r="F300" s="77">
        <v>1</v>
      </c>
      <c r="G300" s="70">
        <v>0</v>
      </c>
      <c r="H300" s="71">
        <f t="shared" ref="H300:H311" si="32">CEILING(F300*(1+G300),1)</f>
        <v>1</v>
      </c>
      <c r="I300" s="72" t="s">
        <v>32</v>
      </c>
      <c r="J300" s="76">
        <v>600</v>
      </c>
      <c r="K300" s="73">
        <v>2430</v>
      </c>
      <c r="L300" s="74">
        <f>(J300+K300)*H300</f>
        <v>3030</v>
      </c>
      <c r="M300" s="75"/>
      <c r="N300" s="82"/>
    </row>
    <row r="301" spans="1:14" s="83" customFormat="1" x14ac:dyDescent="0.2">
      <c r="A301" s="69">
        <f>IF(I301&lt;&gt;"",1+MAX($A$10:A300),"")</f>
        <v>222</v>
      </c>
      <c r="B301" s="163"/>
      <c r="C301" s="163"/>
      <c r="D301" s="67"/>
      <c r="E301" s="68" t="s">
        <v>294</v>
      </c>
      <c r="F301" s="77">
        <v>2</v>
      </c>
      <c r="G301" s="70">
        <v>0</v>
      </c>
      <c r="H301" s="71">
        <f t="shared" si="32"/>
        <v>2</v>
      </c>
      <c r="I301" s="72" t="s">
        <v>32</v>
      </c>
      <c r="J301" s="76">
        <v>370</v>
      </c>
      <c r="K301" s="73">
        <v>1480</v>
      </c>
      <c r="L301" s="74">
        <f>(J301+K301)*H301</f>
        <v>3700</v>
      </c>
      <c r="M301" s="75"/>
      <c r="N301" s="82"/>
    </row>
    <row r="302" spans="1:14" s="83" customFormat="1" ht="31.5" x14ac:dyDescent="0.2">
      <c r="A302" s="69">
        <f>IF(I302&lt;&gt;"",1+MAX($A$10:A301),"")</f>
        <v>223</v>
      </c>
      <c r="B302" s="163"/>
      <c r="C302" s="163"/>
      <c r="D302" s="67"/>
      <c r="E302" s="68" t="s">
        <v>295</v>
      </c>
      <c r="F302" s="77">
        <v>1</v>
      </c>
      <c r="G302" s="70">
        <v>0</v>
      </c>
      <c r="H302" s="71">
        <f t="shared" si="32"/>
        <v>1</v>
      </c>
      <c r="I302" s="72" t="s">
        <v>32</v>
      </c>
      <c r="J302" s="76">
        <v>1220</v>
      </c>
      <c r="K302" s="73">
        <v>4880</v>
      </c>
      <c r="L302" s="74">
        <f>(J302+K302)*H302</f>
        <v>6100</v>
      </c>
      <c r="M302" s="75"/>
      <c r="N302" s="82"/>
    </row>
    <row r="303" spans="1:14" s="83" customFormat="1" x14ac:dyDescent="0.2">
      <c r="A303" s="69">
        <f>IF(I303&lt;&gt;"",1+MAX($A$10:A302),"")</f>
        <v>224</v>
      </c>
      <c r="B303" s="163"/>
      <c r="C303" s="163"/>
      <c r="D303" s="67"/>
      <c r="E303" s="68" t="s">
        <v>296</v>
      </c>
      <c r="F303" s="77">
        <v>1</v>
      </c>
      <c r="G303" s="70">
        <v>0</v>
      </c>
      <c r="H303" s="71">
        <f t="shared" si="32"/>
        <v>1</v>
      </c>
      <c r="I303" s="72" t="s">
        <v>32</v>
      </c>
      <c r="J303" s="76">
        <v>740</v>
      </c>
      <c r="K303" s="73">
        <v>2940</v>
      </c>
      <c r="L303" s="74">
        <f>(J303+K303)*H303</f>
        <v>3680</v>
      </c>
      <c r="M303" s="75"/>
      <c r="N303" s="82"/>
    </row>
    <row r="304" spans="1:14" s="83" customFormat="1" ht="14.25" customHeight="1" x14ac:dyDescent="0.2">
      <c r="A304" s="69">
        <f>IF(I304&lt;&gt;"",1+MAX($A$10:A303),"")</f>
        <v>225</v>
      </c>
      <c r="B304" s="163"/>
      <c r="C304" s="163"/>
      <c r="D304" s="67"/>
      <c r="E304" s="68" t="s">
        <v>297</v>
      </c>
      <c r="F304" s="77">
        <v>4</v>
      </c>
      <c r="G304" s="70">
        <v>0</v>
      </c>
      <c r="H304" s="71">
        <f t="shared" si="32"/>
        <v>4</v>
      </c>
      <c r="I304" s="72" t="s">
        <v>32</v>
      </c>
      <c r="J304" s="76">
        <v>200</v>
      </c>
      <c r="K304" s="73">
        <v>810</v>
      </c>
      <c r="L304" s="74">
        <f>(J304+K304)*H304</f>
        <v>4040</v>
      </c>
      <c r="M304" s="75"/>
      <c r="N304" s="82"/>
    </row>
    <row r="305" spans="1:14" s="83" customFormat="1" x14ac:dyDescent="0.2">
      <c r="A305" s="69">
        <f>IF(I305&lt;&gt;"",1+MAX($A$10:A304),"")</f>
        <v>226</v>
      </c>
      <c r="B305" s="163"/>
      <c r="C305" s="163"/>
      <c r="D305" s="67"/>
      <c r="E305" s="68" t="s">
        <v>298</v>
      </c>
      <c r="F305" s="77">
        <v>2</v>
      </c>
      <c r="G305" s="70">
        <v>0</v>
      </c>
      <c r="H305" s="71">
        <f t="shared" si="32"/>
        <v>2</v>
      </c>
      <c r="I305" s="72" t="s">
        <v>32</v>
      </c>
      <c r="J305" s="76">
        <v>830</v>
      </c>
      <c r="K305" s="73">
        <v>3320</v>
      </c>
      <c r="L305" s="74">
        <f>(J305+K305)*H305</f>
        <v>8300</v>
      </c>
      <c r="M305" s="75"/>
      <c r="N305" s="82"/>
    </row>
    <row r="306" spans="1:14" s="83" customFormat="1" x14ac:dyDescent="0.2">
      <c r="A306" s="69">
        <f>IF(I306&lt;&gt;"",1+MAX($A$10:A305),"")</f>
        <v>227</v>
      </c>
      <c r="B306" s="163"/>
      <c r="C306" s="163"/>
      <c r="D306" s="67"/>
      <c r="E306" s="68" t="s">
        <v>299</v>
      </c>
      <c r="F306" s="77">
        <v>2</v>
      </c>
      <c r="G306" s="70">
        <v>0</v>
      </c>
      <c r="H306" s="71">
        <f t="shared" si="32"/>
        <v>2</v>
      </c>
      <c r="I306" s="72" t="s">
        <v>32</v>
      </c>
      <c r="J306" s="76">
        <v>480</v>
      </c>
      <c r="K306" s="73">
        <v>1900</v>
      </c>
      <c r="L306" s="74">
        <f>(J306+K306)*H306</f>
        <v>4760</v>
      </c>
      <c r="M306" s="75"/>
      <c r="N306" s="82"/>
    </row>
    <row r="307" spans="1:14" s="83" customFormat="1" x14ac:dyDescent="0.2">
      <c r="A307" s="69">
        <f>IF(I307&lt;&gt;"",1+MAX($A$10:A306),"")</f>
        <v>228</v>
      </c>
      <c r="B307" s="163"/>
      <c r="C307" s="163"/>
      <c r="D307" s="67"/>
      <c r="E307" s="68" t="s">
        <v>300</v>
      </c>
      <c r="F307" s="77">
        <v>1</v>
      </c>
      <c r="G307" s="70">
        <v>0</v>
      </c>
      <c r="H307" s="71">
        <f t="shared" si="32"/>
        <v>1</v>
      </c>
      <c r="I307" s="72" t="s">
        <v>32</v>
      </c>
      <c r="J307" s="76">
        <v>950</v>
      </c>
      <c r="K307" s="73">
        <v>3800</v>
      </c>
      <c r="L307" s="74">
        <f>(J307+K307)*H307</f>
        <v>4750</v>
      </c>
      <c r="M307" s="75"/>
      <c r="N307" s="82"/>
    </row>
    <row r="308" spans="1:14" s="83" customFormat="1" x14ac:dyDescent="0.2">
      <c r="A308" s="69">
        <f>IF(I308&lt;&gt;"",1+MAX($A$10:A307),"")</f>
        <v>229</v>
      </c>
      <c r="B308" s="163"/>
      <c r="C308" s="163"/>
      <c r="D308" s="67"/>
      <c r="E308" s="68" t="s">
        <v>301</v>
      </c>
      <c r="F308" s="77">
        <v>1</v>
      </c>
      <c r="G308" s="70">
        <v>0</v>
      </c>
      <c r="H308" s="71">
        <f t="shared" si="32"/>
        <v>1</v>
      </c>
      <c r="I308" s="72" t="s">
        <v>32</v>
      </c>
      <c r="J308" s="76">
        <v>1500</v>
      </c>
      <c r="K308" s="73">
        <v>6000</v>
      </c>
      <c r="L308" s="74">
        <f>(J308+K308)*H308</f>
        <v>7500</v>
      </c>
      <c r="M308" s="75"/>
      <c r="N308" s="82"/>
    </row>
    <row r="309" spans="1:14" s="83" customFormat="1" x14ac:dyDescent="0.2">
      <c r="A309" s="69">
        <f>IF(I309&lt;&gt;"",1+MAX($A$10:A308),"")</f>
        <v>230</v>
      </c>
      <c r="B309" s="163"/>
      <c r="C309" s="163"/>
      <c r="D309" s="67"/>
      <c r="E309" s="68" t="s">
        <v>302</v>
      </c>
      <c r="F309" s="77">
        <v>1</v>
      </c>
      <c r="G309" s="70">
        <v>0</v>
      </c>
      <c r="H309" s="71">
        <f t="shared" si="32"/>
        <v>1</v>
      </c>
      <c r="I309" s="72" t="s">
        <v>32</v>
      </c>
      <c r="J309" s="76">
        <v>1090</v>
      </c>
      <c r="K309" s="73">
        <v>4360</v>
      </c>
      <c r="L309" s="74">
        <f>(J309+K309)*H309</f>
        <v>5450</v>
      </c>
      <c r="M309" s="75"/>
      <c r="N309" s="82"/>
    </row>
    <row r="310" spans="1:14" s="83" customFormat="1" x14ac:dyDescent="0.2">
      <c r="A310" s="69">
        <f>IF(I310&lt;&gt;"",1+MAX($A$10:A309),"")</f>
        <v>231</v>
      </c>
      <c r="B310" s="163"/>
      <c r="C310" s="163"/>
      <c r="D310" s="67"/>
      <c r="E310" s="68" t="s">
        <v>303</v>
      </c>
      <c r="F310" s="77">
        <v>8</v>
      </c>
      <c r="G310" s="70">
        <v>0</v>
      </c>
      <c r="H310" s="71">
        <f t="shared" si="32"/>
        <v>8</v>
      </c>
      <c r="I310" s="72" t="s">
        <v>32</v>
      </c>
      <c r="J310" s="76">
        <v>150</v>
      </c>
      <c r="K310" s="73">
        <v>570</v>
      </c>
      <c r="L310" s="74">
        <f>(J310+K310)*H310</f>
        <v>5760</v>
      </c>
      <c r="M310" s="75"/>
      <c r="N310" s="82"/>
    </row>
    <row r="311" spans="1:14" s="83" customFormat="1" x14ac:dyDescent="0.2">
      <c r="A311" s="69">
        <f>IF(I311&lt;&gt;"",1+MAX($A$10:A310),"")</f>
        <v>232</v>
      </c>
      <c r="B311" s="175"/>
      <c r="C311" s="175"/>
      <c r="D311" s="67"/>
      <c r="E311" s="68" t="s">
        <v>304</v>
      </c>
      <c r="F311" s="77">
        <v>2</v>
      </c>
      <c r="G311" s="70">
        <v>0</v>
      </c>
      <c r="H311" s="71">
        <f t="shared" si="32"/>
        <v>2</v>
      </c>
      <c r="I311" s="72" t="s">
        <v>32</v>
      </c>
      <c r="J311" s="76">
        <v>150</v>
      </c>
      <c r="K311" s="73">
        <v>570</v>
      </c>
      <c r="L311" s="74">
        <f>(J311+K311)*H311</f>
        <v>1440</v>
      </c>
      <c r="M311" s="75"/>
      <c r="N311" s="82"/>
    </row>
    <row r="312" spans="1:14" s="83" customFormat="1" x14ac:dyDescent="0.2">
      <c r="A312" s="69">
        <f>IF(I312&lt;&gt;"",1+MAX($A$10:A311),"")</f>
        <v>233</v>
      </c>
      <c r="B312" s="145"/>
      <c r="C312" s="145"/>
      <c r="D312" s="67"/>
      <c r="E312" s="68" t="s">
        <v>305</v>
      </c>
      <c r="F312" s="77">
        <v>1</v>
      </c>
      <c r="G312" s="70">
        <v>0</v>
      </c>
      <c r="H312" s="71">
        <f t="shared" ref="H312:H324" si="33">CEILING(F312*(1+G312),1)</f>
        <v>1</v>
      </c>
      <c r="I312" s="72" t="s">
        <v>32</v>
      </c>
      <c r="J312" s="76">
        <v>390</v>
      </c>
      <c r="K312" s="73">
        <v>1530</v>
      </c>
      <c r="L312" s="74">
        <f>(J312+K312)*H312</f>
        <v>1920</v>
      </c>
      <c r="M312" s="75"/>
      <c r="N312" s="82"/>
    </row>
    <row r="313" spans="1:14" s="83" customFormat="1" ht="31.5" x14ac:dyDescent="0.2">
      <c r="A313" s="69">
        <f>IF(I313&lt;&gt;"",1+MAX($A$10:A312),"")</f>
        <v>234</v>
      </c>
      <c r="B313" s="145"/>
      <c r="C313" s="145"/>
      <c r="D313" s="67"/>
      <c r="E313" s="68" t="s">
        <v>306</v>
      </c>
      <c r="F313" s="77">
        <v>1</v>
      </c>
      <c r="G313" s="70">
        <v>0</v>
      </c>
      <c r="H313" s="71">
        <f t="shared" si="33"/>
        <v>1</v>
      </c>
      <c r="I313" s="72" t="s">
        <v>32</v>
      </c>
      <c r="J313" s="76">
        <v>220</v>
      </c>
      <c r="K313" s="73">
        <v>880</v>
      </c>
      <c r="L313" s="74">
        <f>(J313+K313)*H313</f>
        <v>1100</v>
      </c>
      <c r="M313" s="75"/>
      <c r="N313" s="82"/>
    </row>
    <row r="314" spans="1:14" s="83" customFormat="1" ht="31.5" x14ac:dyDescent="0.2">
      <c r="A314" s="69">
        <f>IF(I314&lt;&gt;"",1+MAX($A$10:A313),"")</f>
        <v>235</v>
      </c>
      <c r="B314" s="145"/>
      <c r="C314" s="145"/>
      <c r="D314" s="67"/>
      <c r="E314" s="68" t="s">
        <v>307</v>
      </c>
      <c r="F314" s="77">
        <v>1</v>
      </c>
      <c r="G314" s="70">
        <v>0</v>
      </c>
      <c r="H314" s="71">
        <f t="shared" si="33"/>
        <v>1</v>
      </c>
      <c r="I314" s="72" t="s">
        <v>32</v>
      </c>
      <c r="J314" s="76">
        <v>590</v>
      </c>
      <c r="K314" s="73">
        <v>2360</v>
      </c>
      <c r="L314" s="74">
        <f>(J314+K314)*H314</f>
        <v>2950</v>
      </c>
      <c r="M314" s="75"/>
      <c r="N314" s="82"/>
    </row>
    <row r="315" spans="1:14" s="83" customFormat="1" ht="31.5" x14ac:dyDescent="0.2">
      <c r="A315" s="69">
        <f>IF(I315&lt;&gt;"",1+MAX($A$10:A314),"")</f>
        <v>236</v>
      </c>
      <c r="B315" s="145"/>
      <c r="C315" s="145"/>
      <c r="D315" s="67"/>
      <c r="E315" s="68" t="s">
        <v>308</v>
      </c>
      <c r="F315" s="77">
        <v>1</v>
      </c>
      <c r="G315" s="70">
        <v>0</v>
      </c>
      <c r="H315" s="71">
        <f t="shared" si="33"/>
        <v>1</v>
      </c>
      <c r="I315" s="72" t="s">
        <v>32</v>
      </c>
      <c r="J315" s="76">
        <v>270</v>
      </c>
      <c r="K315" s="73">
        <v>1080</v>
      </c>
      <c r="L315" s="74">
        <f>(J315+K315)*H315</f>
        <v>1350</v>
      </c>
      <c r="M315" s="75"/>
      <c r="N315" s="82"/>
    </row>
    <row r="316" spans="1:14" s="83" customFormat="1" ht="31.5" x14ac:dyDescent="0.2">
      <c r="A316" s="69">
        <f>IF(I316&lt;&gt;"",1+MAX($A$10:A315),"")</f>
        <v>237</v>
      </c>
      <c r="B316" s="145"/>
      <c r="C316" s="145"/>
      <c r="D316" s="67"/>
      <c r="E316" s="68" t="s">
        <v>309</v>
      </c>
      <c r="F316" s="77">
        <v>3</v>
      </c>
      <c r="G316" s="70">
        <v>0</v>
      </c>
      <c r="H316" s="71">
        <f t="shared" si="33"/>
        <v>3</v>
      </c>
      <c r="I316" s="72" t="s">
        <v>32</v>
      </c>
      <c r="J316" s="76">
        <v>130</v>
      </c>
      <c r="K316" s="73">
        <v>500</v>
      </c>
      <c r="L316" s="74">
        <f>(J316+K316)*H316</f>
        <v>1890</v>
      </c>
      <c r="M316" s="75"/>
      <c r="N316" s="82"/>
    </row>
    <row r="317" spans="1:14" s="83" customFormat="1" ht="31.5" x14ac:dyDescent="0.2">
      <c r="A317" s="69">
        <f>IF(I317&lt;&gt;"",1+MAX($A$10:A316),"")</f>
        <v>238</v>
      </c>
      <c r="B317" s="145"/>
      <c r="C317" s="145"/>
      <c r="D317" s="67"/>
      <c r="E317" s="68" t="s">
        <v>310</v>
      </c>
      <c r="F317" s="77">
        <v>2</v>
      </c>
      <c r="G317" s="70">
        <v>0</v>
      </c>
      <c r="H317" s="71">
        <f t="shared" si="33"/>
        <v>2</v>
      </c>
      <c r="I317" s="72" t="s">
        <v>32</v>
      </c>
      <c r="J317" s="76">
        <v>1880</v>
      </c>
      <c r="K317" s="73">
        <v>7490</v>
      </c>
      <c r="L317" s="74">
        <f>(J317+K317)*H317</f>
        <v>18740</v>
      </c>
      <c r="M317" s="75"/>
      <c r="N317" s="82"/>
    </row>
    <row r="318" spans="1:14" s="83" customFormat="1" x14ac:dyDescent="0.2">
      <c r="A318" s="69">
        <f>IF(I318&lt;&gt;"",1+MAX($A$10:A317),"")</f>
        <v>239</v>
      </c>
      <c r="B318" s="145"/>
      <c r="C318" s="145"/>
      <c r="D318" s="67"/>
      <c r="E318" s="68" t="s">
        <v>311</v>
      </c>
      <c r="F318" s="77">
        <v>2</v>
      </c>
      <c r="G318" s="70">
        <v>0</v>
      </c>
      <c r="H318" s="71">
        <f t="shared" si="33"/>
        <v>2</v>
      </c>
      <c r="I318" s="72" t="s">
        <v>32</v>
      </c>
      <c r="J318" s="76">
        <v>510</v>
      </c>
      <c r="K318" s="73">
        <v>2050</v>
      </c>
      <c r="L318" s="74">
        <f>(J318+K318)*H318</f>
        <v>5120</v>
      </c>
      <c r="M318" s="75"/>
      <c r="N318" s="82"/>
    </row>
    <row r="319" spans="1:14" s="83" customFormat="1" x14ac:dyDescent="0.2">
      <c r="A319" s="69">
        <f>IF(I319&lt;&gt;"",1+MAX($A$10:A318),"")</f>
        <v>240</v>
      </c>
      <c r="B319" s="145"/>
      <c r="C319" s="145"/>
      <c r="D319" s="67"/>
      <c r="E319" s="68" t="s">
        <v>312</v>
      </c>
      <c r="F319" s="77">
        <v>2</v>
      </c>
      <c r="G319" s="70">
        <v>0</v>
      </c>
      <c r="H319" s="71">
        <f t="shared" si="33"/>
        <v>2</v>
      </c>
      <c r="I319" s="72" t="s">
        <v>32</v>
      </c>
      <c r="J319" s="76">
        <v>420</v>
      </c>
      <c r="K319" s="73">
        <v>1690</v>
      </c>
      <c r="L319" s="74">
        <f>(J319+K319)*H319</f>
        <v>4220</v>
      </c>
      <c r="M319" s="75"/>
      <c r="N319" s="82"/>
    </row>
    <row r="320" spans="1:14" s="83" customFormat="1" x14ac:dyDescent="0.2">
      <c r="A320" s="69">
        <f>IF(I320&lt;&gt;"",1+MAX($A$10:A319),"")</f>
        <v>241</v>
      </c>
      <c r="B320" s="145"/>
      <c r="C320" s="145"/>
      <c r="D320" s="67"/>
      <c r="E320" s="68" t="s">
        <v>313</v>
      </c>
      <c r="F320" s="77">
        <v>1</v>
      </c>
      <c r="G320" s="70">
        <v>0</v>
      </c>
      <c r="H320" s="71">
        <f t="shared" si="33"/>
        <v>1</v>
      </c>
      <c r="I320" s="72" t="s">
        <v>32</v>
      </c>
      <c r="J320" s="76">
        <v>3380</v>
      </c>
      <c r="K320" s="73">
        <v>13520</v>
      </c>
      <c r="L320" s="74">
        <f>(J320+K320)*H320</f>
        <v>16900</v>
      </c>
      <c r="M320" s="75"/>
      <c r="N320" s="82"/>
    </row>
    <row r="321" spans="1:14" s="83" customFormat="1" x14ac:dyDescent="0.2">
      <c r="A321" s="69">
        <f>IF(I321&lt;&gt;"",1+MAX($A$10:A320),"")</f>
        <v>242</v>
      </c>
      <c r="B321" s="145"/>
      <c r="C321" s="145"/>
      <c r="D321" s="67"/>
      <c r="E321" s="68" t="s">
        <v>314</v>
      </c>
      <c r="F321" s="77">
        <v>1</v>
      </c>
      <c r="G321" s="70">
        <v>0</v>
      </c>
      <c r="H321" s="71">
        <f t="shared" si="33"/>
        <v>1</v>
      </c>
      <c r="I321" s="72" t="s">
        <v>32</v>
      </c>
      <c r="J321" s="76">
        <v>340</v>
      </c>
      <c r="K321" s="73">
        <v>1350</v>
      </c>
      <c r="L321" s="74">
        <f>(J321+K321)*H321</f>
        <v>1690</v>
      </c>
      <c r="M321" s="75"/>
      <c r="N321" s="82"/>
    </row>
    <row r="322" spans="1:14" s="83" customFormat="1" x14ac:dyDescent="0.2">
      <c r="A322" s="69">
        <f>IF(I322&lt;&gt;"",1+MAX($A$10:A321),"")</f>
        <v>243</v>
      </c>
      <c r="B322" s="145"/>
      <c r="C322" s="145"/>
      <c r="D322" s="67"/>
      <c r="E322" s="68" t="s">
        <v>315</v>
      </c>
      <c r="F322" s="77">
        <v>2</v>
      </c>
      <c r="G322" s="70">
        <v>0</v>
      </c>
      <c r="H322" s="71">
        <f t="shared" si="33"/>
        <v>2</v>
      </c>
      <c r="I322" s="72" t="s">
        <v>32</v>
      </c>
      <c r="J322" s="76">
        <v>170</v>
      </c>
      <c r="K322" s="73">
        <v>680</v>
      </c>
      <c r="L322" s="74">
        <f>(J322+K322)*H322</f>
        <v>1700</v>
      </c>
      <c r="M322" s="75"/>
      <c r="N322" s="82"/>
    </row>
    <row r="323" spans="1:14" s="83" customFormat="1" x14ac:dyDescent="0.2">
      <c r="A323" s="69">
        <f>IF(I323&lt;&gt;"",1+MAX($A$10:A322),"")</f>
        <v>244</v>
      </c>
      <c r="B323" s="145"/>
      <c r="C323" s="145"/>
      <c r="D323" s="67"/>
      <c r="E323" s="68" t="s">
        <v>316</v>
      </c>
      <c r="F323" s="77">
        <v>1</v>
      </c>
      <c r="G323" s="70">
        <v>0</v>
      </c>
      <c r="H323" s="71">
        <f t="shared" si="33"/>
        <v>1</v>
      </c>
      <c r="I323" s="72" t="s">
        <v>32</v>
      </c>
      <c r="J323" s="76">
        <v>1680</v>
      </c>
      <c r="K323" s="73">
        <v>6720</v>
      </c>
      <c r="L323" s="74">
        <f>(J323+K323)*H323</f>
        <v>8400</v>
      </c>
      <c r="M323" s="75"/>
      <c r="N323" s="82"/>
    </row>
    <row r="324" spans="1:14" s="83" customFormat="1" x14ac:dyDescent="0.2">
      <c r="A324" s="69">
        <f>IF(I324&lt;&gt;"",1+MAX($A$10:A323),"")</f>
        <v>245</v>
      </c>
      <c r="B324" s="145"/>
      <c r="C324" s="145"/>
      <c r="D324" s="67"/>
      <c r="E324" s="68" t="s">
        <v>317</v>
      </c>
      <c r="F324" s="77">
        <v>1</v>
      </c>
      <c r="G324" s="70">
        <v>0</v>
      </c>
      <c r="H324" s="71">
        <f t="shared" si="33"/>
        <v>1</v>
      </c>
      <c r="I324" s="72" t="s">
        <v>32</v>
      </c>
      <c r="J324" s="76">
        <v>2520</v>
      </c>
      <c r="K324" s="73">
        <v>10080</v>
      </c>
      <c r="L324" s="74">
        <f>(J324+K324)*H324</f>
        <v>12600</v>
      </c>
      <c r="M324" s="75"/>
      <c r="N324" s="82"/>
    </row>
    <row r="325" spans="1:14" s="83" customFormat="1" x14ac:dyDescent="0.2">
      <c r="A325" s="69" t="str">
        <f>IF(I325&lt;&gt;"",1+MAX($A$10:A324),"")</f>
        <v/>
      </c>
      <c r="B325" s="69"/>
      <c r="C325" s="69"/>
      <c r="D325" s="67"/>
      <c r="E325" s="68"/>
      <c r="F325" s="77"/>
      <c r="G325" s="70"/>
      <c r="H325" s="71"/>
      <c r="I325" s="72"/>
      <c r="J325" s="76"/>
      <c r="K325" s="73"/>
      <c r="L325" s="74"/>
      <c r="M325" s="75"/>
      <c r="N325" s="82"/>
    </row>
    <row r="326" spans="1:14" s="83" customFormat="1" x14ac:dyDescent="0.2">
      <c r="A326" s="69" t="str">
        <f>IF(I326&lt;&gt;"",1+MAX($A$10:A325),"")</f>
        <v/>
      </c>
      <c r="B326" s="124"/>
      <c r="C326" s="78"/>
      <c r="D326" s="80" t="s">
        <v>46</v>
      </c>
      <c r="E326" s="81" t="s">
        <v>47</v>
      </c>
      <c r="F326" s="78"/>
      <c r="G326" s="84"/>
      <c r="H326" s="84"/>
      <c r="I326" s="78"/>
      <c r="J326" s="84"/>
      <c r="K326" s="84"/>
      <c r="L326" s="84"/>
      <c r="M326" s="85">
        <f>SUM(L327:L433)</f>
        <v>360119</v>
      </c>
      <c r="N326" s="82"/>
    </row>
    <row r="327" spans="1:14" s="83" customFormat="1" x14ac:dyDescent="0.2">
      <c r="A327" s="69" t="str">
        <f>IF(I327&lt;&gt;"",1+MAX($A$10:A326),"")</f>
        <v/>
      </c>
      <c r="B327" s="69"/>
      <c r="C327" s="69"/>
      <c r="D327" s="67"/>
      <c r="E327" s="68"/>
      <c r="F327" s="77"/>
      <c r="G327" s="70"/>
      <c r="H327" s="71"/>
      <c r="I327" s="72"/>
      <c r="J327" s="73"/>
      <c r="K327" s="73"/>
      <c r="L327" s="74"/>
      <c r="M327" s="75"/>
      <c r="N327" s="82"/>
    </row>
    <row r="328" spans="1:14" s="83" customFormat="1" x14ac:dyDescent="0.2">
      <c r="A328" s="69" t="str">
        <f>IF(I328&lt;&gt;"",1+MAX($A$10:A327),"")</f>
        <v/>
      </c>
      <c r="B328" s="69"/>
      <c r="C328" s="69"/>
      <c r="D328" s="67"/>
      <c r="E328" s="119" t="s">
        <v>140</v>
      </c>
      <c r="F328" s="77"/>
      <c r="G328" s="70"/>
      <c r="H328" s="71"/>
      <c r="I328" s="72"/>
      <c r="J328" s="73"/>
      <c r="K328" s="73"/>
      <c r="L328" s="74"/>
      <c r="M328" s="75"/>
      <c r="N328" s="82"/>
    </row>
    <row r="329" spans="1:14" s="83" customFormat="1" x14ac:dyDescent="0.2">
      <c r="A329" s="69" t="str">
        <f>IF(I329&lt;&gt;"",1+MAX($A$10:A328),"")</f>
        <v/>
      </c>
      <c r="B329" s="125"/>
      <c r="C329" s="123"/>
      <c r="D329" s="67"/>
      <c r="E329" s="122" t="s">
        <v>332</v>
      </c>
      <c r="F329" s="77"/>
      <c r="G329" s="70"/>
      <c r="H329" s="71"/>
      <c r="I329" s="72"/>
      <c r="J329" s="73"/>
      <c r="K329" s="73"/>
      <c r="L329" s="74"/>
      <c r="M329" s="75"/>
      <c r="N329" s="82"/>
    </row>
    <row r="330" spans="1:14" s="83" customFormat="1" ht="15.75" customHeight="1" x14ac:dyDescent="0.2">
      <c r="A330" s="69" t="str">
        <f>IF(I330&lt;&gt;"",1+MAX($A$10:A329),"")</f>
        <v/>
      </c>
      <c r="B330" s="148" t="s">
        <v>48</v>
      </c>
      <c r="C330" s="123"/>
      <c r="D330" s="67"/>
      <c r="E330" s="118" t="s">
        <v>333</v>
      </c>
      <c r="F330" s="77"/>
      <c r="G330" s="70"/>
      <c r="H330" s="71"/>
      <c r="I330" s="72"/>
      <c r="J330" s="73"/>
      <c r="K330" s="73"/>
      <c r="L330" s="74"/>
      <c r="M330" s="75"/>
      <c r="N330" s="82"/>
    </row>
    <row r="331" spans="1:14" s="83" customFormat="1" ht="15.75" customHeight="1" x14ac:dyDescent="0.2">
      <c r="A331" s="69">
        <f>IF(I331&lt;&gt;"",1+MAX($A$10:A330),"")</f>
        <v>246</v>
      </c>
      <c r="B331" s="100"/>
      <c r="C331" s="145"/>
      <c r="D331" s="67"/>
      <c r="E331" s="68" t="s">
        <v>334</v>
      </c>
      <c r="F331" s="77">
        <v>1869</v>
      </c>
      <c r="G331" s="70">
        <v>0.05</v>
      </c>
      <c r="H331" s="71">
        <f t="shared" ref="H331" si="34">CEILING(F331*(1+G331),1)</f>
        <v>1963</v>
      </c>
      <c r="I331" s="72" t="s">
        <v>33</v>
      </c>
      <c r="J331" s="73">
        <v>1.2</v>
      </c>
      <c r="K331" s="73">
        <v>1.8</v>
      </c>
      <c r="L331" s="74">
        <f>(J331+K331)*H331</f>
        <v>5889</v>
      </c>
      <c r="M331" s="75"/>
      <c r="N331" s="82"/>
    </row>
    <row r="332" spans="1:14" s="83" customFormat="1" ht="15.75" customHeight="1" x14ac:dyDescent="0.2">
      <c r="A332" s="69">
        <f>IF(I332&lt;&gt;"",1+MAX($A$10:A331),"")</f>
        <v>247</v>
      </c>
      <c r="B332" s="100"/>
      <c r="C332" s="145"/>
      <c r="D332" s="67"/>
      <c r="E332" s="68" t="s">
        <v>335</v>
      </c>
      <c r="F332" s="77">
        <v>1869</v>
      </c>
      <c r="G332" s="70">
        <v>0.05</v>
      </c>
      <c r="H332" s="71">
        <f t="shared" ref="H332:H395" si="35">CEILING(F332*(1+G332),1)</f>
        <v>1963</v>
      </c>
      <c r="I332" s="72" t="s">
        <v>33</v>
      </c>
      <c r="J332" s="73">
        <v>0.6</v>
      </c>
      <c r="K332" s="73">
        <v>0.9</v>
      </c>
      <c r="L332" s="74">
        <f>(J332+K332)*H332</f>
        <v>2944.5</v>
      </c>
      <c r="M332" s="75"/>
      <c r="N332" s="82"/>
    </row>
    <row r="333" spans="1:14" s="83" customFormat="1" ht="15.75" customHeight="1" x14ac:dyDescent="0.2">
      <c r="A333" s="69">
        <f>IF(I333&lt;&gt;"",1+MAX($A$10:A332),"")</f>
        <v>248</v>
      </c>
      <c r="B333" s="100"/>
      <c r="C333" s="145"/>
      <c r="D333" s="67"/>
      <c r="E333" s="68" t="s">
        <v>336</v>
      </c>
      <c r="F333" s="77">
        <v>1869</v>
      </c>
      <c r="G333" s="70">
        <v>0.05</v>
      </c>
      <c r="H333" s="71">
        <f t="shared" si="35"/>
        <v>1963</v>
      </c>
      <c r="I333" s="72" t="s">
        <v>33</v>
      </c>
      <c r="J333" s="73">
        <v>1.2</v>
      </c>
      <c r="K333" s="73">
        <v>1.8</v>
      </c>
      <c r="L333" s="74">
        <f>(J333+K333)*H333</f>
        <v>5889</v>
      </c>
      <c r="M333" s="75"/>
      <c r="N333" s="82"/>
    </row>
    <row r="334" spans="1:14" s="83" customFormat="1" ht="15.75" customHeight="1" x14ac:dyDescent="0.2">
      <c r="A334" s="69">
        <f>IF(I334&lt;&gt;"",1+MAX($A$10:A333),"")</f>
        <v>249</v>
      </c>
      <c r="B334" s="100"/>
      <c r="C334" s="145"/>
      <c r="D334" s="67"/>
      <c r="E334" s="68" t="s">
        <v>337</v>
      </c>
      <c r="F334" s="77">
        <v>1869</v>
      </c>
      <c r="G334" s="70">
        <v>0.05</v>
      </c>
      <c r="H334" s="71">
        <f t="shared" si="35"/>
        <v>1963</v>
      </c>
      <c r="I334" s="72" t="s">
        <v>33</v>
      </c>
      <c r="J334" s="73">
        <v>0.8</v>
      </c>
      <c r="K334" s="73">
        <v>1.2</v>
      </c>
      <c r="L334" s="74">
        <f>(J334+K334)*H334</f>
        <v>3926</v>
      </c>
      <c r="M334" s="75"/>
      <c r="N334" s="82"/>
    </row>
    <row r="335" spans="1:14" s="83" customFormat="1" ht="15.75" customHeight="1" x14ac:dyDescent="0.2">
      <c r="A335" s="69">
        <f>IF(I335&lt;&gt;"",1+MAX($A$10:A334),"")</f>
        <v>250</v>
      </c>
      <c r="B335" s="100"/>
      <c r="C335" s="145"/>
      <c r="D335" s="67"/>
      <c r="E335" s="68" t="s">
        <v>338</v>
      </c>
      <c r="F335" s="77">
        <v>534</v>
      </c>
      <c r="G335" s="70">
        <v>0.05</v>
      </c>
      <c r="H335" s="71">
        <f t="shared" si="35"/>
        <v>561</v>
      </c>
      <c r="I335" s="72" t="s">
        <v>35</v>
      </c>
      <c r="J335" s="73">
        <v>1.1000000000000001</v>
      </c>
      <c r="K335" s="73">
        <v>1.9</v>
      </c>
      <c r="L335" s="74">
        <f>(J335+K335)*H335</f>
        <v>1683</v>
      </c>
      <c r="M335" s="75"/>
      <c r="N335" s="82"/>
    </row>
    <row r="336" spans="1:14" s="83" customFormat="1" ht="15.75" customHeight="1" x14ac:dyDescent="0.2">
      <c r="A336" s="69">
        <f>IF(I336&lt;&gt;"",1+MAX($A$10:A335),"")</f>
        <v>251</v>
      </c>
      <c r="B336" s="100"/>
      <c r="C336" s="145"/>
      <c r="D336" s="67"/>
      <c r="E336" s="68" t="s">
        <v>339</v>
      </c>
      <c r="F336" s="77">
        <v>356</v>
      </c>
      <c r="G336" s="70">
        <v>0.05</v>
      </c>
      <c r="H336" s="71">
        <f t="shared" si="35"/>
        <v>374</v>
      </c>
      <c r="I336" s="72" t="s">
        <v>35</v>
      </c>
      <c r="J336" s="73">
        <v>0.9</v>
      </c>
      <c r="K336" s="73">
        <v>1.1000000000000001</v>
      </c>
      <c r="L336" s="74">
        <f>(J336+K336)*H336</f>
        <v>748</v>
      </c>
      <c r="M336" s="75"/>
      <c r="N336" s="82"/>
    </row>
    <row r="337" spans="1:14" s="83" customFormat="1" ht="15.75" customHeight="1" x14ac:dyDescent="0.2">
      <c r="A337" s="69" t="str">
        <f>IF(I337&lt;&gt;"",1+MAX($A$10:A336),"")</f>
        <v/>
      </c>
      <c r="B337" s="100"/>
      <c r="C337" s="145"/>
      <c r="D337" s="67"/>
      <c r="E337" s="118" t="s">
        <v>340</v>
      </c>
      <c r="F337" s="77"/>
      <c r="G337" s="70"/>
      <c r="H337" s="71"/>
      <c r="I337" s="72"/>
      <c r="J337" s="73"/>
      <c r="K337" s="73"/>
      <c r="L337" s="74"/>
      <c r="M337" s="75"/>
      <c r="N337" s="82"/>
    </row>
    <row r="338" spans="1:14" s="83" customFormat="1" ht="15.75" customHeight="1" x14ac:dyDescent="0.2">
      <c r="A338" s="69">
        <f>IF(I338&lt;&gt;"",1+MAX($A$10:A337),"")</f>
        <v>252</v>
      </c>
      <c r="B338" s="100"/>
      <c r="C338" s="145"/>
      <c r="D338" s="67"/>
      <c r="E338" s="68" t="s">
        <v>341</v>
      </c>
      <c r="F338" s="77">
        <v>452</v>
      </c>
      <c r="G338" s="70">
        <v>0.05</v>
      </c>
      <c r="H338" s="71">
        <f t="shared" si="35"/>
        <v>475</v>
      </c>
      <c r="I338" s="72" t="s">
        <v>33</v>
      </c>
      <c r="J338" s="73">
        <v>1.5</v>
      </c>
      <c r="K338" s="73">
        <v>2.5</v>
      </c>
      <c r="L338" s="74">
        <f>(J338+K338)*H338</f>
        <v>1900</v>
      </c>
      <c r="M338" s="75"/>
      <c r="N338" s="82"/>
    </row>
    <row r="339" spans="1:14" s="83" customFormat="1" ht="15.75" customHeight="1" x14ac:dyDescent="0.2">
      <c r="A339" s="69">
        <f>IF(I339&lt;&gt;"",1+MAX($A$10:A338),"")</f>
        <v>253</v>
      </c>
      <c r="B339" s="100"/>
      <c r="C339" s="145"/>
      <c r="D339" s="67"/>
      <c r="E339" s="68" t="s">
        <v>335</v>
      </c>
      <c r="F339" s="77">
        <v>452</v>
      </c>
      <c r="G339" s="70">
        <v>0.05</v>
      </c>
      <c r="H339" s="71">
        <f t="shared" si="35"/>
        <v>475</v>
      </c>
      <c r="I339" s="72" t="s">
        <v>33</v>
      </c>
      <c r="J339" s="73">
        <v>0.6</v>
      </c>
      <c r="K339" s="73">
        <v>0.9</v>
      </c>
      <c r="L339" s="74">
        <f>(J339+K339)*H339</f>
        <v>712.5</v>
      </c>
      <c r="M339" s="75"/>
      <c r="N339" s="82"/>
    </row>
    <row r="340" spans="1:14" s="83" customFormat="1" ht="15.75" customHeight="1" x14ac:dyDescent="0.2">
      <c r="A340" s="69">
        <f>IF(I340&lt;&gt;"",1+MAX($A$10:A339),"")</f>
        <v>254</v>
      </c>
      <c r="B340" s="100"/>
      <c r="C340" s="145"/>
      <c r="D340" s="67"/>
      <c r="E340" s="68" t="s">
        <v>336</v>
      </c>
      <c r="F340" s="77">
        <v>452</v>
      </c>
      <c r="G340" s="70">
        <v>0.05</v>
      </c>
      <c r="H340" s="71">
        <f t="shared" si="35"/>
        <v>475</v>
      </c>
      <c r="I340" s="72" t="s">
        <v>33</v>
      </c>
      <c r="J340" s="73">
        <v>1.2</v>
      </c>
      <c r="K340" s="73">
        <v>1.8</v>
      </c>
      <c r="L340" s="74">
        <f>(J340+K340)*H340</f>
        <v>1425</v>
      </c>
      <c r="M340" s="75"/>
      <c r="N340" s="82"/>
    </row>
    <row r="341" spans="1:14" s="83" customFormat="1" ht="15.75" customHeight="1" x14ac:dyDescent="0.2">
      <c r="A341" s="69">
        <f>IF(I341&lt;&gt;"",1+MAX($A$10:A340),"")</f>
        <v>255</v>
      </c>
      <c r="B341" s="100"/>
      <c r="C341" s="145"/>
      <c r="D341" s="67"/>
      <c r="E341" s="68" t="s">
        <v>337</v>
      </c>
      <c r="F341" s="77">
        <v>452</v>
      </c>
      <c r="G341" s="70">
        <v>0.05</v>
      </c>
      <c r="H341" s="71">
        <f t="shared" si="35"/>
        <v>475</v>
      </c>
      <c r="I341" s="72" t="s">
        <v>33</v>
      </c>
      <c r="J341" s="73">
        <v>0.8</v>
      </c>
      <c r="K341" s="73">
        <v>1.2</v>
      </c>
      <c r="L341" s="74">
        <f>(J341+K341)*H341</f>
        <v>950</v>
      </c>
      <c r="M341" s="75"/>
      <c r="N341" s="82"/>
    </row>
    <row r="342" spans="1:14" s="83" customFormat="1" ht="15.75" customHeight="1" x14ac:dyDescent="0.2">
      <c r="A342" s="69">
        <f>IF(I342&lt;&gt;"",1+MAX($A$10:A341),"")</f>
        <v>256</v>
      </c>
      <c r="B342" s="100"/>
      <c r="C342" s="145"/>
      <c r="D342" s="67"/>
      <c r="E342" s="68" t="s">
        <v>338</v>
      </c>
      <c r="F342" s="77">
        <v>129</v>
      </c>
      <c r="G342" s="70">
        <v>0.05</v>
      </c>
      <c r="H342" s="71">
        <f t="shared" si="35"/>
        <v>136</v>
      </c>
      <c r="I342" s="72" t="s">
        <v>35</v>
      </c>
      <c r="J342" s="73">
        <v>1.5</v>
      </c>
      <c r="K342" s="73">
        <v>2.5</v>
      </c>
      <c r="L342" s="74">
        <f>(J342+K342)*H342</f>
        <v>544</v>
      </c>
      <c r="M342" s="75"/>
      <c r="N342" s="82"/>
    </row>
    <row r="343" spans="1:14" s="83" customFormat="1" ht="15.75" customHeight="1" x14ac:dyDescent="0.2">
      <c r="A343" s="69">
        <f>IF(I343&lt;&gt;"",1+MAX($A$10:A342),"")</f>
        <v>257</v>
      </c>
      <c r="B343" s="100"/>
      <c r="C343" s="145"/>
      <c r="D343" s="67"/>
      <c r="E343" s="68" t="s">
        <v>339</v>
      </c>
      <c r="F343" s="77">
        <v>86</v>
      </c>
      <c r="G343" s="70">
        <v>0.05</v>
      </c>
      <c r="H343" s="71">
        <f t="shared" si="35"/>
        <v>91</v>
      </c>
      <c r="I343" s="72" t="s">
        <v>35</v>
      </c>
      <c r="J343" s="73">
        <v>0.9</v>
      </c>
      <c r="K343" s="73">
        <v>1.1000000000000001</v>
      </c>
      <c r="L343" s="74">
        <f>(J343+K343)*H343</f>
        <v>182</v>
      </c>
      <c r="M343" s="75"/>
      <c r="N343" s="82"/>
    </row>
    <row r="344" spans="1:14" s="83" customFormat="1" ht="15.75" customHeight="1" x14ac:dyDescent="0.2">
      <c r="A344" s="69" t="str">
        <f>IF(I344&lt;&gt;"",1+MAX($A$10:A343),"")</f>
        <v/>
      </c>
      <c r="B344" s="100"/>
      <c r="C344" s="145"/>
      <c r="D344" s="67"/>
      <c r="E344" s="118" t="s">
        <v>342</v>
      </c>
      <c r="F344" s="77"/>
      <c r="G344" s="70"/>
      <c r="H344" s="71"/>
      <c r="I344" s="72"/>
      <c r="J344" s="73"/>
      <c r="K344" s="73"/>
      <c r="L344" s="74"/>
      <c r="M344" s="75"/>
      <c r="N344" s="82"/>
    </row>
    <row r="345" spans="1:14" s="83" customFormat="1" ht="15.75" customHeight="1" x14ac:dyDescent="0.2">
      <c r="A345" s="69">
        <f>IF(I345&lt;&gt;"",1+MAX($A$10:A344),"")</f>
        <v>258</v>
      </c>
      <c r="B345" s="100"/>
      <c r="C345" s="145"/>
      <c r="D345" s="67"/>
      <c r="E345" s="68" t="s">
        <v>343</v>
      </c>
      <c r="F345" s="77">
        <v>1260</v>
      </c>
      <c r="G345" s="70">
        <v>0.05</v>
      </c>
      <c r="H345" s="71">
        <f t="shared" si="35"/>
        <v>1323</v>
      </c>
      <c r="I345" s="72" t="s">
        <v>33</v>
      </c>
      <c r="J345" s="73">
        <v>1.2</v>
      </c>
      <c r="K345" s="73">
        <v>1.8</v>
      </c>
      <c r="L345" s="74">
        <f>(J345+K345)*H345</f>
        <v>3969</v>
      </c>
      <c r="M345" s="75"/>
      <c r="N345" s="82"/>
    </row>
    <row r="346" spans="1:14" s="83" customFormat="1" ht="15.75" customHeight="1" x14ac:dyDescent="0.2">
      <c r="A346" s="69">
        <f>IF(I346&lt;&gt;"",1+MAX($A$10:A345),"")</f>
        <v>259</v>
      </c>
      <c r="B346" s="100"/>
      <c r="C346" s="145"/>
      <c r="D346" s="67"/>
      <c r="E346" s="68" t="s">
        <v>335</v>
      </c>
      <c r="F346" s="77">
        <v>1260</v>
      </c>
      <c r="G346" s="70">
        <v>0.05</v>
      </c>
      <c r="H346" s="71">
        <f t="shared" si="35"/>
        <v>1323</v>
      </c>
      <c r="I346" s="72" t="s">
        <v>33</v>
      </c>
      <c r="J346" s="73">
        <v>0.6</v>
      </c>
      <c r="K346" s="73">
        <v>0.9</v>
      </c>
      <c r="L346" s="74">
        <f>(J346+K346)*H346</f>
        <v>1984.5</v>
      </c>
      <c r="M346" s="75"/>
      <c r="N346" s="82"/>
    </row>
    <row r="347" spans="1:14" s="83" customFormat="1" ht="15.75" customHeight="1" x14ac:dyDescent="0.2">
      <c r="A347" s="69">
        <f>IF(I347&lt;&gt;"",1+MAX($A$10:A346),"")</f>
        <v>260</v>
      </c>
      <c r="B347" s="100"/>
      <c r="C347" s="145"/>
      <c r="D347" s="67"/>
      <c r="E347" s="68" t="s">
        <v>336</v>
      </c>
      <c r="F347" s="77">
        <v>515</v>
      </c>
      <c r="G347" s="70">
        <v>0.05</v>
      </c>
      <c r="H347" s="71">
        <f t="shared" si="35"/>
        <v>541</v>
      </c>
      <c r="I347" s="72" t="s">
        <v>33</v>
      </c>
      <c r="J347" s="73">
        <v>1.2</v>
      </c>
      <c r="K347" s="73">
        <v>1.8</v>
      </c>
      <c r="L347" s="74">
        <f>(J347+K347)*H347</f>
        <v>1623</v>
      </c>
      <c r="M347" s="75"/>
      <c r="N347" s="82"/>
    </row>
    <row r="348" spans="1:14" s="83" customFormat="1" ht="15.75" customHeight="1" x14ac:dyDescent="0.2">
      <c r="A348" s="69">
        <f>IF(I348&lt;&gt;"",1+MAX($A$10:A347),"")</f>
        <v>261</v>
      </c>
      <c r="B348" s="100"/>
      <c r="C348" s="145"/>
      <c r="D348" s="67"/>
      <c r="E348" s="68" t="s">
        <v>337</v>
      </c>
      <c r="F348" s="77">
        <v>2005</v>
      </c>
      <c r="G348" s="70">
        <v>0.05</v>
      </c>
      <c r="H348" s="71">
        <f t="shared" si="35"/>
        <v>2106</v>
      </c>
      <c r="I348" s="72" t="s">
        <v>33</v>
      </c>
      <c r="J348" s="73">
        <v>0.8</v>
      </c>
      <c r="K348" s="73">
        <v>1.2</v>
      </c>
      <c r="L348" s="74">
        <f>(J348+K348)*H348</f>
        <v>4212</v>
      </c>
      <c r="M348" s="75"/>
      <c r="N348" s="82"/>
    </row>
    <row r="349" spans="1:14" s="83" customFormat="1" ht="15.75" customHeight="1" x14ac:dyDescent="0.2">
      <c r="A349" s="69">
        <f>IF(I349&lt;&gt;"",1+MAX($A$10:A348),"")</f>
        <v>262</v>
      </c>
      <c r="B349" s="100"/>
      <c r="C349" s="145"/>
      <c r="D349" s="67"/>
      <c r="E349" s="68" t="s">
        <v>338</v>
      </c>
      <c r="F349" s="77">
        <v>360</v>
      </c>
      <c r="G349" s="70">
        <v>0.05</v>
      </c>
      <c r="H349" s="71">
        <f t="shared" si="35"/>
        <v>378</v>
      </c>
      <c r="I349" s="72" t="s">
        <v>35</v>
      </c>
      <c r="J349" s="73">
        <v>1.1000000000000001</v>
      </c>
      <c r="K349" s="73">
        <v>1.9</v>
      </c>
      <c r="L349" s="74">
        <f>(J349+K349)*H349</f>
        <v>1134</v>
      </c>
      <c r="M349" s="75"/>
      <c r="N349" s="82"/>
    </row>
    <row r="350" spans="1:14" s="83" customFormat="1" ht="15.75" customHeight="1" x14ac:dyDescent="0.2">
      <c r="A350" s="69">
        <f>IF(I350&lt;&gt;"",1+MAX($A$10:A349),"")</f>
        <v>263</v>
      </c>
      <c r="B350" s="100"/>
      <c r="C350" s="145"/>
      <c r="D350" s="67"/>
      <c r="E350" s="68" t="s">
        <v>339</v>
      </c>
      <c r="F350" s="77">
        <v>480</v>
      </c>
      <c r="G350" s="70">
        <v>0.05</v>
      </c>
      <c r="H350" s="71">
        <f t="shared" si="35"/>
        <v>504</v>
      </c>
      <c r="I350" s="72" t="s">
        <v>35</v>
      </c>
      <c r="J350" s="73">
        <v>0.9</v>
      </c>
      <c r="K350" s="73">
        <v>1.1000000000000001</v>
      </c>
      <c r="L350" s="74">
        <f>(J350+K350)*H350</f>
        <v>1008</v>
      </c>
      <c r="M350" s="75"/>
      <c r="N350" s="82"/>
    </row>
    <row r="351" spans="1:14" s="83" customFormat="1" ht="15.75" customHeight="1" x14ac:dyDescent="0.2">
      <c r="A351" s="69" t="str">
        <f>IF(I351&lt;&gt;"",1+MAX($A$10:A350),"")</f>
        <v/>
      </c>
      <c r="B351" s="100"/>
      <c r="C351" s="145"/>
      <c r="D351" s="67"/>
      <c r="E351" s="118" t="s">
        <v>344</v>
      </c>
      <c r="F351" s="77"/>
      <c r="G351" s="70"/>
      <c r="H351" s="71"/>
      <c r="I351" s="72"/>
      <c r="J351" s="73"/>
      <c r="K351" s="73"/>
      <c r="L351" s="74"/>
      <c r="M351" s="75"/>
      <c r="N351" s="82"/>
    </row>
    <row r="352" spans="1:14" s="83" customFormat="1" ht="15.75" customHeight="1" x14ac:dyDescent="0.2">
      <c r="A352" s="69">
        <f>IF(I352&lt;&gt;"",1+MAX($A$10:A351),"")</f>
        <v>264</v>
      </c>
      <c r="B352" s="100"/>
      <c r="C352" s="145"/>
      <c r="D352" s="67"/>
      <c r="E352" s="68" t="s">
        <v>345</v>
      </c>
      <c r="F352" s="77">
        <v>1302</v>
      </c>
      <c r="G352" s="70">
        <v>0.05</v>
      </c>
      <c r="H352" s="71">
        <f t="shared" si="35"/>
        <v>1368</v>
      </c>
      <c r="I352" s="72" t="s">
        <v>33</v>
      </c>
      <c r="J352" s="73">
        <v>0.8</v>
      </c>
      <c r="K352" s="73">
        <v>1.2</v>
      </c>
      <c r="L352" s="74">
        <f>(J352+K352)*H352</f>
        <v>2736</v>
      </c>
      <c r="M352" s="75"/>
      <c r="N352" s="82"/>
    </row>
    <row r="353" spans="1:14" s="83" customFormat="1" ht="15.75" customHeight="1" x14ac:dyDescent="0.2">
      <c r="A353" s="69">
        <f>IF(I353&lt;&gt;"",1+MAX($A$10:A352),"")</f>
        <v>265</v>
      </c>
      <c r="B353" s="100"/>
      <c r="C353" s="145"/>
      <c r="D353" s="67"/>
      <c r="E353" s="68" t="s">
        <v>337</v>
      </c>
      <c r="F353" s="77">
        <v>2604</v>
      </c>
      <c r="G353" s="70">
        <v>0.05</v>
      </c>
      <c r="H353" s="71">
        <f t="shared" si="35"/>
        <v>2735</v>
      </c>
      <c r="I353" s="72" t="s">
        <v>33</v>
      </c>
      <c r="J353" s="73">
        <v>0.8</v>
      </c>
      <c r="K353" s="73">
        <v>1.2</v>
      </c>
      <c r="L353" s="74">
        <f>(J353+K353)*H353</f>
        <v>5470</v>
      </c>
      <c r="M353" s="75"/>
      <c r="N353" s="82"/>
    </row>
    <row r="354" spans="1:14" s="83" customFormat="1" ht="15.75" customHeight="1" x14ac:dyDescent="0.2">
      <c r="A354" s="69">
        <f>IF(I354&lt;&gt;"",1+MAX($A$10:A353),"")</f>
        <v>266</v>
      </c>
      <c r="B354" s="100"/>
      <c r="C354" s="145"/>
      <c r="D354" s="67"/>
      <c r="E354" s="68" t="s">
        <v>338</v>
      </c>
      <c r="F354" s="77">
        <v>372</v>
      </c>
      <c r="G354" s="70">
        <v>0.05</v>
      </c>
      <c r="H354" s="71">
        <f t="shared" si="35"/>
        <v>391</v>
      </c>
      <c r="I354" s="72" t="s">
        <v>35</v>
      </c>
      <c r="J354" s="73">
        <v>0.8</v>
      </c>
      <c r="K354" s="73">
        <v>1.2</v>
      </c>
      <c r="L354" s="74">
        <f>(J354+K354)*H354</f>
        <v>782</v>
      </c>
      <c r="M354" s="75"/>
      <c r="N354" s="82"/>
    </row>
    <row r="355" spans="1:14" s="83" customFormat="1" ht="15.75" customHeight="1" x14ac:dyDescent="0.2">
      <c r="A355" s="69">
        <f>IF(I355&lt;&gt;"",1+MAX($A$10:A354),"")</f>
        <v>267</v>
      </c>
      <c r="B355" s="100"/>
      <c r="C355" s="145"/>
      <c r="D355" s="67"/>
      <c r="E355" s="68" t="s">
        <v>339</v>
      </c>
      <c r="F355" s="77">
        <v>496</v>
      </c>
      <c r="G355" s="70">
        <v>0.05</v>
      </c>
      <c r="H355" s="71">
        <f t="shared" si="35"/>
        <v>521</v>
      </c>
      <c r="I355" s="72" t="s">
        <v>35</v>
      </c>
      <c r="J355" s="73">
        <v>0.9</v>
      </c>
      <c r="K355" s="73">
        <v>1.1000000000000001</v>
      </c>
      <c r="L355" s="74">
        <f>(J355+K355)*H355</f>
        <v>1042</v>
      </c>
      <c r="M355" s="75"/>
      <c r="N355" s="82"/>
    </row>
    <row r="356" spans="1:14" s="83" customFormat="1" ht="15.75" customHeight="1" x14ac:dyDescent="0.2">
      <c r="A356" s="69" t="str">
        <f>IF(I356&lt;&gt;"",1+MAX($A$10:A355),"")</f>
        <v/>
      </c>
      <c r="B356" s="100"/>
      <c r="C356" s="145"/>
      <c r="D356" s="67"/>
      <c r="E356" s="118" t="s">
        <v>346</v>
      </c>
      <c r="F356" s="77"/>
      <c r="G356" s="70"/>
      <c r="H356" s="71"/>
      <c r="I356" s="72"/>
      <c r="J356" s="73"/>
      <c r="K356" s="73"/>
      <c r="L356" s="74"/>
      <c r="M356" s="75"/>
      <c r="N356" s="82"/>
    </row>
    <row r="357" spans="1:14" s="83" customFormat="1" ht="15.75" customHeight="1" x14ac:dyDescent="0.2">
      <c r="A357" s="69">
        <f>IF(I357&lt;&gt;"",1+MAX($A$10:A356),"")</f>
        <v>268</v>
      </c>
      <c r="B357" s="100"/>
      <c r="C357" s="145"/>
      <c r="D357" s="67"/>
      <c r="E357" s="68" t="s">
        <v>347</v>
      </c>
      <c r="F357" s="77">
        <v>515</v>
      </c>
      <c r="G357" s="70">
        <v>0.05</v>
      </c>
      <c r="H357" s="71">
        <f t="shared" si="35"/>
        <v>541</v>
      </c>
      <c r="I357" s="72" t="s">
        <v>33</v>
      </c>
      <c r="J357" s="73">
        <v>1.5</v>
      </c>
      <c r="K357" s="73">
        <v>2.5</v>
      </c>
      <c r="L357" s="74">
        <f>(J357+K357)*H357</f>
        <v>2164</v>
      </c>
      <c r="M357" s="75"/>
      <c r="N357" s="82"/>
    </row>
    <row r="358" spans="1:14" s="83" customFormat="1" ht="15.75" customHeight="1" x14ac:dyDescent="0.2">
      <c r="A358" s="69">
        <f>IF(I358&lt;&gt;"",1+MAX($A$10:A357),"")</f>
        <v>269</v>
      </c>
      <c r="B358" s="100"/>
      <c r="C358" s="145"/>
      <c r="D358" s="67"/>
      <c r="E358" s="68" t="s">
        <v>335</v>
      </c>
      <c r="F358" s="77">
        <v>515</v>
      </c>
      <c r="G358" s="70">
        <v>0.05</v>
      </c>
      <c r="H358" s="71">
        <f t="shared" si="35"/>
        <v>541</v>
      </c>
      <c r="I358" s="72" t="s">
        <v>33</v>
      </c>
      <c r="J358" s="73">
        <v>0.6</v>
      </c>
      <c r="K358" s="73">
        <v>0.9</v>
      </c>
      <c r="L358" s="74">
        <f>(J358+K358)*H358</f>
        <v>811.5</v>
      </c>
      <c r="M358" s="75"/>
      <c r="N358" s="82"/>
    </row>
    <row r="359" spans="1:14" s="83" customFormat="1" ht="15.75" customHeight="1" x14ac:dyDescent="0.2">
      <c r="A359" s="69">
        <f>IF(I359&lt;&gt;"",1+MAX($A$10:A358),"")</f>
        <v>270</v>
      </c>
      <c r="B359" s="100"/>
      <c r="C359" s="145"/>
      <c r="D359" s="67"/>
      <c r="E359" s="68" t="s">
        <v>336</v>
      </c>
      <c r="F359" s="77">
        <v>515</v>
      </c>
      <c r="G359" s="70">
        <v>0.05</v>
      </c>
      <c r="H359" s="71">
        <f t="shared" si="35"/>
        <v>541</v>
      </c>
      <c r="I359" s="72" t="s">
        <v>33</v>
      </c>
      <c r="J359" s="73">
        <v>1.2</v>
      </c>
      <c r="K359" s="73">
        <v>1.8</v>
      </c>
      <c r="L359" s="74">
        <f>(J359+K359)*H359</f>
        <v>1623</v>
      </c>
      <c r="M359" s="75"/>
      <c r="N359" s="82"/>
    </row>
    <row r="360" spans="1:14" s="83" customFormat="1" ht="15.75" customHeight="1" x14ac:dyDescent="0.2">
      <c r="A360" s="69">
        <f>IF(I360&lt;&gt;"",1+MAX($A$10:A359),"")</f>
        <v>271</v>
      </c>
      <c r="B360" s="100"/>
      <c r="C360" s="145"/>
      <c r="D360" s="67"/>
      <c r="E360" s="68" t="s">
        <v>337</v>
      </c>
      <c r="F360" s="77">
        <v>515</v>
      </c>
      <c r="G360" s="70">
        <v>0.05</v>
      </c>
      <c r="H360" s="71">
        <f t="shared" si="35"/>
        <v>541</v>
      </c>
      <c r="I360" s="72" t="s">
        <v>33</v>
      </c>
      <c r="J360" s="73">
        <v>0.8</v>
      </c>
      <c r="K360" s="73">
        <v>1.2</v>
      </c>
      <c r="L360" s="74">
        <f>(J360+K360)*H360</f>
        <v>1082</v>
      </c>
      <c r="M360" s="75"/>
      <c r="N360" s="82"/>
    </row>
    <row r="361" spans="1:14" s="83" customFormat="1" ht="15.75" customHeight="1" x14ac:dyDescent="0.2">
      <c r="A361" s="69">
        <f>IF(I361&lt;&gt;"",1+MAX($A$10:A360),"")</f>
        <v>272</v>
      </c>
      <c r="B361" s="100"/>
      <c r="C361" s="145"/>
      <c r="D361" s="67"/>
      <c r="E361" s="68" t="s">
        <v>338</v>
      </c>
      <c r="F361" s="77">
        <v>147</v>
      </c>
      <c r="G361" s="70">
        <v>0.05</v>
      </c>
      <c r="H361" s="71">
        <f t="shared" si="35"/>
        <v>155</v>
      </c>
      <c r="I361" s="72" t="s">
        <v>35</v>
      </c>
      <c r="J361" s="73">
        <v>1.5</v>
      </c>
      <c r="K361" s="73">
        <v>2.5</v>
      </c>
      <c r="L361" s="74">
        <f>(J361+K361)*H361</f>
        <v>620</v>
      </c>
      <c r="M361" s="75"/>
      <c r="N361" s="82"/>
    </row>
    <row r="362" spans="1:14" s="83" customFormat="1" ht="15.75" customHeight="1" x14ac:dyDescent="0.2">
      <c r="A362" s="69">
        <f>IF(I362&lt;&gt;"",1+MAX($A$10:A361),"")</f>
        <v>273</v>
      </c>
      <c r="B362" s="100"/>
      <c r="C362" s="145"/>
      <c r="D362" s="67"/>
      <c r="E362" s="68" t="s">
        <v>339</v>
      </c>
      <c r="F362" s="77">
        <v>196</v>
      </c>
      <c r="G362" s="70">
        <v>0.05</v>
      </c>
      <c r="H362" s="71">
        <f t="shared" si="35"/>
        <v>206</v>
      </c>
      <c r="I362" s="72" t="s">
        <v>35</v>
      </c>
      <c r="J362" s="73">
        <v>0.9</v>
      </c>
      <c r="K362" s="73">
        <v>1.1000000000000001</v>
      </c>
      <c r="L362" s="74">
        <f>(J362+K362)*H362</f>
        <v>412</v>
      </c>
      <c r="M362" s="75"/>
      <c r="N362" s="82"/>
    </row>
    <row r="363" spans="1:14" s="83" customFormat="1" ht="15.75" customHeight="1" x14ac:dyDescent="0.2">
      <c r="A363" s="69" t="str">
        <f>IF(I363&lt;&gt;"",1+MAX($A$10:A362),"")</f>
        <v/>
      </c>
      <c r="B363" s="100"/>
      <c r="C363" s="145"/>
      <c r="D363" s="67"/>
      <c r="E363" s="122" t="s">
        <v>348</v>
      </c>
      <c r="F363" s="77"/>
      <c r="G363" s="70"/>
      <c r="H363" s="71"/>
      <c r="I363" s="72"/>
      <c r="J363" s="73"/>
      <c r="K363" s="73"/>
      <c r="L363" s="74"/>
      <c r="M363" s="75"/>
      <c r="N363" s="82"/>
    </row>
    <row r="364" spans="1:14" s="83" customFormat="1" ht="15.75" customHeight="1" x14ac:dyDescent="0.2">
      <c r="A364" s="69">
        <f>IF(I364&lt;&gt;"",1+MAX($A$10:A363),"")</f>
        <v>274</v>
      </c>
      <c r="B364" s="100"/>
      <c r="C364" s="145"/>
      <c r="D364" s="67"/>
      <c r="E364" s="68" t="s">
        <v>349</v>
      </c>
      <c r="F364" s="77">
        <v>2940</v>
      </c>
      <c r="G364" s="70">
        <v>0.05</v>
      </c>
      <c r="H364" s="71">
        <f t="shared" si="35"/>
        <v>3087</v>
      </c>
      <c r="I364" s="72" t="s">
        <v>33</v>
      </c>
      <c r="J364" s="73">
        <v>7</v>
      </c>
      <c r="K364" s="73">
        <v>12</v>
      </c>
      <c r="L364" s="74">
        <f>(J364+K364)*H364</f>
        <v>58653</v>
      </c>
      <c r="M364" s="75"/>
      <c r="N364" s="82"/>
    </row>
    <row r="365" spans="1:14" s="83" customFormat="1" ht="15.75" customHeight="1" x14ac:dyDescent="0.2">
      <c r="A365" s="69">
        <f>IF(I365&lt;&gt;"",1+MAX($A$10:A364),"")</f>
        <v>275</v>
      </c>
      <c r="B365" s="100"/>
      <c r="C365" s="145"/>
      <c r="D365" s="67"/>
      <c r="E365" s="68" t="s">
        <v>350</v>
      </c>
      <c r="F365" s="77">
        <v>540</v>
      </c>
      <c r="G365" s="70">
        <v>0.05</v>
      </c>
      <c r="H365" s="71">
        <f t="shared" si="35"/>
        <v>567</v>
      </c>
      <c r="I365" s="72" t="s">
        <v>35</v>
      </c>
      <c r="J365" s="73">
        <v>1.5</v>
      </c>
      <c r="K365" s="73">
        <v>2.5</v>
      </c>
      <c r="L365" s="74">
        <f>(J365+K365)*H365</f>
        <v>2268</v>
      </c>
      <c r="M365" s="75"/>
      <c r="N365" s="82"/>
    </row>
    <row r="366" spans="1:14" s="83" customFormat="1" ht="15.75" customHeight="1" x14ac:dyDescent="0.2">
      <c r="A366" s="69" t="str">
        <f>IF(I366&lt;&gt;"",1+MAX($A$10:A365),"")</f>
        <v/>
      </c>
      <c r="B366" s="100"/>
      <c r="C366" s="145"/>
      <c r="D366" s="67"/>
      <c r="E366" s="122" t="s">
        <v>351</v>
      </c>
      <c r="F366" s="77"/>
      <c r="G366" s="70"/>
      <c r="H366" s="71"/>
      <c r="I366" s="72"/>
      <c r="J366" s="73"/>
      <c r="K366" s="73"/>
      <c r="L366" s="74"/>
      <c r="M366" s="75"/>
      <c r="N366" s="82"/>
    </row>
    <row r="367" spans="1:14" s="83" customFormat="1" ht="15.75" customHeight="1" x14ac:dyDescent="0.2">
      <c r="A367" s="69">
        <f>IF(I367&lt;&gt;"",1+MAX($A$10:A366),"")</f>
        <v>276</v>
      </c>
      <c r="B367" s="100"/>
      <c r="C367" s="145"/>
      <c r="D367" s="67"/>
      <c r="E367" s="68" t="s">
        <v>352</v>
      </c>
      <c r="F367" s="77">
        <v>430</v>
      </c>
      <c r="G367" s="70">
        <v>0.05</v>
      </c>
      <c r="H367" s="71">
        <f t="shared" si="35"/>
        <v>452</v>
      </c>
      <c r="I367" s="72" t="s">
        <v>33</v>
      </c>
      <c r="J367" s="73">
        <v>6</v>
      </c>
      <c r="K367" s="73">
        <v>9</v>
      </c>
      <c r="L367" s="74">
        <f>(J367+K367)*H367</f>
        <v>6780</v>
      </c>
      <c r="M367" s="75"/>
      <c r="N367" s="82"/>
    </row>
    <row r="368" spans="1:14" s="83" customFormat="1" ht="15.75" customHeight="1" x14ac:dyDescent="0.2">
      <c r="A368" s="69">
        <f>IF(I368&lt;&gt;"",1+MAX($A$10:A367),"")</f>
        <v>277</v>
      </c>
      <c r="B368" s="100"/>
      <c r="C368" s="145"/>
      <c r="D368" s="67"/>
      <c r="E368" s="68" t="s">
        <v>353</v>
      </c>
      <c r="F368" s="77">
        <v>540</v>
      </c>
      <c r="G368" s="70">
        <v>0.05</v>
      </c>
      <c r="H368" s="71">
        <f t="shared" si="35"/>
        <v>567</v>
      </c>
      <c r="I368" s="72" t="s">
        <v>33</v>
      </c>
      <c r="J368" s="73">
        <v>7</v>
      </c>
      <c r="K368" s="73">
        <v>8</v>
      </c>
      <c r="L368" s="74">
        <f>(J368+K368)*H368</f>
        <v>8505</v>
      </c>
      <c r="M368" s="75"/>
      <c r="N368" s="82"/>
    </row>
    <row r="369" spans="1:14" s="83" customFormat="1" ht="15.75" customHeight="1" x14ac:dyDescent="0.2">
      <c r="A369" s="69">
        <f>IF(I369&lt;&gt;"",1+MAX($A$10:A368),"")</f>
        <v>278</v>
      </c>
      <c r="B369" s="100"/>
      <c r="C369" s="145"/>
      <c r="D369" s="67"/>
      <c r="E369" s="68" t="s">
        <v>354</v>
      </c>
      <c r="F369" s="77">
        <v>66</v>
      </c>
      <c r="G369" s="70">
        <v>0.05</v>
      </c>
      <c r="H369" s="71">
        <f t="shared" si="35"/>
        <v>70</v>
      </c>
      <c r="I369" s="72" t="s">
        <v>33</v>
      </c>
      <c r="J369" s="73">
        <v>7</v>
      </c>
      <c r="K369" s="73">
        <v>8</v>
      </c>
      <c r="L369" s="74">
        <f>(J369+K369)*H369</f>
        <v>1050</v>
      </c>
      <c r="M369" s="75"/>
      <c r="N369" s="82"/>
    </row>
    <row r="370" spans="1:14" s="83" customFormat="1" ht="15.75" customHeight="1" x14ac:dyDescent="0.2">
      <c r="A370" s="69">
        <f>IF(I370&lt;&gt;"",1+MAX($A$10:A369),"")</f>
        <v>279</v>
      </c>
      <c r="B370" s="100"/>
      <c r="C370" s="145"/>
      <c r="D370" s="67"/>
      <c r="E370" s="68" t="s">
        <v>355</v>
      </c>
      <c r="F370" s="77">
        <v>7450</v>
      </c>
      <c r="G370" s="70">
        <v>0.05</v>
      </c>
      <c r="H370" s="71">
        <f t="shared" si="35"/>
        <v>7823</v>
      </c>
      <c r="I370" s="72" t="s">
        <v>33</v>
      </c>
      <c r="J370" s="73">
        <v>0.6</v>
      </c>
      <c r="K370" s="73">
        <v>0.9</v>
      </c>
      <c r="L370" s="74">
        <f>(J370+K370)*H370</f>
        <v>11734.5</v>
      </c>
      <c r="M370" s="75"/>
      <c r="N370" s="82"/>
    </row>
    <row r="371" spans="1:14" s="83" customFormat="1" ht="15.75" customHeight="1" x14ac:dyDescent="0.2">
      <c r="A371" s="69" t="str">
        <f>IF(I371&lt;&gt;"",1+MAX($A$10:A370),"")</f>
        <v/>
      </c>
      <c r="B371" s="100"/>
      <c r="C371" s="145"/>
      <c r="D371" s="67"/>
      <c r="E371" s="122" t="s">
        <v>356</v>
      </c>
      <c r="F371" s="77"/>
      <c r="G371" s="70"/>
      <c r="H371" s="71"/>
      <c r="I371" s="72"/>
      <c r="J371" s="73"/>
      <c r="K371" s="73"/>
      <c r="L371" s="74"/>
      <c r="M371" s="75"/>
      <c r="N371" s="82"/>
    </row>
    <row r="372" spans="1:14" s="83" customFormat="1" ht="15.75" customHeight="1" x14ac:dyDescent="0.2">
      <c r="A372" s="69">
        <f>IF(I372&lt;&gt;"",1+MAX($A$10:A371),"")</f>
        <v>280</v>
      </c>
      <c r="B372" s="100"/>
      <c r="C372" s="145"/>
      <c r="D372" s="67"/>
      <c r="E372" s="68" t="s">
        <v>357</v>
      </c>
      <c r="F372" s="77">
        <v>2230</v>
      </c>
      <c r="G372" s="70">
        <v>0.05</v>
      </c>
      <c r="H372" s="71">
        <f t="shared" si="35"/>
        <v>2342</v>
      </c>
      <c r="I372" s="72" t="s">
        <v>33</v>
      </c>
      <c r="J372" s="73">
        <v>2.5</v>
      </c>
      <c r="K372" s="73">
        <v>3.5</v>
      </c>
      <c r="L372" s="74">
        <f>(J372+K372)*H372</f>
        <v>14052</v>
      </c>
      <c r="M372" s="75"/>
      <c r="N372" s="82"/>
    </row>
    <row r="373" spans="1:14" s="83" customFormat="1" ht="15.75" customHeight="1" x14ac:dyDescent="0.2">
      <c r="A373" s="69">
        <f>IF(I373&lt;&gt;"",1+MAX($A$10:A372),"")</f>
        <v>281</v>
      </c>
      <c r="B373" s="100"/>
      <c r="C373" s="145"/>
      <c r="D373" s="67"/>
      <c r="E373" s="68" t="s">
        <v>358</v>
      </c>
      <c r="F373" s="77">
        <v>2230</v>
      </c>
      <c r="G373" s="70">
        <v>0.05</v>
      </c>
      <c r="H373" s="71">
        <f t="shared" si="35"/>
        <v>2342</v>
      </c>
      <c r="I373" s="72" t="s">
        <v>33</v>
      </c>
      <c r="J373" s="73">
        <v>0.8</v>
      </c>
      <c r="K373" s="73">
        <v>1.2</v>
      </c>
      <c r="L373" s="74">
        <f>(J373+K373)*H373</f>
        <v>4684</v>
      </c>
      <c r="M373" s="75"/>
      <c r="N373" s="82"/>
    </row>
    <row r="374" spans="1:14" s="83" customFormat="1" ht="15.75" customHeight="1" x14ac:dyDescent="0.2">
      <c r="A374" s="69">
        <f>IF(I374&lt;&gt;"",1+MAX($A$10:A373),"")</f>
        <v>282</v>
      </c>
      <c r="B374" s="100"/>
      <c r="C374" s="145"/>
      <c r="D374" s="67"/>
      <c r="E374" s="68" t="s">
        <v>359</v>
      </c>
      <c r="F374" s="77">
        <v>550</v>
      </c>
      <c r="G374" s="70">
        <v>0.05</v>
      </c>
      <c r="H374" s="71">
        <f t="shared" si="35"/>
        <v>578</v>
      </c>
      <c r="I374" s="72" t="s">
        <v>33</v>
      </c>
      <c r="J374" s="73">
        <v>1.5</v>
      </c>
      <c r="K374" s="73">
        <v>2.5</v>
      </c>
      <c r="L374" s="74">
        <f>(J374+K374)*H374</f>
        <v>2312</v>
      </c>
      <c r="M374" s="75"/>
      <c r="N374" s="82"/>
    </row>
    <row r="375" spans="1:14" s="83" customFormat="1" ht="15.75" customHeight="1" x14ac:dyDescent="0.2">
      <c r="A375" s="69" t="str">
        <f>IF(I375&lt;&gt;"",1+MAX($A$10:A374),"")</f>
        <v/>
      </c>
      <c r="B375" s="100"/>
      <c r="C375" s="145"/>
      <c r="D375" s="67"/>
      <c r="E375" s="119" t="s">
        <v>142</v>
      </c>
      <c r="F375" s="77"/>
      <c r="G375" s="70"/>
      <c r="H375" s="71"/>
      <c r="I375" s="72"/>
      <c r="J375" s="73"/>
      <c r="K375" s="73"/>
      <c r="L375" s="74"/>
      <c r="M375" s="75"/>
      <c r="N375" s="82"/>
    </row>
    <row r="376" spans="1:14" s="83" customFormat="1" ht="15.75" customHeight="1" x14ac:dyDescent="0.2">
      <c r="A376" s="69" t="str">
        <f>IF(I376&lt;&gt;"",1+MAX($A$10:A375),"")</f>
        <v/>
      </c>
      <c r="B376" s="100"/>
      <c r="C376" s="145"/>
      <c r="D376" s="67"/>
      <c r="E376" s="122" t="s">
        <v>332</v>
      </c>
      <c r="F376" s="77"/>
      <c r="G376" s="70"/>
      <c r="H376" s="71"/>
      <c r="I376" s="72"/>
      <c r="J376" s="73"/>
      <c r="K376" s="73"/>
      <c r="L376" s="74"/>
      <c r="M376" s="75"/>
      <c r="N376" s="82"/>
    </row>
    <row r="377" spans="1:14" s="83" customFormat="1" ht="15.75" customHeight="1" x14ac:dyDescent="0.2">
      <c r="A377" s="69" t="str">
        <f>IF(I377&lt;&gt;"",1+MAX($A$10:A376),"")</f>
        <v/>
      </c>
      <c r="B377" s="100"/>
      <c r="C377" s="145"/>
      <c r="D377" s="67"/>
      <c r="E377" s="118" t="s">
        <v>333</v>
      </c>
      <c r="F377" s="77"/>
      <c r="G377" s="70"/>
      <c r="H377" s="71"/>
      <c r="I377" s="72"/>
      <c r="J377" s="73"/>
      <c r="K377" s="73"/>
      <c r="L377" s="74"/>
      <c r="M377" s="75"/>
      <c r="N377" s="82"/>
    </row>
    <row r="378" spans="1:14" s="83" customFormat="1" ht="15.75" customHeight="1" x14ac:dyDescent="0.2">
      <c r="A378" s="69">
        <f>IF(I378&lt;&gt;"",1+MAX($A$10:A377),"")</f>
        <v>283</v>
      </c>
      <c r="B378" s="100"/>
      <c r="C378" s="145"/>
      <c r="D378" s="67"/>
      <c r="E378" s="68" t="s">
        <v>360</v>
      </c>
      <c r="F378" s="77">
        <v>1771</v>
      </c>
      <c r="G378" s="70">
        <v>0.05</v>
      </c>
      <c r="H378" s="71">
        <f t="shared" si="35"/>
        <v>1860</v>
      </c>
      <c r="I378" s="72" t="s">
        <v>33</v>
      </c>
      <c r="J378" s="73">
        <v>1.2</v>
      </c>
      <c r="K378" s="73">
        <v>1.8</v>
      </c>
      <c r="L378" s="74">
        <f>(J378+K378)*H378</f>
        <v>5580</v>
      </c>
      <c r="M378" s="75"/>
      <c r="N378" s="82"/>
    </row>
    <row r="379" spans="1:14" s="83" customFormat="1" ht="15.75" customHeight="1" x14ac:dyDescent="0.2">
      <c r="A379" s="69">
        <f>IF(I379&lt;&gt;"",1+MAX($A$10:A378),"")</f>
        <v>284</v>
      </c>
      <c r="B379" s="100"/>
      <c r="C379" s="145"/>
      <c r="D379" s="67"/>
      <c r="E379" s="68" t="s">
        <v>335</v>
      </c>
      <c r="F379" s="77">
        <v>1771</v>
      </c>
      <c r="G379" s="70">
        <v>0.05</v>
      </c>
      <c r="H379" s="71">
        <f t="shared" si="35"/>
        <v>1860</v>
      </c>
      <c r="I379" s="72" t="s">
        <v>33</v>
      </c>
      <c r="J379" s="73">
        <v>0.6</v>
      </c>
      <c r="K379" s="73">
        <v>0.9</v>
      </c>
      <c r="L379" s="74">
        <f>(J379+K379)*H379</f>
        <v>2790</v>
      </c>
      <c r="M379" s="75"/>
      <c r="N379" s="82"/>
    </row>
    <row r="380" spans="1:14" s="83" customFormat="1" ht="15.75" customHeight="1" x14ac:dyDescent="0.2">
      <c r="A380" s="69">
        <f>IF(I380&lt;&gt;"",1+MAX($A$10:A379),"")</f>
        <v>285</v>
      </c>
      <c r="B380" s="100"/>
      <c r="C380" s="145"/>
      <c r="D380" s="67"/>
      <c r="E380" s="68" t="s">
        <v>336</v>
      </c>
      <c r="F380" s="77">
        <v>1771</v>
      </c>
      <c r="G380" s="70">
        <v>0.05</v>
      </c>
      <c r="H380" s="71">
        <f t="shared" si="35"/>
        <v>1860</v>
      </c>
      <c r="I380" s="72" t="s">
        <v>33</v>
      </c>
      <c r="J380" s="73">
        <v>1.2</v>
      </c>
      <c r="K380" s="73">
        <v>1.8</v>
      </c>
      <c r="L380" s="74">
        <f>(J380+K380)*H380</f>
        <v>5580</v>
      </c>
      <c r="M380" s="75"/>
      <c r="N380" s="82"/>
    </row>
    <row r="381" spans="1:14" s="83" customFormat="1" ht="15.75" customHeight="1" x14ac:dyDescent="0.2">
      <c r="A381" s="69">
        <f>IF(I381&lt;&gt;"",1+MAX($A$10:A380),"")</f>
        <v>286</v>
      </c>
      <c r="B381" s="100"/>
      <c r="C381" s="145"/>
      <c r="D381" s="67"/>
      <c r="E381" s="68" t="s">
        <v>337</v>
      </c>
      <c r="F381" s="77">
        <v>1771</v>
      </c>
      <c r="G381" s="70">
        <v>0.05</v>
      </c>
      <c r="H381" s="71">
        <f t="shared" si="35"/>
        <v>1860</v>
      </c>
      <c r="I381" s="72" t="s">
        <v>33</v>
      </c>
      <c r="J381" s="73">
        <v>0.8</v>
      </c>
      <c r="K381" s="73">
        <v>1.2</v>
      </c>
      <c r="L381" s="74">
        <f>(J381+K381)*H381</f>
        <v>3720</v>
      </c>
      <c r="M381" s="75"/>
      <c r="N381" s="82"/>
    </row>
    <row r="382" spans="1:14" s="83" customFormat="1" ht="15.75" customHeight="1" x14ac:dyDescent="0.2">
      <c r="A382" s="69">
        <f>IF(I382&lt;&gt;"",1+MAX($A$10:A381),"")</f>
        <v>287</v>
      </c>
      <c r="B382" s="100"/>
      <c r="C382" s="145"/>
      <c r="D382" s="67"/>
      <c r="E382" s="68" t="s">
        <v>338</v>
      </c>
      <c r="F382" s="77">
        <v>585</v>
      </c>
      <c r="G382" s="70">
        <v>0.05</v>
      </c>
      <c r="H382" s="71">
        <f t="shared" si="35"/>
        <v>615</v>
      </c>
      <c r="I382" s="72" t="s">
        <v>35</v>
      </c>
      <c r="J382" s="73">
        <v>1.1000000000000001</v>
      </c>
      <c r="K382" s="73">
        <v>1.9</v>
      </c>
      <c r="L382" s="74">
        <f>(J382+K382)*H382</f>
        <v>1845</v>
      </c>
      <c r="M382" s="75"/>
      <c r="N382" s="82"/>
    </row>
    <row r="383" spans="1:14" s="83" customFormat="1" ht="15.75" customHeight="1" x14ac:dyDescent="0.2">
      <c r="A383" s="69">
        <f>IF(I383&lt;&gt;"",1+MAX($A$10:A382),"")</f>
        <v>288</v>
      </c>
      <c r="B383" s="100"/>
      <c r="C383" s="145"/>
      <c r="D383" s="67"/>
      <c r="E383" s="68" t="s">
        <v>339</v>
      </c>
      <c r="F383" s="77">
        <v>390</v>
      </c>
      <c r="G383" s="70">
        <v>0.05</v>
      </c>
      <c r="H383" s="71">
        <f t="shared" si="35"/>
        <v>410</v>
      </c>
      <c r="I383" s="72" t="s">
        <v>35</v>
      </c>
      <c r="J383" s="73">
        <v>0.9</v>
      </c>
      <c r="K383" s="73">
        <v>1.1000000000000001</v>
      </c>
      <c r="L383" s="74">
        <f>(J383+K383)*H383</f>
        <v>820</v>
      </c>
      <c r="M383" s="75"/>
      <c r="N383" s="82"/>
    </row>
    <row r="384" spans="1:14" s="83" customFormat="1" ht="15.75" customHeight="1" x14ac:dyDescent="0.2">
      <c r="A384" s="69" t="str">
        <f>IF(I384&lt;&gt;"",1+MAX($A$10:A383),"")</f>
        <v/>
      </c>
      <c r="B384" s="100"/>
      <c r="C384" s="145"/>
      <c r="D384" s="67"/>
      <c r="E384" s="118" t="s">
        <v>340</v>
      </c>
      <c r="F384" s="77"/>
      <c r="G384" s="70"/>
      <c r="H384" s="71"/>
      <c r="I384" s="72"/>
      <c r="J384" s="73"/>
      <c r="K384" s="73"/>
      <c r="L384" s="74"/>
      <c r="M384" s="75"/>
      <c r="N384" s="82"/>
    </row>
    <row r="385" spans="1:14" s="83" customFormat="1" ht="15.75" customHeight="1" x14ac:dyDescent="0.2">
      <c r="A385" s="69">
        <f>IF(I385&lt;&gt;"",1+MAX($A$10:A384),"")</f>
        <v>289</v>
      </c>
      <c r="B385" s="100"/>
      <c r="C385" s="145"/>
      <c r="D385" s="67"/>
      <c r="E385" s="68" t="s">
        <v>361</v>
      </c>
      <c r="F385" s="77">
        <v>355</v>
      </c>
      <c r="G385" s="70">
        <v>0.05</v>
      </c>
      <c r="H385" s="71">
        <f t="shared" si="35"/>
        <v>373</v>
      </c>
      <c r="I385" s="72" t="s">
        <v>33</v>
      </c>
      <c r="J385" s="73">
        <v>1.5</v>
      </c>
      <c r="K385" s="73">
        <v>2.5</v>
      </c>
      <c r="L385" s="74">
        <f>(J385+K385)*H385</f>
        <v>1492</v>
      </c>
      <c r="M385" s="75"/>
      <c r="N385" s="82"/>
    </row>
    <row r="386" spans="1:14" s="83" customFormat="1" ht="15.75" customHeight="1" x14ac:dyDescent="0.2">
      <c r="A386" s="69">
        <f>IF(I386&lt;&gt;"",1+MAX($A$10:A385),"")</f>
        <v>290</v>
      </c>
      <c r="B386" s="100"/>
      <c r="C386" s="145"/>
      <c r="D386" s="67"/>
      <c r="E386" s="68" t="s">
        <v>335</v>
      </c>
      <c r="F386" s="77">
        <v>355</v>
      </c>
      <c r="G386" s="70">
        <v>0.05</v>
      </c>
      <c r="H386" s="71">
        <f t="shared" si="35"/>
        <v>373</v>
      </c>
      <c r="I386" s="72" t="s">
        <v>33</v>
      </c>
      <c r="J386" s="73">
        <v>0.6</v>
      </c>
      <c r="K386" s="73">
        <v>0.9</v>
      </c>
      <c r="L386" s="74">
        <f>(J386+K386)*H386</f>
        <v>559.5</v>
      </c>
      <c r="M386" s="75"/>
      <c r="N386" s="82"/>
    </row>
    <row r="387" spans="1:14" s="83" customFormat="1" ht="15.75" customHeight="1" x14ac:dyDescent="0.2">
      <c r="A387" s="69">
        <f>IF(I387&lt;&gt;"",1+MAX($A$10:A386),"")</f>
        <v>291</v>
      </c>
      <c r="B387" s="100"/>
      <c r="C387" s="145"/>
      <c r="D387" s="67"/>
      <c r="E387" s="68" t="s">
        <v>336</v>
      </c>
      <c r="F387" s="77">
        <v>355</v>
      </c>
      <c r="G387" s="70">
        <v>0.05</v>
      </c>
      <c r="H387" s="71">
        <f t="shared" si="35"/>
        <v>373</v>
      </c>
      <c r="I387" s="72" t="s">
        <v>33</v>
      </c>
      <c r="J387" s="73">
        <v>1.2</v>
      </c>
      <c r="K387" s="73">
        <v>1.8</v>
      </c>
      <c r="L387" s="74">
        <f>(J387+K387)*H387</f>
        <v>1119</v>
      </c>
      <c r="M387" s="75"/>
      <c r="N387" s="82"/>
    </row>
    <row r="388" spans="1:14" s="83" customFormat="1" ht="15.75" customHeight="1" x14ac:dyDescent="0.2">
      <c r="A388" s="69">
        <f>IF(I388&lt;&gt;"",1+MAX($A$10:A387),"")</f>
        <v>292</v>
      </c>
      <c r="B388" s="100"/>
      <c r="C388" s="145"/>
      <c r="D388" s="67"/>
      <c r="E388" s="68" t="s">
        <v>337</v>
      </c>
      <c r="F388" s="77">
        <v>355</v>
      </c>
      <c r="G388" s="70">
        <v>0.05</v>
      </c>
      <c r="H388" s="71">
        <f t="shared" si="35"/>
        <v>373</v>
      </c>
      <c r="I388" s="72" t="s">
        <v>33</v>
      </c>
      <c r="J388" s="73">
        <v>0.8</v>
      </c>
      <c r="K388" s="73">
        <v>1.2</v>
      </c>
      <c r="L388" s="74">
        <f>(J388+K388)*H388</f>
        <v>746</v>
      </c>
      <c r="M388" s="75"/>
      <c r="N388" s="82"/>
    </row>
    <row r="389" spans="1:14" s="83" customFormat="1" ht="15.75" customHeight="1" x14ac:dyDescent="0.2">
      <c r="A389" s="69">
        <f>IF(I389&lt;&gt;"",1+MAX($A$10:A388),"")</f>
        <v>293</v>
      </c>
      <c r="B389" s="100"/>
      <c r="C389" s="145"/>
      <c r="D389" s="67"/>
      <c r="E389" s="68" t="s">
        <v>338</v>
      </c>
      <c r="F389" s="77">
        <v>117</v>
      </c>
      <c r="G389" s="70">
        <v>0.05</v>
      </c>
      <c r="H389" s="71">
        <f t="shared" si="35"/>
        <v>123</v>
      </c>
      <c r="I389" s="72" t="s">
        <v>35</v>
      </c>
      <c r="J389" s="73">
        <v>1.5</v>
      </c>
      <c r="K389" s="73">
        <v>2.5</v>
      </c>
      <c r="L389" s="74">
        <f>(J389+K389)*H389</f>
        <v>492</v>
      </c>
      <c r="M389" s="75"/>
      <c r="N389" s="82"/>
    </row>
    <row r="390" spans="1:14" s="83" customFormat="1" ht="15.75" customHeight="1" x14ac:dyDescent="0.2">
      <c r="A390" s="69">
        <f>IF(I390&lt;&gt;"",1+MAX($A$10:A389),"")</f>
        <v>294</v>
      </c>
      <c r="B390" s="100"/>
      <c r="C390" s="145"/>
      <c r="D390" s="67"/>
      <c r="E390" s="68" t="s">
        <v>339</v>
      </c>
      <c r="F390" s="77">
        <v>78</v>
      </c>
      <c r="G390" s="70">
        <v>0.05</v>
      </c>
      <c r="H390" s="71">
        <f t="shared" si="35"/>
        <v>82</v>
      </c>
      <c r="I390" s="72" t="s">
        <v>35</v>
      </c>
      <c r="J390" s="73">
        <v>0.9</v>
      </c>
      <c r="K390" s="73">
        <v>1.1000000000000001</v>
      </c>
      <c r="L390" s="74">
        <f>(J390+K390)*H390</f>
        <v>164</v>
      </c>
      <c r="M390" s="75"/>
      <c r="N390" s="82"/>
    </row>
    <row r="391" spans="1:14" s="83" customFormat="1" ht="15.75" customHeight="1" x14ac:dyDescent="0.2">
      <c r="A391" s="69" t="str">
        <f>IF(I391&lt;&gt;"",1+MAX($A$10:A390),"")</f>
        <v/>
      </c>
      <c r="B391" s="100"/>
      <c r="C391" s="145"/>
      <c r="D391" s="67"/>
      <c r="E391" s="118" t="s">
        <v>342</v>
      </c>
      <c r="F391" s="77"/>
      <c r="G391" s="70"/>
      <c r="H391" s="71"/>
      <c r="I391" s="72"/>
      <c r="J391" s="73"/>
      <c r="K391" s="73"/>
      <c r="L391" s="74"/>
      <c r="M391" s="75"/>
      <c r="N391" s="82"/>
    </row>
    <row r="392" spans="1:14" s="83" customFormat="1" ht="15.75" customHeight="1" x14ac:dyDescent="0.2">
      <c r="A392" s="69">
        <f>IF(I392&lt;&gt;"",1+MAX($A$10:A391),"")</f>
        <v>295</v>
      </c>
      <c r="B392" s="100"/>
      <c r="C392" s="145"/>
      <c r="D392" s="67"/>
      <c r="E392" s="68" t="s">
        <v>362</v>
      </c>
      <c r="F392" s="77">
        <v>908</v>
      </c>
      <c r="G392" s="70">
        <v>0.05</v>
      </c>
      <c r="H392" s="71">
        <f t="shared" si="35"/>
        <v>954</v>
      </c>
      <c r="I392" s="72" t="s">
        <v>33</v>
      </c>
      <c r="J392" s="73">
        <v>1.2</v>
      </c>
      <c r="K392" s="73">
        <v>1.8</v>
      </c>
      <c r="L392" s="74">
        <f>(J392+K392)*H392</f>
        <v>2862</v>
      </c>
      <c r="M392" s="75"/>
      <c r="N392" s="82"/>
    </row>
    <row r="393" spans="1:14" s="83" customFormat="1" ht="15.75" customHeight="1" x14ac:dyDescent="0.2">
      <c r="A393" s="69">
        <f>IF(I393&lt;&gt;"",1+MAX($A$10:A392),"")</f>
        <v>296</v>
      </c>
      <c r="B393" s="100"/>
      <c r="C393" s="145"/>
      <c r="D393" s="67"/>
      <c r="E393" s="68" t="s">
        <v>335</v>
      </c>
      <c r="F393" s="77">
        <v>908</v>
      </c>
      <c r="G393" s="70">
        <v>0.05</v>
      </c>
      <c r="H393" s="71">
        <f t="shared" si="35"/>
        <v>954</v>
      </c>
      <c r="I393" s="72" t="s">
        <v>33</v>
      </c>
      <c r="J393" s="73">
        <v>0.6</v>
      </c>
      <c r="K393" s="73">
        <v>0.9</v>
      </c>
      <c r="L393" s="74">
        <f>(J393+K393)*H393</f>
        <v>1431</v>
      </c>
      <c r="M393" s="75"/>
      <c r="N393" s="82"/>
    </row>
    <row r="394" spans="1:14" s="83" customFormat="1" ht="15.75" customHeight="1" x14ac:dyDescent="0.2">
      <c r="A394" s="69">
        <f>IF(I394&lt;&gt;"",1+MAX($A$10:A393),"")</f>
        <v>297</v>
      </c>
      <c r="B394" s="100"/>
      <c r="C394" s="145"/>
      <c r="D394" s="67"/>
      <c r="E394" s="68" t="s">
        <v>336</v>
      </c>
      <c r="F394" s="77">
        <v>265</v>
      </c>
      <c r="G394" s="70">
        <v>0.05</v>
      </c>
      <c r="H394" s="71">
        <f t="shared" si="35"/>
        <v>279</v>
      </c>
      <c r="I394" s="72" t="s">
        <v>33</v>
      </c>
      <c r="J394" s="73">
        <v>1.2</v>
      </c>
      <c r="K394" s="73">
        <v>1.8</v>
      </c>
      <c r="L394" s="74">
        <f>(J394+K394)*H394</f>
        <v>837</v>
      </c>
      <c r="M394" s="75"/>
      <c r="N394" s="82"/>
    </row>
    <row r="395" spans="1:14" s="83" customFormat="1" ht="15.75" customHeight="1" x14ac:dyDescent="0.2">
      <c r="A395" s="69">
        <f>IF(I395&lt;&gt;"",1+MAX($A$10:A394),"")</f>
        <v>298</v>
      </c>
      <c r="B395" s="100"/>
      <c r="C395" s="145"/>
      <c r="D395" s="67"/>
      <c r="E395" s="68" t="s">
        <v>337</v>
      </c>
      <c r="F395" s="77">
        <v>1551</v>
      </c>
      <c r="G395" s="70">
        <v>0.05</v>
      </c>
      <c r="H395" s="71">
        <f t="shared" si="35"/>
        <v>1629</v>
      </c>
      <c r="I395" s="72" t="s">
        <v>33</v>
      </c>
      <c r="J395" s="73">
        <v>0.8</v>
      </c>
      <c r="K395" s="73">
        <v>1.2</v>
      </c>
      <c r="L395" s="74">
        <f>(J395+K395)*H395</f>
        <v>3258</v>
      </c>
      <c r="M395" s="75"/>
      <c r="N395" s="82"/>
    </row>
    <row r="396" spans="1:14" s="83" customFormat="1" ht="15.75" customHeight="1" x14ac:dyDescent="0.2">
      <c r="A396" s="69">
        <f>IF(I396&lt;&gt;"",1+MAX($A$10:A395),"")</f>
        <v>299</v>
      </c>
      <c r="B396" s="100"/>
      <c r="C396" s="145"/>
      <c r="D396" s="67"/>
      <c r="E396" s="68" t="s">
        <v>338</v>
      </c>
      <c r="F396" s="77">
        <v>300</v>
      </c>
      <c r="G396" s="70">
        <v>0.05</v>
      </c>
      <c r="H396" s="71">
        <f t="shared" ref="H396:H432" si="36">CEILING(F396*(1+G396),1)</f>
        <v>315</v>
      </c>
      <c r="I396" s="72" t="s">
        <v>35</v>
      </c>
      <c r="J396" s="73">
        <v>0.8</v>
      </c>
      <c r="K396" s="73">
        <v>1.2</v>
      </c>
      <c r="L396" s="74">
        <f>(J396+K396)*H396</f>
        <v>630</v>
      </c>
      <c r="M396" s="75"/>
      <c r="N396" s="82"/>
    </row>
    <row r="397" spans="1:14" s="83" customFormat="1" ht="15.75" customHeight="1" x14ac:dyDescent="0.2">
      <c r="A397" s="69">
        <f>IF(I397&lt;&gt;"",1+MAX($A$10:A396),"")</f>
        <v>300</v>
      </c>
      <c r="B397" s="100"/>
      <c r="C397" s="145"/>
      <c r="D397" s="67"/>
      <c r="E397" s="68" t="s">
        <v>339</v>
      </c>
      <c r="F397" s="77">
        <v>400</v>
      </c>
      <c r="G397" s="70">
        <v>0.05</v>
      </c>
      <c r="H397" s="71">
        <f t="shared" si="36"/>
        <v>420</v>
      </c>
      <c r="I397" s="72" t="s">
        <v>35</v>
      </c>
      <c r="J397" s="73">
        <v>0.9</v>
      </c>
      <c r="K397" s="73">
        <v>1.1000000000000001</v>
      </c>
      <c r="L397" s="74">
        <f>(J397+K397)*H397</f>
        <v>840</v>
      </c>
      <c r="M397" s="75"/>
      <c r="N397" s="82"/>
    </row>
    <row r="398" spans="1:14" s="83" customFormat="1" ht="15.75" customHeight="1" x14ac:dyDescent="0.2">
      <c r="A398" s="69" t="str">
        <f>IF(I398&lt;&gt;"",1+MAX($A$10:A397),"")</f>
        <v/>
      </c>
      <c r="B398" s="100"/>
      <c r="C398" s="145"/>
      <c r="D398" s="67"/>
      <c r="E398" s="118" t="s">
        <v>344</v>
      </c>
      <c r="F398" s="77"/>
      <c r="G398" s="70"/>
      <c r="H398" s="71"/>
      <c r="I398" s="72"/>
      <c r="J398" s="73"/>
      <c r="K398" s="73"/>
      <c r="L398" s="74"/>
      <c r="M398" s="75"/>
      <c r="N398" s="82"/>
    </row>
    <row r="399" spans="1:14" s="83" customFormat="1" ht="15.75" customHeight="1" x14ac:dyDescent="0.2">
      <c r="A399" s="69">
        <f>IF(I399&lt;&gt;"",1+MAX($A$10:A398),"")</f>
        <v>301</v>
      </c>
      <c r="B399" s="100"/>
      <c r="C399" s="145"/>
      <c r="D399" s="67"/>
      <c r="E399" s="68" t="s">
        <v>345</v>
      </c>
      <c r="F399" s="77">
        <v>927</v>
      </c>
      <c r="G399" s="70">
        <v>0.05</v>
      </c>
      <c r="H399" s="71">
        <f t="shared" si="36"/>
        <v>974</v>
      </c>
      <c r="I399" s="72" t="s">
        <v>33</v>
      </c>
      <c r="J399" s="73">
        <v>0.8</v>
      </c>
      <c r="K399" s="73">
        <v>1.2</v>
      </c>
      <c r="L399" s="74">
        <f>(J399+K399)*H399</f>
        <v>1948</v>
      </c>
      <c r="M399" s="75"/>
      <c r="N399" s="82"/>
    </row>
    <row r="400" spans="1:14" s="83" customFormat="1" ht="15.75" customHeight="1" x14ac:dyDescent="0.2">
      <c r="A400" s="69">
        <f>IF(I400&lt;&gt;"",1+MAX($A$10:A399),"")</f>
        <v>302</v>
      </c>
      <c r="B400" s="100"/>
      <c r="C400" s="145"/>
      <c r="D400" s="67"/>
      <c r="E400" s="68" t="s">
        <v>337</v>
      </c>
      <c r="F400" s="77">
        <v>1854</v>
      </c>
      <c r="G400" s="70">
        <v>0.05</v>
      </c>
      <c r="H400" s="71">
        <f t="shared" si="36"/>
        <v>1947</v>
      </c>
      <c r="I400" s="72" t="s">
        <v>33</v>
      </c>
      <c r="J400" s="73">
        <v>0.8</v>
      </c>
      <c r="K400" s="73">
        <v>1.2</v>
      </c>
      <c r="L400" s="74">
        <f>(J400+K400)*H400</f>
        <v>3894</v>
      </c>
      <c r="M400" s="75"/>
      <c r="N400" s="82"/>
    </row>
    <row r="401" spans="1:14" s="83" customFormat="1" ht="15.75" customHeight="1" x14ac:dyDescent="0.2">
      <c r="A401" s="69">
        <f>IF(I401&lt;&gt;"",1+MAX($A$10:A400),"")</f>
        <v>303</v>
      </c>
      <c r="B401" s="100"/>
      <c r="C401" s="145"/>
      <c r="D401" s="67"/>
      <c r="E401" s="68" t="s">
        <v>338</v>
      </c>
      <c r="F401" s="77">
        <v>306</v>
      </c>
      <c r="G401" s="70">
        <v>0.05</v>
      </c>
      <c r="H401" s="71">
        <f t="shared" si="36"/>
        <v>322</v>
      </c>
      <c r="I401" s="72" t="s">
        <v>35</v>
      </c>
      <c r="J401" s="73">
        <v>0.8</v>
      </c>
      <c r="K401" s="73">
        <v>1.2</v>
      </c>
      <c r="L401" s="74">
        <f>(J401+K401)*H401</f>
        <v>644</v>
      </c>
      <c r="M401" s="75"/>
      <c r="N401" s="82"/>
    </row>
    <row r="402" spans="1:14" s="83" customFormat="1" ht="15.75" customHeight="1" x14ac:dyDescent="0.2">
      <c r="A402" s="69">
        <f>IF(I402&lt;&gt;"",1+MAX($A$10:A401),"")</f>
        <v>304</v>
      </c>
      <c r="B402" s="100"/>
      <c r="C402" s="145"/>
      <c r="D402" s="67"/>
      <c r="E402" s="68" t="s">
        <v>339</v>
      </c>
      <c r="F402" s="77">
        <v>408</v>
      </c>
      <c r="G402" s="70">
        <v>0.05</v>
      </c>
      <c r="H402" s="71">
        <f t="shared" si="36"/>
        <v>429</v>
      </c>
      <c r="I402" s="72" t="s">
        <v>35</v>
      </c>
      <c r="J402" s="73">
        <v>0.9</v>
      </c>
      <c r="K402" s="73">
        <v>1.1000000000000001</v>
      </c>
      <c r="L402" s="74">
        <f>(J402+K402)*H402</f>
        <v>858</v>
      </c>
      <c r="M402" s="75"/>
      <c r="N402" s="82"/>
    </row>
    <row r="403" spans="1:14" s="83" customFormat="1" ht="15.75" customHeight="1" x14ac:dyDescent="0.2">
      <c r="A403" s="69" t="str">
        <f>IF(I403&lt;&gt;"",1+MAX($A$10:A402),"")</f>
        <v/>
      </c>
      <c r="B403" s="100"/>
      <c r="C403" s="145"/>
      <c r="D403" s="67"/>
      <c r="E403" s="118" t="s">
        <v>346</v>
      </c>
      <c r="F403" s="77"/>
      <c r="G403" s="70"/>
      <c r="H403" s="71"/>
      <c r="I403" s="72"/>
      <c r="J403" s="73"/>
      <c r="K403" s="73"/>
      <c r="L403" s="74"/>
      <c r="M403" s="75"/>
      <c r="N403" s="82"/>
    </row>
    <row r="404" spans="1:14" s="83" customFormat="1" ht="15.75" customHeight="1" x14ac:dyDescent="0.2">
      <c r="A404" s="69">
        <f>IF(I404&lt;&gt;"",1+MAX($A$10:A403),"")</f>
        <v>305</v>
      </c>
      <c r="B404" s="100"/>
      <c r="C404" s="145"/>
      <c r="D404" s="67"/>
      <c r="E404" s="68" t="s">
        <v>347</v>
      </c>
      <c r="F404" s="77">
        <v>436</v>
      </c>
      <c r="G404" s="70">
        <v>0.05</v>
      </c>
      <c r="H404" s="71">
        <f t="shared" si="36"/>
        <v>458</v>
      </c>
      <c r="I404" s="72" t="s">
        <v>33</v>
      </c>
      <c r="J404" s="73">
        <v>1.5</v>
      </c>
      <c r="K404" s="73">
        <v>2.5</v>
      </c>
      <c r="L404" s="74">
        <f>(J404+K404)*H404</f>
        <v>1832</v>
      </c>
      <c r="M404" s="75"/>
      <c r="N404" s="82"/>
    </row>
    <row r="405" spans="1:14" s="83" customFormat="1" ht="15.75" customHeight="1" x14ac:dyDescent="0.2">
      <c r="A405" s="69">
        <f>IF(I405&lt;&gt;"",1+MAX($A$10:A404),"")</f>
        <v>306</v>
      </c>
      <c r="B405" s="100"/>
      <c r="C405" s="145"/>
      <c r="D405" s="67"/>
      <c r="E405" s="68" t="s">
        <v>335</v>
      </c>
      <c r="F405" s="77">
        <v>436</v>
      </c>
      <c r="G405" s="70">
        <v>0.05</v>
      </c>
      <c r="H405" s="71">
        <f t="shared" si="36"/>
        <v>458</v>
      </c>
      <c r="I405" s="72" t="s">
        <v>33</v>
      </c>
      <c r="J405" s="73">
        <v>0.6</v>
      </c>
      <c r="K405" s="73">
        <v>0.9</v>
      </c>
      <c r="L405" s="74">
        <f>(J405+K405)*H405</f>
        <v>687</v>
      </c>
      <c r="M405" s="75"/>
      <c r="N405" s="82"/>
    </row>
    <row r="406" spans="1:14" s="83" customFormat="1" ht="15.75" customHeight="1" x14ac:dyDescent="0.2">
      <c r="A406" s="69">
        <f>IF(I406&lt;&gt;"",1+MAX($A$10:A405),"")</f>
        <v>307</v>
      </c>
      <c r="B406" s="100"/>
      <c r="C406" s="145"/>
      <c r="D406" s="67"/>
      <c r="E406" s="68" t="s">
        <v>336</v>
      </c>
      <c r="F406" s="77">
        <v>436</v>
      </c>
      <c r="G406" s="70">
        <v>0.05</v>
      </c>
      <c r="H406" s="71">
        <f t="shared" si="36"/>
        <v>458</v>
      </c>
      <c r="I406" s="72" t="s">
        <v>33</v>
      </c>
      <c r="J406" s="73">
        <v>1.2</v>
      </c>
      <c r="K406" s="73">
        <v>1.8</v>
      </c>
      <c r="L406" s="74">
        <f>(J406+K406)*H406</f>
        <v>1374</v>
      </c>
      <c r="M406" s="75"/>
      <c r="N406" s="82"/>
    </row>
    <row r="407" spans="1:14" s="83" customFormat="1" ht="15.75" customHeight="1" x14ac:dyDescent="0.2">
      <c r="A407" s="69">
        <f>IF(I407&lt;&gt;"",1+MAX($A$10:A406),"")</f>
        <v>308</v>
      </c>
      <c r="B407" s="100"/>
      <c r="C407" s="145"/>
      <c r="D407" s="67"/>
      <c r="E407" s="68" t="s">
        <v>337</v>
      </c>
      <c r="F407" s="77">
        <v>436</v>
      </c>
      <c r="G407" s="70">
        <v>0.05</v>
      </c>
      <c r="H407" s="71">
        <f t="shared" si="36"/>
        <v>458</v>
      </c>
      <c r="I407" s="72" t="s">
        <v>33</v>
      </c>
      <c r="J407" s="73">
        <v>0.8</v>
      </c>
      <c r="K407" s="73">
        <v>1.2</v>
      </c>
      <c r="L407" s="74">
        <f>(J407+K407)*H407</f>
        <v>916</v>
      </c>
      <c r="M407" s="75"/>
      <c r="N407" s="82"/>
    </row>
    <row r="408" spans="1:14" s="83" customFormat="1" ht="15.75" customHeight="1" x14ac:dyDescent="0.2">
      <c r="A408" s="69">
        <f>IF(I408&lt;&gt;"",1+MAX($A$10:A407),"")</f>
        <v>309</v>
      </c>
      <c r="B408" s="100"/>
      <c r="C408" s="145"/>
      <c r="D408" s="67"/>
      <c r="E408" s="68" t="s">
        <v>338</v>
      </c>
      <c r="F408" s="77">
        <v>144</v>
      </c>
      <c r="G408" s="70">
        <v>0.05</v>
      </c>
      <c r="H408" s="71">
        <f t="shared" si="36"/>
        <v>152</v>
      </c>
      <c r="I408" s="72" t="s">
        <v>35</v>
      </c>
      <c r="J408" s="73">
        <v>1.5</v>
      </c>
      <c r="K408" s="73">
        <v>2.5</v>
      </c>
      <c r="L408" s="74">
        <f>(J408+K408)*H408</f>
        <v>608</v>
      </c>
      <c r="M408" s="75"/>
      <c r="N408" s="82"/>
    </row>
    <row r="409" spans="1:14" s="83" customFormat="1" ht="15.75" customHeight="1" x14ac:dyDescent="0.2">
      <c r="A409" s="69">
        <f>IF(I409&lt;&gt;"",1+MAX($A$10:A408),"")</f>
        <v>310</v>
      </c>
      <c r="B409" s="100"/>
      <c r="C409" s="145"/>
      <c r="D409" s="67"/>
      <c r="E409" s="68" t="s">
        <v>339</v>
      </c>
      <c r="F409" s="77">
        <v>192</v>
      </c>
      <c r="G409" s="70">
        <v>0.05</v>
      </c>
      <c r="H409" s="71">
        <f t="shared" si="36"/>
        <v>202</v>
      </c>
      <c r="I409" s="72" t="s">
        <v>35</v>
      </c>
      <c r="J409" s="73">
        <v>0.9</v>
      </c>
      <c r="K409" s="73">
        <v>1.1000000000000001</v>
      </c>
      <c r="L409" s="74">
        <f>(J409+K409)*H409</f>
        <v>404</v>
      </c>
      <c r="M409" s="75"/>
      <c r="N409" s="82"/>
    </row>
    <row r="410" spans="1:14" s="83" customFormat="1" ht="15.75" customHeight="1" x14ac:dyDescent="0.2">
      <c r="A410" s="69" t="str">
        <f>IF(I410&lt;&gt;"",1+MAX($A$10:A409),"")</f>
        <v/>
      </c>
      <c r="B410" s="100"/>
      <c r="C410" s="145"/>
      <c r="D410" s="67"/>
      <c r="E410" s="122" t="s">
        <v>348</v>
      </c>
      <c r="F410" s="77"/>
      <c r="G410" s="70"/>
      <c r="H410" s="71"/>
      <c r="I410" s="72"/>
      <c r="J410" s="73"/>
      <c r="K410" s="73"/>
      <c r="L410" s="74"/>
      <c r="M410" s="75"/>
      <c r="N410" s="82"/>
    </row>
    <row r="411" spans="1:14" s="83" customFormat="1" ht="15.75" customHeight="1" x14ac:dyDescent="0.2">
      <c r="A411" s="69">
        <f>IF(I411&lt;&gt;"",1+MAX($A$10:A410),"")</f>
        <v>311</v>
      </c>
      <c r="B411" s="100"/>
      <c r="C411" s="145"/>
      <c r="D411" s="67"/>
      <c r="E411" s="68" t="s">
        <v>363</v>
      </c>
      <c r="F411" s="77">
        <v>272</v>
      </c>
      <c r="G411" s="70">
        <v>0.05</v>
      </c>
      <c r="H411" s="71">
        <f t="shared" si="36"/>
        <v>286</v>
      </c>
      <c r="I411" s="72" t="s">
        <v>33</v>
      </c>
      <c r="J411" s="73">
        <v>7</v>
      </c>
      <c r="K411" s="73">
        <v>12</v>
      </c>
      <c r="L411" s="74">
        <f>(J411+K411)*H411</f>
        <v>5434</v>
      </c>
      <c r="M411" s="75"/>
      <c r="N411" s="82"/>
    </row>
    <row r="412" spans="1:14" s="83" customFormat="1" ht="15.75" customHeight="1" x14ac:dyDescent="0.2">
      <c r="A412" s="69">
        <f>IF(I412&lt;&gt;"",1+MAX($A$10:A411),"")</f>
        <v>312</v>
      </c>
      <c r="B412" s="100"/>
      <c r="C412" s="145"/>
      <c r="D412" s="67"/>
      <c r="E412" s="68" t="s">
        <v>364</v>
      </c>
      <c r="F412" s="77">
        <v>1830</v>
      </c>
      <c r="G412" s="70">
        <v>0.05</v>
      </c>
      <c r="H412" s="71">
        <f t="shared" si="36"/>
        <v>1922</v>
      </c>
      <c r="I412" s="72" t="s">
        <v>33</v>
      </c>
      <c r="J412" s="73">
        <v>3</v>
      </c>
      <c r="K412" s="73">
        <v>5</v>
      </c>
      <c r="L412" s="74">
        <f>(J412+K412)*H412</f>
        <v>15376</v>
      </c>
      <c r="M412" s="75"/>
      <c r="N412" s="82"/>
    </row>
    <row r="413" spans="1:14" s="83" customFormat="1" ht="15.75" customHeight="1" x14ac:dyDescent="0.2">
      <c r="A413" s="69">
        <f>IF(I413&lt;&gt;"",1+MAX($A$10:A412),"")</f>
        <v>313</v>
      </c>
      <c r="B413" s="100"/>
      <c r="C413" s="145"/>
      <c r="D413" s="67"/>
      <c r="E413" s="68" t="s">
        <v>365</v>
      </c>
      <c r="F413" s="77">
        <v>363</v>
      </c>
      <c r="G413" s="70">
        <v>0.05</v>
      </c>
      <c r="H413" s="71">
        <f t="shared" si="36"/>
        <v>382</v>
      </c>
      <c r="I413" s="72" t="s">
        <v>33</v>
      </c>
      <c r="J413" s="73">
        <v>2</v>
      </c>
      <c r="K413" s="73">
        <v>3</v>
      </c>
      <c r="L413" s="74">
        <f>(J413+K413)*H413</f>
        <v>1910</v>
      </c>
      <c r="M413" s="75"/>
      <c r="N413" s="82"/>
    </row>
    <row r="414" spans="1:14" s="83" customFormat="1" ht="15.75" customHeight="1" x14ac:dyDescent="0.2">
      <c r="A414" s="69">
        <f>IF(I414&lt;&gt;"",1+MAX($A$10:A413),"")</f>
        <v>314</v>
      </c>
      <c r="B414" s="100"/>
      <c r="C414" s="145"/>
      <c r="D414" s="67"/>
      <c r="E414" s="68" t="s">
        <v>350</v>
      </c>
      <c r="F414" s="77">
        <v>313</v>
      </c>
      <c r="G414" s="70">
        <v>0.05</v>
      </c>
      <c r="H414" s="71">
        <f t="shared" si="36"/>
        <v>329</v>
      </c>
      <c r="I414" s="72" t="s">
        <v>35</v>
      </c>
      <c r="J414" s="73">
        <v>1.5</v>
      </c>
      <c r="K414" s="73">
        <v>2.5</v>
      </c>
      <c r="L414" s="74">
        <f>(J414+K414)*H414</f>
        <v>1316</v>
      </c>
      <c r="M414" s="75"/>
      <c r="N414" s="82"/>
    </row>
    <row r="415" spans="1:14" s="83" customFormat="1" ht="15.75" customHeight="1" x14ac:dyDescent="0.2">
      <c r="A415" s="69" t="str">
        <f>IF(I415&lt;&gt;"",1+MAX($A$10:A414),"")</f>
        <v/>
      </c>
      <c r="B415" s="100"/>
      <c r="C415" s="145"/>
      <c r="D415" s="67"/>
      <c r="E415" s="122" t="s">
        <v>351</v>
      </c>
      <c r="F415" s="77"/>
      <c r="G415" s="70"/>
      <c r="H415" s="71"/>
      <c r="I415" s="72"/>
      <c r="J415" s="73"/>
      <c r="K415" s="73"/>
      <c r="L415" s="74"/>
      <c r="M415" s="75"/>
      <c r="N415" s="82"/>
    </row>
    <row r="416" spans="1:14" s="83" customFormat="1" ht="15.75" customHeight="1" x14ac:dyDescent="0.2">
      <c r="A416" s="69">
        <f>IF(I416&lt;&gt;"",1+MAX($A$10:A415),"")</f>
        <v>315</v>
      </c>
      <c r="B416" s="100"/>
      <c r="C416" s="145"/>
      <c r="D416" s="67"/>
      <c r="E416" s="68" t="s">
        <v>353</v>
      </c>
      <c r="F416" s="77">
        <v>660</v>
      </c>
      <c r="G416" s="70">
        <v>0.05</v>
      </c>
      <c r="H416" s="71">
        <f t="shared" si="36"/>
        <v>693</v>
      </c>
      <c r="I416" s="72" t="s">
        <v>35</v>
      </c>
      <c r="J416" s="73">
        <v>7</v>
      </c>
      <c r="K416" s="73">
        <v>8</v>
      </c>
      <c r="L416" s="74">
        <f>(J416+K416)*H416</f>
        <v>10395</v>
      </c>
      <c r="M416" s="75"/>
      <c r="N416" s="82"/>
    </row>
    <row r="417" spans="1:14" s="83" customFormat="1" ht="15.75" customHeight="1" x14ac:dyDescent="0.2">
      <c r="A417" s="69">
        <f>IF(I417&lt;&gt;"",1+MAX($A$10:A416),"")</f>
        <v>316</v>
      </c>
      <c r="B417" s="100"/>
      <c r="C417" s="145"/>
      <c r="D417" s="67"/>
      <c r="E417" s="68" t="s">
        <v>355</v>
      </c>
      <c r="F417" s="77">
        <v>6000</v>
      </c>
      <c r="G417" s="70">
        <v>0.05</v>
      </c>
      <c r="H417" s="71">
        <f t="shared" si="36"/>
        <v>6300</v>
      </c>
      <c r="I417" s="72" t="s">
        <v>33</v>
      </c>
      <c r="J417" s="73">
        <v>0.6</v>
      </c>
      <c r="K417" s="73">
        <v>0.9</v>
      </c>
      <c r="L417" s="74">
        <f>(J417+K417)*H417</f>
        <v>9450</v>
      </c>
      <c r="M417" s="75"/>
      <c r="N417" s="82"/>
    </row>
    <row r="418" spans="1:14" s="83" customFormat="1" ht="15.75" customHeight="1" x14ac:dyDescent="0.2">
      <c r="A418" s="69" t="str">
        <f>IF(I418&lt;&gt;"",1+MAX($A$10:A417),"")</f>
        <v/>
      </c>
      <c r="B418" s="100"/>
      <c r="C418" s="145"/>
      <c r="D418" s="67"/>
      <c r="E418" s="122" t="s">
        <v>356</v>
      </c>
      <c r="F418" s="77"/>
      <c r="G418" s="70"/>
      <c r="H418" s="71"/>
      <c r="I418" s="72"/>
      <c r="J418" s="73"/>
      <c r="K418" s="73"/>
      <c r="L418" s="74"/>
      <c r="M418" s="75"/>
      <c r="N418" s="82"/>
    </row>
    <row r="419" spans="1:14" s="83" customFormat="1" ht="15.75" customHeight="1" x14ac:dyDescent="0.2">
      <c r="A419" s="69">
        <f>IF(I419&lt;&gt;"",1+MAX($A$10:A418),"")</f>
        <v>317</v>
      </c>
      <c r="B419" s="100"/>
      <c r="C419" s="145"/>
      <c r="D419" s="67"/>
      <c r="E419" s="68" t="s">
        <v>366</v>
      </c>
      <c r="F419" s="77">
        <v>3250</v>
      </c>
      <c r="G419" s="70">
        <v>0.05</v>
      </c>
      <c r="H419" s="71">
        <f t="shared" si="36"/>
        <v>3413</v>
      </c>
      <c r="I419" s="72" t="s">
        <v>33</v>
      </c>
      <c r="J419" s="73">
        <v>3</v>
      </c>
      <c r="K419" s="73">
        <v>5</v>
      </c>
      <c r="L419" s="74">
        <f>(J419+K419)*H419</f>
        <v>27304</v>
      </c>
      <c r="M419" s="75"/>
      <c r="N419" s="82"/>
    </row>
    <row r="420" spans="1:14" s="83" customFormat="1" ht="15.75" customHeight="1" x14ac:dyDescent="0.2">
      <c r="A420" s="69">
        <f>IF(I420&lt;&gt;"",1+MAX($A$10:A419),"")</f>
        <v>318</v>
      </c>
      <c r="B420" s="100"/>
      <c r="C420" s="145"/>
      <c r="D420" s="67"/>
      <c r="E420" s="68" t="s">
        <v>357</v>
      </c>
      <c r="F420" s="77">
        <v>700</v>
      </c>
      <c r="G420" s="70">
        <v>0.05</v>
      </c>
      <c r="H420" s="71">
        <f t="shared" si="36"/>
        <v>735</v>
      </c>
      <c r="I420" s="72" t="s">
        <v>33</v>
      </c>
      <c r="J420" s="73">
        <v>3</v>
      </c>
      <c r="K420" s="73">
        <v>5</v>
      </c>
      <c r="L420" s="74">
        <f>(J420+K420)*H420</f>
        <v>5880</v>
      </c>
      <c r="M420" s="75"/>
      <c r="N420" s="82"/>
    </row>
    <row r="421" spans="1:14" s="83" customFormat="1" ht="15.75" customHeight="1" x14ac:dyDescent="0.2">
      <c r="A421" s="69">
        <f>IF(I421&lt;&gt;"",1+MAX($A$10:A420),"")</f>
        <v>319</v>
      </c>
      <c r="B421" s="100"/>
      <c r="C421" s="145"/>
      <c r="D421" s="67"/>
      <c r="E421" s="68" t="s">
        <v>358</v>
      </c>
      <c r="F421" s="77">
        <v>700</v>
      </c>
      <c r="G421" s="70">
        <v>0.05</v>
      </c>
      <c r="H421" s="71">
        <f t="shared" si="36"/>
        <v>735</v>
      </c>
      <c r="I421" s="72" t="s">
        <v>33</v>
      </c>
      <c r="J421" s="73">
        <v>0.8</v>
      </c>
      <c r="K421" s="73">
        <v>1.2</v>
      </c>
      <c r="L421" s="74">
        <f>(J421+K421)*H421</f>
        <v>1470</v>
      </c>
      <c r="M421" s="75"/>
      <c r="N421" s="82"/>
    </row>
    <row r="422" spans="1:14" s="83" customFormat="1" ht="15.75" customHeight="1" x14ac:dyDescent="0.2">
      <c r="A422" s="69" t="str">
        <f>IF(I422&lt;&gt;"",1+MAX($A$10:A421),"")</f>
        <v/>
      </c>
      <c r="B422" s="100"/>
      <c r="C422" s="145"/>
      <c r="D422" s="67"/>
      <c r="E422" s="119" t="s">
        <v>367</v>
      </c>
      <c r="F422" s="77"/>
      <c r="G422" s="70"/>
      <c r="H422" s="71"/>
      <c r="I422" s="72"/>
      <c r="J422" s="73"/>
      <c r="K422" s="73"/>
      <c r="L422" s="74"/>
      <c r="M422" s="75"/>
      <c r="N422" s="82"/>
    </row>
    <row r="423" spans="1:14" s="83" customFormat="1" ht="15.75" customHeight="1" x14ac:dyDescent="0.2">
      <c r="A423" s="69">
        <f>IF(I423&lt;&gt;"",1+MAX($A$10:A422),"")</f>
        <v>320</v>
      </c>
      <c r="B423" s="100"/>
      <c r="C423" s="145"/>
      <c r="D423" s="67"/>
      <c r="E423" s="68" t="s">
        <v>368</v>
      </c>
      <c r="F423" s="77">
        <v>1730</v>
      </c>
      <c r="G423" s="70">
        <v>0.05</v>
      </c>
      <c r="H423" s="71">
        <f t="shared" si="36"/>
        <v>1817</v>
      </c>
      <c r="I423" s="72" t="s">
        <v>33</v>
      </c>
      <c r="J423" s="73">
        <v>7</v>
      </c>
      <c r="K423" s="73">
        <v>12</v>
      </c>
      <c r="L423" s="74">
        <f>(J423+K423)*H423</f>
        <v>34523</v>
      </c>
      <c r="M423" s="75"/>
      <c r="N423" s="82"/>
    </row>
    <row r="424" spans="1:14" s="83" customFormat="1" ht="15.75" customHeight="1" x14ac:dyDescent="0.2">
      <c r="A424" s="69">
        <f>IF(I424&lt;&gt;"",1+MAX($A$10:A423),"")</f>
        <v>321</v>
      </c>
      <c r="B424" s="100"/>
      <c r="C424" s="145"/>
      <c r="D424" s="67"/>
      <c r="E424" s="68" t="s">
        <v>369</v>
      </c>
      <c r="F424" s="77">
        <v>2960</v>
      </c>
      <c r="G424" s="70">
        <v>0.05</v>
      </c>
      <c r="H424" s="71">
        <f t="shared" si="36"/>
        <v>3108</v>
      </c>
      <c r="I424" s="72" t="s">
        <v>33</v>
      </c>
      <c r="J424" s="73">
        <v>3</v>
      </c>
      <c r="K424" s="73">
        <v>5</v>
      </c>
      <c r="L424" s="74">
        <f>(J424+K424)*H424</f>
        <v>24864</v>
      </c>
      <c r="M424" s="75"/>
      <c r="N424" s="82"/>
    </row>
    <row r="425" spans="1:14" s="83" customFormat="1" ht="15.75" customHeight="1" x14ac:dyDescent="0.2">
      <c r="A425" s="69">
        <f>IF(I425&lt;&gt;"",1+MAX($A$10:A424),"")</f>
        <v>322</v>
      </c>
      <c r="B425" s="100"/>
      <c r="C425" s="145"/>
      <c r="D425" s="67"/>
      <c r="E425" s="68" t="s">
        <v>370</v>
      </c>
      <c r="F425" s="77">
        <v>46</v>
      </c>
      <c r="G425" s="70">
        <v>0.05</v>
      </c>
      <c r="H425" s="71">
        <f t="shared" si="36"/>
        <v>49</v>
      </c>
      <c r="I425" s="72" t="s">
        <v>35</v>
      </c>
      <c r="J425" s="73">
        <v>2</v>
      </c>
      <c r="K425" s="73">
        <v>3</v>
      </c>
      <c r="L425" s="74">
        <f>(J425+K425)*H425</f>
        <v>245</v>
      </c>
      <c r="M425" s="75"/>
      <c r="N425" s="82"/>
    </row>
    <row r="426" spans="1:14" s="83" customFormat="1" ht="15.75" customHeight="1" x14ac:dyDescent="0.2">
      <c r="A426" s="69">
        <f>IF(I426&lt;&gt;"",1+MAX($A$10:A425),"")</f>
        <v>323</v>
      </c>
      <c r="B426" s="100"/>
      <c r="C426" s="145"/>
      <c r="D426" s="67"/>
      <c r="E426" s="68" t="s">
        <v>371</v>
      </c>
      <c r="F426" s="77">
        <v>263</v>
      </c>
      <c r="G426" s="70">
        <v>0.05</v>
      </c>
      <c r="H426" s="71">
        <f t="shared" si="36"/>
        <v>277</v>
      </c>
      <c r="I426" s="72" t="s">
        <v>35</v>
      </c>
      <c r="J426" s="73">
        <v>2</v>
      </c>
      <c r="K426" s="73">
        <v>3</v>
      </c>
      <c r="L426" s="74">
        <f>(J426+K426)*H426</f>
        <v>1385</v>
      </c>
      <c r="M426" s="75"/>
      <c r="N426" s="82"/>
    </row>
    <row r="427" spans="1:14" s="83" customFormat="1" ht="15.75" customHeight="1" x14ac:dyDescent="0.2">
      <c r="A427" s="69">
        <f>IF(I427&lt;&gt;"",1+MAX($A$10:A426),"")</f>
        <v>324</v>
      </c>
      <c r="B427" s="100"/>
      <c r="C427" s="145"/>
      <c r="D427" s="67"/>
      <c r="E427" s="68" t="s">
        <v>372</v>
      </c>
      <c r="F427" s="77">
        <v>371</v>
      </c>
      <c r="G427" s="70">
        <v>0.05</v>
      </c>
      <c r="H427" s="71">
        <f t="shared" si="36"/>
        <v>390</v>
      </c>
      <c r="I427" s="72" t="s">
        <v>35</v>
      </c>
      <c r="J427" s="73">
        <v>0.8</v>
      </c>
      <c r="K427" s="73">
        <v>1.2</v>
      </c>
      <c r="L427" s="74">
        <f>(J427+K427)*H427</f>
        <v>780</v>
      </c>
      <c r="M427" s="75"/>
      <c r="N427" s="82"/>
    </row>
    <row r="428" spans="1:14" s="83" customFormat="1" ht="15.75" customHeight="1" x14ac:dyDescent="0.2">
      <c r="A428" s="69">
        <f>IF(I428&lt;&gt;"",1+MAX($A$10:A427),"")</f>
        <v>325</v>
      </c>
      <c r="B428" s="100"/>
      <c r="C428" s="145"/>
      <c r="D428" s="67"/>
      <c r="E428" s="68" t="s">
        <v>373</v>
      </c>
      <c r="F428" s="77">
        <v>162</v>
      </c>
      <c r="G428" s="70">
        <v>0.05</v>
      </c>
      <c r="H428" s="71">
        <f t="shared" si="36"/>
        <v>171</v>
      </c>
      <c r="I428" s="72" t="s">
        <v>35</v>
      </c>
      <c r="J428" s="73">
        <v>1.2</v>
      </c>
      <c r="K428" s="73">
        <v>1.8</v>
      </c>
      <c r="L428" s="74">
        <f>(J428+K428)*H428</f>
        <v>513</v>
      </c>
      <c r="M428" s="75"/>
      <c r="N428" s="82"/>
    </row>
    <row r="429" spans="1:14" s="83" customFormat="1" ht="15.75" customHeight="1" x14ac:dyDescent="0.2">
      <c r="A429" s="69">
        <f>IF(I429&lt;&gt;"",1+MAX($A$10:A428),"")</f>
        <v>326</v>
      </c>
      <c r="B429" s="100"/>
      <c r="C429" s="145"/>
      <c r="D429" s="67"/>
      <c r="E429" s="68" t="s">
        <v>374</v>
      </c>
      <c r="F429" s="77">
        <v>180</v>
      </c>
      <c r="G429" s="70">
        <v>0.05</v>
      </c>
      <c r="H429" s="71">
        <f t="shared" si="36"/>
        <v>189</v>
      </c>
      <c r="I429" s="72" t="s">
        <v>35</v>
      </c>
      <c r="J429" s="73">
        <v>1.2</v>
      </c>
      <c r="K429" s="73">
        <v>1.8</v>
      </c>
      <c r="L429" s="74">
        <f>(J429+K429)*H429</f>
        <v>567</v>
      </c>
      <c r="M429" s="75"/>
      <c r="N429" s="82"/>
    </row>
    <row r="430" spans="1:14" s="83" customFormat="1" ht="15.75" customHeight="1" x14ac:dyDescent="0.2">
      <c r="A430" s="69">
        <f>IF(I430&lt;&gt;"",1+MAX($A$10:A429),"")</f>
        <v>327</v>
      </c>
      <c r="B430" s="100"/>
      <c r="C430" s="145"/>
      <c r="D430" s="67"/>
      <c r="E430" s="68" t="s">
        <v>375</v>
      </c>
      <c r="F430" s="77">
        <v>65</v>
      </c>
      <c r="G430" s="70">
        <v>0.05</v>
      </c>
      <c r="H430" s="71">
        <f t="shared" si="36"/>
        <v>69</v>
      </c>
      <c r="I430" s="72" t="s">
        <v>35</v>
      </c>
      <c r="J430" s="73">
        <v>0.8</v>
      </c>
      <c r="K430" s="73">
        <v>1.2</v>
      </c>
      <c r="L430" s="74">
        <f>(J430+K430)*H430</f>
        <v>138</v>
      </c>
      <c r="M430" s="75"/>
      <c r="N430" s="82"/>
    </row>
    <row r="431" spans="1:14" s="83" customFormat="1" ht="15.75" customHeight="1" x14ac:dyDescent="0.2">
      <c r="A431" s="69">
        <f>IF(I431&lt;&gt;"",1+MAX($A$10:A430),"")</f>
        <v>328</v>
      </c>
      <c r="B431" s="100"/>
      <c r="C431" s="145"/>
      <c r="D431" s="67"/>
      <c r="E431" s="68" t="s">
        <v>376</v>
      </c>
      <c r="F431" s="77">
        <v>67</v>
      </c>
      <c r="G431" s="70">
        <v>0.05</v>
      </c>
      <c r="H431" s="71">
        <f t="shared" si="36"/>
        <v>71</v>
      </c>
      <c r="I431" s="72" t="s">
        <v>35</v>
      </c>
      <c r="J431" s="73">
        <v>1.5</v>
      </c>
      <c r="K431" s="73">
        <v>2.5</v>
      </c>
      <c r="L431" s="74">
        <f>(J431+K431)*H431</f>
        <v>284</v>
      </c>
      <c r="M431" s="75"/>
      <c r="N431" s="82"/>
    </row>
    <row r="432" spans="1:14" s="83" customFormat="1" ht="15.75" customHeight="1" x14ac:dyDescent="0.2">
      <c r="A432" s="69">
        <f>IF(I432&lt;&gt;"",1+MAX($A$10:A431),"")</f>
        <v>329</v>
      </c>
      <c r="B432" s="100"/>
      <c r="C432" s="145"/>
      <c r="D432" s="67"/>
      <c r="E432" s="68" t="s">
        <v>377</v>
      </c>
      <c r="F432" s="77">
        <v>2</v>
      </c>
      <c r="G432" s="70">
        <v>0.05</v>
      </c>
      <c r="H432" s="71">
        <f t="shared" si="36"/>
        <v>3</v>
      </c>
      <c r="I432" s="72" t="s">
        <v>32</v>
      </c>
      <c r="J432" s="73">
        <v>300</v>
      </c>
      <c r="K432" s="73">
        <v>650</v>
      </c>
      <c r="L432" s="74">
        <f>(J432+K432)*H432</f>
        <v>2850</v>
      </c>
      <c r="M432" s="75"/>
      <c r="N432" s="82"/>
    </row>
    <row r="433" spans="1:14" s="83" customFormat="1" x14ac:dyDescent="0.2">
      <c r="A433" s="69" t="str">
        <f>IF(I433&lt;&gt;"",1+MAX($A$10:A432),"")</f>
        <v/>
      </c>
      <c r="B433" s="123"/>
      <c r="C433" s="123"/>
      <c r="D433" s="67"/>
      <c r="E433" s="68"/>
      <c r="F433" s="77"/>
      <c r="G433" s="70"/>
      <c r="H433" s="71"/>
      <c r="I433" s="72"/>
      <c r="J433" s="76"/>
      <c r="K433" s="73"/>
      <c r="L433" s="74"/>
      <c r="M433" s="75"/>
      <c r="N433" s="82"/>
    </row>
    <row r="434" spans="1:14" s="83" customFormat="1" x14ac:dyDescent="0.2">
      <c r="A434" s="69" t="str">
        <f>IF(I434&lt;&gt;"",1+MAX($A$10:A433),"")</f>
        <v/>
      </c>
      <c r="B434" s="124"/>
      <c r="C434" s="78"/>
      <c r="D434" s="80" t="s">
        <v>49</v>
      </c>
      <c r="E434" s="81" t="s">
        <v>50</v>
      </c>
      <c r="F434" s="78"/>
      <c r="G434" s="84"/>
      <c r="H434" s="84"/>
      <c r="I434" s="78"/>
      <c r="J434" s="84"/>
      <c r="K434" s="84"/>
      <c r="L434" s="84"/>
      <c r="M434" s="85">
        <f>SUM(L435:L453)</f>
        <v>97560</v>
      </c>
      <c r="N434" s="82"/>
    </row>
    <row r="435" spans="1:14" s="83" customFormat="1" x14ac:dyDescent="0.2">
      <c r="A435" s="69" t="str">
        <f>IF(I435&lt;&gt;"",1+MAX($A$10:A434),"")</f>
        <v/>
      </c>
      <c r="B435" s="147"/>
      <c r="C435" s="123"/>
      <c r="D435" s="67"/>
      <c r="G435" s="117"/>
      <c r="H435" s="117"/>
      <c r="I435" s="117"/>
      <c r="J435" s="76"/>
      <c r="K435" s="73"/>
      <c r="L435" s="74"/>
      <c r="M435" s="75"/>
      <c r="N435" s="82"/>
    </row>
    <row r="436" spans="1:14" s="83" customFormat="1" x14ac:dyDescent="0.25">
      <c r="A436" s="69">
        <f>IF(I436&lt;&gt;"",1+MAX($A$10:A435),"")</f>
        <v>330</v>
      </c>
      <c r="B436" s="167"/>
      <c r="C436" s="123"/>
      <c r="D436" s="67"/>
      <c r="E436" s="116" t="s">
        <v>378</v>
      </c>
      <c r="F436" s="77">
        <v>5.5</v>
      </c>
      <c r="G436" s="70">
        <v>0</v>
      </c>
      <c r="H436" s="71">
        <f t="shared" ref="H436:H437" si="37">CEILING(F436*(1+G436),1)</f>
        <v>6</v>
      </c>
      <c r="I436" s="117" t="s">
        <v>35</v>
      </c>
      <c r="J436" s="76">
        <v>15</v>
      </c>
      <c r="K436" s="73">
        <v>20</v>
      </c>
      <c r="L436" s="74">
        <f>(J436+K436)*H436</f>
        <v>210</v>
      </c>
      <c r="M436" s="75"/>
      <c r="N436" s="82"/>
    </row>
    <row r="437" spans="1:14" s="83" customFormat="1" x14ac:dyDescent="0.25">
      <c r="A437" s="69">
        <f>IF(I437&lt;&gt;"",1+MAX($A$10:A436),"")</f>
        <v>331</v>
      </c>
      <c r="B437" s="167"/>
      <c r="C437" s="123"/>
      <c r="D437" s="67"/>
      <c r="E437" s="116" t="s">
        <v>379</v>
      </c>
      <c r="F437" s="77">
        <v>4</v>
      </c>
      <c r="G437" s="70">
        <v>0</v>
      </c>
      <c r="H437" s="71">
        <f t="shared" si="37"/>
        <v>4</v>
      </c>
      <c r="I437" s="117" t="s">
        <v>32</v>
      </c>
      <c r="J437" s="76">
        <v>150</v>
      </c>
      <c r="K437" s="73">
        <v>300</v>
      </c>
      <c r="L437" s="74">
        <f>(J437+K437)*H437</f>
        <v>1800</v>
      </c>
      <c r="M437" s="75"/>
      <c r="N437" s="82"/>
    </row>
    <row r="438" spans="1:14" s="83" customFormat="1" x14ac:dyDescent="0.25">
      <c r="A438" s="69">
        <f>IF(I438&lt;&gt;"",1+MAX($A$10:A437),"")</f>
        <v>332</v>
      </c>
      <c r="B438" s="167"/>
      <c r="C438" s="123"/>
      <c r="D438" s="67"/>
      <c r="E438" s="116" t="s">
        <v>55</v>
      </c>
      <c r="F438" s="77">
        <v>347</v>
      </c>
      <c r="G438" s="70">
        <v>0.05</v>
      </c>
      <c r="H438" s="71">
        <f t="shared" ref="H438:H452" si="38">CEILING(F438*(1+G438),1)</f>
        <v>365</v>
      </c>
      <c r="I438" s="117" t="s">
        <v>33</v>
      </c>
      <c r="J438" s="76">
        <v>15</v>
      </c>
      <c r="K438" s="73">
        <v>45</v>
      </c>
      <c r="L438" s="74">
        <f>(J438+K438)*H438</f>
        <v>21900</v>
      </c>
      <c r="M438" s="75"/>
      <c r="N438" s="82"/>
    </row>
    <row r="439" spans="1:14" s="83" customFormat="1" x14ac:dyDescent="0.25">
      <c r="A439" s="69">
        <f>IF(I439&lt;&gt;"",1+MAX($A$10:A438),"")</f>
        <v>333</v>
      </c>
      <c r="B439" s="167"/>
      <c r="C439" s="123"/>
      <c r="D439" s="67"/>
      <c r="E439" s="116" t="s">
        <v>380</v>
      </c>
      <c r="F439" s="77">
        <v>23</v>
      </c>
      <c r="G439" s="70">
        <v>0.05</v>
      </c>
      <c r="H439" s="71">
        <f t="shared" si="38"/>
        <v>25</v>
      </c>
      <c r="I439" s="117" t="s">
        <v>35</v>
      </c>
      <c r="J439" s="76">
        <v>50</v>
      </c>
      <c r="K439" s="73">
        <v>100</v>
      </c>
      <c r="L439" s="74">
        <f>(J439+K439)*H439</f>
        <v>3750</v>
      </c>
      <c r="M439" s="75"/>
      <c r="N439" s="82"/>
    </row>
    <row r="440" spans="1:14" s="83" customFormat="1" x14ac:dyDescent="0.25">
      <c r="A440" s="69">
        <f>IF(I440&lt;&gt;"",1+MAX($A$10:A439),"")</f>
        <v>334</v>
      </c>
      <c r="B440" s="167"/>
      <c r="C440" s="123"/>
      <c r="D440" s="67"/>
      <c r="E440" s="116" t="s">
        <v>381</v>
      </c>
      <c r="F440" s="77">
        <v>6</v>
      </c>
      <c r="G440" s="70">
        <v>0</v>
      </c>
      <c r="H440" s="71">
        <f t="shared" si="38"/>
        <v>6</v>
      </c>
      <c r="I440" s="117" t="s">
        <v>32</v>
      </c>
      <c r="J440" s="76">
        <v>500</v>
      </c>
      <c r="K440" s="73">
        <v>3000</v>
      </c>
      <c r="L440" s="74">
        <f>(J440+K440)*H440</f>
        <v>21000</v>
      </c>
      <c r="M440" s="75"/>
      <c r="N440" s="82"/>
    </row>
    <row r="441" spans="1:14" s="83" customFormat="1" x14ac:dyDescent="0.25">
      <c r="A441" s="69">
        <f>IF(I441&lt;&gt;"",1+MAX($A$10:A440),"")</f>
        <v>335</v>
      </c>
      <c r="B441" s="167"/>
      <c r="C441" s="123"/>
      <c r="D441" s="67"/>
      <c r="E441" s="116" t="s">
        <v>382</v>
      </c>
      <c r="F441" s="77">
        <v>68</v>
      </c>
      <c r="G441" s="70">
        <v>0.05</v>
      </c>
      <c r="H441" s="71">
        <f t="shared" si="38"/>
        <v>72</v>
      </c>
      <c r="I441" s="117" t="s">
        <v>35</v>
      </c>
      <c r="J441" s="76">
        <v>35</v>
      </c>
      <c r="K441" s="73">
        <v>125</v>
      </c>
      <c r="L441" s="74">
        <f>(J441+K441)*H441</f>
        <v>11520</v>
      </c>
      <c r="M441" s="75"/>
      <c r="N441" s="82"/>
    </row>
    <row r="442" spans="1:14" s="83" customFormat="1" x14ac:dyDescent="0.25">
      <c r="A442" s="69">
        <f>IF(I442&lt;&gt;"",1+MAX($A$10:A441),"")</f>
        <v>336</v>
      </c>
      <c r="B442" s="167"/>
      <c r="C442" s="123"/>
      <c r="D442" s="67"/>
      <c r="E442" s="116" t="s">
        <v>383</v>
      </c>
      <c r="F442" s="77">
        <v>33</v>
      </c>
      <c r="G442" s="70">
        <v>0.05</v>
      </c>
      <c r="H442" s="71">
        <f t="shared" si="38"/>
        <v>35</v>
      </c>
      <c r="I442" s="117" t="s">
        <v>35</v>
      </c>
      <c r="J442" s="76">
        <v>35</v>
      </c>
      <c r="K442" s="73">
        <v>95</v>
      </c>
      <c r="L442" s="74">
        <f>(J442+K442)*H442</f>
        <v>4550</v>
      </c>
      <c r="M442" s="75"/>
      <c r="N442" s="82"/>
    </row>
    <row r="443" spans="1:14" s="83" customFormat="1" x14ac:dyDescent="0.25">
      <c r="A443" s="69">
        <f>IF(I443&lt;&gt;"",1+MAX($A$10:A442),"")</f>
        <v>337</v>
      </c>
      <c r="B443" s="167"/>
      <c r="C443" s="145"/>
      <c r="D443" s="67"/>
      <c r="E443" s="116" t="s">
        <v>384</v>
      </c>
      <c r="F443" s="77">
        <v>40</v>
      </c>
      <c r="G443" s="70">
        <v>0.05</v>
      </c>
      <c r="H443" s="71">
        <f t="shared" si="38"/>
        <v>42</v>
      </c>
      <c r="I443" s="117" t="s">
        <v>35</v>
      </c>
      <c r="J443" s="76">
        <v>30</v>
      </c>
      <c r="K443" s="73">
        <v>70</v>
      </c>
      <c r="L443" s="74">
        <f>(J443+K443)*H443</f>
        <v>4200</v>
      </c>
      <c r="M443" s="75"/>
      <c r="N443" s="82"/>
    </row>
    <row r="444" spans="1:14" s="83" customFormat="1" x14ac:dyDescent="0.25">
      <c r="A444" s="69">
        <f>IF(I444&lt;&gt;"",1+MAX($A$10:A443),"")</f>
        <v>338</v>
      </c>
      <c r="B444" s="167"/>
      <c r="C444" s="145"/>
      <c r="D444" s="67"/>
      <c r="E444" s="116" t="s">
        <v>385</v>
      </c>
      <c r="F444" s="77">
        <v>4</v>
      </c>
      <c r="G444" s="70">
        <v>0</v>
      </c>
      <c r="H444" s="71">
        <f t="shared" si="38"/>
        <v>4</v>
      </c>
      <c r="I444" s="117" t="s">
        <v>32</v>
      </c>
      <c r="J444" s="76">
        <v>100</v>
      </c>
      <c r="K444" s="73">
        <v>150</v>
      </c>
      <c r="L444" s="74">
        <f>(J444+K444)*H444</f>
        <v>1000</v>
      </c>
      <c r="M444" s="75"/>
      <c r="N444" s="82"/>
    </row>
    <row r="445" spans="1:14" s="83" customFormat="1" x14ac:dyDescent="0.25">
      <c r="A445" s="69">
        <f>IF(I445&lt;&gt;"",1+MAX($A$10:A444),"")</f>
        <v>339</v>
      </c>
      <c r="B445" s="167"/>
      <c r="C445" s="145"/>
      <c r="D445" s="67"/>
      <c r="E445" s="116" t="s">
        <v>386</v>
      </c>
      <c r="F445" s="77">
        <v>4</v>
      </c>
      <c r="G445" s="70">
        <v>0</v>
      </c>
      <c r="H445" s="71">
        <f t="shared" si="38"/>
        <v>4</v>
      </c>
      <c r="I445" s="117" t="s">
        <v>35</v>
      </c>
      <c r="J445" s="76">
        <v>30</v>
      </c>
      <c r="K445" s="73">
        <v>70</v>
      </c>
      <c r="L445" s="74">
        <f>(J445+K445)*H445</f>
        <v>400</v>
      </c>
      <c r="M445" s="75"/>
      <c r="N445" s="82"/>
    </row>
    <row r="446" spans="1:14" s="83" customFormat="1" x14ac:dyDescent="0.25">
      <c r="A446" s="69">
        <f>IF(I446&lt;&gt;"",1+MAX($A$10:A445),"")</f>
        <v>340</v>
      </c>
      <c r="B446" s="167"/>
      <c r="C446" s="145"/>
      <c r="D446" s="67"/>
      <c r="E446" s="116" t="s">
        <v>387</v>
      </c>
      <c r="F446" s="77">
        <v>33</v>
      </c>
      <c r="G446" s="70">
        <v>0</v>
      </c>
      <c r="H446" s="71">
        <f t="shared" si="38"/>
        <v>33</v>
      </c>
      <c r="I446" s="117" t="s">
        <v>35</v>
      </c>
      <c r="J446" s="76">
        <v>50</v>
      </c>
      <c r="K446" s="73">
        <v>150</v>
      </c>
      <c r="L446" s="74">
        <f>(J446+K446)*H446</f>
        <v>6600</v>
      </c>
      <c r="M446" s="75"/>
      <c r="N446" s="82"/>
    </row>
    <row r="447" spans="1:14" s="83" customFormat="1" x14ac:dyDescent="0.25">
      <c r="A447" s="69">
        <f>IF(I447&lt;&gt;"",1+MAX($A$10:A446),"")</f>
        <v>341</v>
      </c>
      <c r="B447" s="167"/>
      <c r="C447" s="145"/>
      <c r="D447" s="67"/>
      <c r="E447" s="116" t="s">
        <v>388</v>
      </c>
      <c r="F447" s="77">
        <v>61</v>
      </c>
      <c r="G447" s="70">
        <v>0.05</v>
      </c>
      <c r="H447" s="71">
        <f t="shared" si="38"/>
        <v>65</v>
      </c>
      <c r="I447" s="117" t="s">
        <v>35</v>
      </c>
      <c r="J447" s="76">
        <v>50</v>
      </c>
      <c r="K447" s="73">
        <v>100</v>
      </c>
      <c r="L447" s="74">
        <f>(J447+K447)*H447</f>
        <v>9750</v>
      </c>
      <c r="M447" s="75"/>
      <c r="N447" s="82"/>
    </row>
    <row r="448" spans="1:14" s="83" customFormat="1" x14ac:dyDescent="0.25">
      <c r="A448" s="69">
        <f>IF(I448&lt;&gt;"",1+MAX($A$10:A447),"")</f>
        <v>342</v>
      </c>
      <c r="B448" s="167"/>
      <c r="C448" s="145"/>
      <c r="D448" s="67"/>
      <c r="E448" s="116" t="s">
        <v>389</v>
      </c>
      <c r="F448" s="77">
        <v>40</v>
      </c>
      <c r="G448" s="70">
        <v>0.05</v>
      </c>
      <c r="H448" s="71">
        <f t="shared" si="38"/>
        <v>42</v>
      </c>
      <c r="I448" s="117" t="s">
        <v>35</v>
      </c>
      <c r="J448" s="76">
        <v>50</v>
      </c>
      <c r="K448" s="73">
        <v>100</v>
      </c>
      <c r="L448" s="74">
        <f>(J448+K448)*H448</f>
        <v>6300</v>
      </c>
      <c r="M448" s="75"/>
      <c r="N448" s="82"/>
    </row>
    <row r="449" spans="1:14" s="83" customFormat="1" x14ac:dyDescent="0.25">
      <c r="A449" s="69">
        <f>IF(I449&lt;&gt;"",1+MAX($A$10:A448),"")</f>
        <v>343</v>
      </c>
      <c r="B449" s="167"/>
      <c r="C449" s="145"/>
      <c r="D449" s="67"/>
      <c r="E449" s="116" t="s">
        <v>390</v>
      </c>
      <c r="F449" s="77">
        <v>83</v>
      </c>
      <c r="G449" s="70">
        <v>0.05</v>
      </c>
      <c r="H449" s="71">
        <f t="shared" si="38"/>
        <v>88</v>
      </c>
      <c r="I449" s="117" t="s">
        <v>35</v>
      </c>
      <c r="J449" s="76">
        <v>10</v>
      </c>
      <c r="K449" s="73">
        <v>20</v>
      </c>
      <c r="L449" s="74">
        <f>(J449+K449)*H449</f>
        <v>2640</v>
      </c>
      <c r="M449" s="75"/>
      <c r="N449" s="82"/>
    </row>
    <row r="450" spans="1:14" s="83" customFormat="1" x14ac:dyDescent="0.25">
      <c r="A450" s="69">
        <f>IF(I450&lt;&gt;"",1+MAX($A$10:A449),"")</f>
        <v>344</v>
      </c>
      <c r="B450" s="167"/>
      <c r="C450" s="145"/>
      <c r="D450" s="67"/>
      <c r="E450" s="116" t="s">
        <v>391</v>
      </c>
      <c r="F450" s="77">
        <v>3.25</v>
      </c>
      <c r="G450" s="70">
        <v>0.05</v>
      </c>
      <c r="H450" s="71">
        <f t="shared" si="38"/>
        <v>4</v>
      </c>
      <c r="I450" s="117" t="s">
        <v>35</v>
      </c>
      <c r="J450" s="76">
        <v>35</v>
      </c>
      <c r="K450" s="73">
        <v>100</v>
      </c>
      <c r="L450" s="74">
        <f>(J450+K450)*H450</f>
        <v>540</v>
      </c>
      <c r="M450" s="75"/>
      <c r="N450" s="82"/>
    </row>
    <row r="451" spans="1:14" s="83" customFormat="1" x14ac:dyDescent="0.25">
      <c r="A451" s="69">
        <f>IF(I451&lt;&gt;"",1+MAX($A$10:A450),"")</f>
        <v>345</v>
      </c>
      <c r="B451" s="167"/>
      <c r="C451" s="145"/>
      <c r="D451" s="67"/>
      <c r="E451" s="116" t="s">
        <v>392</v>
      </c>
      <c r="F451" s="77">
        <v>6</v>
      </c>
      <c r="G451" s="70">
        <v>0</v>
      </c>
      <c r="H451" s="71">
        <f t="shared" si="38"/>
        <v>6</v>
      </c>
      <c r="I451" s="117" t="s">
        <v>32</v>
      </c>
      <c r="J451" s="76">
        <v>30</v>
      </c>
      <c r="K451" s="73">
        <v>70</v>
      </c>
      <c r="L451" s="74">
        <f>(J451+K451)*H451</f>
        <v>600</v>
      </c>
      <c r="M451" s="75"/>
      <c r="N451" s="82"/>
    </row>
    <row r="452" spans="1:14" s="83" customFormat="1" x14ac:dyDescent="0.25">
      <c r="A452" s="69">
        <f>IF(I452&lt;&gt;"",1+MAX($A$10:A451),"")</f>
        <v>346</v>
      </c>
      <c r="B452" s="167"/>
      <c r="C452" s="145"/>
      <c r="D452" s="67"/>
      <c r="E452" s="116" t="s">
        <v>393</v>
      </c>
      <c r="F452" s="77">
        <v>1</v>
      </c>
      <c r="G452" s="70">
        <v>0</v>
      </c>
      <c r="H452" s="71">
        <f t="shared" si="38"/>
        <v>1</v>
      </c>
      <c r="I452" s="117" t="s">
        <v>32</v>
      </c>
      <c r="J452" s="76">
        <v>250</v>
      </c>
      <c r="K452" s="73">
        <v>550</v>
      </c>
      <c r="L452" s="74">
        <f>(J452+K452)*H452</f>
        <v>800</v>
      </c>
      <c r="M452" s="75"/>
      <c r="N452" s="82"/>
    </row>
    <row r="453" spans="1:14" s="83" customFormat="1" x14ac:dyDescent="0.2">
      <c r="A453" s="69" t="str">
        <f>IF(I453&lt;&gt;"",1+MAX($A$10:A452),"")</f>
        <v/>
      </c>
      <c r="B453" s="69"/>
      <c r="C453" s="110"/>
      <c r="D453" s="67"/>
      <c r="F453" s="77"/>
      <c r="G453" s="112"/>
      <c r="H453" s="77"/>
      <c r="I453" s="72"/>
      <c r="J453" s="73"/>
      <c r="K453" s="73"/>
      <c r="L453" s="74"/>
      <c r="M453" s="113"/>
      <c r="N453" s="82"/>
    </row>
    <row r="454" spans="1:14" s="83" customFormat="1" x14ac:dyDescent="0.2">
      <c r="A454" s="69" t="str">
        <f>IF(I454&lt;&gt;"",1+MAX($A$10:A453),"")</f>
        <v/>
      </c>
      <c r="B454" s="103"/>
      <c r="C454" s="104"/>
      <c r="D454" s="105" t="s">
        <v>51</v>
      </c>
      <c r="E454" s="102" t="s">
        <v>52</v>
      </c>
      <c r="F454" s="106"/>
      <c r="G454" s="107"/>
      <c r="H454" s="107"/>
      <c r="I454" s="107"/>
      <c r="J454" s="108"/>
      <c r="K454" s="108"/>
      <c r="L454" s="108"/>
      <c r="M454" s="109">
        <f>SUM(L455:L469)</f>
        <v>35300</v>
      </c>
      <c r="N454" s="82"/>
    </row>
    <row r="455" spans="1:14" s="83" customFormat="1" x14ac:dyDescent="0.2">
      <c r="A455" s="69" t="str">
        <f>IF(I455&lt;&gt;"",1+MAX($A$10:A454),"")</f>
        <v/>
      </c>
      <c r="B455" s="69"/>
      <c r="C455" s="110"/>
      <c r="D455" s="67"/>
      <c r="F455" s="111"/>
      <c r="G455" s="112"/>
      <c r="H455" s="77"/>
      <c r="I455" s="72"/>
      <c r="J455" s="73"/>
      <c r="K455" s="73"/>
      <c r="L455" s="74"/>
      <c r="M455" s="113"/>
      <c r="N455" s="82"/>
    </row>
    <row r="456" spans="1:14" s="83" customFormat="1" ht="15.75" customHeight="1" x14ac:dyDescent="0.25">
      <c r="A456" s="69">
        <f>IF(I456&lt;&gt;"",1+MAX($A$10:A455),"")</f>
        <v>347</v>
      </c>
      <c r="B456" s="166" t="s">
        <v>54</v>
      </c>
      <c r="C456" s="114"/>
      <c r="D456" s="67"/>
      <c r="E456" s="116" t="s">
        <v>72</v>
      </c>
      <c r="F456" s="77">
        <v>1</v>
      </c>
      <c r="G456" s="70">
        <v>0</v>
      </c>
      <c r="H456" s="71">
        <f t="shared" ref="H456:H461" si="39">CEILING(F456*(1+G456),1)</f>
        <v>1</v>
      </c>
      <c r="I456" s="117" t="s">
        <v>32</v>
      </c>
      <c r="J456" s="76">
        <v>300</v>
      </c>
      <c r="K456" s="73">
        <v>600</v>
      </c>
      <c r="L456" s="74">
        <f>(J456+K456)*H456</f>
        <v>900</v>
      </c>
      <c r="M456" s="75"/>
      <c r="N456" s="82"/>
    </row>
    <row r="457" spans="1:14" s="83" customFormat="1" x14ac:dyDescent="0.25">
      <c r="A457" s="69">
        <f>IF(I457&lt;&gt;"",1+MAX($A$10:A456),"")</f>
        <v>348</v>
      </c>
      <c r="B457" s="167"/>
      <c r="C457" s="110"/>
      <c r="D457" s="67"/>
      <c r="E457" s="116" t="s">
        <v>394</v>
      </c>
      <c r="F457" s="77">
        <v>1</v>
      </c>
      <c r="G457" s="70">
        <v>0</v>
      </c>
      <c r="H457" s="71">
        <f t="shared" si="39"/>
        <v>1</v>
      </c>
      <c r="I457" s="117" t="s">
        <v>32</v>
      </c>
      <c r="J457" s="76">
        <v>300</v>
      </c>
      <c r="K457" s="73">
        <v>600</v>
      </c>
      <c r="L457" s="74">
        <f>(J457+K457)*H457</f>
        <v>900</v>
      </c>
      <c r="M457" s="75"/>
      <c r="N457" s="82"/>
    </row>
    <row r="458" spans="1:14" s="83" customFormat="1" x14ac:dyDescent="0.25">
      <c r="A458" s="69">
        <f>IF(I458&lt;&gt;"",1+MAX($A$10:A457),"")</f>
        <v>349</v>
      </c>
      <c r="B458" s="167"/>
      <c r="C458" s="110"/>
      <c r="D458" s="67"/>
      <c r="E458" s="116" t="s">
        <v>53</v>
      </c>
      <c r="F458" s="77">
        <v>1</v>
      </c>
      <c r="G458" s="70">
        <v>0</v>
      </c>
      <c r="H458" s="71">
        <f t="shared" si="39"/>
        <v>1</v>
      </c>
      <c r="I458" s="117" t="s">
        <v>32</v>
      </c>
      <c r="J458" s="76">
        <v>500</v>
      </c>
      <c r="K458" s="73">
        <v>1800</v>
      </c>
      <c r="L458" s="74">
        <f>(J458+K458)*H458</f>
        <v>2300</v>
      </c>
      <c r="M458" s="75"/>
      <c r="N458" s="82"/>
    </row>
    <row r="459" spans="1:14" s="83" customFormat="1" x14ac:dyDescent="0.25">
      <c r="A459" s="69">
        <f>IF(I459&lt;&gt;"",1+MAX($A$10:A458),"")</f>
        <v>350</v>
      </c>
      <c r="B459" s="167"/>
      <c r="C459" s="110"/>
      <c r="D459" s="67"/>
      <c r="E459" s="116" t="s">
        <v>395</v>
      </c>
      <c r="F459" s="77">
        <v>2</v>
      </c>
      <c r="G459" s="70">
        <v>0</v>
      </c>
      <c r="H459" s="71">
        <f t="shared" ref="H459:H460" si="40">CEILING(F459*(1+G459),1)</f>
        <v>2</v>
      </c>
      <c r="I459" s="117" t="s">
        <v>32</v>
      </c>
      <c r="J459" s="76">
        <v>500</v>
      </c>
      <c r="K459" s="73">
        <v>1000</v>
      </c>
      <c r="L459" s="74">
        <f>(J459+K459)*H459</f>
        <v>3000</v>
      </c>
      <c r="M459" s="75"/>
      <c r="N459" s="82"/>
    </row>
    <row r="460" spans="1:14" s="83" customFormat="1" x14ac:dyDescent="0.25">
      <c r="A460" s="69">
        <f>IF(I460&lt;&gt;"",1+MAX($A$10:A459),"")</f>
        <v>351</v>
      </c>
      <c r="B460" s="167"/>
      <c r="C460" s="110"/>
      <c r="D460" s="67"/>
      <c r="E460" s="116" t="s">
        <v>396</v>
      </c>
      <c r="F460" s="77">
        <v>1</v>
      </c>
      <c r="G460" s="70">
        <v>0</v>
      </c>
      <c r="H460" s="71">
        <f t="shared" si="40"/>
        <v>1</v>
      </c>
      <c r="I460" s="117" t="s">
        <v>32</v>
      </c>
      <c r="J460" s="76">
        <v>500</v>
      </c>
      <c r="K460" s="73">
        <v>1700</v>
      </c>
      <c r="L460" s="74">
        <f>(J460+K460)*H460</f>
        <v>2200</v>
      </c>
      <c r="M460" s="75"/>
      <c r="N460" s="82"/>
    </row>
    <row r="461" spans="1:14" s="83" customFormat="1" x14ac:dyDescent="0.25">
      <c r="A461" s="69">
        <f>IF(I461&lt;&gt;"",1+MAX($A$10:A460),"")</f>
        <v>352</v>
      </c>
      <c r="B461" s="167"/>
      <c r="C461" s="110"/>
      <c r="D461" s="67"/>
      <c r="E461" s="116" t="s">
        <v>397</v>
      </c>
      <c r="F461" s="77">
        <v>4</v>
      </c>
      <c r="G461" s="70">
        <v>0</v>
      </c>
      <c r="H461" s="71">
        <f t="shared" si="39"/>
        <v>4</v>
      </c>
      <c r="I461" s="117" t="s">
        <v>32</v>
      </c>
      <c r="J461" s="76">
        <v>500</v>
      </c>
      <c r="K461" s="73">
        <v>1000</v>
      </c>
      <c r="L461" s="74">
        <f>(J461+K461)*H461</f>
        <v>6000</v>
      </c>
      <c r="M461" s="75"/>
      <c r="N461" s="82"/>
    </row>
    <row r="462" spans="1:14" s="83" customFormat="1" x14ac:dyDescent="0.25">
      <c r="A462" s="69">
        <f>IF(I462&lt;&gt;"",1+MAX($A$10:A461),"")</f>
        <v>353</v>
      </c>
      <c r="B462" s="176"/>
      <c r="C462" s="110"/>
      <c r="D462" s="67"/>
      <c r="E462" s="116" t="s">
        <v>398</v>
      </c>
      <c r="F462" s="77">
        <v>4</v>
      </c>
      <c r="G462" s="70">
        <v>0</v>
      </c>
      <c r="H462" s="71">
        <f t="shared" ref="H462" si="41">CEILING(F462*(1+G462),1)</f>
        <v>4</v>
      </c>
      <c r="I462" s="117" t="s">
        <v>32</v>
      </c>
      <c r="J462" s="76">
        <v>500</v>
      </c>
      <c r="K462" s="73">
        <v>1800</v>
      </c>
      <c r="L462" s="74">
        <f>(J462+K462)*H462</f>
        <v>9200</v>
      </c>
      <c r="M462" s="75"/>
      <c r="N462" s="82"/>
    </row>
    <row r="463" spans="1:14" s="83" customFormat="1" x14ac:dyDescent="0.25">
      <c r="A463" s="69">
        <f>IF(I463&lt;&gt;"",1+MAX($A$10:A462),"")</f>
        <v>354</v>
      </c>
      <c r="B463" s="126"/>
      <c r="C463" s="151"/>
      <c r="D463" s="67"/>
      <c r="E463" s="116" t="s">
        <v>399</v>
      </c>
      <c r="F463" s="77">
        <v>2</v>
      </c>
      <c r="G463" s="70">
        <v>0</v>
      </c>
      <c r="H463" s="71">
        <f t="shared" ref="H463:H468" si="42">CEILING(F463*(1+G463),1)</f>
        <v>2</v>
      </c>
      <c r="I463" s="117" t="s">
        <v>32</v>
      </c>
      <c r="J463" s="76">
        <v>500</v>
      </c>
      <c r="K463" s="73">
        <v>1800</v>
      </c>
      <c r="L463" s="74">
        <f>(J463+K463)*H463</f>
        <v>4600</v>
      </c>
      <c r="M463" s="75"/>
      <c r="N463" s="82"/>
    </row>
    <row r="464" spans="1:14" s="83" customFormat="1" x14ac:dyDescent="0.25">
      <c r="A464" s="69">
        <f>IF(I464&lt;&gt;"",1+MAX($A$10:A463),"")</f>
        <v>355</v>
      </c>
      <c r="B464" s="126"/>
      <c r="C464" s="151"/>
      <c r="D464" s="67"/>
      <c r="E464" s="116" t="s">
        <v>400</v>
      </c>
      <c r="F464" s="77">
        <v>1</v>
      </c>
      <c r="G464" s="70">
        <v>0</v>
      </c>
      <c r="H464" s="71">
        <f t="shared" si="42"/>
        <v>1</v>
      </c>
      <c r="I464" s="117" t="s">
        <v>32</v>
      </c>
      <c r="J464" s="76">
        <v>300</v>
      </c>
      <c r="K464" s="73">
        <v>650</v>
      </c>
      <c r="L464" s="74">
        <f>(J464+K464)*H464</f>
        <v>950</v>
      </c>
      <c r="M464" s="75"/>
      <c r="N464" s="82"/>
    </row>
    <row r="465" spans="1:14" s="83" customFormat="1" x14ac:dyDescent="0.25">
      <c r="A465" s="69">
        <f>IF(I465&lt;&gt;"",1+MAX($A$10:A464),"")</f>
        <v>356</v>
      </c>
      <c r="B465" s="126"/>
      <c r="C465" s="151"/>
      <c r="D465" s="67"/>
      <c r="E465" s="116" t="s">
        <v>401</v>
      </c>
      <c r="F465" s="77">
        <v>1</v>
      </c>
      <c r="G465" s="70">
        <v>0</v>
      </c>
      <c r="H465" s="71">
        <f t="shared" si="42"/>
        <v>1</v>
      </c>
      <c r="I465" s="117" t="s">
        <v>32</v>
      </c>
      <c r="J465" s="76">
        <v>500</v>
      </c>
      <c r="K465" s="73">
        <v>1500</v>
      </c>
      <c r="L465" s="74">
        <f>(J465+K465)*H465</f>
        <v>2000</v>
      </c>
      <c r="M465" s="75"/>
      <c r="N465" s="82"/>
    </row>
    <row r="466" spans="1:14" s="83" customFormat="1" x14ac:dyDescent="0.25">
      <c r="A466" s="69">
        <f>IF(I466&lt;&gt;"",1+MAX($A$10:A465),"")</f>
        <v>357</v>
      </c>
      <c r="B466" s="126"/>
      <c r="C466" s="151"/>
      <c r="D466" s="67"/>
      <c r="E466" s="116" t="s">
        <v>402</v>
      </c>
      <c r="F466" s="77">
        <v>2</v>
      </c>
      <c r="G466" s="70">
        <v>0</v>
      </c>
      <c r="H466" s="71">
        <f t="shared" si="42"/>
        <v>2</v>
      </c>
      <c r="I466" s="117" t="s">
        <v>32</v>
      </c>
      <c r="J466" s="76">
        <v>150</v>
      </c>
      <c r="K466" s="73">
        <v>300</v>
      </c>
      <c r="L466" s="74">
        <f>(J466+K466)*H466</f>
        <v>900</v>
      </c>
      <c r="M466" s="75"/>
      <c r="N466" s="82"/>
    </row>
    <row r="467" spans="1:14" s="83" customFormat="1" x14ac:dyDescent="0.25">
      <c r="A467" s="69">
        <f>IF(I467&lt;&gt;"",1+MAX($A$10:A466),"")</f>
        <v>358</v>
      </c>
      <c r="B467" s="126"/>
      <c r="C467" s="151"/>
      <c r="D467" s="67"/>
      <c r="E467" s="116" t="s">
        <v>403</v>
      </c>
      <c r="F467" s="77">
        <v>1</v>
      </c>
      <c r="G467" s="70">
        <v>0</v>
      </c>
      <c r="H467" s="71">
        <f t="shared" si="42"/>
        <v>1</v>
      </c>
      <c r="I467" s="117" t="s">
        <v>32</v>
      </c>
      <c r="J467" s="76">
        <v>500</v>
      </c>
      <c r="K467" s="73">
        <v>1300</v>
      </c>
      <c r="L467" s="74">
        <f>(J467+K467)*H467</f>
        <v>1800</v>
      </c>
      <c r="M467" s="75"/>
      <c r="N467" s="82"/>
    </row>
    <row r="468" spans="1:14" s="83" customFormat="1" x14ac:dyDescent="0.25">
      <c r="A468" s="69">
        <f>IF(I468&lt;&gt;"",1+MAX($A$10:A467),"")</f>
        <v>359</v>
      </c>
      <c r="B468" s="126"/>
      <c r="C468" s="151"/>
      <c r="D468" s="67"/>
      <c r="E468" s="116" t="s">
        <v>404</v>
      </c>
      <c r="F468" s="77">
        <v>1</v>
      </c>
      <c r="G468" s="70">
        <v>0</v>
      </c>
      <c r="H468" s="71">
        <f t="shared" si="42"/>
        <v>1</v>
      </c>
      <c r="I468" s="117" t="s">
        <v>32</v>
      </c>
      <c r="J468" s="76">
        <v>200</v>
      </c>
      <c r="K468" s="73">
        <v>350</v>
      </c>
      <c r="L468" s="74">
        <f>(J468+K468)*H468</f>
        <v>550</v>
      </c>
      <c r="M468" s="75"/>
      <c r="N468" s="82"/>
    </row>
    <row r="469" spans="1:14" s="83" customFormat="1" x14ac:dyDescent="0.2">
      <c r="A469" s="69" t="str">
        <f>IF(I469&lt;&gt;"",1+MAX($A$10:A468),"")</f>
        <v/>
      </c>
      <c r="B469" s="145"/>
      <c r="C469" s="145"/>
      <c r="D469" s="67"/>
      <c r="E469" s="68"/>
      <c r="F469" s="77"/>
      <c r="G469" s="70"/>
      <c r="H469" s="71"/>
      <c r="I469" s="72"/>
      <c r="J469" s="76"/>
      <c r="K469" s="73"/>
      <c r="L469" s="74"/>
      <c r="M469" s="75"/>
      <c r="N469" s="82"/>
    </row>
    <row r="470" spans="1:14" s="83" customFormat="1" x14ac:dyDescent="0.2">
      <c r="A470" s="69" t="str">
        <f>IF(I470&lt;&gt;"",1+MAX($A$10:A469),"")</f>
        <v/>
      </c>
      <c r="B470" s="124"/>
      <c r="C470" s="78"/>
      <c r="D470" s="80" t="s">
        <v>405</v>
      </c>
      <c r="E470" s="81" t="s">
        <v>406</v>
      </c>
      <c r="F470" s="78"/>
      <c r="G470" s="84"/>
      <c r="H470" s="84"/>
      <c r="I470" s="78"/>
      <c r="J470" s="84"/>
      <c r="K470" s="84"/>
      <c r="L470" s="84"/>
      <c r="M470" s="85">
        <f>SUM(L471:L487)</f>
        <v>55920</v>
      </c>
      <c r="N470" s="82"/>
    </row>
    <row r="471" spans="1:14" s="83" customFormat="1" x14ac:dyDescent="0.2">
      <c r="A471" s="69" t="str">
        <f>IF(I471&lt;&gt;"",1+MAX($A$10:A470),"")</f>
        <v/>
      </c>
      <c r="B471" s="145"/>
      <c r="C471" s="145"/>
      <c r="D471" s="67"/>
      <c r="E471" s="68"/>
      <c r="F471" s="77"/>
      <c r="G471" s="70"/>
      <c r="H471" s="71"/>
      <c r="I471" s="72"/>
      <c r="J471" s="76"/>
      <c r="K471" s="73"/>
      <c r="L471" s="74"/>
      <c r="M471" s="75"/>
      <c r="N471" s="82"/>
    </row>
    <row r="472" spans="1:14" s="83" customFormat="1" x14ac:dyDescent="0.2">
      <c r="A472" s="69" t="str">
        <f>IF(I472&lt;&gt;"",1+MAX($A$10:A471),"")</f>
        <v/>
      </c>
      <c r="B472" s="144"/>
      <c r="C472" s="145"/>
      <c r="D472" s="67"/>
      <c r="E472" s="119" t="s">
        <v>140</v>
      </c>
      <c r="F472" s="77"/>
      <c r="G472" s="70"/>
      <c r="H472" s="71"/>
      <c r="I472" s="72"/>
      <c r="J472" s="76"/>
      <c r="K472" s="73"/>
      <c r="L472" s="74"/>
      <c r="M472" s="75"/>
      <c r="N472" s="82"/>
    </row>
    <row r="473" spans="1:14" s="83" customFormat="1" ht="15.75" customHeight="1" x14ac:dyDescent="0.2">
      <c r="A473" s="69">
        <f>IF(I473&lt;&gt;"",1+MAX($A$10:A472),"")</f>
        <v>360</v>
      </c>
      <c r="B473" s="167"/>
      <c r="C473" s="145"/>
      <c r="D473" s="67"/>
      <c r="E473" s="68" t="s">
        <v>407</v>
      </c>
      <c r="F473" s="77">
        <v>2935</v>
      </c>
      <c r="G473" s="70">
        <v>0</v>
      </c>
      <c r="H473" s="71">
        <f t="shared" ref="H473:H487" si="43">CEILING(F473*(1+G473),1)</f>
        <v>2935</v>
      </c>
      <c r="I473" s="72" t="s">
        <v>33</v>
      </c>
      <c r="J473" s="76">
        <v>0.9</v>
      </c>
      <c r="K473" s="73">
        <v>1.1000000000000001</v>
      </c>
      <c r="L473" s="74">
        <f>(J473+K473)*H473</f>
        <v>5870</v>
      </c>
      <c r="M473" s="75"/>
      <c r="N473" s="82"/>
    </row>
    <row r="474" spans="1:14" s="83" customFormat="1" x14ac:dyDescent="0.2">
      <c r="A474" s="69" t="str">
        <f>IF(I474&lt;&gt;"",1+MAX($A$10:A473),"")</f>
        <v/>
      </c>
      <c r="B474" s="167"/>
      <c r="C474" s="145"/>
      <c r="D474" s="67"/>
      <c r="E474" s="119" t="s">
        <v>142</v>
      </c>
      <c r="F474" s="77"/>
      <c r="G474" s="70"/>
      <c r="H474" s="71">
        <f t="shared" si="43"/>
        <v>0</v>
      </c>
      <c r="I474" s="72"/>
      <c r="J474" s="76"/>
      <c r="K474" s="73"/>
      <c r="L474" s="74">
        <f>(J474+K474)*H474</f>
        <v>0</v>
      </c>
      <c r="M474" s="75"/>
      <c r="N474" s="82"/>
    </row>
    <row r="475" spans="1:14" s="83" customFormat="1" x14ac:dyDescent="0.2">
      <c r="A475" s="69">
        <f>IF(I475&lt;&gt;"",1+MAX($A$10:A474),"")</f>
        <v>361</v>
      </c>
      <c r="B475" s="167"/>
      <c r="C475" s="145"/>
      <c r="D475" s="67"/>
      <c r="E475" s="68" t="s">
        <v>407</v>
      </c>
      <c r="F475" s="77">
        <v>2100</v>
      </c>
      <c r="G475" s="70">
        <v>0</v>
      </c>
      <c r="H475" s="71">
        <f t="shared" si="43"/>
        <v>2100</v>
      </c>
      <c r="I475" s="72" t="s">
        <v>33</v>
      </c>
      <c r="J475" s="76">
        <v>0.9</v>
      </c>
      <c r="K475" s="73">
        <v>1.1000000000000001</v>
      </c>
      <c r="L475" s="74">
        <f>(J475+K475)*H475</f>
        <v>4200</v>
      </c>
      <c r="M475" s="75"/>
      <c r="N475" s="82"/>
    </row>
    <row r="476" spans="1:14" s="83" customFormat="1" x14ac:dyDescent="0.2">
      <c r="A476" s="69" t="str">
        <f>IF(I476&lt;&gt;"",1+MAX($A$10:A475),"")</f>
        <v/>
      </c>
      <c r="B476" s="167"/>
      <c r="C476" s="145"/>
      <c r="D476" s="67"/>
      <c r="E476" s="122" t="s">
        <v>408</v>
      </c>
      <c r="F476" s="77"/>
      <c r="G476" s="70"/>
      <c r="H476" s="71">
        <f t="shared" si="43"/>
        <v>0</v>
      </c>
      <c r="I476" s="72"/>
      <c r="J476" s="76"/>
      <c r="K476" s="73"/>
      <c r="L476" s="74">
        <f>(J476+K476)*H476</f>
        <v>0</v>
      </c>
      <c r="M476" s="75"/>
      <c r="N476" s="82"/>
    </row>
    <row r="477" spans="1:14" s="83" customFormat="1" x14ac:dyDescent="0.2">
      <c r="A477" s="69">
        <f>IF(I477&lt;&gt;"",1+MAX($A$10:A476),"")</f>
        <v>362</v>
      </c>
      <c r="B477" s="167"/>
      <c r="C477" s="145"/>
      <c r="D477" s="67"/>
      <c r="E477" s="68" t="s">
        <v>409</v>
      </c>
      <c r="F477" s="77">
        <v>11</v>
      </c>
      <c r="G477" s="70">
        <v>0</v>
      </c>
      <c r="H477" s="71">
        <f t="shared" si="43"/>
        <v>11</v>
      </c>
      <c r="I477" s="72" t="s">
        <v>32</v>
      </c>
      <c r="J477" s="76">
        <v>300</v>
      </c>
      <c r="K477" s="73">
        <v>650</v>
      </c>
      <c r="L477" s="74">
        <f>(J477+K477)*H477</f>
        <v>10450</v>
      </c>
      <c r="M477" s="75"/>
      <c r="N477" s="82"/>
    </row>
    <row r="478" spans="1:14" s="83" customFormat="1" x14ac:dyDescent="0.2">
      <c r="A478" s="69">
        <f>IF(I478&lt;&gt;"",1+MAX($A$10:A477),"")</f>
        <v>363</v>
      </c>
      <c r="B478" s="167"/>
      <c r="C478" s="145"/>
      <c r="D478" s="67"/>
      <c r="E478" s="68" t="s">
        <v>410</v>
      </c>
      <c r="F478" s="77">
        <v>6</v>
      </c>
      <c r="G478" s="70">
        <v>0</v>
      </c>
      <c r="H478" s="71">
        <f t="shared" si="43"/>
        <v>6</v>
      </c>
      <c r="I478" s="72" t="s">
        <v>32</v>
      </c>
      <c r="J478" s="76">
        <v>300</v>
      </c>
      <c r="K478" s="73">
        <v>600</v>
      </c>
      <c r="L478" s="74">
        <f>(J478+K478)*H478</f>
        <v>5400</v>
      </c>
      <c r="M478" s="75"/>
      <c r="N478" s="82"/>
    </row>
    <row r="479" spans="1:14" s="83" customFormat="1" x14ac:dyDescent="0.2">
      <c r="A479" s="69">
        <f>IF(I479&lt;&gt;"",1+MAX($A$10:A478),"")</f>
        <v>364</v>
      </c>
      <c r="B479" s="167"/>
      <c r="C479" s="145"/>
      <c r="D479" s="67"/>
      <c r="E479" s="68" t="s">
        <v>411</v>
      </c>
      <c r="F479" s="77">
        <v>2</v>
      </c>
      <c r="G479" s="70">
        <v>0</v>
      </c>
      <c r="H479" s="71">
        <f t="shared" si="43"/>
        <v>2</v>
      </c>
      <c r="I479" s="72" t="s">
        <v>32</v>
      </c>
      <c r="J479" s="76">
        <v>500</v>
      </c>
      <c r="K479" s="73">
        <v>2500</v>
      </c>
      <c r="L479" s="74">
        <f>(J479+K479)*H479</f>
        <v>6000</v>
      </c>
      <c r="M479" s="75"/>
      <c r="N479" s="82"/>
    </row>
    <row r="480" spans="1:14" s="83" customFormat="1" x14ac:dyDescent="0.2">
      <c r="A480" s="69">
        <f>IF(I480&lt;&gt;"",1+MAX($A$10:A479),"")</f>
        <v>365</v>
      </c>
      <c r="B480" s="167"/>
      <c r="C480" s="145"/>
      <c r="D480" s="67"/>
      <c r="E480" s="68" t="s">
        <v>412</v>
      </c>
      <c r="F480" s="77">
        <v>2</v>
      </c>
      <c r="G480" s="70">
        <v>0</v>
      </c>
      <c r="H480" s="71">
        <f t="shared" si="43"/>
        <v>2</v>
      </c>
      <c r="I480" s="72" t="s">
        <v>32</v>
      </c>
      <c r="J480" s="76">
        <v>500</v>
      </c>
      <c r="K480" s="73">
        <v>1200</v>
      </c>
      <c r="L480" s="74">
        <f>(J480+K480)*H480</f>
        <v>3400</v>
      </c>
      <c r="M480" s="75"/>
      <c r="N480" s="82"/>
    </row>
    <row r="481" spans="1:14" s="83" customFormat="1" x14ac:dyDescent="0.2">
      <c r="A481" s="69">
        <f>IF(I481&lt;&gt;"",1+MAX($A$10:A480),"")</f>
        <v>366</v>
      </c>
      <c r="B481" s="167"/>
      <c r="C481" s="145"/>
      <c r="D481" s="67"/>
      <c r="E481" s="68" t="s">
        <v>413</v>
      </c>
      <c r="F481" s="77">
        <v>1</v>
      </c>
      <c r="G481" s="70">
        <v>0</v>
      </c>
      <c r="H481" s="71">
        <f t="shared" si="43"/>
        <v>1</v>
      </c>
      <c r="I481" s="72" t="s">
        <v>32</v>
      </c>
      <c r="J481" s="76">
        <v>300</v>
      </c>
      <c r="K481" s="73">
        <v>700</v>
      </c>
      <c r="L481" s="74">
        <f>(J481+K481)*H481</f>
        <v>1000</v>
      </c>
      <c r="M481" s="75"/>
      <c r="N481" s="82"/>
    </row>
    <row r="482" spans="1:14" s="83" customFormat="1" x14ac:dyDescent="0.2">
      <c r="A482" s="69">
        <f>IF(I482&lt;&gt;"",1+MAX($A$10:A481),"")</f>
        <v>367</v>
      </c>
      <c r="B482" s="167"/>
      <c r="C482" s="145"/>
      <c r="D482" s="67"/>
      <c r="E482" s="68" t="s">
        <v>414</v>
      </c>
      <c r="F482" s="77">
        <v>1</v>
      </c>
      <c r="G482" s="70">
        <v>0</v>
      </c>
      <c r="H482" s="71">
        <f t="shared" si="43"/>
        <v>1</v>
      </c>
      <c r="I482" s="72" t="s">
        <v>32</v>
      </c>
      <c r="J482" s="76">
        <v>300</v>
      </c>
      <c r="K482" s="73">
        <v>700</v>
      </c>
      <c r="L482" s="74">
        <f>(J482+K482)*H482</f>
        <v>1000</v>
      </c>
      <c r="M482" s="75"/>
      <c r="N482" s="82"/>
    </row>
    <row r="483" spans="1:14" s="83" customFormat="1" x14ac:dyDescent="0.2">
      <c r="A483" s="69">
        <f>IF(I483&lt;&gt;"",1+MAX($A$10:A482),"")</f>
        <v>368</v>
      </c>
      <c r="B483" s="167"/>
      <c r="C483" s="145"/>
      <c r="D483" s="67"/>
      <c r="E483" s="68" t="s">
        <v>415</v>
      </c>
      <c r="F483" s="77">
        <v>1</v>
      </c>
      <c r="G483" s="70">
        <v>0</v>
      </c>
      <c r="H483" s="71">
        <f t="shared" si="43"/>
        <v>1</v>
      </c>
      <c r="I483" s="72" t="s">
        <v>32</v>
      </c>
      <c r="J483" s="76">
        <v>300</v>
      </c>
      <c r="K483" s="73">
        <v>800</v>
      </c>
      <c r="L483" s="74">
        <f>(J483+K483)*H483</f>
        <v>1100</v>
      </c>
      <c r="M483" s="75"/>
      <c r="N483" s="82"/>
    </row>
    <row r="484" spans="1:14" s="83" customFormat="1" x14ac:dyDescent="0.2">
      <c r="A484" s="69">
        <f>IF(I484&lt;&gt;"",1+MAX($A$10:A483),"")</f>
        <v>369</v>
      </c>
      <c r="B484" s="167"/>
      <c r="C484" s="145"/>
      <c r="D484" s="67"/>
      <c r="E484" s="68" t="s">
        <v>416</v>
      </c>
      <c r="F484" s="77">
        <v>5</v>
      </c>
      <c r="G484" s="70">
        <v>0</v>
      </c>
      <c r="H484" s="71">
        <f t="shared" si="43"/>
        <v>5</v>
      </c>
      <c r="I484" s="72" t="s">
        <v>32</v>
      </c>
      <c r="J484" s="76">
        <v>500</v>
      </c>
      <c r="K484" s="73">
        <v>2000</v>
      </c>
      <c r="L484" s="74">
        <f>(J484+K484)*H484</f>
        <v>12500</v>
      </c>
      <c r="M484" s="75"/>
      <c r="N484" s="82"/>
    </row>
    <row r="485" spans="1:14" s="83" customFormat="1" x14ac:dyDescent="0.2">
      <c r="A485" s="69">
        <f>IF(I485&lt;&gt;"",1+MAX($A$10:A484),"")</f>
        <v>370</v>
      </c>
      <c r="B485" s="167"/>
      <c r="C485" s="145"/>
      <c r="D485" s="67"/>
      <c r="E485" s="68" t="s">
        <v>417</v>
      </c>
      <c r="F485" s="77">
        <v>22.5</v>
      </c>
      <c r="G485" s="70">
        <v>0.05</v>
      </c>
      <c r="H485" s="71">
        <f t="shared" si="43"/>
        <v>24</v>
      </c>
      <c r="I485" s="72" t="s">
        <v>35</v>
      </c>
      <c r="J485" s="76">
        <v>10</v>
      </c>
      <c r="K485" s="73">
        <v>15</v>
      </c>
      <c r="L485" s="74">
        <f>(J485+K485)*H485</f>
        <v>600</v>
      </c>
      <c r="M485" s="75"/>
      <c r="N485" s="82"/>
    </row>
    <row r="486" spans="1:14" s="83" customFormat="1" x14ac:dyDescent="0.25">
      <c r="A486" s="69">
        <f>IF(I486&lt;&gt;"",1+MAX($A$10:A485),"")</f>
        <v>371</v>
      </c>
      <c r="B486" s="167"/>
      <c r="C486" s="145"/>
      <c r="D486" s="67"/>
      <c r="E486" s="116" t="s">
        <v>418</v>
      </c>
      <c r="F486" s="77">
        <v>3</v>
      </c>
      <c r="G486" s="70">
        <v>0</v>
      </c>
      <c r="H486" s="71">
        <f t="shared" si="43"/>
        <v>3</v>
      </c>
      <c r="I486" s="117" t="s">
        <v>32</v>
      </c>
      <c r="J486" s="76">
        <v>300</v>
      </c>
      <c r="K486" s="73">
        <v>800</v>
      </c>
      <c r="L486" s="74">
        <f>(J486+K486)*H486</f>
        <v>3300</v>
      </c>
      <c r="M486" s="75"/>
      <c r="N486" s="82"/>
    </row>
    <row r="487" spans="1:14" s="83" customFormat="1" x14ac:dyDescent="0.25">
      <c r="A487" s="69">
        <f>IF(I487&lt;&gt;"",1+MAX($A$10:A486),"")</f>
        <v>372</v>
      </c>
      <c r="B487" s="167"/>
      <c r="C487" s="145"/>
      <c r="D487" s="67"/>
      <c r="E487" s="116" t="s">
        <v>419</v>
      </c>
      <c r="F487" s="77">
        <v>1</v>
      </c>
      <c r="G487" s="70">
        <v>0</v>
      </c>
      <c r="H487" s="71">
        <f t="shared" si="43"/>
        <v>1</v>
      </c>
      <c r="I487" s="117" t="s">
        <v>32</v>
      </c>
      <c r="J487" s="76">
        <v>300</v>
      </c>
      <c r="K487" s="73">
        <v>800</v>
      </c>
      <c r="L487" s="74">
        <f>(J487+K487)*H487</f>
        <v>1100</v>
      </c>
      <c r="M487" s="75"/>
      <c r="N487" s="82"/>
    </row>
    <row r="488" spans="1:14" s="83" customFormat="1" x14ac:dyDescent="0.25">
      <c r="A488" s="69" t="str">
        <f>IF(I488&lt;&gt;"",1+MAX($A$10:A487),"")</f>
        <v/>
      </c>
      <c r="B488" s="152"/>
      <c r="C488" s="145"/>
      <c r="D488" s="67"/>
      <c r="E488" s="116"/>
      <c r="F488" s="77"/>
      <c r="G488" s="70"/>
      <c r="H488" s="71"/>
      <c r="I488" s="117"/>
      <c r="J488" s="76"/>
      <c r="K488" s="73"/>
      <c r="L488" s="74"/>
      <c r="M488" s="75"/>
      <c r="N488" s="82"/>
    </row>
    <row r="489" spans="1:14" s="83" customFormat="1" x14ac:dyDescent="0.2">
      <c r="A489" s="69" t="str">
        <f>IF(I489&lt;&gt;"",1+MAX($A$10:A488),"")</f>
        <v/>
      </c>
      <c r="B489" s="124"/>
      <c r="C489" s="78"/>
      <c r="D489" s="80" t="s">
        <v>420</v>
      </c>
      <c r="E489" s="81" t="s">
        <v>424</v>
      </c>
      <c r="F489" s="78"/>
      <c r="G489" s="84"/>
      <c r="H489" s="84"/>
      <c r="I489" s="78"/>
      <c r="J489" s="84"/>
      <c r="K489" s="84"/>
      <c r="L489" s="84"/>
      <c r="M489" s="85">
        <f>SUM(L490:L496)</f>
        <v>64488</v>
      </c>
      <c r="N489" s="82"/>
    </row>
    <row r="490" spans="1:14" s="83" customFormat="1" x14ac:dyDescent="0.2">
      <c r="A490" s="69" t="str">
        <f>IF(I490&lt;&gt;"",1+MAX($A$10:A489),"")</f>
        <v/>
      </c>
      <c r="B490" s="145"/>
      <c r="C490" s="145"/>
      <c r="D490" s="67"/>
      <c r="E490" s="68"/>
      <c r="F490" s="77"/>
      <c r="G490" s="70"/>
      <c r="H490" s="71"/>
      <c r="I490" s="72"/>
      <c r="J490" s="76"/>
      <c r="K490" s="73"/>
      <c r="L490" s="74"/>
      <c r="M490" s="75"/>
      <c r="N490" s="82"/>
    </row>
    <row r="491" spans="1:14" s="83" customFormat="1" x14ac:dyDescent="0.2">
      <c r="A491" s="69">
        <f>IF(I491&lt;&gt;"",1+MAX($A$10:A490),"")</f>
        <v>373</v>
      </c>
      <c r="B491" s="146"/>
      <c r="C491" s="145"/>
      <c r="D491" s="67"/>
      <c r="E491" s="68" t="s">
        <v>421</v>
      </c>
      <c r="F491" s="77">
        <v>5708</v>
      </c>
      <c r="G491" s="70">
        <v>0</v>
      </c>
      <c r="H491" s="71">
        <f t="shared" ref="H491" si="44">CEILING(F491*(1+G491),1)</f>
        <v>5708</v>
      </c>
      <c r="I491" s="72" t="s">
        <v>33</v>
      </c>
      <c r="J491" s="76">
        <v>2.5</v>
      </c>
      <c r="K491" s="73">
        <v>3.5</v>
      </c>
      <c r="L491" s="74">
        <f>(J491+K491)*H491</f>
        <v>34248</v>
      </c>
      <c r="M491" s="75"/>
      <c r="N491" s="82"/>
    </row>
    <row r="492" spans="1:14" s="83" customFormat="1" ht="15.75" customHeight="1" x14ac:dyDescent="0.2">
      <c r="A492" s="69" t="str">
        <f>IF(I492&lt;&gt;"",1+MAX($A$10:A491),"")</f>
        <v/>
      </c>
      <c r="B492" s="167"/>
      <c r="C492" s="145"/>
      <c r="D492" s="67"/>
      <c r="E492" s="119" t="s">
        <v>140</v>
      </c>
      <c r="F492" s="77"/>
      <c r="G492" s="70"/>
      <c r="H492" s="71"/>
      <c r="I492" s="72"/>
      <c r="J492" s="76"/>
      <c r="K492" s="73"/>
      <c r="L492" s="74">
        <f>(J492+K492)*H492</f>
        <v>0</v>
      </c>
      <c r="M492" s="75"/>
      <c r="N492" s="82"/>
    </row>
    <row r="493" spans="1:14" s="83" customFormat="1" x14ac:dyDescent="0.2">
      <c r="A493" s="69">
        <f>IF(I493&lt;&gt;"",1+MAX($A$10:A492),"")</f>
        <v>374</v>
      </c>
      <c r="B493" s="167"/>
      <c r="C493" s="145"/>
      <c r="D493" s="67"/>
      <c r="E493" s="68" t="s">
        <v>422</v>
      </c>
      <c r="F493" s="77">
        <v>2940</v>
      </c>
      <c r="G493" s="70">
        <v>0</v>
      </c>
      <c r="H493" s="71">
        <f t="shared" ref="H493:H495" si="45">CEILING(F493*(1+G493),1)</f>
        <v>2940</v>
      </c>
      <c r="I493" s="72" t="s">
        <v>33</v>
      </c>
      <c r="J493" s="76">
        <v>2.5</v>
      </c>
      <c r="K493" s="73">
        <v>3.5</v>
      </c>
      <c r="L493" s="74">
        <f>(J493+K493)*H493</f>
        <v>17640</v>
      </c>
      <c r="M493" s="75"/>
      <c r="N493" s="82"/>
    </row>
    <row r="494" spans="1:14" s="83" customFormat="1" x14ac:dyDescent="0.2">
      <c r="A494" s="69" t="str">
        <f>IF(I494&lt;&gt;"",1+MAX($A$10:A493),"")</f>
        <v/>
      </c>
      <c r="B494" s="167"/>
      <c r="C494" s="145"/>
      <c r="D494" s="67"/>
      <c r="E494" s="119" t="s">
        <v>142</v>
      </c>
      <c r="F494" s="77"/>
      <c r="G494" s="70"/>
      <c r="H494" s="71"/>
      <c r="I494" s="72"/>
      <c r="J494" s="76"/>
      <c r="K494" s="73"/>
      <c r="L494" s="74">
        <f>(J494+K494)*H494</f>
        <v>0</v>
      </c>
      <c r="M494" s="75"/>
      <c r="N494" s="82"/>
    </row>
    <row r="495" spans="1:14" s="83" customFormat="1" x14ac:dyDescent="0.2">
      <c r="A495" s="69">
        <f>IF(I495&lt;&gt;"",1+MAX($A$10:A494),"")</f>
        <v>375</v>
      </c>
      <c r="B495" s="167"/>
      <c r="C495" s="145"/>
      <c r="D495" s="67"/>
      <c r="E495" s="68" t="s">
        <v>422</v>
      </c>
      <c r="F495" s="77">
        <v>2100</v>
      </c>
      <c r="G495" s="70">
        <v>0</v>
      </c>
      <c r="H495" s="71">
        <f t="shared" si="45"/>
        <v>2100</v>
      </c>
      <c r="I495" s="72" t="s">
        <v>33</v>
      </c>
      <c r="J495" s="76">
        <v>2.5</v>
      </c>
      <c r="K495" s="73">
        <v>3.5</v>
      </c>
      <c r="L495" s="74">
        <f>(J495+K495)*H495</f>
        <v>12600</v>
      </c>
      <c r="M495" s="75"/>
      <c r="N495" s="82"/>
    </row>
    <row r="496" spans="1:14" s="83" customFormat="1" x14ac:dyDescent="0.25">
      <c r="A496" s="69" t="str">
        <f>IF(I496&lt;&gt;"",1+MAX($A$10:A495),"")</f>
        <v/>
      </c>
      <c r="B496" s="167"/>
      <c r="C496" s="145"/>
      <c r="D496" s="67"/>
      <c r="E496" s="116"/>
      <c r="F496" s="77"/>
      <c r="G496" s="70"/>
      <c r="H496" s="71"/>
      <c r="I496" s="117"/>
      <c r="J496" s="76"/>
      <c r="K496" s="73"/>
      <c r="L496" s="74"/>
      <c r="M496" s="75"/>
      <c r="N496" s="82"/>
    </row>
    <row r="497" spans="1:14" s="83" customFormat="1" x14ac:dyDescent="0.2">
      <c r="A497" s="69" t="str">
        <f>IF(I497&lt;&gt;"",1+MAX($A$10:A496),"")</f>
        <v/>
      </c>
      <c r="B497" s="124"/>
      <c r="C497" s="78"/>
      <c r="D497" s="80" t="s">
        <v>423</v>
      </c>
      <c r="E497" s="81" t="s">
        <v>425</v>
      </c>
      <c r="F497" s="78"/>
      <c r="G497" s="84"/>
      <c r="H497" s="84"/>
      <c r="I497" s="78"/>
      <c r="J497" s="84"/>
      <c r="K497" s="84"/>
      <c r="L497" s="84"/>
      <c r="M497" s="85">
        <f>SUM(L498:L556)</f>
        <v>128647</v>
      </c>
      <c r="N497" s="82"/>
    </row>
    <row r="498" spans="1:14" s="83" customFormat="1" x14ac:dyDescent="0.2">
      <c r="A498" s="69" t="str">
        <f>IF(I498&lt;&gt;"",1+MAX($A$10:A497),"")</f>
        <v/>
      </c>
      <c r="B498" s="145"/>
      <c r="C498" s="145"/>
      <c r="D498" s="67"/>
      <c r="E498" s="68"/>
      <c r="F498" s="77"/>
      <c r="G498" s="70"/>
      <c r="H498" s="71"/>
      <c r="I498" s="72"/>
      <c r="J498" s="76"/>
      <c r="K498" s="73"/>
      <c r="L498" s="74"/>
      <c r="M498" s="75"/>
      <c r="N498" s="82"/>
    </row>
    <row r="499" spans="1:14" s="83" customFormat="1" x14ac:dyDescent="0.2">
      <c r="A499" s="69" t="str">
        <f>IF(I499&lt;&gt;"",1+MAX($A$10:A498),"")</f>
        <v/>
      </c>
      <c r="B499" s="146"/>
      <c r="C499" s="145"/>
      <c r="D499" s="67"/>
      <c r="E499" s="119" t="s">
        <v>140</v>
      </c>
      <c r="F499" s="77"/>
      <c r="G499" s="70"/>
      <c r="H499" s="71"/>
      <c r="I499" s="72"/>
      <c r="J499" s="76"/>
      <c r="K499" s="73"/>
      <c r="L499" s="74"/>
      <c r="M499" s="75"/>
      <c r="N499" s="82"/>
    </row>
    <row r="500" spans="1:14" s="83" customFormat="1" ht="15.75" customHeight="1" x14ac:dyDescent="0.2">
      <c r="A500" s="69" t="str">
        <f>IF(I500&lt;&gt;"",1+MAX($A$10:A499),"")</f>
        <v/>
      </c>
      <c r="B500" s="167"/>
      <c r="C500" s="145"/>
      <c r="D500" s="67"/>
      <c r="E500" s="122" t="s">
        <v>426</v>
      </c>
      <c r="F500" s="77"/>
      <c r="G500" s="70"/>
      <c r="H500" s="71"/>
      <c r="I500" s="72"/>
      <c r="J500" s="76"/>
      <c r="K500" s="73"/>
      <c r="L500" s="74"/>
      <c r="M500" s="75"/>
      <c r="N500" s="82"/>
    </row>
    <row r="501" spans="1:14" s="83" customFormat="1" x14ac:dyDescent="0.2">
      <c r="A501" s="69">
        <f>IF(I501&lt;&gt;"",1+MAX($A$10:A500),"")</f>
        <v>376</v>
      </c>
      <c r="B501" s="167"/>
      <c r="C501" s="145"/>
      <c r="D501" s="67"/>
      <c r="E501" s="68" t="s">
        <v>427</v>
      </c>
      <c r="F501" s="77">
        <v>22</v>
      </c>
      <c r="G501" s="70">
        <v>0</v>
      </c>
      <c r="H501" s="71">
        <f t="shared" ref="H501:H502" si="46">CEILING(F501*(1+G501),1)</f>
        <v>22</v>
      </c>
      <c r="I501" s="72" t="s">
        <v>32</v>
      </c>
      <c r="J501" s="76">
        <v>80</v>
      </c>
      <c r="K501" s="73">
        <v>120</v>
      </c>
      <c r="L501" s="74">
        <f>(J501+K501)*H501</f>
        <v>4400</v>
      </c>
      <c r="M501" s="75"/>
      <c r="N501" s="82"/>
    </row>
    <row r="502" spans="1:14" s="83" customFormat="1" x14ac:dyDescent="0.2">
      <c r="A502" s="69">
        <f>IF(I502&lt;&gt;"",1+MAX($A$10:A501),"")</f>
        <v>377</v>
      </c>
      <c r="B502" s="167"/>
      <c r="C502" s="145"/>
      <c r="D502" s="67"/>
      <c r="E502" s="68" t="s">
        <v>428</v>
      </c>
      <c r="F502" s="77">
        <v>37</v>
      </c>
      <c r="G502" s="70">
        <v>0</v>
      </c>
      <c r="H502" s="71">
        <f t="shared" si="46"/>
        <v>37</v>
      </c>
      <c r="I502" s="72" t="s">
        <v>32</v>
      </c>
      <c r="J502" s="76">
        <v>80</v>
      </c>
      <c r="K502" s="73">
        <v>120</v>
      </c>
      <c r="L502" s="74">
        <f>(J502+K502)*H502</f>
        <v>7400</v>
      </c>
      <c r="M502" s="75"/>
      <c r="N502" s="82"/>
    </row>
    <row r="503" spans="1:14" s="83" customFormat="1" x14ac:dyDescent="0.2">
      <c r="A503" s="69">
        <f>IF(I503&lt;&gt;"",1+MAX($A$10:A502),"")</f>
        <v>378</v>
      </c>
      <c r="B503" s="167"/>
      <c r="C503" s="145"/>
      <c r="D503" s="67"/>
      <c r="E503" s="68" t="s">
        <v>429</v>
      </c>
      <c r="F503" s="77">
        <v>9</v>
      </c>
      <c r="G503" s="70">
        <v>0</v>
      </c>
      <c r="H503" s="71">
        <f t="shared" ref="H503:H556" si="47">CEILING(F503*(1+G503),1)</f>
        <v>9</v>
      </c>
      <c r="I503" s="72" t="s">
        <v>32</v>
      </c>
      <c r="J503" s="76">
        <v>80</v>
      </c>
      <c r="K503" s="73">
        <v>120</v>
      </c>
      <c r="L503" s="74">
        <f>(J503+K503)*H503</f>
        <v>1800</v>
      </c>
      <c r="M503" s="75"/>
      <c r="N503" s="82"/>
    </row>
    <row r="504" spans="1:14" s="83" customFormat="1" x14ac:dyDescent="0.2">
      <c r="A504" s="69">
        <f>IF(I504&lt;&gt;"",1+MAX($A$10:A503),"")</f>
        <v>379</v>
      </c>
      <c r="B504" s="167"/>
      <c r="C504" s="145"/>
      <c r="D504" s="67"/>
      <c r="E504" s="68" t="s">
        <v>430</v>
      </c>
      <c r="F504" s="77">
        <v>23</v>
      </c>
      <c r="G504" s="70">
        <v>0</v>
      </c>
      <c r="H504" s="71">
        <f t="shared" si="47"/>
        <v>23</v>
      </c>
      <c r="I504" s="72" t="s">
        <v>32</v>
      </c>
      <c r="J504" s="76">
        <v>80</v>
      </c>
      <c r="K504" s="73">
        <v>120</v>
      </c>
      <c r="L504" s="74">
        <f>(J504+K504)*H504</f>
        <v>4600</v>
      </c>
      <c r="M504" s="75"/>
      <c r="N504" s="82"/>
    </row>
    <row r="505" spans="1:14" s="83" customFormat="1" x14ac:dyDescent="0.2">
      <c r="A505" s="69">
        <f>IF(I505&lt;&gt;"",1+MAX($A$10:A504),"")</f>
        <v>380</v>
      </c>
      <c r="B505" s="167"/>
      <c r="C505" s="145"/>
      <c r="D505" s="67"/>
      <c r="E505" s="68" t="s">
        <v>431</v>
      </c>
      <c r="F505" s="77">
        <v>7</v>
      </c>
      <c r="G505" s="70">
        <v>0</v>
      </c>
      <c r="H505" s="71">
        <f t="shared" si="47"/>
        <v>7</v>
      </c>
      <c r="I505" s="72" t="s">
        <v>32</v>
      </c>
      <c r="J505" s="76">
        <v>80</v>
      </c>
      <c r="K505" s="73">
        <v>120</v>
      </c>
      <c r="L505" s="74">
        <f>(J505+K505)*H505</f>
        <v>1400</v>
      </c>
      <c r="M505" s="75"/>
      <c r="N505" s="82"/>
    </row>
    <row r="506" spans="1:14" s="83" customFormat="1" x14ac:dyDescent="0.2">
      <c r="A506" s="69">
        <f>IF(I506&lt;&gt;"",1+MAX($A$10:A505),"")</f>
        <v>381</v>
      </c>
      <c r="B506" s="167"/>
      <c r="C506" s="145"/>
      <c r="D506" s="67"/>
      <c r="E506" s="68" t="s">
        <v>432</v>
      </c>
      <c r="F506" s="77">
        <v>4</v>
      </c>
      <c r="G506" s="70">
        <v>0</v>
      </c>
      <c r="H506" s="71">
        <f t="shared" si="47"/>
        <v>4</v>
      </c>
      <c r="I506" s="72" t="s">
        <v>32</v>
      </c>
      <c r="J506" s="76">
        <v>100</v>
      </c>
      <c r="K506" s="73">
        <v>150</v>
      </c>
      <c r="L506" s="74">
        <f>(J506+K506)*H506</f>
        <v>1000</v>
      </c>
      <c r="M506" s="75"/>
      <c r="N506" s="82"/>
    </row>
    <row r="507" spans="1:14" s="83" customFormat="1" x14ac:dyDescent="0.2">
      <c r="A507" s="69">
        <f>IF(I507&lt;&gt;"",1+MAX($A$10:A506),"")</f>
        <v>382</v>
      </c>
      <c r="B507" s="167"/>
      <c r="C507" s="145"/>
      <c r="D507" s="67"/>
      <c r="E507" s="68" t="s">
        <v>433</v>
      </c>
      <c r="F507" s="77">
        <v>9</v>
      </c>
      <c r="G507" s="70">
        <v>0</v>
      </c>
      <c r="H507" s="71">
        <f t="shared" si="47"/>
        <v>9</v>
      </c>
      <c r="I507" s="72" t="s">
        <v>35</v>
      </c>
      <c r="J507" s="76">
        <v>10</v>
      </c>
      <c r="K507" s="73">
        <v>10</v>
      </c>
      <c r="L507" s="74">
        <f>(J507+K507)*H507</f>
        <v>180</v>
      </c>
      <c r="M507" s="75"/>
      <c r="N507" s="82"/>
    </row>
    <row r="508" spans="1:14" s="83" customFormat="1" x14ac:dyDescent="0.2">
      <c r="A508" s="69">
        <f>IF(I508&lt;&gt;"",1+MAX($A$10:A507),"")</f>
        <v>383</v>
      </c>
      <c r="B508" s="167"/>
      <c r="C508" s="145"/>
      <c r="D508" s="67"/>
      <c r="E508" s="68" t="s">
        <v>434</v>
      </c>
      <c r="F508" s="77">
        <v>3</v>
      </c>
      <c r="G508" s="70">
        <v>0</v>
      </c>
      <c r="H508" s="71">
        <f t="shared" si="47"/>
        <v>3</v>
      </c>
      <c r="I508" s="72" t="s">
        <v>32</v>
      </c>
      <c r="J508" s="76">
        <v>30</v>
      </c>
      <c r="K508" s="73">
        <v>70</v>
      </c>
      <c r="L508" s="74">
        <f>(J508+K508)*H508</f>
        <v>300</v>
      </c>
      <c r="M508" s="75"/>
      <c r="N508" s="82"/>
    </row>
    <row r="509" spans="1:14" s="83" customFormat="1" x14ac:dyDescent="0.2">
      <c r="A509" s="69">
        <f>IF(I509&lt;&gt;"",1+MAX($A$10:A508),"")</f>
        <v>384</v>
      </c>
      <c r="B509" s="167"/>
      <c r="C509" s="145"/>
      <c r="D509" s="67"/>
      <c r="E509" s="68" t="s">
        <v>435</v>
      </c>
      <c r="F509" s="77">
        <v>3</v>
      </c>
      <c r="G509" s="70">
        <v>0</v>
      </c>
      <c r="H509" s="71">
        <f t="shared" si="47"/>
        <v>3</v>
      </c>
      <c r="I509" s="72" t="s">
        <v>32</v>
      </c>
      <c r="J509" s="76">
        <v>80</v>
      </c>
      <c r="K509" s="73">
        <v>120</v>
      </c>
      <c r="L509" s="74">
        <f>(J509+K509)*H509</f>
        <v>600</v>
      </c>
      <c r="M509" s="75"/>
      <c r="N509" s="82"/>
    </row>
    <row r="510" spans="1:14" s="83" customFormat="1" x14ac:dyDescent="0.2">
      <c r="A510" s="69">
        <f>IF(I510&lt;&gt;"",1+MAX($A$10:A509),"")</f>
        <v>385</v>
      </c>
      <c r="B510" s="167"/>
      <c r="C510" s="145"/>
      <c r="D510" s="67"/>
      <c r="E510" s="68" t="s">
        <v>436</v>
      </c>
      <c r="F510" s="77">
        <v>1</v>
      </c>
      <c r="G510" s="70">
        <v>0</v>
      </c>
      <c r="H510" s="71">
        <f t="shared" si="47"/>
        <v>1</v>
      </c>
      <c r="I510" s="72" t="s">
        <v>32</v>
      </c>
      <c r="J510" s="76">
        <v>50</v>
      </c>
      <c r="K510" s="73">
        <v>70</v>
      </c>
      <c r="L510" s="74">
        <f>(J510+K510)*H510</f>
        <v>120</v>
      </c>
      <c r="M510" s="75"/>
      <c r="N510" s="82"/>
    </row>
    <row r="511" spans="1:14" s="83" customFormat="1" x14ac:dyDescent="0.2">
      <c r="A511" s="69">
        <f>IF(I511&lt;&gt;"",1+MAX($A$10:A510),"")</f>
        <v>386</v>
      </c>
      <c r="B511" s="167"/>
      <c r="C511" s="145"/>
      <c r="D511" s="67"/>
      <c r="E511" s="68" t="s">
        <v>437</v>
      </c>
      <c r="F511" s="77">
        <v>3</v>
      </c>
      <c r="G511" s="70">
        <v>0</v>
      </c>
      <c r="H511" s="71">
        <f t="shared" si="47"/>
        <v>3</v>
      </c>
      <c r="I511" s="72" t="s">
        <v>32</v>
      </c>
      <c r="J511" s="76">
        <v>50</v>
      </c>
      <c r="K511" s="73">
        <v>70</v>
      </c>
      <c r="L511" s="74">
        <f>(J511+K511)*H511</f>
        <v>360</v>
      </c>
      <c r="M511" s="75"/>
      <c r="N511" s="82"/>
    </row>
    <row r="512" spans="1:14" s="83" customFormat="1" x14ac:dyDescent="0.2">
      <c r="A512" s="69">
        <f>IF(I512&lt;&gt;"",1+MAX($A$10:A511),"")</f>
        <v>387</v>
      </c>
      <c r="B512" s="167"/>
      <c r="C512" s="145"/>
      <c r="D512" s="67"/>
      <c r="E512" s="68" t="s">
        <v>438</v>
      </c>
      <c r="F512" s="77">
        <v>1</v>
      </c>
      <c r="G512" s="70">
        <v>0</v>
      </c>
      <c r="H512" s="71">
        <f t="shared" si="47"/>
        <v>1</v>
      </c>
      <c r="I512" s="72" t="s">
        <v>32</v>
      </c>
      <c r="J512" s="76">
        <v>50</v>
      </c>
      <c r="K512" s="73">
        <v>70</v>
      </c>
      <c r="L512" s="74">
        <f>(J512+K512)*H512</f>
        <v>120</v>
      </c>
      <c r="M512" s="75"/>
      <c r="N512" s="82"/>
    </row>
    <row r="513" spans="1:14" s="83" customFormat="1" x14ac:dyDescent="0.2">
      <c r="A513" s="69" t="str">
        <f>IF(I513&lt;&gt;"",1+MAX($A$10:A512),"")</f>
        <v/>
      </c>
      <c r="B513" s="167"/>
      <c r="C513" s="145"/>
      <c r="D513" s="67"/>
      <c r="E513" s="122" t="s">
        <v>439</v>
      </c>
      <c r="F513" s="77"/>
      <c r="G513" s="70"/>
      <c r="H513" s="71"/>
      <c r="I513" s="117"/>
      <c r="J513" s="76"/>
      <c r="K513" s="73"/>
      <c r="L513" s="74">
        <f>(J513+K513)*H513</f>
        <v>0</v>
      </c>
      <c r="M513" s="75"/>
      <c r="N513" s="82"/>
    </row>
    <row r="514" spans="1:14" s="162" customFormat="1" ht="47.25" x14ac:dyDescent="0.25">
      <c r="A514" s="69">
        <f>IF(I514&lt;&gt;"",1+MAX($A$10:A513),"")</f>
        <v>388</v>
      </c>
      <c r="B514" s="167"/>
      <c r="C514" s="126"/>
      <c r="D514" s="110"/>
      <c r="E514" s="153" t="s">
        <v>440</v>
      </c>
      <c r="F514" s="154">
        <v>6</v>
      </c>
      <c r="G514" s="155">
        <v>0</v>
      </c>
      <c r="H514" s="156">
        <f t="shared" si="47"/>
        <v>6</v>
      </c>
      <c r="I514" s="157" t="s">
        <v>32</v>
      </c>
      <c r="J514" s="158">
        <v>130</v>
      </c>
      <c r="K514" s="159">
        <v>220</v>
      </c>
      <c r="L514" s="74">
        <f>(J514+K514)*H514</f>
        <v>2100</v>
      </c>
      <c r="M514" s="160"/>
      <c r="N514" s="161"/>
    </row>
    <row r="515" spans="1:14" s="162" customFormat="1" ht="47.25" x14ac:dyDescent="0.25">
      <c r="A515" s="69">
        <f>IF(I515&lt;&gt;"",1+MAX($A$10:A514),"")</f>
        <v>389</v>
      </c>
      <c r="B515" s="167"/>
      <c r="C515" s="126"/>
      <c r="D515" s="110"/>
      <c r="E515" s="153" t="s">
        <v>441</v>
      </c>
      <c r="F515" s="154">
        <v>7</v>
      </c>
      <c r="G515" s="155">
        <v>0</v>
      </c>
      <c r="H515" s="156">
        <f t="shared" si="47"/>
        <v>7</v>
      </c>
      <c r="I515" s="157" t="s">
        <v>32</v>
      </c>
      <c r="J515" s="158">
        <v>130</v>
      </c>
      <c r="K515" s="159">
        <v>220</v>
      </c>
      <c r="L515" s="74">
        <f>(J515+K515)*H515</f>
        <v>2450</v>
      </c>
      <c r="M515" s="160"/>
      <c r="N515" s="161"/>
    </row>
    <row r="516" spans="1:14" s="162" customFormat="1" ht="47.25" x14ac:dyDescent="0.25">
      <c r="A516" s="69">
        <f>IF(I516&lt;&gt;"",1+MAX($A$10:A515),"")</f>
        <v>390</v>
      </c>
      <c r="B516" s="167"/>
      <c r="C516" s="126"/>
      <c r="D516" s="110"/>
      <c r="E516" s="153" t="s">
        <v>442</v>
      </c>
      <c r="F516" s="154">
        <v>8</v>
      </c>
      <c r="G516" s="155">
        <v>0</v>
      </c>
      <c r="H516" s="156">
        <f t="shared" si="47"/>
        <v>8</v>
      </c>
      <c r="I516" s="157" t="s">
        <v>32</v>
      </c>
      <c r="J516" s="158">
        <v>130</v>
      </c>
      <c r="K516" s="159">
        <v>220</v>
      </c>
      <c r="L516" s="74">
        <f>(J516+K516)*H516</f>
        <v>2800</v>
      </c>
      <c r="M516" s="160"/>
      <c r="N516" s="161"/>
    </row>
    <row r="517" spans="1:14" s="162" customFormat="1" ht="47.25" x14ac:dyDescent="0.25">
      <c r="A517" s="69">
        <f>IF(I517&lt;&gt;"",1+MAX($A$10:A516),"")</f>
        <v>391</v>
      </c>
      <c r="B517" s="167"/>
      <c r="C517" s="126"/>
      <c r="D517" s="110"/>
      <c r="E517" s="153" t="s">
        <v>443</v>
      </c>
      <c r="F517" s="154">
        <v>6</v>
      </c>
      <c r="G517" s="155">
        <v>0</v>
      </c>
      <c r="H517" s="156">
        <f t="shared" si="47"/>
        <v>6</v>
      </c>
      <c r="I517" s="157" t="s">
        <v>32</v>
      </c>
      <c r="J517" s="158">
        <v>130</v>
      </c>
      <c r="K517" s="159">
        <v>220</v>
      </c>
      <c r="L517" s="74">
        <f>(J517+K517)*H517</f>
        <v>2100</v>
      </c>
      <c r="M517" s="160"/>
      <c r="N517" s="161"/>
    </row>
    <row r="518" spans="1:14" s="162" customFormat="1" ht="47.25" x14ac:dyDescent="0.25">
      <c r="A518" s="69">
        <f>IF(I518&lt;&gt;"",1+MAX($A$10:A517),"")</f>
        <v>392</v>
      </c>
      <c r="B518" s="167"/>
      <c r="C518" s="126"/>
      <c r="D518" s="110"/>
      <c r="E518" s="153" t="s">
        <v>444</v>
      </c>
      <c r="F518" s="154">
        <v>1</v>
      </c>
      <c r="G518" s="155">
        <v>0</v>
      </c>
      <c r="H518" s="156">
        <f t="shared" si="47"/>
        <v>1</v>
      </c>
      <c r="I518" s="157" t="s">
        <v>32</v>
      </c>
      <c r="J518" s="158">
        <v>130</v>
      </c>
      <c r="K518" s="159">
        <v>220</v>
      </c>
      <c r="L518" s="74">
        <f>(J518+K518)*H518</f>
        <v>350</v>
      </c>
      <c r="M518" s="160"/>
      <c r="N518" s="161"/>
    </row>
    <row r="519" spans="1:14" s="162" customFormat="1" ht="47.25" x14ac:dyDescent="0.25">
      <c r="A519" s="69">
        <f>IF(I519&lt;&gt;"",1+MAX($A$10:A518),"")</f>
        <v>393</v>
      </c>
      <c r="B519" s="167"/>
      <c r="C519" s="126"/>
      <c r="D519" s="110"/>
      <c r="E519" s="153" t="s">
        <v>445</v>
      </c>
      <c r="F519" s="154">
        <v>44.46</v>
      </c>
      <c r="G519" s="155">
        <v>0</v>
      </c>
      <c r="H519" s="156">
        <f t="shared" si="47"/>
        <v>45</v>
      </c>
      <c r="I519" s="157" t="s">
        <v>35</v>
      </c>
      <c r="J519" s="158">
        <v>130</v>
      </c>
      <c r="K519" s="159">
        <v>220</v>
      </c>
      <c r="L519" s="74">
        <f>(J519+K519)*H519</f>
        <v>15750</v>
      </c>
      <c r="M519" s="160"/>
      <c r="N519" s="161"/>
    </row>
    <row r="520" spans="1:14" s="162" customFormat="1" ht="47.25" x14ac:dyDescent="0.25">
      <c r="A520" s="69">
        <f>IF(I520&lt;&gt;"",1+MAX($A$10:A519),"")</f>
        <v>394</v>
      </c>
      <c r="B520" s="167"/>
      <c r="C520" s="126"/>
      <c r="D520" s="110"/>
      <c r="E520" s="153" t="s">
        <v>446</v>
      </c>
      <c r="F520" s="154">
        <v>40</v>
      </c>
      <c r="G520" s="155">
        <v>0</v>
      </c>
      <c r="H520" s="156">
        <f t="shared" si="47"/>
        <v>40</v>
      </c>
      <c r="I520" s="157" t="s">
        <v>32</v>
      </c>
      <c r="J520" s="158">
        <v>130</v>
      </c>
      <c r="K520" s="159">
        <v>220</v>
      </c>
      <c r="L520" s="74">
        <f>(J520+K520)*H520</f>
        <v>14000</v>
      </c>
      <c r="M520" s="160"/>
      <c r="N520" s="161"/>
    </row>
    <row r="521" spans="1:14" s="162" customFormat="1" ht="47.25" x14ac:dyDescent="0.25">
      <c r="A521" s="69">
        <f>IF(I521&lt;&gt;"",1+MAX($A$10:A520),"")</f>
        <v>395</v>
      </c>
      <c r="B521" s="167"/>
      <c r="C521" s="126"/>
      <c r="D521" s="110"/>
      <c r="E521" s="153" t="s">
        <v>447</v>
      </c>
      <c r="F521" s="154">
        <v>2</v>
      </c>
      <c r="G521" s="155">
        <v>0</v>
      </c>
      <c r="H521" s="156">
        <f t="shared" si="47"/>
        <v>2</v>
      </c>
      <c r="I521" s="157" t="s">
        <v>32</v>
      </c>
      <c r="J521" s="158">
        <v>130</v>
      </c>
      <c r="K521" s="159">
        <v>220</v>
      </c>
      <c r="L521" s="74">
        <f>(J521+K521)*H521</f>
        <v>700</v>
      </c>
      <c r="M521" s="160"/>
      <c r="N521" s="161"/>
    </row>
    <row r="522" spans="1:14" s="162" customFormat="1" x14ac:dyDescent="0.25">
      <c r="A522" s="69">
        <f>IF(I522&lt;&gt;"",1+MAX($A$10:A521),"")</f>
        <v>396</v>
      </c>
      <c r="B522" s="167"/>
      <c r="C522" s="126"/>
      <c r="D522" s="110"/>
      <c r="E522" s="153" t="s">
        <v>448</v>
      </c>
      <c r="F522" s="154">
        <v>4</v>
      </c>
      <c r="G522" s="155">
        <v>0</v>
      </c>
      <c r="H522" s="156">
        <f t="shared" si="47"/>
        <v>4</v>
      </c>
      <c r="I522" s="157" t="s">
        <v>32</v>
      </c>
      <c r="J522" s="158">
        <v>100</v>
      </c>
      <c r="K522" s="159">
        <v>150</v>
      </c>
      <c r="L522" s="74">
        <f>(J522+K522)*H522</f>
        <v>1000</v>
      </c>
      <c r="M522" s="160"/>
      <c r="N522" s="161"/>
    </row>
    <row r="523" spans="1:14" s="162" customFormat="1" ht="47.25" x14ac:dyDescent="0.25">
      <c r="A523" s="69">
        <f>IF(I523&lt;&gt;"",1+MAX($A$10:A522),"")</f>
        <v>397</v>
      </c>
      <c r="B523" s="167"/>
      <c r="C523" s="126"/>
      <c r="D523" s="110"/>
      <c r="E523" s="153" t="s">
        <v>449</v>
      </c>
      <c r="F523" s="154">
        <v>7.98</v>
      </c>
      <c r="G523" s="155">
        <v>0</v>
      </c>
      <c r="H523" s="156">
        <f t="shared" si="47"/>
        <v>8</v>
      </c>
      <c r="I523" s="157" t="s">
        <v>35</v>
      </c>
      <c r="J523" s="158">
        <v>15</v>
      </c>
      <c r="K523" s="159">
        <v>15</v>
      </c>
      <c r="L523" s="74">
        <f>(J523+K523)*H523</f>
        <v>240</v>
      </c>
      <c r="M523" s="160"/>
      <c r="N523" s="161"/>
    </row>
    <row r="524" spans="1:14" s="162" customFormat="1" ht="47.25" x14ac:dyDescent="0.25">
      <c r="A524" s="69">
        <f>IF(I524&lt;&gt;"",1+MAX($A$10:A523),"")</f>
        <v>398</v>
      </c>
      <c r="B524" s="167"/>
      <c r="C524" s="126"/>
      <c r="D524" s="110"/>
      <c r="E524" s="153" t="s">
        <v>450</v>
      </c>
      <c r="F524" s="154">
        <v>16.62</v>
      </c>
      <c r="G524" s="155">
        <v>0</v>
      </c>
      <c r="H524" s="156">
        <f t="shared" si="47"/>
        <v>17</v>
      </c>
      <c r="I524" s="157" t="s">
        <v>35</v>
      </c>
      <c r="J524" s="158">
        <v>15</v>
      </c>
      <c r="K524" s="159">
        <v>15</v>
      </c>
      <c r="L524" s="74">
        <f>(J524+K524)*H524</f>
        <v>510</v>
      </c>
      <c r="M524" s="160"/>
      <c r="N524" s="161"/>
    </row>
    <row r="525" spans="1:14" s="162" customFormat="1" ht="47.25" x14ac:dyDescent="0.25">
      <c r="A525" s="69">
        <f>IF(I525&lt;&gt;"",1+MAX($A$10:A524),"")</f>
        <v>399</v>
      </c>
      <c r="B525" s="167"/>
      <c r="C525" s="126"/>
      <c r="D525" s="110"/>
      <c r="E525" s="153" t="s">
        <v>451</v>
      </c>
      <c r="F525" s="154">
        <v>1</v>
      </c>
      <c r="G525" s="155">
        <v>0</v>
      </c>
      <c r="H525" s="156">
        <f t="shared" si="47"/>
        <v>1</v>
      </c>
      <c r="I525" s="157" t="s">
        <v>32</v>
      </c>
      <c r="J525" s="158">
        <v>130</v>
      </c>
      <c r="K525" s="159">
        <v>220</v>
      </c>
      <c r="L525" s="74">
        <f>(J525+K525)*H525</f>
        <v>350</v>
      </c>
      <c r="M525" s="160"/>
      <c r="N525" s="161"/>
    </row>
    <row r="526" spans="1:14" s="162" customFormat="1" x14ac:dyDescent="0.25">
      <c r="A526" s="69">
        <f>IF(I526&lt;&gt;"",1+MAX($A$10:A525),"")</f>
        <v>400</v>
      </c>
      <c r="B526" s="167"/>
      <c r="C526" s="126"/>
      <c r="D526" s="110"/>
      <c r="E526" s="153" t="s">
        <v>452</v>
      </c>
      <c r="F526" s="154">
        <v>10</v>
      </c>
      <c r="G526" s="155">
        <v>0</v>
      </c>
      <c r="H526" s="156">
        <f t="shared" si="47"/>
        <v>10</v>
      </c>
      <c r="I526" s="157" t="s">
        <v>32</v>
      </c>
      <c r="J526" s="158">
        <v>30</v>
      </c>
      <c r="K526" s="159">
        <v>70</v>
      </c>
      <c r="L526" s="74">
        <f>(J526+K526)*H526</f>
        <v>1000</v>
      </c>
      <c r="M526" s="160"/>
      <c r="N526" s="161"/>
    </row>
    <row r="527" spans="1:14" s="162" customFormat="1" x14ac:dyDescent="0.25">
      <c r="A527" s="69">
        <f>IF(I527&lt;&gt;"",1+MAX($A$10:A526),"")</f>
        <v>401</v>
      </c>
      <c r="B527" s="167"/>
      <c r="C527" s="126"/>
      <c r="D527" s="110"/>
      <c r="E527" s="153" t="s">
        <v>453</v>
      </c>
      <c r="F527" s="154">
        <v>2</v>
      </c>
      <c r="G527" s="155">
        <v>0</v>
      </c>
      <c r="H527" s="156">
        <f t="shared" si="47"/>
        <v>2</v>
      </c>
      <c r="I527" s="157" t="s">
        <v>32</v>
      </c>
      <c r="J527" s="158">
        <v>30</v>
      </c>
      <c r="K527" s="159">
        <v>70</v>
      </c>
      <c r="L527" s="74">
        <f>(J527+K527)*H527</f>
        <v>200</v>
      </c>
      <c r="M527" s="160"/>
      <c r="N527" s="161"/>
    </row>
    <row r="528" spans="1:14" s="162" customFormat="1" x14ac:dyDescent="0.25">
      <c r="A528" s="69">
        <f>IF(I528&lt;&gt;"",1+MAX($A$10:A527),"")</f>
        <v>402</v>
      </c>
      <c r="B528" s="167"/>
      <c r="C528" s="126"/>
      <c r="D528" s="110"/>
      <c r="E528" s="153" t="s">
        <v>454</v>
      </c>
      <c r="F528" s="154">
        <v>4</v>
      </c>
      <c r="G528" s="155">
        <v>0</v>
      </c>
      <c r="H528" s="156">
        <f t="shared" si="47"/>
        <v>4</v>
      </c>
      <c r="I528" s="157" t="s">
        <v>32</v>
      </c>
      <c r="J528" s="158">
        <v>150</v>
      </c>
      <c r="K528" s="159">
        <v>200</v>
      </c>
      <c r="L528" s="74">
        <f>(J528+K528)*H528</f>
        <v>1400</v>
      </c>
      <c r="M528" s="160"/>
      <c r="N528" s="161"/>
    </row>
    <row r="529" spans="1:14" s="162" customFormat="1" x14ac:dyDescent="0.25">
      <c r="A529" s="69">
        <f>IF(I529&lt;&gt;"",1+MAX($A$10:A528),"")</f>
        <v>403</v>
      </c>
      <c r="B529" s="167"/>
      <c r="C529" s="126"/>
      <c r="D529" s="110"/>
      <c r="E529" s="153" t="s">
        <v>455</v>
      </c>
      <c r="F529" s="154">
        <v>2</v>
      </c>
      <c r="G529" s="155">
        <v>0</v>
      </c>
      <c r="H529" s="156">
        <f t="shared" si="47"/>
        <v>2</v>
      </c>
      <c r="I529" s="157" t="s">
        <v>32</v>
      </c>
      <c r="J529" s="158">
        <v>150</v>
      </c>
      <c r="K529" s="159">
        <v>200</v>
      </c>
      <c r="L529" s="74">
        <f>(J529+K529)*H529</f>
        <v>700</v>
      </c>
      <c r="M529" s="160"/>
      <c r="N529" s="161"/>
    </row>
    <row r="530" spans="1:14" s="83" customFormat="1" x14ac:dyDescent="0.25">
      <c r="A530" s="69">
        <f>IF(I530&lt;&gt;"",1+MAX($A$10:A529),"")</f>
        <v>404</v>
      </c>
      <c r="B530" s="167"/>
      <c r="C530" s="145"/>
      <c r="D530" s="67"/>
      <c r="E530" s="116" t="s">
        <v>456</v>
      </c>
      <c r="F530" s="77">
        <v>4038</v>
      </c>
      <c r="G530" s="70">
        <v>0.05</v>
      </c>
      <c r="H530" s="71">
        <f t="shared" si="47"/>
        <v>4240</v>
      </c>
      <c r="I530" s="117" t="s">
        <v>33</v>
      </c>
      <c r="J530" s="76">
        <v>0.7</v>
      </c>
      <c r="K530" s="73">
        <v>0.8</v>
      </c>
      <c r="L530" s="74">
        <f>(J530+K530)*H530</f>
        <v>6360</v>
      </c>
      <c r="M530" s="75"/>
      <c r="N530" s="82"/>
    </row>
    <row r="531" spans="1:14" s="83" customFormat="1" x14ac:dyDescent="0.2">
      <c r="A531" s="69" t="str">
        <f>IF(I531&lt;&gt;"",1+MAX($A$10:A530),"")</f>
        <v/>
      </c>
      <c r="B531" s="167"/>
      <c r="C531" s="145"/>
      <c r="D531" s="67"/>
      <c r="E531" s="119" t="s">
        <v>142</v>
      </c>
      <c r="F531" s="77"/>
      <c r="G531" s="70"/>
      <c r="H531" s="71"/>
      <c r="I531" s="117"/>
      <c r="J531" s="76"/>
      <c r="K531" s="73"/>
      <c r="L531" s="74">
        <f>(J531+K531)*H531</f>
        <v>0</v>
      </c>
      <c r="M531" s="75"/>
      <c r="N531" s="82"/>
    </row>
    <row r="532" spans="1:14" s="83" customFormat="1" x14ac:dyDescent="0.2">
      <c r="A532" s="69" t="str">
        <f>IF(I532&lt;&gt;"",1+MAX($A$10:A531),"")</f>
        <v/>
      </c>
      <c r="B532" s="167"/>
      <c r="C532" s="145"/>
      <c r="D532" s="67"/>
      <c r="E532" s="122" t="s">
        <v>426</v>
      </c>
      <c r="F532" s="77"/>
      <c r="G532" s="70"/>
      <c r="H532" s="71"/>
      <c r="I532" s="117"/>
      <c r="J532" s="76"/>
      <c r="K532" s="73"/>
      <c r="L532" s="74">
        <f>(J532+K532)*H532</f>
        <v>0</v>
      </c>
      <c r="M532" s="75"/>
      <c r="N532" s="82"/>
    </row>
    <row r="533" spans="1:14" s="83" customFormat="1" x14ac:dyDescent="0.25">
      <c r="A533" s="69">
        <f>IF(I533&lt;&gt;"",1+MAX($A$10:A532),"")</f>
        <v>405</v>
      </c>
      <c r="B533" s="167"/>
      <c r="C533" s="145"/>
      <c r="D533" s="67"/>
      <c r="E533" s="116" t="s">
        <v>427</v>
      </c>
      <c r="F533" s="77">
        <v>4</v>
      </c>
      <c r="G533" s="70">
        <v>0</v>
      </c>
      <c r="H533" s="71">
        <f t="shared" si="47"/>
        <v>4</v>
      </c>
      <c r="I533" s="117" t="s">
        <v>32</v>
      </c>
      <c r="J533" s="76">
        <v>80</v>
      </c>
      <c r="K533" s="73">
        <v>120</v>
      </c>
      <c r="L533" s="74">
        <f>(J533+K533)*H533</f>
        <v>800</v>
      </c>
      <c r="M533" s="75"/>
      <c r="N533" s="82"/>
    </row>
    <row r="534" spans="1:14" s="83" customFormat="1" x14ac:dyDescent="0.25">
      <c r="A534" s="69">
        <f>IF(I534&lt;&gt;"",1+MAX($A$10:A533),"")</f>
        <v>406</v>
      </c>
      <c r="B534" s="167"/>
      <c r="C534" s="145"/>
      <c r="D534" s="67"/>
      <c r="E534" s="116" t="s">
        <v>428</v>
      </c>
      <c r="F534" s="77">
        <v>10</v>
      </c>
      <c r="G534" s="70">
        <v>0</v>
      </c>
      <c r="H534" s="71">
        <f t="shared" si="47"/>
        <v>10</v>
      </c>
      <c r="I534" s="117" t="s">
        <v>32</v>
      </c>
      <c r="J534" s="76">
        <v>80</v>
      </c>
      <c r="K534" s="73">
        <v>120</v>
      </c>
      <c r="L534" s="74">
        <f>(J534+K534)*H534</f>
        <v>2000</v>
      </c>
      <c r="M534" s="75"/>
      <c r="N534" s="82"/>
    </row>
    <row r="535" spans="1:14" s="83" customFormat="1" x14ac:dyDescent="0.25">
      <c r="A535" s="69">
        <f>IF(I535&lt;&gt;"",1+MAX($A$10:A534),"")</f>
        <v>407</v>
      </c>
      <c r="B535" s="167"/>
      <c r="C535" s="145"/>
      <c r="D535" s="67"/>
      <c r="E535" s="116" t="s">
        <v>429</v>
      </c>
      <c r="F535" s="77">
        <v>3</v>
      </c>
      <c r="G535" s="70">
        <v>0</v>
      </c>
      <c r="H535" s="71">
        <f t="shared" si="47"/>
        <v>3</v>
      </c>
      <c r="I535" s="117" t="s">
        <v>32</v>
      </c>
      <c r="J535" s="76">
        <v>80</v>
      </c>
      <c r="K535" s="73">
        <v>120</v>
      </c>
      <c r="L535" s="74">
        <f>(J535+K535)*H535</f>
        <v>600</v>
      </c>
      <c r="M535" s="75"/>
      <c r="N535" s="82"/>
    </row>
    <row r="536" spans="1:14" s="83" customFormat="1" x14ac:dyDescent="0.25">
      <c r="A536" s="69">
        <f>IF(I536&lt;&gt;"",1+MAX($A$10:A535),"")</f>
        <v>408</v>
      </c>
      <c r="B536" s="167"/>
      <c r="C536" s="145"/>
      <c r="D536" s="67"/>
      <c r="E536" s="116" t="s">
        <v>430</v>
      </c>
      <c r="F536" s="77">
        <v>35</v>
      </c>
      <c r="G536" s="70">
        <v>0</v>
      </c>
      <c r="H536" s="71">
        <f t="shared" si="47"/>
        <v>35</v>
      </c>
      <c r="I536" s="117" t="s">
        <v>32</v>
      </c>
      <c r="J536" s="76">
        <v>80</v>
      </c>
      <c r="K536" s="73">
        <v>120</v>
      </c>
      <c r="L536" s="74">
        <f>(J536+K536)*H536</f>
        <v>7000</v>
      </c>
      <c r="M536" s="75"/>
      <c r="N536" s="82"/>
    </row>
    <row r="537" spans="1:14" s="83" customFormat="1" x14ac:dyDescent="0.25">
      <c r="A537" s="69">
        <f>IF(I537&lt;&gt;"",1+MAX($A$10:A536),"")</f>
        <v>409</v>
      </c>
      <c r="B537" s="167"/>
      <c r="C537" s="145"/>
      <c r="D537" s="67"/>
      <c r="E537" s="116" t="s">
        <v>431</v>
      </c>
      <c r="F537" s="77">
        <v>4</v>
      </c>
      <c r="G537" s="70">
        <v>0</v>
      </c>
      <c r="H537" s="71">
        <f t="shared" si="47"/>
        <v>4</v>
      </c>
      <c r="I537" s="117" t="s">
        <v>32</v>
      </c>
      <c r="J537" s="76">
        <v>80</v>
      </c>
      <c r="K537" s="73">
        <v>120</v>
      </c>
      <c r="L537" s="74">
        <f>(J537+K537)*H537</f>
        <v>800</v>
      </c>
      <c r="M537" s="75"/>
      <c r="N537" s="82"/>
    </row>
    <row r="538" spans="1:14" s="83" customFormat="1" x14ac:dyDescent="0.25">
      <c r="A538" s="69">
        <f>IF(I538&lt;&gt;"",1+MAX($A$10:A537),"")</f>
        <v>410</v>
      </c>
      <c r="B538" s="167"/>
      <c r="C538" s="145"/>
      <c r="D538" s="67"/>
      <c r="E538" s="116" t="s">
        <v>435</v>
      </c>
      <c r="F538" s="77">
        <v>3</v>
      </c>
      <c r="G538" s="70">
        <v>0</v>
      </c>
      <c r="H538" s="71">
        <f t="shared" si="47"/>
        <v>3</v>
      </c>
      <c r="I538" s="117" t="s">
        <v>32</v>
      </c>
      <c r="J538" s="76">
        <v>80</v>
      </c>
      <c r="K538" s="73">
        <v>120</v>
      </c>
      <c r="L538" s="74">
        <f>(J538+K538)*H538</f>
        <v>600</v>
      </c>
      <c r="M538" s="75"/>
      <c r="N538" s="82"/>
    </row>
    <row r="539" spans="1:14" s="83" customFormat="1" x14ac:dyDescent="0.25">
      <c r="A539" s="69">
        <f>IF(I539&lt;&gt;"",1+MAX($A$10:A538),"")</f>
        <v>411</v>
      </c>
      <c r="B539" s="167"/>
      <c r="C539" s="145"/>
      <c r="D539" s="67"/>
      <c r="E539" s="116" t="s">
        <v>432</v>
      </c>
      <c r="F539" s="77">
        <v>5</v>
      </c>
      <c r="G539" s="70">
        <v>0</v>
      </c>
      <c r="H539" s="71">
        <f t="shared" si="47"/>
        <v>5</v>
      </c>
      <c r="I539" s="117" t="s">
        <v>32</v>
      </c>
      <c r="J539" s="76">
        <v>100</v>
      </c>
      <c r="K539" s="73">
        <v>150</v>
      </c>
      <c r="L539" s="74">
        <f>(J539+K539)*H539</f>
        <v>1250</v>
      </c>
      <c r="M539" s="75"/>
      <c r="N539" s="82"/>
    </row>
    <row r="540" spans="1:14" s="83" customFormat="1" x14ac:dyDescent="0.2">
      <c r="A540" s="69" t="str">
        <f>IF(I540&lt;&gt;"",1+MAX($A$10:A539),"")</f>
        <v/>
      </c>
      <c r="B540" s="167"/>
      <c r="C540" s="145"/>
      <c r="D540" s="67"/>
      <c r="E540" s="122" t="s">
        <v>439</v>
      </c>
      <c r="F540" s="77"/>
      <c r="G540" s="70"/>
      <c r="H540" s="71"/>
      <c r="I540" s="117"/>
      <c r="J540" s="76"/>
      <c r="K540" s="73"/>
      <c r="L540" s="74">
        <f>(J540+K540)*H540</f>
        <v>0</v>
      </c>
      <c r="M540" s="75"/>
      <c r="N540" s="82"/>
    </row>
    <row r="541" spans="1:14" s="162" customFormat="1" ht="47.25" x14ac:dyDescent="0.25">
      <c r="A541" s="69">
        <f>IF(I541&lt;&gt;"",1+MAX($A$10:A540),"")</f>
        <v>412</v>
      </c>
      <c r="B541" s="167"/>
      <c r="C541" s="126"/>
      <c r="D541" s="110"/>
      <c r="E541" s="153" t="s">
        <v>446</v>
      </c>
      <c r="F541" s="154">
        <v>65</v>
      </c>
      <c r="G541" s="155">
        <v>0</v>
      </c>
      <c r="H541" s="156">
        <f t="shared" si="47"/>
        <v>65</v>
      </c>
      <c r="I541" s="157" t="s">
        <v>32</v>
      </c>
      <c r="J541" s="158">
        <v>130</v>
      </c>
      <c r="K541" s="159">
        <v>220</v>
      </c>
      <c r="L541" s="74">
        <f>(J541+K541)*H541</f>
        <v>22750</v>
      </c>
      <c r="M541" s="160"/>
      <c r="N541" s="161"/>
    </row>
    <row r="542" spans="1:14" s="162" customFormat="1" ht="47.25" x14ac:dyDescent="0.25">
      <c r="A542" s="69">
        <f>IF(I542&lt;&gt;"",1+MAX($A$10:A541),"")</f>
        <v>413</v>
      </c>
      <c r="B542" s="167"/>
      <c r="C542" s="126"/>
      <c r="D542" s="110"/>
      <c r="E542" s="153" t="s">
        <v>442</v>
      </c>
      <c r="F542" s="154">
        <v>4</v>
      </c>
      <c r="G542" s="155">
        <v>0</v>
      </c>
      <c r="H542" s="156">
        <f t="shared" si="47"/>
        <v>4</v>
      </c>
      <c r="I542" s="157" t="s">
        <v>32</v>
      </c>
      <c r="J542" s="158">
        <v>130</v>
      </c>
      <c r="K542" s="159">
        <v>220</v>
      </c>
      <c r="L542" s="74">
        <f>(J542+K542)*H542</f>
        <v>1400</v>
      </c>
      <c r="M542" s="160"/>
      <c r="N542" s="161"/>
    </row>
    <row r="543" spans="1:14" s="162" customFormat="1" ht="47.25" x14ac:dyDescent="0.25">
      <c r="A543" s="69">
        <f>IF(I543&lt;&gt;"",1+MAX($A$10:A542),"")</f>
        <v>414</v>
      </c>
      <c r="B543" s="167"/>
      <c r="C543" s="126"/>
      <c r="D543" s="110"/>
      <c r="E543" s="153" t="s">
        <v>447</v>
      </c>
      <c r="F543" s="154">
        <v>3</v>
      </c>
      <c r="G543" s="155">
        <v>0</v>
      </c>
      <c r="H543" s="156">
        <f t="shared" si="47"/>
        <v>3</v>
      </c>
      <c r="I543" s="157" t="s">
        <v>32</v>
      </c>
      <c r="J543" s="158">
        <v>130</v>
      </c>
      <c r="K543" s="159">
        <v>220</v>
      </c>
      <c r="L543" s="74">
        <f>(J543+K543)*H543</f>
        <v>1050</v>
      </c>
      <c r="M543" s="160"/>
      <c r="N543" s="161"/>
    </row>
    <row r="544" spans="1:14" s="162" customFormat="1" x14ac:dyDescent="0.25">
      <c r="A544" s="69">
        <f>IF(I544&lt;&gt;"",1+MAX($A$10:A543),"")</f>
        <v>415</v>
      </c>
      <c r="B544" s="167"/>
      <c r="C544" s="126"/>
      <c r="D544" s="110"/>
      <c r="E544" s="153" t="s">
        <v>448</v>
      </c>
      <c r="F544" s="154">
        <v>5</v>
      </c>
      <c r="G544" s="155">
        <v>0</v>
      </c>
      <c r="H544" s="156">
        <f t="shared" si="47"/>
        <v>5</v>
      </c>
      <c r="I544" s="157" t="s">
        <v>32</v>
      </c>
      <c r="J544" s="158">
        <v>130</v>
      </c>
      <c r="K544" s="159">
        <v>220</v>
      </c>
      <c r="L544" s="74">
        <f>(J544+K544)*H544</f>
        <v>1750</v>
      </c>
      <c r="M544" s="160"/>
      <c r="N544" s="161"/>
    </row>
    <row r="545" spans="1:14" s="162" customFormat="1" ht="47.25" x14ac:dyDescent="0.25">
      <c r="A545" s="69">
        <f>IF(I545&lt;&gt;"",1+MAX($A$10:A544),"")</f>
        <v>416</v>
      </c>
      <c r="B545" s="167"/>
      <c r="C545" s="126"/>
      <c r="D545" s="110"/>
      <c r="E545" s="153" t="s">
        <v>445</v>
      </c>
      <c r="F545" s="154">
        <v>18.12</v>
      </c>
      <c r="G545" s="155">
        <v>0</v>
      </c>
      <c r="H545" s="156">
        <f t="shared" si="47"/>
        <v>19</v>
      </c>
      <c r="I545" s="157" t="s">
        <v>35</v>
      </c>
      <c r="J545" s="158">
        <v>15</v>
      </c>
      <c r="K545" s="159">
        <v>15</v>
      </c>
      <c r="L545" s="74">
        <f>(J545+K545)*H545</f>
        <v>570</v>
      </c>
      <c r="M545" s="160"/>
      <c r="N545" s="161"/>
    </row>
    <row r="546" spans="1:14" s="162" customFormat="1" x14ac:dyDescent="0.25">
      <c r="A546" s="69">
        <f>IF(I546&lt;&gt;"",1+MAX($A$10:A545),"")</f>
        <v>417</v>
      </c>
      <c r="B546" s="167"/>
      <c r="C546" s="126"/>
      <c r="D546" s="110"/>
      <c r="E546" s="153" t="s">
        <v>452</v>
      </c>
      <c r="F546" s="154">
        <v>15</v>
      </c>
      <c r="G546" s="155">
        <v>0</v>
      </c>
      <c r="H546" s="156">
        <f t="shared" si="47"/>
        <v>15</v>
      </c>
      <c r="I546" s="157" t="s">
        <v>32</v>
      </c>
      <c r="J546" s="158">
        <v>30</v>
      </c>
      <c r="K546" s="159">
        <v>70</v>
      </c>
      <c r="L546" s="74">
        <f>(J546+K546)*H546</f>
        <v>1500</v>
      </c>
      <c r="M546" s="160"/>
      <c r="N546" s="161"/>
    </row>
    <row r="547" spans="1:14" s="162" customFormat="1" x14ac:dyDescent="0.25">
      <c r="A547" s="69">
        <f>IF(I547&lt;&gt;"",1+MAX($A$10:A546),"")</f>
        <v>418</v>
      </c>
      <c r="B547" s="167"/>
      <c r="C547" s="126"/>
      <c r="D547" s="110"/>
      <c r="E547" s="153" t="s">
        <v>453</v>
      </c>
      <c r="F547" s="154">
        <v>6</v>
      </c>
      <c r="G547" s="155">
        <v>0</v>
      </c>
      <c r="H547" s="156">
        <f t="shared" si="47"/>
        <v>6</v>
      </c>
      <c r="I547" s="157" t="s">
        <v>32</v>
      </c>
      <c r="J547" s="158">
        <v>30</v>
      </c>
      <c r="K547" s="159">
        <v>70</v>
      </c>
      <c r="L547" s="74">
        <f>(J547+K547)*H547</f>
        <v>600</v>
      </c>
      <c r="M547" s="160"/>
      <c r="N547" s="161"/>
    </row>
    <row r="548" spans="1:14" s="162" customFormat="1" x14ac:dyDescent="0.25">
      <c r="A548" s="69">
        <f>IF(I548&lt;&gt;"",1+MAX($A$10:A547),"")</f>
        <v>419</v>
      </c>
      <c r="B548" s="167"/>
      <c r="C548" s="126"/>
      <c r="D548" s="110"/>
      <c r="E548" s="153" t="s">
        <v>454</v>
      </c>
      <c r="F548" s="154">
        <v>4</v>
      </c>
      <c r="G548" s="155">
        <v>0</v>
      </c>
      <c r="H548" s="156">
        <f t="shared" si="47"/>
        <v>4</v>
      </c>
      <c r="I548" s="157" t="s">
        <v>32</v>
      </c>
      <c r="J548" s="158">
        <v>150</v>
      </c>
      <c r="K548" s="159">
        <v>200</v>
      </c>
      <c r="L548" s="74">
        <f>(J548+K548)*H548</f>
        <v>1400</v>
      </c>
      <c r="M548" s="160"/>
      <c r="N548" s="161"/>
    </row>
    <row r="549" spans="1:14" s="162" customFormat="1" ht="47.25" x14ac:dyDescent="0.25">
      <c r="A549" s="69">
        <f>IF(I549&lt;&gt;"",1+MAX($A$10:A548),"")</f>
        <v>420</v>
      </c>
      <c r="B549" s="167"/>
      <c r="C549" s="126"/>
      <c r="D549" s="110"/>
      <c r="E549" s="153" t="s">
        <v>457</v>
      </c>
      <c r="F549" s="154">
        <v>1</v>
      </c>
      <c r="G549" s="155">
        <v>0</v>
      </c>
      <c r="H549" s="156">
        <f t="shared" si="47"/>
        <v>1</v>
      </c>
      <c r="I549" s="157" t="s">
        <v>32</v>
      </c>
      <c r="J549" s="158">
        <v>150</v>
      </c>
      <c r="K549" s="159">
        <v>200</v>
      </c>
      <c r="L549" s="74">
        <f>(J549+K549)*H549</f>
        <v>350</v>
      </c>
      <c r="M549" s="160"/>
      <c r="N549" s="161"/>
    </row>
    <row r="550" spans="1:14" s="162" customFormat="1" x14ac:dyDescent="0.25">
      <c r="A550" s="69">
        <f>IF(I550&lt;&gt;"",1+MAX($A$10:A549),"")</f>
        <v>421</v>
      </c>
      <c r="B550" s="167"/>
      <c r="C550" s="126"/>
      <c r="D550" s="110"/>
      <c r="E550" s="153" t="s">
        <v>458</v>
      </c>
      <c r="F550" s="154">
        <v>1</v>
      </c>
      <c r="G550" s="155">
        <v>0</v>
      </c>
      <c r="H550" s="156">
        <f t="shared" si="47"/>
        <v>1</v>
      </c>
      <c r="I550" s="157" t="s">
        <v>32</v>
      </c>
      <c r="J550" s="158">
        <v>150</v>
      </c>
      <c r="K550" s="159">
        <v>200</v>
      </c>
      <c r="L550" s="74">
        <f>(J550+K550)*H550</f>
        <v>350</v>
      </c>
      <c r="M550" s="160"/>
      <c r="N550" s="161"/>
    </row>
    <row r="551" spans="1:14" s="162" customFormat="1" ht="31.5" x14ac:dyDescent="0.25">
      <c r="A551" s="69">
        <f>IF(I551&lt;&gt;"",1+MAX($A$10:A550),"")</f>
        <v>422</v>
      </c>
      <c r="B551" s="167"/>
      <c r="C551" s="126"/>
      <c r="D551" s="110"/>
      <c r="E551" s="153" t="s">
        <v>459</v>
      </c>
      <c r="F551" s="154">
        <v>80</v>
      </c>
      <c r="G551" s="155">
        <v>0</v>
      </c>
      <c r="H551" s="156">
        <f t="shared" si="47"/>
        <v>80</v>
      </c>
      <c r="I551" s="157" t="s">
        <v>35</v>
      </c>
      <c r="J551" s="158">
        <v>15</v>
      </c>
      <c r="K551" s="159">
        <v>15</v>
      </c>
      <c r="L551" s="74">
        <f>(J551+K551)*H551</f>
        <v>2400</v>
      </c>
      <c r="M551" s="160"/>
      <c r="N551" s="161"/>
    </row>
    <row r="552" spans="1:14" s="162" customFormat="1" ht="47.25" x14ac:dyDescent="0.25">
      <c r="A552" s="69">
        <f>IF(I552&lt;&gt;"",1+MAX($A$10:A551),"")</f>
        <v>423</v>
      </c>
      <c r="B552" s="167"/>
      <c r="C552" s="126"/>
      <c r="D552" s="110"/>
      <c r="E552" s="153" t="s">
        <v>450</v>
      </c>
      <c r="F552" s="154">
        <v>10.66</v>
      </c>
      <c r="G552" s="155">
        <v>0</v>
      </c>
      <c r="H552" s="156">
        <f t="shared" si="47"/>
        <v>11</v>
      </c>
      <c r="I552" s="157" t="s">
        <v>35</v>
      </c>
      <c r="J552" s="158">
        <v>15</v>
      </c>
      <c r="K552" s="159">
        <v>15</v>
      </c>
      <c r="L552" s="74">
        <f>(J552+K552)*H552</f>
        <v>330</v>
      </c>
      <c r="M552" s="160"/>
      <c r="N552" s="161"/>
    </row>
    <row r="553" spans="1:14" s="162" customFormat="1" ht="47.25" x14ac:dyDescent="0.25">
      <c r="A553" s="69">
        <f>IF(I553&lt;&gt;"",1+MAX($A$10:A552),"")</f>
        <v>424</v>
      </c>
      <c r="B553" s="167"/>
      <c r="C553" s="126"/>
      <c r="D553" s="110"/>
      <c r="E553" s="153" t="s">
        <v>460</v>
      </c>
      <c r="F553" s="154">
        <v>8</v>
      </c>
      <c r="G553" s="155">
        <v>0</v>
      </c>
      <c r="H553" s="156">
        <f t="shared" si="47"/>
        <v>8</v>
      </c>
      <c r="I553" s="157" t="s">
        <v>35</v>
      </c>
      <c r="J553" s="158">
        <v>15</v>
      </c>
      <c r="K553" s="159">
        <v>15</v>
      </c>
      <c r="L553" s="74">
        <f>(J553+K553)*H553</f>
        <v>240</v>
      </c>
      <c r="M553" s="160"/>
      <c r="N553" s="161"/>
    </row>
    <row r="554" spans="1:14" s="83" customFormat="1" x14ac:dyDescent="0.25">
      <c r="A554" s="69">
        <f>IF(I554&lt;&gt;"",1+MAX($A$10:A553),"")</f>
        <v>425</v>
      </c>
      <c r="B554" s="167"/>
      <c r="C554" s="145"/>
      <c r="D554" s="67"/>
      <c r="E554" s="116" t="s">
        <v>461</v>
      </c>
      <c r="F554" s="77">
        <v>9</v>
      </c>
      <c r="G554" s="70">
        <v>0</v>
      </c>
      <c r="H554" s="71">
        <f t="shared" si="47"/>
        <v>9</v>
      </c>
      <c r="I554" s="117" t="s">
        <v>32</v>
      </c>
      <c r="J554" s="76">
        <v>100</v>
      </c>
      <c r="K554" s="73">
        <v>150</v>
      </c>
      <c r="L554" s="74">
        <f>(J554+K554)*H554</f>
        <v>2250</v>
      </c>
      <c r="M554" s="75"/>
      <c r="N554" s="82"/>
    </row>
    <row r="555" spans="1:14" s="83" customFormat="1" x14ac:dyDescent="0.25">
      <c r="A555" s="69">
        <f>IF(I555&lt;&gt;"",1+MAX($A$10:A554),"")</f>
        <v>426</v>
      </c>
      <c r="B555" s="167"/>
      <c r="C555" s="145"/>
      <c r="D555" s="67"/>
      <c r="E555" s="116" t="s">
        <v>455</v>
      </c>
      <c r="F555" s="77">
        <v>2</v>
      </c>
      <c r="G555" s="70">
        <v>0</v>
      </c>
      <c r="H555" s="71">
        <f t="shared" si="47"/>
        <v>2</v>
      </c>
      <c r="I555" s="117" t="s">
        <v>32</v>
      </c>
      <c r="J555" s="76">
        <v>100</v>
      </c>
      <c r="K555" s="73">
        <v>150</v>
      </c>
      <c r="L555" s="74">
        <f>(J555+K555)*H555</f>
        <v>500</v>
      </c>
      <c r="M555" s="75"/>
      <c r="N555" s="82"/>
    </row>
    <row r="556" spans="1:14" s="83" customFormat="1" x14ac:dyDescent="0.25">
      <c r="A556" s="69">
        <f>IF(I556&lt;&gt;"",1+MAX($A$10:A555),"")</f>
        <v>427</v>
      </c>
      <c r="B556" s="167"/>
      <c r="C556" s="145"/>
      <c r="D556" s="67"/>
      <c r="E556" s="116" t="s">
        <v>456</v>
      </c>
      <c r="F556" s="77">
        <v>2455</v>
      </c>
      <c r="G556" s="70">
        <v>0.05</v>
      </c>
      <c r="H556" s="71">
        <f t="shared" si="47"/>
        <v>2578</v>
      </c>
      <c r="I556" s="117" t="s">
        <v>33</v>
      </c>
      <c r="J556" s="76">
        <v>0.8</v>
      </c>
      <c r="K556" s="73">
        <v>0.7</v>
      </c>
      <c r="L556" s="74">
        <f>(J556+K556)*H556</f>
        <v>3867</v>
      </c>
      <c r="M556" s="75"/>
      <c r="N556" s="82"/>
    </row>
    <row r="557" spans="1:14" x14ac:dyDescent="0.2">
      <c r="A557" s="69" t="str">
        <f>IF(I557&lt;&gt;"",1+MAX($A$10:A487),"")</f>
        <v/>
      </c>
      <c r="B557" s="95"/>
      <c r="C557" s="96"/>
      <c r="D557" s="91"/>
      <c r="E557" s="90"/>
      <c r="F557" s="86"/>
      <c r="G557" s="87"/>
      <c r="H557" s="88"/>
      <c r="I557" s="89"/>
      <c r="J557" s="92"/>
      <c r="K557" s="92"/>
      <c r="L557" s="93"/>
      <c r="M557" s="94"/>
    </row>
    <row r="558" spans="1:14" ht="16.5" thickBot="1" x14ac:dyDescent="0.25">
      <c r="A558" s="173" t="s">
        <v>5</v>
      </c>
      <c r="B558" s="174"/>
      <c r="C558" s="45"/>
      <c r="D558" s="17"/>
      <c r="E558" s="9"/>
      <c r="F558" s="44"/>
      <c r="G558" s="44"/>
      <c r="H558" s="44"/>
      <c r="I558" s="174" t="s">
        <v>39</v>
      </c>
      <c r="J558" s="174"/>
      <c r="K558" s="46" t="s">
        <v>38</v>
      </c>
      <c r="L558" s="47">
        <f>SUM(L10:L557)</f>
        <v>1904641.3</v>
      </c>
      <c r="M558" s="47">
        <f>SUM(M10:M557)</f>
        <v>1904641.3</v>
      </c>
    </row>
    <row r="559" spans="1:14" ht="17.25" thickTop="1" thickBot="1" x14ac:dyDescent="0.25">
      <c r="A559" s="171" t="s">
        <v>9</v>
      </c>
      <c r="B559" s="172"/>
      <c r="C559" s="45"/>
      <c r="D559" s="17"/>
      <c r="E559" s="9"/>
      <c r="F559" s="44"/>
      <c r="G559" s="44"/>
      <c r="H559" s="44"/>
      <c r="I559" s="45"/>
      <c r="J559" s="48">
        <v>0</v>
      </c>
      <c r="K559" s="48"/>
      <c r="L559" s="49">
        <f>J559*L558</f>
        <v>0</v>
      </c>
      <c r="M559" s="50">
        <f>J559*M558</f>
        <v>0</v>
      </c>
    </row>
    <row r="560" spans="1:14" ht="17.25" thickTop="1" thickBot="1" x14ac:dyDescent="0.25">
      <c r="A560" s="171" t="s">
        <v>8</v>
      </c>
      <c r="B560" s="172"/>
      <c r="C560" s="45"/>
      <c r="D560" s="17"/>
      <c r="E560" s="9"/>
      <c r="F560" s="44"/>
      <c r="G560" s="44"/>
      <c r="H560" s="44"/>
      <c r="I560" s="45"/>
      <c r="J560" s="48">
        <v>0.25</v>
      </c>
      <c r="K560" s="48"/>
      <c r="L560" s="49">
        <f>J560*L558</f>
        <v>476160.32500000001</v>
      </c>
      <c r="M560" s="50">
        <f>J560*M558</f>
        <v>476160.32500000001</v>
      </c>
    </row>
    <row r="561" spans="1:13" ht="16.5" thickTop="1" x14ac:dyDescent="0.2">
      <c r="A561" s="164" t="s">
        <v>6</v>
      </c>
      <c r="B561" s="165"/>
      <c r="C561" s="52"/>
      <c r="D561" s="18"/>
      <c r="E561" s="10"/>
      <c r="F561" s="51"/>
      <c r="G561" s="51"/>
      <c r="H561" s="51"/>
      <c r="I561" s="52"/>
      <c r="J561" s="53"/>
      <c r="K561" s="53"/>
      <c r="L561" s="54">
        <f>SUM(L558:L560)</f>
        <v>2380801.625</v>
      </c>
      <c r="M561" s="55">
        <f>SUM(M558:M560)</f>
        <v>2380801.625</v>
      </c>
    </row>
    <row r="562" spans="1:13" x14ac:dyDescent="0.2">
      <c r="A562" s="65"/>
      <c r="B562" s="23"/>
      <c r="C562" s="23"/>
      <c r="D562" s="5"/>
      <c r="E562" s="4"/>
      <c r="F562" s="29"/>
      <c r="G562" s="29"/>
      <c r="H562" s="29"/>
      <c r="I562" s="23"/>
      <c r="J562" s="30"/>
      <c r="K562" s="30"/>
      <c r="L562" s="31"/>
      <c r="M562" s="32"/>
    </row>
    <row r="563" spans="1:13" x14ac:dyDescent="0.2">
      <c r="A563" s="65"/>
      <c r="B563" s="23"/>
      <c r="C563" s="23"/>
      <c r="D563" s="5"/>
      <c r="E563" s="6"/>
      <c r="F563" s="28"/>
      <c r="G563" s="56"/>
      <c r="L563" s="56"/>
      <c r="M563" s="56"/>
    </row>
    <row r="564" spans="1:13" x14ac:dyDescent="0.2">
      <c r="A564" s="65"/>
      <c r="B564" s="23"/>
      <c r="C564" s="23"/>
      <c r="D564" s="5"/>
      <c r="E564" s="6"/>
      <c r="F564" s="28"/>
      <c r="G564" s="56"/>
      <c r="L564" s="56"/>
      <c r="M564" s="56"/>
    </row>
    <row r="565" spans="1:13" x14ac:dyDescent="0.2">
      <c r="A565" s="65"/>
      <c r="B565" s="23"/>
      <c r="C565" s="23"/>
      <c r="D565" s="5"/>
      <c r="E565" s="6"/>
      <c r="F565" s="28"/>
      <c r="G565" s="56"/>
      <c r="L565" s="56"/>
      <c r="M565" s="56"/>
    </row>
    <row r="566" spans="1:13" x14ac:dyDescent="0.2">
      <c r="A566" s="65"/>
      <c r="B566" s="23"/>
      <c r="C566" s="23"/>
      <c r="D566" s="5"/>
      <c r="E566" s="6"/>
      <c r="F566" s="28"/>
      <c r="G566" s="56"/>
      <c r="L566" s="56"/>
      <c r="M566" s="56"/>
    </row>
    <row r="567" spans="1:13" x14ac:dyDescent="0.2">
      <c r="A567" s="65"/>
      <c r="B567" s="23"/>
      <c r="C567" s="23"/>
      <c r="D567" s="5"/>
      <c r="E567" s="4"/>
      <c r="F567" s="28"/>
      <c r="L567" s="56"/>
      <c r="M567" s="56"/>
    </row>
    <row r="568" spans="1:13" x14ac:dyDescent="0.2">
      <c r="A568" s="65"/>
      <c r="B568" s="23"/>
      <c r="C568" s="23"/>
      <c r="D568" s="5"/>
      <c r="E568" s="4"/>
      <c r="F568" s="28"/>
      <c r="G568" s="56"/>
      <c r="H568" s="29"/>
      <c r="I568" s="23"/>
      <c r="J568" s="56"/>
      <c r="K568" s="56"/>
      <c r="L568" s="56"/>
      <c r="M568" s="56"/>
    </row>
    <row r="569" spans="1:13" x14ac:dyDescent="0.2">
      <c r="A569" s="66"/>
      <c r="B569" s="27"/>
      <c r="C569" s="27"/>
      <c r="D569" s="16"/>
      <c r="E569" s="4"/>
      <c r="F569" s="28"/>
      <c r="G569" s="56"/>
      <c r="H569" s="29"/>
      <c r="I569" s="23"/>
      <c r="J569" s="56"/>
      <c r="K569" s="56"/>
      <c r="L569" s="56"/>
      <c r="M569" s="56"/>
    </row>
    <row r="570" spans="1:13" x14ac:dyDescent="0.2">
      <c r="A570" s="23"/>
      <c r="B570" s="23"/>
      <c r="C570" s="23"/>
      <c r="D570" s="5"/>
      <c r="E570" s="4"/>
      <c r="F570" s="28"/>
      <c r="G570" s="56"/>
      <c r="H570" s="29"/>
      <c r="I570" s="23"/>
      <c r="J570" s="56"/>
      <c r="K570" s="56"/>
      <c r="L570" s="56"/>
      <c r="M570" s="56"/>
    </row>
    <row r="571" spans="1:13" x14ac:dyDescent="0.2">
      <c r="F571" s="61"/>
      <c r="J571" s="56"/>
      <c r="K571" s="56"/>
      <c r="L571" s="56"/>
      <c r="M571" s="56"/>
    </row>
    <row r="572" spans="1:13" x14ac:dyDescent="0.2">
      <c r="F572" s="61"/>
      <c r="J572" s="56"/>
      <c r="K572" s="56"/>
      <c r="L572" s="56"/>
      <c r="M572" s="56"/>
    </row>
  </sheetData>
  <sortState ref="E165:I167">
    <sortCondition ref="E165"/>
  </sortState>
  <mergeCells count="27">
    <mergeCell ref="B102:B107"/>
    <mergeCell ref="C102:C107"/>
    <mergeCell ref="A2:M2"/>
    <mergeCell ref="A560:B560"/>
    <mergeCell ref="A558:B558"/>
    <mergeCell ref="A559:B559"/>
    <mergeCell ref="I558:J558"/>
    <mergeCell ref="B68:B98"/>
    <mergeCell ref="C68:C98"/>
    <mergeCell ref="B174:B243"/>
    <mergeCell ref="C174:C243"/>
    <mergeCell ref="B300:B311"/>
    <mergeCell ref="C300:C311"/>
    <mergeCell ref="B456:B462"/>
    <mergeCell ref="B24:B64"/>
    <mergeCell ref="C24:C64"/>
    <mergeCell ref="B255:B277"/>
    <mergeCell ref="C255:C277"/>
    <mergeCell ref="A561:B561"/>
    <mergeCell ref="B247:B251"/>
    <mergeCell ref="C247:C251"/>
    <mergeCell ref="B283:B296"/>
    <mergeCell ref="C283:C296"/>
    <mergeCell ref="B436:B452"/>
    <mergeCell ref="B473:B487"/>
    <mergeCell ref="B492:B496"/>
    <mergeCell ref="B500:B556"/>
  </mergeCells>
  <printOptions horizontalCentered="1"/>
  <pageMargins left="0.43307086614173201" right="0.43307086614173201" top="0.39370078740157499" bottom="0.39370078740157499" header="0.196850393700787" footer="0.196850393700787"/>
  <pageSetup paperSize="9" scale="42" orientation="portrait" r:id="rId1"/>
  <headerFooter>
    <oddFooter>&amp;C&amp;P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39B84081-BB08-4FD9-9AF3-C79223EC997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DETAIL</vt:lpstr>
      <vt:lpstr>DETAIL!Print_Area</vt:lpstr>
      <vt:lpstr>DETAIL!Print_Titles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2013-07-08T09:36:48Z</dcterms:created>
  <dcterms:modified xsi:type="dcterms:W3CDTF">2021-06-03T15:02:42Z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  <property fmtid="{D5CDD505-2E9C-101B-9397-08002B2CF9AE}" pid="3" name="PlanSwiftJobName">
    <vt:lpwstr/>
  </property>
  <property fmtid="{D5CDD505-2E9C-101B-9397-08002B2CF9AE}" pid="4" name="PlanSwiftJobGuid">
    <vt:lpwstr/>
  </property>
  <property fmtid="{D5CDD505-2E9C-101B-9397-08002B2CF9AE}" pid="5" name="LinkedDataId">
    <vt:lpwstr>{39B84081-BB08-4FD9-9AF3-C79223EC997A}</vt:lpwstr>
  </property>
</Properties>
</file>