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chanaka/PycharmProjects/Research-Proj-NetEmb/output/range_output2/"/>
    </mc:Choice>
  </mc:AlternateContent>
  <xr:revisionPtr revIDLastSave="0" documentId="13_ncr:1_{00C04834-9894-3A44-8760-D25A9CF5C76E}" xr6:coauthVersionLast="43" xr6:coauthVersionMax="43" xr10:uidLastSave="{00000000-0000-0000-0000-000000000000}"/>
  <bookViews>
    <workbookView xWindow="16920" yWindow="0" windowWidth="16680" windowHeight="21000" activeTab="1" xr2:uid="{5F611BA1-94CC-3745-B4FE-A5D1794A1628}"/>
  </bookViews>
  <sheets>
    <sheet name="1CDX" sheetId="2" r:id="rId1"/>
    <sheet name="New-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F2" i="2"/>
  <c r="H2" i="2"/>
  <c r="J2" i="2"/>
  <c r="D3" i="2"/>
  <c r="F3" i="2"/>
  <c r="H3" i="2"/>
  <c r="J3" i="2"/>
  <c r="D4" i="2"/>
  <c r="F4" i="2"/>
  <c r="H4" i="2"/>
  <c r="J4" i="2"/>
  <c r="D5" i="2"/>
  <c r="F5" i="2"/>
  <c r="H5" i="2"/>
  <c r="J5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J5" i="1" l="1"/>
  <c r="H5" i="1"/>
  <c r="F5" i="1"/>
  <c r="D5" i="1"/>
  <c r="J4" i="1"/>
  <c r="H4" i="1"/>
  <c r="F4" i="1"/>
  <c r="D4" i="1"/>
  <c r="J3" i="1"/>
  <c r="H3" i="1"/>
  <c r="F3" i="1"/>
  <c r="D3" i="1"/>
  <c r="D2" i="1"/>
  <c r="J2" i="1"/>
  <c r="H2" i="1"/>
  <c r="F2" i="1"/>
</calcChain>
</file>

<file path=xl/sharedStrings.xml><?xml version="1.0" encoding="utf-8"?>
<sst xmlns="http://schemas.openxmlformats.org/spreadsheetml/2006/main" count="95" uniqueCount="48">
  <si>
    <t>100k</t>
  </si>
  <si>
    <t>200k</t>
  </si>
  <si>
    <t>300k</t>
  </si>
  <si>
    <t>400k</t>
  </si>
  <si>
    <t>No sliding window</t>
  </si>
  <si>
    <t>oocyte_NSN</t>
  </si>
  <si>
    <t>oocyte_SN</t>
  </si>
  <si>
    <t>pronucleus_female</t>
  </si>
  <si>
    <t>pronucleus_male</t>
  </si>
  <si>
    <t>37/37</t>
  </si>
  <si>
    <t>35/37</t>
  </si>
  <si>
    <t>36/37</t>
  </si>
  <si>
    <t>73/84</t>
  </si>
  <si>
    <t>75/84</t>
  </si>
  <si>
    <t>78/84</t>
  </si>
  <si>
    <t>31/33</t>
  </si>
  <si>
    <t>30/33</t>
  </si>
  <si>
    <t>33/33</t>
  </si>
  <si>
    <t>48/51</t>
  </si>
  <si>
    <t>46/51</t>
  </si>
  <si>
    <t>47/51</t>
  </si>
  <si>
    <t>High</t>
  </si>
  <si>
    <t>Medium</t>
  </si>
  <si>
    <t>Low</t>
  </si>
  <si>
    <t>1CDX4</t>
  </si>
  <si>
    <t>1CDX3</t>
  </si>
  <si>
    <t>1CDX2</t>
  </si>
  <si>
    <t>1CDX1</t>
  </si>
  <si>
    <t>medium</t>
  </si>
  <si>
    <t>high</t>
  </si>
  <si>
    <t>985/1043</t>
  </si>
  <si>
    <t>956/1043</t>
  </si>
  <si>
    <t>950/1043</t>
  </si>
  <si>
    <t>972/1043</t>
  </si>
  <si>
    <t>678/724</t>
  </si>
  <si>
    <t>660/724</t>
  </si>
  <si>
    <t>651/724</t>
  </si>
  <si>
    <t>654/724</t>
  </si>
  <si>
    <t>1183/1326</t>
  </si>
  <si>
    <t>1150/1326</t>
  </si>
  <si>
    <t>1141/1326</t>
  </si>
  <si>
    <t>1134/1326</t>
  </si>
  <si>
    <t>932/976</t>
  </si>
  <si>
    <t>898/976</t>
  </si>
  <si>
    <t>899/976</t>
  </si>
  <si>
    <t>low-old model</t>
  </si>
  <si>
    <t>low-new model-5%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</si>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</sst>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Menlo"/>
      <family val="2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CABD-BB3A-CE41-A41D-26838F4BE751}">
  <dimension ref="A1:J32"/>
  <sheetViews>
    <sheetView workbookViewId="0">
      <selection activeCell="B28" sqref="B28:E32"/>
    </sheetView>
  </sheetViews>
  <sheetFormatPr baseColWidth="10" defaultRowHeight="16" x14ac:dyDescent="0.2"/>
  <cols>
    <col min="3" max="3" width="13" bestFit="1" customWidth="1"/>
    <col min="4" max="4" width="17.33203125" bestFit="1" customWidth="1"/>
  </cols>
  <sheetData>
    <row r="1" spans="1:10" x14ac:dyDescent="0.2">
      <c r="B1" s="1"/>
      <c r="C1" s="8" t="s">
        <v>0</v>
      </c>
      <c r="D1" s="8"/>
      <c r="E1" s="8" t="s">
        <v>1</v>
      </c>
      <c r="F1" s="8"/>
      <c r="G1" s="8" t="s">
        <v>2</v>
      </c>
      <c r="H1" s="8"/>
      <c r="I1" s="8" t="s">
        <v>3</v>
      </c>
      <c r="J1" s="8"/>
    </row>
    <row r="2" spans="1:10" x14ac:dyDescent="0.2">
      <c r="A2" s="9" t="s">
        <v>4</v>
      </c>
      <c r="B2" s="1" t="s">
        <v>27</v>
      </c>
      <c r="C2" t="s">
        <v>44</v>
      </c>
      <c r="D2" s="2">
        <f>899/976</f>
        <v>0.92110655737704916</v>
      </c>
      <c r="E2" t="s">
        <v>43</v>
      </c>
      <c r="F2" s="2">
        <f>898/976</f>
        <v>0.92008196721311475</v>
      </c>
      <c r="G2" t="s">
        <v>43</v>
      </c>
      <c r="H2" s="2">
        <f>898/976</f>
        <v>0.92008196721311475</v>
      </c>
      <c r="I2" t="s">
        <v>42</v>
      </c>
      <c r="J2" s="2">
        <f>932/976</f>
        <v>0.95491803278688525</v>
      </c>
    </row>
    <row r="3" spans="1:10" x14ac:dyDescent="0.2">
      <c r="A3" s="9"/>
      <c r="B3" s="1" t="s">
        <v>26</v>
      </c>
      <c r="C3" t="s">
        <v>41</v>
      </c>
      <c r="D3" s="2">
        <f>1134/1326</f>
        <v>0.85520361990950222</v>
      </c>
      <c r="E3" t="s">
        <v>40</v>
      </c>
      <c r="F3" s="2">
        <f>1141/1326</f>
        <v>0.86048265460030171</v>
      </c>
      <c r="G3" t="s">
        <v>39</v>
      </c>
      <c r="H3" s="2">
        <f>1150/1326</f>
        <v>0.86726998491704377</v>
      </c>
      <c r="I3" t="s">
        <v>38</v>
      </c>
      <c r="J3" s="2">
        <f>1183/1326</f>
        <v>0.89215686274509809</v>
      </c>
    </row>
    <row r="4" spans="1:10" x14ac:dyDescent="0.2">
      <c r="A4" s="9"/>
      <c r="B4" s="1" t="s">
        <v>25</v>
      </c>
      <c r="C4" t="s">
        <v>37</v>
      </c>
      <c r="D4" s="2">
        <f>654/724</f>
        <v>0.90331491712707179</v>
      </c>
      <c r="E4" t="s">
        <v>36</v>
      </c>
      <c r="F4" s="2">
        <f>651/724</f>
        <v>0.899171270718232</v>
      </c>
      <c r="G4" t="s">
        <v>35</v>
      </c>
      <c r="H4" s="2">
        <f>660/724</f>
        <v>0.91160220994475138</v>
      </c>
      <c r="I4" t="s">
        <v>34</v>
      </c>
      <c r="J4" s="2">
        <f>678/724</f>
        <v>0.93646408839779005</v>
      </c>
    </row>
    <row r="5" spans="1:10" x14ac:dyDescent="0.2">
      <c r="A5" s="9"/>
      <c r="B5" s="1" t="s">
        <v>24</v>
      </c>
      <c r="C5" t="s">
        <v>33</v>
      </c>
      <c r="D5" s="2">
        <f>972/1043</f>
        <v>0.93192713326941512</v>
      </c>
      <c r="E5" t="s">
        <v>32</v>
      </c>
      <c r="F5" s="2">
        <f>950/1043</f>
        <v>0.91083413231064236</v>
      </c>
      <c r="G5" t="s">
        <v>31</v>
      </c>
      <c r="H5" s="2">
        <f>956/1043</f>
        <v>0.91658676893576219</v>
      </c>
      <c r="I5" t="s">
        <v>30</v>
      </c>
      <c r="J5" s="2">
        <f>985/1043</f>
        <v>0.9443911792905082</v>
      </c>
    </row>
    <row r="12" spans="1:10" x14ac:dyDescent="0.2">
      <c r="B12" s="1"/>
      <c r="C12" s="5" t="s">
        <v>0</v>
      </c>
      <c r="D12" s="5" t="s">
        <v>1</v>
      </c>
      <c r="E12" s="5" t="s">
        <v>2</v>
      </c>
      <c r="F12" s="5" t="s">
        <v>3</v>
      </c>
      <c r="H12" s="5"/>
      <c r="J12" s="5"/>
    </row>
    <row r="13" spans="1:10" x14ac:dyDescent="0.2">
      <c r="A13" s="9" t="s">
        <v>4</v>
      </c>
      <c r="B13" s="1" t="s">
        <v>27</v>
      </c>
      <c r="C13" s="2">
        <f>899/976</f>
        <v>0.92110655737704916</v>
      </c>
      <c r="D13" s="2">
        <f>898/976</f>
        <v>0.92008196721311475</v>
      </c>
      <c r="E13" s="2">
        <f>898/976</f>
        <v>0.92008196721311475</v>
      </c>
      <c r="F13" s="2">
        <f>932/976</f>
        <v>0.95491803278688525</v>
      </c>
    </row>
    <row r="14" spans="1:10" x14ac:dyDescent="0.2">
      <c r="A14" s="9"/>
      <c r="B14" s="1" t="s">
        <v>26</v>
      </c>
      <c r="C14" s="2">
        <f>1134/1326</f>
        <v>0.85520361990950222</v>
      </c>
      <c r="D14" s="2">
        <f>1141/1326</f>
        <v>0.86048265460030171</v>
      </c>
      <c r="E14" s="2">
        <f>1150/1326</f>
        <v>0.86726998491704377</v>
      </c>
      <c r="F14" s="2">
        <f>1183/1326</f>
        <v>0.89215686274509809</v>
      </c>
    </row>
    <row r="15" spans="1:10" x14ac:dyDescent="0.2">
      <c r="A15" s="9"/>
      <c r="B15" s="1" t="s">
        <v>25</v>
      </c>
      <c r="C15" s="2">
        <f>654/724</f>
        <v>0.90331491712707179</v>
      </c>
      <c r="D15" s="2">
        <f>651/724</f>
        <v>0.899171270718232</v>
      </c>
      <c r="E15" s="2">
        <f>660/724</f>
        <v>0.91160220994475138</v>
      </c>
      <c r="F15" s="2">
        <f>678/724</f>
        <v>0.93646408839779005</v>
      </c>
    </row>
    <row r="16" spans="1:10" x14ac:dyDescent="0.2">
      <c r="A16" s="9"/>
      <c r="B16" s="1" t="s">
        <v>24</v>
      </c>
      <c r="C16" s="2">
        <f>972/1043</f>
        <v>0.93192713326941512</v>
      </c>
      <c r="D16" s="2">
        <f>950/1043</f>
        <v>0.91083413231064236</v>
      </c>
      <c r="E16" s="2">
        <f>956/1043</f>
        <v>0.91658676893576219</v>
      </c>
      <c r="F16" s="2">
        <f>985/1043</f>
        <v>0.9443911792905082</v>
      </c>
    </row>
    <row r="19" spans="2:6" x14ac:dyDescent="0.2">
      <c r="C19" s="1" t="s">
        <v>29</v>
      </c>
      <c r="D19" s="1" t="s">
        <v>28</v>
      </c>
      <c r="E19" s="1" t="s">
        <v>45</v>
      </c>
      <c r="F19" s="6" t="s">
        <v>46</v>
      </c>
    </row>
    <row r="20" spans="2:6" x14ac:dyDescent="0.2">
      <c r="B20" s="1" t="s">
        <v>27</v>
      </c>
      <c r="C20">
        <v>977</v>
      </c>
      <c r="D20">
        <v>1652</v>
      </c>
      <c r="E20">
        <v>8045</v>
      </c>
      <c r="F20" s="6">
        <v>2134</v>
      </c>
    </row>
    <row r="21" spans="2:6" x14ac:dyDescent="0.2">
      <c r="B21" s="1" t="s">
        <v>26</v>
      </c>
      <c r="C21">
        <v>1327</v>
      </c>
      <c r="D21">
        <v>2580</v>
      </c>
      <c r="E21">
        <v>16810</v>
      </c>
      <c r="F21" s="6">
        <v>7715</v>
      </c>
    </row>
    <row r="22" spans="2:6" x14ac:dyDescent="0.2">
      <c r="B22" s="1" t="s">
        <v>25</v>
      </c>
      <c r="C22">
        <v>725</v>
      </c>
      <c r="D22">
        <v>1834</v>
      </c>
      <c r="E22">
        <v>6778</v>
      </c>
      <c r="F22" s="6">
        <v>2992</v>
      </c>
    </row>
    <row r="23" spans="2:6" x14ac:dyDescent="0.2">
      <c r="B23" s="1" t="s">
        <v>24</v>
      </c>
      <c r="C23">
        <v>1044</v>
      </c>
      <c r="D23">
        <v>2000</v>
      </c>
      <c r="E23">
        <v>6059</v>
      </c>
      <c r="F23" s="6">
        <v>6059</v>
      </c>
    </row>
    <row r="26" spans="2:6" x14ac:dyDescent="0.2">
      <c r="B26" s="1"/>
    </row>
    <row r="28" spans="2:6" x14ac:dyDescent="0.2">
      <c r="C28" s="1" t="s">
        <v>29</v>
      </c>
      <c r="D28" s="1" t="s">
        <v>28</v>
      </c>
      <c r="E28" s="1" t="s">
        <v>47</v>
      </c>
    </row>
    <row r="29" spans="2:6" x14ac:dyDescent="0.2">
      <c r="B29" s="1" t="s">
        <v>27</v>
      </c>
      <c r="C29">
        <v>976</v>
      </c>
      <c r="D29">
        <v>1651</v>
      </c>
      <c r="E29">
        <v>2133</v>
      </c>
    </row>
    <row r="30" spans="2:6" x14ac:dyDescent="0.2">
      <c r="B30" s="1" t="s">
        <v>26</v>
      </c>
      <c r="C30">
        <v>1326</v>
      </c>
      <c r="D30">
        <v>2579</v>
      </c>
      <c r="E30">
        <v>7714</v>
      </c>
    </row>
    <row r="31" spans="2:6" x14ac:dyDescent="0.2">
      <c r="B31" s="1" t="s">
        <v>25</v>
      </c>
      <c r="C31">
        <v>724</v>
      </c>
      <c r="D31">
        <v>1833</v>
      </c>
      <c r="E31">
        <v>2991</v>
      </c>
    </row>
    <row r="32" spans="2:6" x14ac:dyDescent="0.2">
      <c r="B32" s="1" t="s">
        <v>24</v>
      </c>
      <c r="C32">
        <v>1043</v>
      </c>
      <c r="D32">
        <v>1999</v>
      </c>
      <c r="E32">
        <v>6058</v>
      </c>
    </row>
  </sheetData>
  <mergeCells count="6">
    <mergeCell ref="I1:J1"/>
    <mergeCell ref="A13:A16"/>
    <mergeCell ref="A2:A5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84C2-6B24-A641-B9E7-CA831A4C9302}">
  <dimension ref="A1:J36"/>
  <sheetViews>
    <sheetView tabSelected="1" workbookViewId="0">
      <selection activeCell="A32" sqref="A32:D36"/>
    </sheetView>
  </sheetViews>
  <sheetFormatPr baseColWidth="10" defaultRowHeight="16" x14ac:dyDescent="0.2"/>
  <cols>
    <col min="1" max="1" width="21.1640625" bestFit="1" customWidth="1"/>
    <col min="2" max="2" width="17.5" customWidth="1"/>
    <col min="3" max="4" width="10.83203125" customWidth="1"/>
    <col min="12" max="12" width="21.1640625" bestFit="1" customWidth="1"/>
  </cols>
  <sheetData>
    <row r="1" spans="1:10" x14ac:dyDescent="0.2">
      <c r="B1" s="1"/>
      <c r="C1" s="8" t="s">
        <v>0</v>
      </c>
      <c r="D1" s="8"/>
      <c r="E1" s="8" t="s">
        <v>1</v>
      </c>
      <c r="F1" s="8"/>
      <c r="G1" s="8" t="s">
        <v>2</v>
      </c>
      <c r="H1" s="8"/>
      <c r="I1" s="8" t="s">
        <v>3</v>
      </c>
      <c r="J1" s="8"/>
    </row>
    <row r="2" spans="1:10" x14ac:dyDescent="0.2">
      <c r="A2" s="9" t="s">
        <v>4</v>
      </c>
      <c r="B2" s="3" t="s">
        <v>5</v>
      </c>
      <c r="C2" t="s">
        <v>9</v>
      </c>
      <c r="D2" s="2">
        <f>37/37</f>
        <v>1</v>
      </c>
      <c r="E2" t="s">
        <v>10</v>
      </c>
      <c r="F2" s="2">
        <f>898/976</f>
        <v>0.92008196721311475</v>
      </c>
      <c r="G2" t="s">
        <v>11</v>
      </c>
      <c r="H2" s="2">
        <f>898/976</f>
        <v>0.92008196721311475</v>
      </c>
      <c r="I2" t="s">
        <v>9</v>
      </c>
      <c r="J2" s="2">
        <f>932/976</f>
        <v>0.95491803278688525</v>
      </c>
    </row>
    <row r="3" spans="1:10" x14ac:dyDescent="0.2">
      <c r="A3" s="9"/>
      <c r="B3" s="3" t="s">
        <v>6</v>
      </c>
      <c r="C3" s="3" t="s">
        <v>12</v>
      </c>
      <c r="D3" s="2">
        <f>73/84</f>
        <v>0.86904761904761907</v>
      </c>
      <c r="E3" s="3" t="s">
        <v>13</v>
      </c>
      <c r="F3" s="2">
        <f>75/84</f>
        <v>0.8928571428571429</v>
      </c>
      <c r="G3" s="3" t="s">
        <v>13</v>
      </c>
      <c r="H3" s="2">
        <f>75/84</f>
        <v>0.8928571428571429</v>
      </c>
      <c r="I3" s="3" t="s">
        <v>14</v>
      </c>
      <c r="J3" s="2">
        <f>78/84</f>
        <v>0.9285714285714286</v>
      </c>
    </row>
    <row r="4" spans="1:10" x14ac:dyDescent="0.2">
      <c r="A4" s="9"/>
      <c r="B4" s="3" t="s">
        <v>7</v>
      </c>
      <c r="C4" s="3" t="s">
        <v>15</v>
      </c>
      <c r="D4" s="2">
        <f>31/33</f>
        <v>0.93939393939393945</v>
      </c>
      <c r="E4" s="3" t="s">
        <v>15</v>
      </c>
      <c r="F4" s="2">
        <f>31/33</f>
        <v>0.93939393939393945</v>
      </c>
      <c r="G4" s="3" t="s">
        <v>16</v>
      </c>
      <c r="H4" s="2">
        <f>30/33</f>
        <v>0.90909090909090906</v>
      </c>
      <c r="I4" s="3" t="s">
        <v>17</v>
      </c>
      <c r="J4" s="2">
        <f>33/33</f>
        <v>1</v>
      </c>
    </row>
    <row r="5" spans="1:10" x14ac:dyDescent="0.2">
      <c r="A5" s="9"/>
      <c r="B5" s="3" t="s">
        <v>8</v>
      </c>
      <c r="C5" s="3" t="s">
        <v>18</v>
      </c>
      <c r="D5" s="2">
        <f>48/51</f>
        <v>0.94117647058823528</v>
      </c>
      <c r="E5" s="3" t="s">
        <v>19</v>
      </c>
      <c r="F5" s="2">
        <f>46/51</f>
        <v>0.90196078431372551</v>
      </c>
      <c r="G5" s="3" t="s">
        <v>19</v>
      </c>
      <c r="H5" s="2">
        <f>46/51</f>
        <v>0.90196078431372551</v>
      </c>
      <c r="I5" s="3" t="s">
        <v>20</v>
      </c>
      <c r="J5" s="2">
        <f>47/51</f>
        <v>0.92156862745098034</v>
      </c>
    </row>
    <row r="9" spans="1:10" x14ac:dyDescent="0.2">
      <c r="A9" s="1"/>
      <c r="B9" s="4" t="s">
        <v>21</v>
      </c>
      <c r="C9" s="4" t="s">
        <v>22</v>
      </c>
      <c r="D9" s="1" t="s">
        <v>23</v>
      </c>
      <c r="E9" s="6" t="s">
        <v>46</v>
      </c>
    </row>
    <row r="10" spans="1:10" x14ac:dyDescent="0.2">
      <c r="A10" s="4" t="s">
        <v>5</v>
      </c>
      <c r="B10">
        <v>37</v>
      </c>
      <c r="C10">
        <v>79</v>
      </c>
      <c r="D10" s="3">
        <v>955</v>
      </c>
      <c r="E10" s="7">
        <v>199</v>
      </c>
    </row>
    <row r="11" spans="1:10" x14ac:dyDescent="0.2">
      <c r="A11" s="4" t="s">
        <v>6</v>
      </c>
      <c r="B11">
        <v>84</v>
      </c>
      <c r="C11">
        <v>229</v>
      </c>
      <c r="D11" s="3">
        <v>19824</v>
      </c>
      <c r="E11" s="7">
        <v>1846</v>
      </c>
    </row>
    <row r="12" spans="1:10" x14ac:dyDescent="0.2">
      <c r="A12" s="4" t="s">
        <v>7</v>
      </c>
      <c r="B12">
        <v>33</v>
      </c>
      <c r="C12">
        <v>50</v>
      </c>
      <c r="D12">
        <v>268</v>
      </c>
      <c r="E12" s="6">
        <v>268</v>
      </c>
    </row>
    <row r="13" spans="1:10" x14ac:dyDescent="0.2">
      <c r="A13" s="4" t="s">
        <v>8</v>
      </c>
      <c r="B13">
        <v>51</v>
      </c>
      <c r="C13">
        <v>51</v>
      </c>
      <c r="D13">
        <v>274</v>
      </c>
      <c r="E13" s="6">
        <v>274</v>
      </c>
    </row>
    <row r="18" spans="1:4" x14ac:dyDescent="0.2">
      <c r="A18" s="4" t="s">
        <v>5</v>
      </c>
      <c r="B18">
        <v>175646</v>
      </c>
      <c r="C18">
        <v>20491.25</v>
      </c>
      <c r="D18">
        <v>135</v>
      </c>
    </row>
    <row r="19" spans="1:4" x14ac:dyDescent="0.2">
      <c r="A19" s="4" t="s">
        <v>6</v>
      </c>
      <c r="B19">
        <v>176583</v>
      </c>
      <c r="C19">
        <v>34178.618421052597</v>
      </c>
      <c r="D19">
        <v>239</v>
      </c>
    </row>
    <row r="20" spans="1:4" x14ac:dyDescent="0.2">
      <c r="A20" s="4" t="s">
        <v>7</v>
      </c>
    </row>
    <row r="21" spans="1:4" x14ac:dyDescent="0.2">
      <c r="A21" s="4" t="s">
        <v>8</v>
      </c>
    </row>
    <row r="25" spans="1:4" x14ac:dyDescent="0.2">
      <c r="A25" s="4" t="s">
        <v>5</v>
      </c>
      <c r="C25">
        <v>6</v>
      </c>
      <c r="D25">
        <v>3</v>
      </c>
    </row>
    <row r="26" spans="1:4" x14ac:dyDescent="0.2">
      <c r="A26" s="4" t="s">
        <v>6</v>
      </c>
      <c r="C26">
        <v>7</v>
      </c>
      <c r="D26">
        <v>3</v>
      </c>
    </row>
    <row r="30" spans="1:4" x14ac:dyDescent="0.2">
      <c r="A30" s="1"/>
      <c r="B30" s="1"/>
    </row>
    <row r="31" spans="1:4" x14ac:dyDescent="0.2">
      <c r="A31" s="4"/>
      <c r="B31" s="3"/>
    </row>
    <row r="32" spans="1:4" x14ac:dyDescent="0.2">
      <c r="A32" s="1"/>
      <c r="B32" s="4" t="s">
        <v>21</v>
      </c>
      <c r="C32" s="4" t="s">
        <v>22</v>
      </c>
      <c r="D32" s="1" t="s">
        <v>23</v>
      </c>
    </row>
    <row r="33" spans="1:4" x14ac:dyDescent="0.2">
      <c r="A33" s="4" t="s">
        <v>5</v>
      </c>
      <c r="B33">
        <v>37</v>
      </c>
      <c r="C33">
        <v>79</v>
      </c>
      <c r="D33" s="3">
        <v>199</v>
      </c>
    </row>
    <row r="34" spans="1:4" x14ac:dyDescent="0.2">
      <c r="A34" s="4" t="s">
        <v>6</v>
      </c>
      <c r="B34">
        <v>84</v>
      </c>
      <c r="C34">
        <v>229</v>
      </c>
      <c r="D34" s="3">
        <v>1846</v>
      </c>
    </row>
    <row r="35" spans="1:4" x14ac:dyDescent="0.2">
      <c r="A35" s="4" t="s">
        <v>7</v>
      </c>
      <c r="B35">
        <v>33</v>
      </c>
      <c r="C35">
        <v>50</v>
      </c>
      <c r="D35">
        <v>268</v>
      </c>
    </row>
    <row r="36" spans="1:4" ht="18" x14ac:dyDescent="0.2">
      <c r="A36" s="4" t="s">
        <v>8</v>
      </c>
      <c r="B36">
        <v>51</v>
      </c>
      <c r="C36">
        <v>51</v>
      </c>
      <c r="D36" s="10">
        <v>51</v>
      </c>
    </row>
  </sheetData>
  <mergeCells count="5">
    <mergeCell ref="C1:D1"/>
    <mergeCell ref="E1:F1"/>
    <mergeCell ref="G1:H1"/>
    <mergeCell ref="I1:J1"/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1CDX</vt:lpstr>
      <vt:lpstr>New-data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2019-05-05T00:54:10Z</dcterms:created>
  <dcterms:modified xsi:type="dcterms:W3CDTF">2019-05-10T15:09:16Z</dcterms:modified>
</cp:coreProperties>
</file>