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ALL_operons_raw" sheetId="1" state="visible" r:id="rId2"/>
    <sheet name="ALL_oper_upd" sheetId="2" state="visible" r:id="rId3"/>
    <sheet name="Operons_start_end_loc_updated" sheetId="3" state="visible" r:id="rId4"/>
    <sheet name="+strand_operons" sheetId="4" state="visible" r:id="rId5"/>
    <sheet name="-strand_BETW_oper" sheetId="5" state="visible" r:id="rId6"/>
    <sheet name="+strand_BETW_oper" sheetId="6" state="visible" r:id="rId7"/>
    <sheet name="-strand_oper_with_dist_betw" sheetId="7" state="visible" r:id="rId8"/>
    <sheet name="+strand_oper_with_dist_betw" sheetId="8" state="visible" r:id="rId9"/>
    <sheet name="IGR_length_PLUS" sheetId="9" state="visible" r:id="rId10"/>
    <sheet name="IGR_length_MINUS" sheetId="10" state="visible" r:id="rId11"/>
    <sheet name="ave_cov_operon_plus" sheetId="11" state="visible" r:id="rId12"/>
    <sheet name="ave_cov_operon_min" sheetId="12" state="visible" r:id="rId13"/>
    <sheet name="ave_cov_per_gene&amp;IGR_plus_REAL" sheetId="13" state="visible" r:id="rId14"/>
    <sheet name="ave_cov_per_gene&amp;IGR_plus_FAKE" sheetId="14" state="visible" r:id="rId15"/>
    <sheet name="ave_cov_per_gene&amp;IGR_minus" sheetId="15" state="visible" r:id="rId16"/>
    <sheet name="add_columns_min_REAL" sheetId="16" state="visible" r:id="rId17"/>
    <sheet name="ave_cov_per_gene&amp;IGR_minus_FAKE" sheetId="17" state="visible" r:id="rId18"/>
    <sheet name="ALL_averages_gene_IGR_UTR" sheetId="18" state="visible" r:id="rId19"/>
  </sheets>
  <definedNames>
    <definedName function="false" hidden="true" localSheetId="3" name="_xlnm._FilterDatabase" vbProcedure="false">'+strand_operons'!$A$1:$F$47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<sst xmlns="http://schemas.openxmlformats.org/spreadsheetml/2006/main" count="4236" uniqueCount="1520">
  <si>
    <t xml:space="preserve">Gene Pair</t>
  </si>
  <si>
    <t xml:space="preserve">Location</t>
  </si>
  <si>
    <t xml:space="preserve">Operon</t>
  </si>
  <si>
    <t xml:space="preserve">Rv0046c
(ino1) - Rv0047c</t>
  </si>
  <si>
    <t xml:space="preserve">50020..51124 (- strand) - 
51184..51727 (- strand)</t>
  </si>
  <si>
    <t xml:space="preserve">Rv0097-Rv0098 (fcoT)</t>
  </si>
  <si>
    <r>
      <rPr>
        <sz val="10"/>
        <rFont val="Arial"/>
        <family val="2"/>
        <charset val="1"/>
      </rPr>
      <t xml:space="preserve">106733..107603 (+ strand) -
 </t>
    </r>
    <r>
      <rPr>
        <sz val="10"/>
        <color rgb="FF00000A"/>
        <rFont val="Arial"/>
        <family val="2"/>
        <charset val="1"/>
      </rPr>
      <t xml:space="preserve">107599..108151 (+ strand)</t>
    </r>
  </si>
  <si>
    <t xml:space="preserve">Rv0096 (PPE1 ) –Rv0101</t>
  </si>
  <si>
    <t xml:space="preserve">Rv0100-Rv0101 (nrp)</t>
  </si>
  <si>
    <t xml:space="preserve">110000..117539 (+ strand)</t>
  </si>
  <si>
    <t xml:space="preserve">Rv0096–Rv0101</t>
  </si>
  <si>
    <t xml:space="preserve">Rv0101-Rv0102</t>
  </si>
  <si>
    <t xml:space="preserve">110000..117539 (+ strand) - 117713..119699 (+ strand)</t>
  </si>
  <si>
    <t xml:space="preserve">??</t>
  </si>
  <si>
    <t xml:space="preserve">Rv0166 (fadD5)-Rv0167</t>
  </si>
  <si>
    <t xml:space="preserve">194992..196657 (+ strand)</t>
  </si>
  <si>
    <t xml:space="preserve">mce 1</t>
  </si>
  <si>
    <t xml:space="preserve">Rv0177-Rv0178</t>
  </si>
  <si>
    <t xml:space="preserve">208937..209672 (+ strand)</t>
  </si>
  <si>
    <t xml:space="preserve">Rv0287 (esxG)-Rv0288 (esxH)</t>
  </si>
  <si>
    <r>
      <rPr>
        <sz val="10"/>
        <rFont val="Arial"/>
        <family val="2"/>
        <charset val="1"/>
      </rPr>
      <t xml:space="preserve">351524..351818 (+ strand) - 
    </t>
    </r>
    <r>
      <rPr>
        <sz val="10"/>
        <color rgb="FF00000A"/>
        <rFont val="Arial"/>
        <family val="2"/>
        <charset val="1"/>
      </rPr>
      <t xml:space="preserve">351847..352138 (+ strand) </t>
    </r>
  </si>
  <si>
    <t xml:space="preserve">Rv0287-Rv0288</t>
  </si>
  <si>
    <t xml:space="preserve">Rv0902c (prrB)-Rv0903c (prrA)</t>
  </si>
  <si>
    <t xml:space="preserve">1004500..1005841 (- strand) -
1005851..1006562 (- strand)</t>
  </si>
  <si>
    <t xml:space="preserve">Rv0902c-Rv0903c
(prrA-prrB)</t>
  </si>
  <si>
    <t xml:space="preserve">Rv0928-Rv0929</t>
  </si>
  <si>
    <t xml:space="preserve">1034902..1036015 (+ strand)</t>
  </si>
  <si>
    <t xml:space="preserve">pstS3-pstC2-pstA1 operon</t>
  </si>
  <si>
    <t xml:space="preserve">Rv0929-Rv0930</t>
  </si>
  <si>
    <r>
      <rPr>
        <sz val="10"/>
        <rFont val="Arial"/>
        <family val="2"/>
        <charset val="1"/>
      </rPr>
      <t xml:space="preserve"> </t>
    </r>
    <r>
      <rPr>
        <sz val="10"/>
        <color rgb="FF00000A"/>
        <rFont val="Arial"/>
        <family val="2"/>
        <charset val="1"/>
      </rPr>
      <t xml:space="preserve">1036998..1037925 (+ strand)
</t>
    </r>
    <r>
      <rPr>
        <sz val="10"/>
        <rFont val="Arial"/>
        <family val="2"/>
        <charset val="1"/>
      </rPr>
      <t xml:space="preserve">(</t>
    </r>
    <r>
      <rPr>
        <b val="true"/>
        <sz val="10"/>
        <color rgb="FF00000A"/>
        <rFont val="Arial"/>
        <family val="2"/>
        <charset val="1"/>
      </rPr>
      <t xml:space="preserve">Rv0931)</t>
    </r>
  </si>
  <si>
    <t xml:space="preserve">Rv0967 (csoR) -Rv0968</t>
  </si>
  <si>
    <t xml:space="preserve">1077974..1078334 (+ strand)
rv0967</t>
  </si>
  <si>
    <t xml:space="preserve">rv0967-rv0970</t>
  </si>
  <si>
    <t xml:space="preserve">Rv0969-Rv0970</t>
  </si>
  <si>
    <t xml:space="preserve">1081051..1081684 (+ strand)</t>
  </si>
  <si>
    <t xml:space="preserve">Rv0986-Rv0987</t>
  </si>
  <si>
    <t xml:space="preserve">1101802..1102549 (+ strand)</t>
  </si>
  <si>
    <t xml:space="preserve">Rv0986 – Rv0988 operon</t>
  </si>
  <si>
    <t xml:space="preserve">Rv0987-Rv0988</t>
  </si>
  <si>
    <r>
      <rPr>
        <sz val="10"/>
        <rFont val="Arial"/>
        <family val="2"/>
        <charset val="1"/>
      </rPr>
      <t xml:space="preserve">
    </t>
    </r>
    <r>
      <rPr>
        <sz val="10"/>
        <color rgb="FF00000A"/>
        <rFont val="Arial"/>
        <family val="2"/>
        <charset val="1"/>
      </rPr>
      <t xml:space="preserve">1101802..1102549 (+ strand) - 1105115..1106276 (+ strand)</t>
    </r>
  </si>
  <si>
    <t xml:space="preserve">Rv1161 (narG)-Rv1162</t>
  </si>
  <si>
    <t xml:space="preserve">1287327..1291026 (+ strand)</t>
  </si>
  <si>
    <t xml:space="preserve">narGHJI promoter operon</t>
  </si>
  <si>
    <t xml:space="preserve">Rv1163-Rv1164 (narI)</t>
  </si>
  <si>
    <t xml:space="preserve">1293405..1294146 (+ strand)</t>
  </si>
  <si>
    <t xml:space="preserve">Rv1285 (cysD)-Rv1286 (cysN)</t>
  </si>
  <si>
    <t xml:space="preserve">1437908..1438907 (+ strand) - 1438906..1440751 (+ strand)</t>
  </si>
  <si>
    <t xml:space="preserve">cys D-N operon</t>
  </si>
  <si>
    <t xml:space="preserve">Rv1304 (atpB)-Rv1312</t>
  </si>
  <si>
    <r>
      <rPr>
        <sz val="10"/>
        <rFont val="Arial"/>
        <family val="2"/>
        <charset val="1"/>
      </rPr>
      <t xml:space="preserve">
    </t>
    </r>
    <r>
      <rPr>
        <sz val="10"/>
        <color rgb="FF00000A"/>
        <rFont val="Arial"/>
        <family val="2"/>
        <charset val="1"/>
      </rPr>
      <t xml:space="preserve">1460243..1460996 (+ strand)   - 1467687..1468131 (+ strand)(</t>
    </r>
    <r>
      <rPr>
        <b val="true"/>
        <sz val="10"/>
        <color rgb="FF00000A"/>
        <rFont val="Arial"/>
        <family val="2"/>
        <charset val="1"/>
      </rPr>
      <t xml:space="preserve">Rv1312)</t>
    </r>
  </si>
  <si>
    <t xml:space="preserve">Rv1303-atpBEFHAGDC-Rv1312</t>
  </si>
  <si>
    <t xml:space="preserve">Rv1334 (mec)-Rv1335 (cysO)</t>
  </si>
  <si>
    <r>
      <rPr>
        <sz val="10"/>
        <rFont val="Arial"/>
        <family val="2"/>
        <charset val="1"/>
      </rPr>
      <t xml:space="preserve">1502640..1503081 (+ strand) - 
 </t>
    </r>
    <r>
      <rPr>
        <sz val="10"/>
        <color rgb="FF00000A"/>
        <rFont val="Arial"/>
        <family val="2"/>
        <charset val="1"/>
      </rPr>
      <t xml:space="preserve">1503393..1504365 (+ strand)  
</t>
    </r>
    <r>
      <rPr>
        <sz val="10"/>
        <rFont val="Arial"/>
        <family val="2"/>
        <charset val="1"/>
      </rPr>
      <t xml:space="preserve">(Rv1336 - cysM)</t>
    </r>
  </si>
  <si>
    <t xml:space="preserve">Rv1334-Rv1336 (mec, cysO and cysM)</t>
  </si>
  <si>
    <t xml:space="preserve">Rv1410c-Rv1411c (IprG)</t>
  </si>
  <si>
    <r>
      <rPr>
        <sz val="10"/>
        <rFont val="Arial"/>
        <family val="2"/>
        <charset val="1"/>
      </rPr>
      <t xml:space="preserve">1586209..1587766 (- strand) -
 </t>
    </r>
    <r>
      <rPr>
        <sz val="10"/>
        <color rgb="FF00000A"/>
        <rFont val="Arial"/>
        <family val="2"/>
        <charset val="1"/>
      </rPr>
      <t xml:space="preserve">1587771..1588482 (- strand) </t>
    </r>
  </si>
  <si>
    <t xml:space="preserve">p27-p55 operon</t>
  </si>
  <si>
    <t xml:space="preserve">Rv1460-Rv1461</t>
  </si>
  <si>
    <t xml:space="preserve">1646185..1646992 (+ strand)</t>
  </si>
  <si>
    <t xml:space="preserve">Rv1460-Rv1461-Rv1462-Rv1463-csd-Rv1465-Rv1466 operon (suf operon)</t>
  </si>
  <si>
    <t xml:space="preserve">Rv1465-Rv1466</t>
  </si>
  <si>
    <t xml:space="preserve">1653230..1653578 (+ strand)</t>
  </si>
  <si>
    <t xml:space="preserve">Rv1477 (ripA)-Rv1478</t>
  </si>
  <si>
    <r>
      <rPr>
        <sz val="10"/>
        <rFont val="Arial"/>
        <family val="2"/>
        <charset val="1"/>
      </rPr>
      <t xml:space="preserve">
    </t>
    </r>
    <r>
      <rPr>
        <sz val="10"/>
        <color rgb="FF00000A"/>
        <rFont val="Arial"/>
        <family val="2"/>
        <charset val="1"/>
      </rPr>
      <t xml:space="preserve">1666989..1668408 (+ strand)  - 1668418..1669144 (+ strand)</t>
    </r>
  </si>
  <si>
    <t xml:space="preserve">Rv1477-Rv1478</t>
  </si>
  <si>
    <t xml:space="preserve">Rv1483 (fabG1)-Rv1484 (inhA)</t>
  </si>
  <si>
    <t xml:space="preserve">1673439..1674183 (+ strand) - 1674201..1675011 (+ strand)</t>
  </si>
  <si>
    <t xml:space="preserve">inhA-mabA operon OR (Rv1483–1484)</t>
  </si>
  <si>
    <t xml:space="preserve">Rv1660 (pks10) -Rv1661 (pks7)</t>
  </si>
  <si>
    <t xml:space="preserve">1874159..1875221 (+ strand) - 1875303..1881684 (+ strand)</t>
  </si>
  <si>
    <t xml:space="preserve">pks10 (Rv1660)-pks7</t>
  </si>
  <si>
    <t xml:space="preserve">Rv1908c (katG) -Rv1909c (furA)</t>
  </si>
  <si>
    <r>
      <rPr>
        <sz val="10"/>
        <rFont val="Arial"/>
        <family val="2"/>
        <charset val="1"/>
      </rPr>
      <t xml:space="preserve">2153888..2156111 (- strand) -
 </t>
    </r>
    <r>
      <rPr>
        <sz val="10"/>
        <color rgb="FF00000A"/>
        <rFont val="Arial"/>
        <family val="2"/>
        <charset val="1"/>
      </rPr>
      <t xml:space="preserve">2156148..2156592 (- strand)</t>
    </r>
  </si>
  <si>
    <t xml:space="preserve">furA-katG Operon</t>
  </si>
  <si>
    <t xml:space="preserve">Rv1966 (mce3A)-Rv1967</t>
  </si>
  <si>
    <t xml:space="preserve">2209326..2210604 (+ strand)</t>
  </si>
  <si>
    <t xml:space="preserve">Part of mce3A-F operon</t>
  </si>
  <si>
    <t xml:space="preserve">Rv1970-Rv1971 (mce3F)</t>
  </si>
  <si>
    <t xml:space="preserve">2215256..2216570 (+ strand)</t>
  </si>
  <si>
    <t xml:space="preserve">Rv2243 (fabD) - Rv2244</t>
  </si>
  <si>
    <t xml:space="preserve">2516786..2517695 (+ strand)</t>
  </si>
  <si>
    <r>
      <rPr>
        <sz val="10"/>
        <rFont val="Arial"/>
        <family val="2"/>
        <charset val="1"/>
      </rPr>
      <t xml:space="preserve">kas operon (Rv2243-Rv2247 </t>
    </r>
    <r>
      <rPr>
        <b val="true"/>
        <sz val="10"/>
        <color rgb="FF00000A"/>
        <rFont val="Arial"/>
        <family val="2"/>
        <charset val="1"/>
      </rPr>
      <t xml:space="preserve">(genes: fabD - accD6)</t>
    </r>
  </si>
  <si>
    <t xml:space="preserve">Rv2246-Rv2247 (accD6)</t>
  </si>
  <si>
    <t xml:space="preserve">2520742..2522164 (+ strand)</t>
  </si>
  <si>
    <t xml:space="preserve">Rv2358 (smtB) -Rv2359 (zur)</t>
  </si>
  <si>
    <t xml:space="preserve">2641245..2641653 (+ strand) - 2641649..2642042 (+ strand)</t>
  </si>
  <si>
    <t xml:space="preserve">Rv2358–furB operon</t>
  </si>
  <si>
    <t xml:space="preserve">Rv2430c (PPE41) -Rv2431c (PE25)</t>
  </si>
  <si>
    <r>
      <rPr>
        <sz val="10"/>
        <rFont val="Arial"/>
        <family val="2"/>
        <charset val="1"/>
      </rPr>
      <t xml:space="preserve">
    </t>
    </r>
    <r>
      <rPr>
        <sz val="10"/>
        <color rgb="FF00000A"/>
        <rFont val="Arial"/>
        <family val="2"/>
        <charset val="1"/>
      </rPr>
      <t xml:space="preserve">2727335..2727920 (- strand)  - 2727966..2728266 (- strand)</t>
    </r>
  </si>
  <si>
    <t xml:space="preserve">Rv2430c-Rv2431c (PE25/PPE41  operon)</t>
  </si>
  <si>
    <t xml:space="preserve">Rv2592c (ruvB) -Rv2593c</t>
  </si>
  <si>
    <r>
      <rPr>
        <sz val="10"/>
        <rFont val="Arial"/>
        <family val="2"/>
        <charset val="1"/>
      </rPr>
      <t xml:space="preserve">
    </t>
    </r>
    <r>
      <rPr>
        <sz val="10"/>
        <color rgb="FF00000A"/>
        <rFont val="Arial"/>
        <family val="2"/>
        <charset val="1"/>
      </rPr>
      <t xml:space="preserve">2923198..2924233 (- strand) </t>
    </r>
  </si>
  <si>
    <t xml:space="preserve">ruvCAB operon</t>
  </si>
  <si>
    <t xml:space="preserve">Rv2593c-Rv2594c (ruvC)</t>
  </si>
  <si>
    <r>
      <rPr>
        <sz val="10"/>
        <rFont val="Arial"/>
        <family val="2"/>
        <charset val="1"/>
      </rPr>
      <t xml:space="preserve">
    </t>
    </r>
    <r>
      <rPr>
        <sz val="10"/>
        <color rgb="FF00000A"/>
        <rFont val="Arial"/>
        <family val="2"/>
        <charset val="1"/>
      </rPr>
      <t xml:space="preserve">2924816..2925383 (- strand) </t>
    </r>
  </si>
  <si>
    <t xml:space="preserve">Rv2686c-Rv2687c</t>
  </si>
  <si>
    <t xml:space="preserve">3003279..3004038 (- strand)</t>
  </si>
  <si>
    <t xml:space="preserve">Rv2686c-Rv2687c-Rv2688c operon</t>
  </si>
  <si>
    <t xml:space="preserve">Rv2687c-Rv2688c</t>
  </si>
  <si>
    <t xml:space="preserve">3004744..3005650 (- strand)</t>
  </si>
  <si>
    <t xml:space="preserve">Rv2743c-Rv2744c</t>
  </si>
  <si>
    <t xml:space="preserve">3056419..3057232 (- strand)</t>
  </si>
  <si>
    <t xml:space="preserve">(ClgR)-Rv2744c-Rv2743c-Rv2742</t>
  </si>
  <si>
    <t xml:space="preserve">Rv2744c-Rv2745c (cigR)</t>
  </si>
  <si>
    <t xml:space="preserve">3058192..3058531 (- strand)</t>
  </si>
  <si>
    <t xml:space="preserve">Rv2871 (vapB43) -Rv2872</t>
  </si>
  <si>
    <t xml:space="preserve">3183137..3183395 (+ strand)</t>
  </si>
  <si>
    <t xml:space="preserve">Rv2871 - Rv2875  operon</t>
  </si>
  <si>
    <t xml:space="preserve">Rv2872-Rv2875 (vapC43)</t>
  </si>
  <si>
    <t xml:space="preserve">3183381..3183825 (+ strand)</t>
  </si>
  <si>
    <t xml:space="preserve">Rv2873 (mpt83) -Rv2874</t>
  </si>
  <si>
    <t xml:space="preserve">3183904..3184567 (+ strand)</t>
  </si>
  <si>
    <t xml:space="preserve">mpt 83-70 operon 
Rv2871 - Rv2875  operon</t>
  </si>
  <si>
    <t xml:space="preserve">Rv2874-Rv2875 (mpt70)</t>
  </si>
  <si>
    <t xml:space="preserve">3187029..3187611 (+ strand)</t>
  </si>
  <si>
    <t xml:space="preserve">Rv2934 (ppsD) -Rv2935 (ppsE)</t>
  </si>
  <si>
    <t xml:space="preserve">3245444..3251075 (+ strand)
(Rv2931 -  ppsA)
3267736..3272203 (+ strand)</t>
  </si>
  <si>
    <r>
      <rPr>
        <sz val="10"/>
        <rFont val="Arial"/>
        <family val="2"/>
        <charset val="1"/>
      </rPr>
      <t xml:space="preserve"> </t>
    </r>
    <r>
      <rPr>
        <sz val="10"/>
        <color rgb="FF00000A"/>
        <rFont val="Arial"/>
        <family val="2"/>
        <charset val="1"/>
      </rPr>
      <t xml:space="preserve">ppsA-ppsE (Rv2931-Rv2935) </t>
    </r>
  </si>
  <si>
    <t xml:space="preserve">Rv2935 (ppsE)-Rv2936</t>
  </si>
  <si>
    <r>
      <rPr>
        <sz val="10"/>
        <rFont val="Arial"/>
        <family val="2"/>
        <charset val="1"/>
      </rPr>
      <t xml:space="preserve">3267736..3272203 (+ strand) </t>
    </r>
    <r>
      <rPr>
        <b val="true"/>
        <sz val="10"/>
        <color rgb="FF00000A"/>
        <rFont val="Arial"/>
        <family val="2"/>
        <charset val="1"/>
      </rPr>
      <t xml:space="preserve">(Rv2938 – drrC)</t>
    </r>
    <r>
      <rPr>
        <sz val="10"/>
        <rFont val="Arial"/>
        <family val="2"/>
        <charset val="1"/>
      </rPr>
      <t xml:space="preserve"> -  
3274071..3274902 (+ strand)
I</t>
    </r>
    <r>
      <rPr>
        <b val="true"/>
        <sz val="10"/>
        <color rgb="FFFF3333"/>
        <rFont val="Arial"/>
        <family val="2"/>
        <charset val="1"/>
      </rPr>
      <t xml:space="preserve">f (Rv2931-Rv2935) are expressed together, BUT Rv2936-Rv2938) are also expressed together, then they might be one big operon</t>
    </r>
  </si>
  <si>
    <t xml:space="preserve">drrA-drrC (Rv2936-Rv2938)</t>
  </si>
  <si>
    <t xml:space="preserve">Rv2936 (drrA) -Rv2937</t>
  </si>
  <si>
    <r>
      <rPr>
        <sz val="10"/>
        <rFont val="Arial"/>
        <family val="2"/>
        <charset val="1"/>
      </rPr>
      <t xml:space="preserve">
    </t>
    </r>
    <r>
      <rPr>
        <sz val="10"/>
        <color rgb="FF00000A"/>
        <rFont val="Arial"/>
        <family val="2"/>
        <charset val="1"/>
      </rPr>
      <t xml:space="preserve">3272213..3273209 (+ strand) 
</t>
    </r>
    <r>
      <rPr>
        <sz val="10"/>
        <rFont val="Arial"/>
        <family val="2"/>
        <charset val="1"/>
      </rPr>
      <t xml:space="preserve">
3274071..3274902 (+ strand) </t>
    </r>
    <r>
      <rPr>
        <b val="true"/>
        <sz val="10"/>
        <color rgb="FF00000A"/>
        <rFont val="Arial"/>
        <family val="2"/>
        <charset val="1"/>
      </rPr>
      <t xml:space="preserve">(drrC -</t>
    </r>
    <r>
      <rPr>
        <sz val="10"/>
        <rFont val="Arial"/>
        <family val="2"/>
        <charset val="1"/>
      </rPr>
      <t xml:space="preserve"> </t>
    </r>
    <r>
      <rPr>
        <b val="true"/>
        <sz val="10"/>
        <color rgb="FF00000A"/>
        <rFont val="Arial"/>
        <family val="2"/>
        <charset val="1"/>
      </rPr>
      <t xml:space="preserve">Rv2938)</t>
    </r>
  </si>
  <si>
    <t xml:space="preserve">Rv2958c-Rv2959c</t>
  </si>
  <si>
    <r>
      <rPr>
        <sz val="10"/>
        <rFont val="Arial"/>
        <family val="2"/>
        <charset val="1"/>
      </rPr>
      <t xml:space="preserve">3310713..3312000 (- strand) -
 </t>
    </r>
    <r>
      <rPr>
        <sz val="10"/>
        <color rgb="FF00000A"/>
        <rFont val="Arial"/>
        <family val="2"/>
        <charset val="1"/>
      </rPr>
      <t xml:space="preserve">3312100..3312838 (- strand)</t>
    </r>
  </si>
  <si>
    <t xml:space="preserve">Rv3083-Rv3084 (lipR)</t>
  </si>
  <si>
    <r>
      <rPr>
        <sz val="10"/>
        <rFont val="Arial"/>
        <family val="2"/>
        <charset val="1"/>
      </rPr>
      <t xml:space="preserve"> </t>
    </r>
    <r>
      <rPr>
        <sz val="10"/>
        <color rgb="FF00000A"/>
        <rFont val="Arial"/>
        <family val="2"/>
        <charset val="1"/>
      </rPr>
      <t xml:space="preserve">3448503..3449991 (+ strand)  - 3449996..3450923 (+ strand)</t>
    </r>
  </si>
  <si>
    <t xml:space="preserve">Rv3083–Rv3089</t>
  </si>
  <si>
    <t xml:space="preserve">Rv3088-Rv3089 (fadD13)</t>
  </si>
  <si>
    <t xml:space="preserve">3455760..3457272 (+ strand)</t>
  </si>
  <si>
    <t xml:space="preserve">mymA operon</t>
  </si>
  <si>
    <t xml:space="preserve">Rv3132c (DevS) -Rv3133c (DevR)</t>
  </si>
  <si>
    <t xml:space="preserve">3497528..3499265 (- strand) -</t>
  </si>
  <si>
    <t xml:space="preserve">Rv3134c-Rv3132c OR dosR operon</t>
  </si>
  <si>
    <t xml:space="preserve">Rv3133c-Rv3134c</t>
  </si>
  <si>
    <t xml:space="preserve">3499942..3500749 (- strand)</t>
  </si>
  <si>
    <t xml:space="preserve">Rv3152-Rv3153</t>
  </si>
  <si>
    <r>
      <rPr>
        <sz val="10"/>
        <rFont val="Arial"/>
        <family val="2"/>
        <charset val="1"/>
      </rPr>
      <t xml:space="preserve">
3511681..3512068 (+ strand)
</t>
    </r>
    <r>
      <rPr>
        <b val="true"/>
        <sz val="10"/>
        <color rgb="FF00000A"/>
        <rFont val="Arial"/>
        <family val="2"/>
        <charset val="1"/>
      </rPr>
      <t xml:space="preserve">Rv3145 (nuoA)</t>
    </r>
    <r>
      <rPr>
        <sz val="10"/>
        <rFont val="Arial"/>
        <family val="2"/>
        <charset val="1"/>
      </rPr>
      <t xml:space="preserve"> - 
</t>
    </r>
    <r>
      <rPr>
        <b val="true"/>
        <sz val="10"/>
        <color rgb="FF00000A"/>
        <rFont val="Arial"/>
        <family val="2"/>
        <charset val="1"/>
      </rPr>
      <t xml:space="preserve">3525789..3527385 (+ strand)
(Rv3158 – NuoN)</t>
    </r>
  </si>
  <si>
    <t xml:space="preserve">Rv3145 – Rv3158</t>
  </si>
  <si>
    <t xml:space="preserve">Rv3516 (echA19) -Rv3517</t>
  </si>
  <si>
    <r>
      <rPr>
        <sz val="10"/>
        <rFont val="Arial"/>
        <family val="2"/>
        <charset val="1"/>
      </rPr>
      <t xml:space="preserve">
    </t>
    </r>
    <r>
      <rPr>
        <sz val="10"/>
        <color rgb="FF00000A"/>
        <rFont val="Arial"/>
        <family val="2"/>
        <charset val="1"/>
      </rPr>
      <t xml:space="preserve">3952543..3953335 (+ strand)  - 
</t>
    </r>
    <r>
      <rPr>
        <sz val="10"/>
        <rFont val="Arial"/>
        <family val="2"/>
        <charset val="1"/>
      </rPr>
      <t xml:space="preserve">
3953430..3954270 (+ strand)</t>
    </r>
  </si>
  <si>
    <r>
      <rPr>
        <sz val="10"/>
        <rFont val="Arial"/>
        <family val="2"/>
        <charset val="1"/>
      </rPr>
      <t xml:space="preserve"> </t>
    </r>
    <r>
      <rPr>
        <sz val="10"/>
        <color rgb="FF00000A"/>
        <rFont val="Arial"/>
        <family val="2"/>
        <charset val="1"/>
      </rPr>
      <t xml:space="preserve">Rv3516 - Rv3517</t>
    </r>
  </si>
  <si>
    <t xml:space="preserve">Rv3613c-Rv3614c</t>
  </si>
  <si>
    <r>
      <rPr>
        <sz val="10"/>
        <color rgb="FF00000A"/>
        <rFont val="Arial"/>
        <family val="1"/>
        <charset val="1"/>
      </rPr>
      <t xml:space="preserve">4053517..4053847 (- strand) </t>
    </r>
    <r>
      <rPr>
        <b val="true"/>
        <sz val="10"/>
        <color rgb="FF00000A"/>
        <rFont val="Arial"/>
        <family val="1"/>
        <charset val="1"/>
      </rPr>
      <t xml:space="preserve">(Rv3612c)</t>
    </r>
    <r>
      <rPr>
        <sz val="10"/>
        <color rgb="FF00000A"/>
        <rFont val="Arial"/>
        <family val="1"/>
        <charset val="1"/>
      </rPr>
      <t xml:space="preserve"> – </t>
    </r>
  </si>
  <si>
    <t xml:space="preserve">Rv3616c to Rv3612c</t>
  </si>
  <si>
    <t xml:space="preserve">Rv3615c-Rv3615c</t>
  </si>
  <si>
    <r>
      <rPr>
        <sz val="10"/>
        <color rgb="FF00000A"/>
        <rFont val="Arial"/>
        <family val="1"/>
        <charset val="1"/>
      </rPr>
      <t xml:space="preserve">4055196..4056375 (- strand) </t>
    </r>
    <r>
      <rPr>
        <b val="true"/>
        <sz val="10"/>
        <color rgb="FF00000A"/>
        <rFont val="Arial"/>
        <family val="1"/>
        <charset val="1"/>
      </rPr>
      <t xml:space="preserve">(Rv3616c - espA)</t>
    </r>
  </si>
  <si>
    <t xml:space="preserve">Rv3793 (embC) -Rv3794</t>
  </si>
  <si>
    <t xml:space="preserve">4239862..4243147 (+ strand)</t>
  </si>
  <si>
    <t xml:space="preserve">embCAB operon</t>
  </si>
  <si>
    <t xml:space="preserve">Rv3794-Rv3795 (embB)</t>
  </si>
  <si>
    <r>
      <rPr>
        <sz val="10"/>
        <rFont val="Arial"/>
        <family val="2"/>
        <charset val="1"/>
      </rPr>
      <t xml:space="preserve">
    </t>
    </r>
    <r>
      <rPr>
        <sz val="10"/>
        <color rgb="FF00000A"/>
        <rFont val="Arial"/>
        <family val="2"/>
        <charset val="1"/>
      </rPr>
      <t xml:space="preserve">4246513..4249810 (+ strand) </t>
    </r>
  </si>
  <si>
    <t xml:space="preserve">Rv3874 (esxB) -Rv3875 (esxA, ESAT-6)</t>
  </si>
  <si>
    <r>
      <rPr>
        <sz val="10"/>
        <rFont val="Arial"/>
        <family val="2"/>
        <charset val="1"/>
      </rPr>
      <t xml:space="preserve">
    </t>
    </r>
    <r>
      <rPr>
        <sz val="10"/>
        <color rgb="FF00000A"/>
        <rFont val="Arial"/>
        <family val="2"/>
        <charset val="1"/>
      </rPr>
      <t xml:space="preserve">4352273..4352576 (+ strand) - 
</t>
    </r>
    <r>
      <rPr>
        <sz val="10"/>
        <rFont val="Arial"/>
        <family val="2"/>
        <charset val="1"/>
      </rPr>
      <t xml:space="preserve">4352608..4352896 (+ strand)</t>
    </r>
  </si>
  <si>
    <t xml:space="preserve">Rv3874 Rv3875 (cfp-10 esat-6) operon</t>
  </si>
  <si>
    <t xml:space="preserve">Rv3917c (parB) – Rv3918c (parA)</t>
  </si>
  <si>
    <t xml:space="preserve">4405456..4406491 (- strand)  -</t>
  </si>
  <si>
    <t xml:space="preserve">Rv3919c - Rv3917c</t>
  </si>
  <si>
    <t xml:space="preserve">Rv3919c- Rv3920c</t>
  </si>
  <si>
    <r>
      <rPr>
        <sz val="10"/>
        <rFont val="Arial"/>
        <family val="2"/>
        <charset val="1"/>
      </rPr>
      <t xml:space="preserve">4407527..4408202 (- strand)
(R</t>
    </r>
    <r>
      <rPr>
        <b val="true"/>
        <sz val="10"/>
        <color rgb="FF00000A"/>
        <rFont val="Arial"/>
        <family val="2"/>
        <charset val="1"/>
      </rPr>
      <t xml:space="preserve">v3919c – gid)
</t>
    </r>
    <r>
      <rPr>
        <sz val="10"/>
        <rFont val="Arial"/>
        <family val="2"/>
        <charset val="1"/>
      </rPr>
      <t xml:space="preserve">
If Rv3919c – Rv3917c are expressed together and Rv3919c  and Rv3920c are expressed together, then they may all be part of the same operon</t>
    </r>
  </si>
  <si>
    <t xml:space="preserve">Rv3920c- Rv3921c</t>
  </si>
  <si>
    <r>
      <rPr>
        <sz val="10"/>
        <color rgb="FF00000A"/>
        <rFont val="Arial"/>
        <family val="2"/>
        <charset val="1"/>
      </rPr>
      <t xml:space="preserve">4408333..4408897 (- strand) - 
</t>
    </r>
    <r>
      <rPr>
        <b val="true"/>
        <sz val="12"/>
        <color rgb="FF00000A"/>
        <rFont val="Arial"/>
        <family val="2"/>
        <charset val="1"/>
      </rPr>
      <t xml:space="preserve">    </t>
    </r>
    <r>
      <rPr>
        <sz val="10"/>
        <color rgb="FF00000A"/>
        <rFont val="Arial"/>
        <family val="2"/>
        <charset val="1"/>
      </rPr>
      <t xml:space="preserve">4408968..4410069 (- strand) 
</t>
    </r>
  </si>
  <si>
    <t xml:space="preserve">Rv3921c-Rv3924c</t>
  </si>
  <si>
    <t xml:space="preserve">Rv3923c- Rv3924c (rmpH)</t>
  </si>
  <si>
    <t xml:space="preserve">4410785..4410929 (- strand)</t>
  </si>
  <si>
    <r>
      <rPr>
        <sz val="10"/>
        <rFont val="Arial"/>
        <family val="2"/>
        <charset val="1"/>
      </rPr>
      <t xml:space="preserve">Rv1139c</t>
    </r>
    <r>
      <rPr>
        <sz val="10"/>
        <color rgb="FF00000A"/>
        <rFont val="Arial"/>
        <family val="2"/>
        <charset val="1"/>
      </rPr>
      <t xml:space="preserve">-Rv1138c</t>
    </r>
  </si>
  <si>
    <t xml:space="preserve">1266484..1266985 (- strand) - 1265471..1266488 (- strand)</t>
  </si>
  <si>
    <t xml:space="preserve">Rv2878c-Rv2877c</t>
  </si>
  <si>
    <t xml:space="preserve">3188875..3189397 (- strand) - 3188007..3188871 (- strand)</t>
  </si>
  <si>
    <t xml:space="preserve">Rv0735-Rv0736</t>
  </si>
  <si>
    <t xml:space="preserve">827542..828076 (+ strand) -  828139..828892 (+ strand)</t>
  </si>
  <si>
    <t xml:space="preserve">Rv2484c-Rv2481c</t>
  </si>
  <si>
    <t xml:space="preserve">2791018..2792494 (- strand) - 2786574..2786898 (- strand)</t>
  </si>
  <si>
    <t xml:space="preserve">Rv1806–Rv1809</t>
  </si>
  <si>
    <t xml:space="preserve">2048071..2048371 (+ strand) - 2051281..2052688 (+ strand)</t>
  </si>
  <si>
    <t xml:space="preserve">https://www.sciencedirect.com/science/article/pii/S1472979208000991?via%3Dihub</t>
  </si>
  <si>
    <t xml:space="preserve">Rv0586-Rv0594</t>
  </si>
  <si>
    <t xml:space="preserve">684409..685132 (+ strand) - 693237..694787 (+ strand)</t>
  </si>
  <si>
    <t xml:space="preserve">Mce2R-mceF</t>
  </si>
  <si>
    <t xml:space="preserve">https://bmcgenomics.biomedcentral.com/articles/10.1186/1471-2164-8-60</t>
  </si>
  <si>
    <t xml:space="preserve">Rv3501c-Rv3494c</t>
  </si>
  <si>
    <t xml:space="preserve">3920096..3920861 (- strand) - 3911674..3913369 (- strand)</t>
  </si>
  <si>
    <t xml:space="preserve">Strand</t>
  </si>
  <si>
    <t xml:space="preserve">Alt_names</t>
  </si>
  <si>
    <t xml:space="preserve">Rv0046c-Rv0047c</t>
  </si>
  <si>
    <t xml:space="preserve">50020:51124 – 51184:51727</t>
  </si>
  <si>
    <t xml:space="preserve">Rv0046c - Rv0047c</t>
  </si>
  <si>
    <t xml:space="preserve">-</t>
  </si>
  <si>
    <t xml:space="preserve">Rv0046c (ino1)</t>
  </si>
  <si>
    <t xml:space="preserve">Rv0096-Rv0101</t>
  </si>
  <si>
    <t xml:space="preserve">105323:106715 – 110000:117539</t>
  </si>
  <si>
    <t xml:space="preserve">Rv0096 - Rv0101</t>
  </si>
  <si>
    <t xml:space="preserve">+</t>
  </si>
  <si>
    <t xml:space="preserve">(PPE1 - nrp)</t>
  </si>
  <si>
    <t xml:space="preserve">110000:117539 – 117713:119699</t>
  </si>
  <si>
    <t xml:space="preserve">Rv0166-Rv0167</t>
  </si>
  <si>
    <t xml:space="preserve">194992:196657 – 208937:209672</t>
  </si>
  <si>
    <t xml:space="preserve">Rv0166 (fadD5)</t>
  </si>
  <si>
    <t xml:space="preserve">351524:351818 – 351847:352138</t>
  </si>
  <si>
    <t xml:space="preserve">(esxG – esxH)</t>
  </si>
  <si>
    <t xml:space="preserve">Rv0902c-Rv0903c</t>
  </si>
  <si>
    <t xml:space="preserve">1004500:1005841 – 1005851:1006562</t>
  </si>
  <si>
    <t xml:space="preserve">(prrB – prrA)</t>
  </si>
  <si>
    <t xml:space="preserve">1034902:1036015 – 1036998:1037925</t>
  </si>
  <si>
    <t xml:space="preserve">Rv0967-Rv0970</t>
  </si>
  <si>
    <t xml:space="preserve">1077974:1078334 – 1081051:1081684</t>
  </si>
  <si>
    <t xml:space="preserve">Rv0967 (csoR)</t>
  </si>
  <si>
    <t xml:space="preserve">Rv3083-Rv3089</t>
  </si>
  <si>
    <r>
      <rPr>
        <sz val="10"/>
        <rFont val="Arial"/>
        <family val="2"/>
        <charset val="1"/>
      </rPr>
      <t xml:space="preserve">
</t>
    </r>
    <r>
      <rPr>
        <sz val="10"/>
        <color rgb="FF00000A"/>
        <rFont val="Arial"/>
        <family val="2"/>
        <charset val="1"/>
      </rPr>
      <t xml:space="preserve">3448503:3449991 – 3455760:3457272</t>
    </r>
  </si>
  <si>
    <t xml:space="preserve">Rv3089 (fadD13)</t>
  </si>
  <si>
    <t xml:space="preserve">Rv1161-Rv1164</t>
  </si>
  <si>
    <t xml:space="preserve">1287327:1291026 – 1293405:1294146</t>
  </si>
  <si>
    <t xml:space="preserve">(narG – narI)</t>
  </si>
  <si>
    <t xml:space="preserve">Rv1285-Rv1286</t>
  </si>
  <si>
    <t xml:space="preserve">1437908:1438907 – 1438906:1440751</t>
  </si>
  <si>
    <t xml:space="preserve">(cysD – cysN)</t>
  </si>
  <si>
    <t xml:space="preserve">Rv1304-Rv1312</t>
  </si>
  <si>
    <t xml:space="preserve">1460243:1460996 – 1467687:1468131</t>
  </si>
  <si>
    <t xml:space="preserve">Rv1304 (atpB)</t>
  </si>
  <si>
    <t xml:space="preserve">Rv1334-Rv1336</t>
  </si>
  <si>
    <t xml:space="preserve">1502640:1503081 – 1503393:1504365</t>
  </si>
  <si>
    <t xml:space="preserve">(mec – cysM)</t>
  </si>
  <si>
    <t xml:space="preserve">Rv1410c-Rv1411c</t>
  </si>
  <si>
    <t xml:space="preserve">1586209:1587766 – 1587771:1588482</t>
  </si>
  <si>
    <t xml:space="preserve">Rv1411c (IprG)</t>
  </si>
  <si>
    <t xml:space="preserve">Rv1460-Rv1466</t>
  </si>
  <si>
    <t xml:space="preserve">1646185:1646992 – 1653230:1653578</t>
  </si>
  <si>
    <t xml:space="preserve">1666989:1668408 – 1668418:1669144</t>
  </si>
  <si>
    <t xml:space="preserve">Rv1477 (ripA)</t>
  </si>
  <si>
    <t xml:space="preserve">Rv1483-Rv1484</t>
  </si>
  <si>
    <t xml:space="preserve">1673439:1674183 – 1674201:1675011</t>
  </si>
  <si>
    <t xml:space="preserve">(fabG1 – inhA)</t>
  </si>
  <si>
    <t xml:space="preserve">Rv1660-Rv1661</t>
  </si>
  <si>
    <t xml:space="preserve">1874159:1875221 – 1875303:1881684</t>
  </si>
  <si>
    <t xml:space="preserve">(pks10 – pks7)</t>
  </si>
  <si>
    <t xml:space="preserve">Rv1908c-Rv1909c</t>
  </si>
  <si>
    <t xml:space="preserve">2153888:2156111 – 2156148:2156592</t>
  </si>
  <si>
    <t xml:space="preserve">(katG – furA)</t>
  </si>
  <si>
    <t xml:space="preserve">Rv1966-Rv1971</t>
  </si>
  <si>
    <t xml:space="preserve">2209326:2210604 – 2215256:2216570</t>
  </si>
  <si>
    <t xml:space="preserve">(mce3A – mce3F)</t>
  </si>
  <si>
    <t xml:space="preserve">Rv2243-Rv2247</t>
  </si>
  <si>
    <t xml:space="preserve">2516786:2517695 – 2520742:2522164</t>
  </si>
  <si>
    <t xml:space="preserve">(fabD – accD6)</t>
  </si>
  <si>
    <t xml:space="preserve">Rv2358-Rv2359</t>
  </si>
  <si>
    <t xml:space="preserve">2641245:2641653 – 2641649:2642042</t>
  </si>
  <si>
    <t xml:space="preserve">(smtB – zur)</t>
  </si>
  <si>
    <t xml:space="preserve">Rv2430c-Rv2431c</t>
  </si>
  <si>
    <t xml:space="preserve">2727335:2727920 – 2727966:2728266</t>
  </si>
  <si>
    <t xml:space="preserve">(PPE41 – PE25)</t>
  </si>
  <si>
    <t xml:space="preserve">Rv2592c-Rv2594c</t>
  </si>
  <si>
    <t xml:space="preserve">2923198:2924233 – 2924816:2925383</t>
  </si>
  <si>
    <t xml:space="preserve">(ruvB – ruvC)</t>
  </si>
  <si>
    <t xml:space="preserve">Rv2686c-Rv2688c</t>
  </si>
  <si>
    <t xml:space="preserve">3003279:3004038 – 3004744:3005650</t>
  </si>
  <si>
    <t xml:space="preserve">Rv2743c-Rv2745c</t>
  </si>
  <si>
    <t xml:space="preserve">3056419:3057232 – 3058192:3058531</t>
  </si>
  <si>
    <t xml:space="preserve">Rv2745c (cigR)</t>
  </si>
  <si>
    <t xml:space="preserve">Rv2871-Rv2875</t>
  </si>
  <si>
    <t xml:space="preserve">3183137:3183395 – 3187029:3187611</t>
  </si>
  <si>
    <t xml:space="preserve">(vapB43 – mpt70)</t>
  </si>
  <si>
    <t xml:space="preserve">Rv2931-Rv2935</t>
  </si>
  <si>
    <t xml:space="preserve">3245444:3251075 – 3267736:3272203</t>
  </si>
  <si>
    <t xml:space="preserve">(ppsA – ppsE)</t>
  </si>
  <si>
    <t xml:space="preserve">Rv2936-Rv2938</t>
  </si>
  <si>
    <t xml:space="preserve">3272213:3273209 – 3274071:3274902</t>
  </si>
  <si>
    <t xml:space="preserve">(drrA-drrC)</t>
  </si>
  <si>
    <t xml:space="preserve">3310713:3312000 – 3312100:3312838</t>
  </si>
  <si>
    <t xml:space="preserve">3448503:3449991 – 3455760:3457272</t>
  </si>
  <si>
    <t xml:space="preserve">(lipR – fadD13)</t>
  </si>
  <si>
    <t xml:space="preserve">Rv3132c-Rv3134c</t>
  </si>
  <si>
    <t xml:space="preserve">3497528:3499265 – 3499942..3500749</t>
  </si>
  <si>
    <t xml:space="preserve">Rv3132c (DevS)</t>
  </si>
  <si>
    <t xml:space="preserve">Rv3145-Rv3158</t>
  </si>
  <si>
    <t xml:space="preserve">3511681:3512068 – 3525789:3527385</t>
  </si>
  <si>
    <t xml:space="preserve">(nuoA – nuoN)</t>
  </si>
  <si>
    <t xml:space="preserve">Rv3516-Rv3517</t>
  </si>
  <si>
    <t xml:space="preserve">3952543:3953335 – 3953430:3954270</t>
  </si>
  <si>
    <t xml:space="preserve">Rv3516 - Rv3517</t>
  </si>
  <si>
    <t xml:space="preserve">Rv3516 (echA19)</t>
  </si>
  <si>
    <t xml:space="preserve">Rv3612c-Rv3616c</t>
  </si>
  <si>
    <t xml:space="preserve">4053517:4053847 – 4055196:4056375</t>
  </si>
  <si>
    <t xml:space="preserve">Rv3616c (espA)</t>
  </si>
  <si>
    <t xml:space="preserve">Rv3793-Rv3795</t>
  </si>
  <si>
    <t xml:space="preserve">4239862..4243147 – 4246513:4249810</t>
  </si>
  <si>
    <t xml:space="preserve">(embC -embB)</t>
  </si>
  <si>
    <t xml:space="preserve">Rv3874-Rv3875</t>
  </si>
  <si>
    <t xml:space="preserve">4352273:4352576 – 4352608:4352896</t>
  </si>
  <si>
    <t xml:space="preserve">Rv3874 – Rv3875 (cfp-10 esat-6) operon</t>
  </si>
  <si>
    <t xml:space="preserve">(esxB – esxA, ESAT-6)</t>
  </si>
  <si>
    <t xml:space="preserve">Rv3917c-Rv3919c</t>
  </si>
  <si>
    <t xml:space="preserve">4405456:4406491 – 4408333..4408897</t>
  </si>
  <si>
    <t xml:space="preserve">(parB – gid)</t>
  </si>
  <si>
    <t xml:space="preserve">4408333:4408897 – 4407527:4408202</t>
  </si>
  <si>
    <t xml:space="preserve">4408968:4410069 – 4410785:4410929</t>
  </si>
  <si>
    <t xml:space="preserve">Rv3924c (rmpH)</t>
  </si>
  <si>
    <t xml:space="preserve">1266484..1266985  - 1265471..1266488</t>
  </si>
  <si>
    <t xml:space="preserve">3188875..3189397- 3188007..3188871</t>
  </si>
  <si>
    <t xml:space="preserve">827542..828076 -  828139..828892</t>
  </si>
  <si>
    <t xml:space="preserve">mpt53 (Rv2878c)</t>
  </si>
  <si>
    <t xml:space="preserve">2791018..2792494 - 2786574..2786898</t>
  </si>
  <si>
    <t xml:space="preserve">(sigL - rslA )</t>
  </si>
  <si>
    <t xml:space="preserve">2048071..2048371 - 2051281..2052688</t>
  </si>
  <si>
    <t xml:space="preserve">PE20 – PPE33</t>
  </si>
  <si>
    <t xml:space="preserve">684409..685132 - 693237..694787</t>
  </si>
  <si>
    <t xml:space="preserve">mce2 operon</t>
  </si>
  <si>
    <t xml:space="preserve">Mce2R – end</t>
  </si>
  <si>
    <t xml:space="preserve">3920096..3920861 - 3911674..3913369</t>
  </si>
  <si>
    <t xml:space="preserve">mce4 operon</t>
  </si>
  <si>
    <t xml:space="preserve">50020:51727</t>
  </si>
  <si>
    <t xml:space="preserve">105323:117539</t>
  </si>
  <si>
    <t xml:space="preserve">110000:119699</t>
  </si>
  <si>
    <t xml:space="preserve">194992:209672</t>
  </si>
  <si>
    <t xml:space="preserve">351524:352138</t>
  </si>
  <si>
    <t xml:space="preserve">1004500:1006562</t>
  </si>
  <si>
    <t xml:space="preserve">1034902:1037925</t>
  </si>
  <si>
    <t xml:space="preserve">1077974:1081684</t>
  </si>
  <si>
    <r>
      <rPr>
        <sz val="10"/>
        <rFont val="Arial"/>
        <family val="2"/>
        <charset val="1"/>
      </rPr>
      <t xml:space="preserve">
</t>
    </r>
    <r>
      <rPr>
        <sz val="10"/>
        <color rgb="FF00000A"/>
        <rFont val="Arial"/>
        <family val="2"/>
        <charset val="1"/>
      </rPr>
      <t xml:space="preserve">3448503:3457272</t>
    </r>
  </si>
  <si>
    <t xml:space="preserve">1287327:1294146</t>
  </si>
  <si>
    <t xml:space="preserve">1437908:1440751</t>
  </si>
  <si>
    <t xml:space="preserve">Rv1304-Rv131</t>
  </si>
  <si>
    <t xml:space="preserve">1460243:1468131</t>
  </si>
  <si>
    <t xml:space="preserve">1502640:1504365</t>
  </si>
  <si>
    <t xml:space="preserve">1586209:1588482</t>
  </si>
  <si>
    <t xml:space="preserve">1646185:1653578</t>
  </si>
  <si>
    <t xml:space="preserve">1666989:1669144</t>
  </si>
  <si>
    <t xml:space="preserve">1673439:1675011</t>
  </si>
  <si>
    <t xml:space="preserve">1874159:1881684</t>
  </si>
  <si>
    <t xml:space="preserve">2153888:2156592</t>
  </si>
  <si>
    <t xml:space="preserve">2209326:2216570</t>
  </si>
  <si>
    <t xml:space="preserve">2516786:2522164</t>
  </si>
  <si>
    <t xml:space="preserve">2641245:2642042</t>
  </si>
  <si>
    <t xml:space="preserve">2727335:2728266</t>
  </si>
  <si>
    <t xml:space="preserve">2923198:2925383</t>
  </si>
  <si>
    <t xml:space="preserve">3003279:3005650</t>
  </si>
  <si>
    <t xml:space="preserve">3056419:3058531</t>
  </si>
  <si>
    <t xml:space="preserve">3183137:3187611</t>
  </si>
  <si>
    <t xml:space="preserve">3245444:3272203</t>
  </si>
  <si>
    <t xml:space="preserve">3272213:3274902</t>
  </si>
  <si>
    <t xml:space="preserve">3310713:3312838</t>
  </si>
  <si>
    <t xml:space="preserve">3448503:3457272</t>
  </si>
  <si>
    <t xml:space="preserve">3497528:3500749</t>
  </si>
  <si>
    <t xml:space="preserve">3511681:3527385</t>
  </si>
  <si>
    <t xml:space="preserve">3952543:3954270</t>
  </si>
  <si>
    <t xml:space="preserve">4053517:4056375</t>
  </si>
  <si>
    <t xml:space="preserve">4239862:4249810</t>
  </si>
  <si>
    <t xml:space="preserve">4352273:4352896</t>
  </si>
  <si>
    <t xml:space="preserve">4405456:4408897</t>
  </si>
  <si>
    <t xml:space="preserve">4408333:4408202</t>
  </si>
  <si>
    <t xml:space="preserve">4408968:4410929</t>
  </si>
  <si>
    <t xml:space="preserve">1265471:1266985</t>
  </si>
  <si>
    <t xml:space="preserve">3188875:3188871</t>
  </si>
  <si>
    <t xml:space="preserve">827542:828892</t>
  </si>
  <si>
    <t xml:space="preserve">2786574:2792494</t>
  </si>
  <si>
    <t xml:space="preserve">2048071:2052688</t>
  </si>
  <si>
    <t xml:space="preserve">Rv0586-Rv0670</t>
  </si>
  <si>
    <t xml:space="preserve">684409:694787</t>
  </si>
  <si>
    <t xml:space="preserve">3911674:3920861</t>
  </si>
  <si>
    <t xml:space="preserve">Gene_Pair</t>
  </si>
  <si>
    <t xml:space="preserve">Operon_start</t>
  </si>
  <si>
    <t xml:space="preserve">Operon_end</t>
  </si>
  <si>
    <t xml:space="preserve">50020</t>
  </si>
  <si>
    <t xml:space="preserve">51727</t>
  </si>
  <si>
    <t xml:space="preserve">105323</t>
  </si>
  <si>
    <t xml:space="preserve">117539</t>
  </si>
  <si>
    <t xml:space="preserve">194992</t>
  </si>
  <si>
    <t xml:space="preserve">209672</t>
  </si>
  <si>
    <t xml:space="preserve">351524</t>
  </si>
  <si>
    <t xml:space="preserve">352138</t>
  </si>
  <si>
    <t xml:space="preserve">684409</t>
  </si>
  <si>
    <t xml:space="preserve">694787</t>
  </si>
  <si>
    <t xml:space="preserve">Mce2R – mce2F</t>
  </si>
  <si>
    <t xml:space="preserve">827542</t>
  </si>
  <si>
    <t xml:space="preserve">828892</t>
  </si>
  <si>
    <t xml:space="preserve">1004500</t>
  </si>
  <si>
    <t xml:space="preserve">1006562</t>
  </si>
  <si>
    <t xml:space="preserve">1034902</t>
  </si>
  <si>
    <t xml:space="preserve">1037925</t>
  </si>
  <si>
    <t xml:space="preserve">1077974</t>
  </si>
  <si>
    <t xml:space="preserve">1081684</t>
  </si>
  <si>
    <t xml:space="preserve">110000</t>
  </si>
  <si>
    <t xml:space="preserve">119699</t>
  </si>
  <si>
    <t xml:space="preserve">1266484</t>
  </si>
  <si>
    <t xml:space="preserve">1266488</t>
  </si>
  <si>
    <t xml:space="preserve">1287327</t>
  </si>
  <si>
    <t xml:space="preserve">1294146</t>
  </si>
  <si>
    <t xml:space="preserve">1437908</t>
  </si>
  <si>
    <t xml:space="preserve">1440751</t>
  </si>
  <si>
    <t xml:space="preserve">1460243</t>
  </si>
  <si>
    <t xml:space="preserve">1468131</t>
  </si>
  <si>
    <t xml:space="preserve">1502640</t>
  </si>
  <si>
    <t xml:space="preserve">1504365</t>
  </si>
  <si>
    <t xml:space="preserve">1586209</t>
  </si>
  <si>
    <t xml:space="preserve">1588482</t>
  </si>
  <si>
    <t xml:space="preserve">1646185</t>
  </si>
  <si>
    <t xml:space="preserve">1653578</t>
  </si>
  <si>
    <t xml:space="preserve">1666989</t>
  </si>
  <si>
    <t xml:space="preserve">1669144</t>
  </si>
  <si>
    <t xml:space="preserve">1673439</t>
  </si>
  <si>
    <t xml:space="preserve">1675011</t>
  </si>
  <si>
    <t xml:space="preserve">1874159</t>
  </si>
  <si>
    <t xml:space="preserve">1881684</t>
  </si>
  <si>
    <t xml:space="preserve">2048071</t>
  </si>
  <si>
    <t xml:space="preserve">2052688</t>
  </si>
  <si>
    <t xml:space="preserve">2153888</t>
  </si>
  <si>
    <t xml:space="preserve">2156592</t>
  </si>
  <si>
    <t xml:space="preserve">2209326</t>
  </si>
  <si>
    <t xml:space="preserve">2216570</t>
  </si>
  <si>
    <t xml:space="preserve">2516786</t>
  </si>
  <si>
    <t xml:space="preserve">2522164</t>
  </si>
  <si>
    <t xml:space="preserve">2641245</t>
  </si>
  <si>
    <t xml:space="preserve">2642042</t>
  </si>
  <si>
    <t xml:space="preserve">2727335</t>
  </si>
  <si>
    <t xml:space="preserve">2728266</t>
  </si>
  <si>
    <t xml:space="preserve">2791018</t>
  </si>
  <si>
    <t xml:space="preserve">2786898</t>
  </si>
  <si>
    <t xml:space="preserve">2923198</t>
  </si>
  <si>
    <t xml:space="preserve">2925383</t>
  </si>
  <si>
    <t xml:space="preserve">3003279</t>
  </si>
  <si>
    <t xml:space="preserve">3005650</t>
  </si>
  <si>
    <t xml:space="preserve">3056419</t>
  </si>
  <si>
    <t xml:space="preserve">3058531</t>
  </si>
  <si>
    <t xml:space="preserve">3183137</t>
  </si>
  <si>
    <t xml:space="preserve">3187611</t>
  </si>
  <si>
    <t xml:space="preserve">3188875</t>
  </si>
  <si>
    <t xml:space="preserve">3188871</t>
  </si>
  <si>
    <t xml:space="preserve">3245444</t>
  </si>
  <si>
    <t xml:space="preserve">3272203</t>
  </si>
  <si>
    <t xml:space="preserve">3272213</t>
  </si>
  <si>
    <t xml:space="preserve">3274902</t>
  </si>
  <si>
    <t xml:space="preserve">3310713</t>
  </si>
  <si>
    <t xml:space="preserve">3312838</t>
  </si>
  <si>
    <t xml:space="preserve">3448503</t>
  </si>
  <si>
    <t xml:space="preserve">3457272</t>
  </si>
  <si>
    <t xml:space="preserve">3497528</t>
  </si>
  <si>
    <t xml:space="preserve">3500749</t>
  </si>
  <si>
    <t xml:space="preserve">3511681</t>
  </si>
  <si>
    <t xml:space="preserve">3527385</t>
  </si>
  <si>
    <t xml:space="preserve">3920096</t>
  </si>
  <si>
    <t xml:space="preserve">3913369</t>
  </si>
  <si>
    <t xml:space="preserve">3952543</t>
  </si>
  <si>
    <t xml:space="preserve">3954270</t>
  </si>
  <si>
    <t xml:space="preserve">4053517</t>
  </si>
  <si>
    <t xml:space="preserve">4056375</t>
  </si>
  <si>
    <t xml:space="preserve">4239862</t>
  </si>
  <si>
    <t xml:space="preserve">4249810</t>
  </si>
  <si>
    <t xml:space="preserve">4352273</t>
  </si>
  <si>
    <t xml:space="preserve">4352896</t>
  </si>
  <si>
    <t xml:space="preserve">4405456</t>
  </si>
  <si>
    <t xml:space="preserve">4408897</t>
  </si>
  <si>
    <t xml:space="preserve">4408333</t>
  </si>
  <si>
    <t xml:space="preserve">4408202</t>
  </si>
  <si>
    <t xml:space="preserve">4408968</t>
  </si>
  <si>
    <t xml:space="preserve">4410929</t>
  </si>
  <si>
    <t xml:space="preserve">betw_operons</t>
  </si>
  <si>
    <t xml:space="preserve">dist_between_operons</t>
  </si>
  <si>
    <t xml:space="preserve">betw_operon_start</t>
  </si>
  <si>
    <t xml:space="preserve">betw_operon_end</t>
  </si>
  <si>
    <t xml:space="preserve">Dist_betw_length</t>
  </si>
  <si>
    <t xml:space="preserve">Rv0047c-Rv0902c</t>
  </si>
  <si>
    <t xml:space="preserve">prrA-prrB</t>
  </si>
  <si>
    <t xml:space="preserve">Rv1139c-Rv1138c</t>
  </si>
  <si>
    <t xml:space="preserve">Rv0903c-Rv1139c</t>
  </si>
  <si>
    <t xml:space="preserve">Rv1138c-Rv1410c</t>
  </si>
  <si>
    <t xml:space="preserve">Rv1411c-Rv1908c</t>
  </si>
  <si>
    <t xml:space="preserve">Rv1909c-Rv2430c</t>
  </si>
  <si>
    <t xml:space="preserve">Rv2431c-Rv2484c</t>
  </si>
  <si>
    <t xml:space="preserve">Rv2481c-Rv2592c</t>
  </si>
  <si>
    <t xml:space="preserve">Rv2594c-Rv2686c</t>
  </si>
  <si>
    <t xml:space="preserve">Rv2688c-Rv2743c</t>
  </si>
  <si>
    <t xml:space="preserve">Rv2745c-Rv2878c</t>
  </si>
  <si>
    <t xml:space="preserve">Rv2877c-Rv2958c</t>
  </si>
  <si>
    <t xml:space="preserve">Rv2959c-Rv3132c</t>
  </si>
  <si>
    <t xml:space="preserve">Rv3134c-Rv3501c</t>
  </si>
  <si>
    <t xml:space="preserve">Rv3494c-Rv3612c</t>
  </si>
  <si>
    <t xml:space="preserve">Rv3616c-Rv3917c</t>
  </si>
  <si>
    <t xml:space="preserve">Rv3919c-Rv3919c</t>
  </si>
  <si>
    <t xml:space="preserve">Rv3920c-Rv3921c</t>
  </si>
  <si>
    <t xml:space="preserve">Total</t>
  </si>
  <si>
    <t xml:space="preserve">Ave</t>
  </si>
  <si>
    <t xml:space="preserve">Rv0101-Rv0101</t>
  </si>
  <si>
    <t xml:space="preserve">Rv0102-Rv0166</t>
  </si>
  <si>
    <t xml:space="preserve">Rv0167-Rv0287</t>
  </si>
  <si>
    <t xml:space="preserve">Rv0288-Rv0586</t>
  </si>
  <si>
    <t xml:space="preserve">Rv0594-Rv0735</t>
  </si>
  <si>
    <t xml:space="preserve">Rv0736-Rv0928</t>
  </si>
  <si>
    <t xml:space="preserve">Rv0929-Rv0967</t>
  </si>
  <si>
    <t xml:space="preserve">Rv0970-Rv1161</t>
  </si>
  <si>
    <t xml:space="preserve">Rv1164-Rv1285</t>
  </si>
  <si>
    <t xml:space="preserve">Rv1286-Rv1304</t>
  </si>
  <si>
    <t xml:space="preserve">Rv1305-Rv1334</t>
  </si>
  <si>
    <t xml:space="preserve">Rv1336-Rv1460</t>
  </si>
  <si>
    <t xml:space="preserve">Rv1466-Rv1477</t>
  </si>
  <si>
    <t xml:space="preserve">Rv1478-Rv1483</t>
  </si>
  <si>
    <t xml:space="preserve">Rv1484-Rv1660</t>
  </si>
  <si>
    <t xml:space="preserve">Rv1661-Rv1806</t>
  </si>
  <si>
    <t xml:space="preserve">Rv1809-Rv1966</t>
  </si>
  <si>
    <t xml:space="preserve">Rv1971-Rv2243</t>
  </si>
  <si>
    <t xml:space="preserve">kas operon (Rv2243-Rv2247 (genes: fabD - accD6)</t>
  </si>
  <si>
    <t xml:space="preserve">Rv2247-Rv2358</t>
  </si>
  <si>
    <t xml:space="preserve">Rv2359-Rv2871</t>
  </si>
  <si>
    <t xml:space="preserve">Rv2875-Rv2931</t>
  </si>
  <si>
    <t xml:space="preserve">ppsA-ppsE (Rv2931-Rv2935)</t>
  </si>
  <si>
    <t xml:space="preserve">Rv2935-Rv2936</t>
  </si>
  <si>
    <t xml:space="preserve">Rv2938-Rv3083</t>
  </si>
  <si>
    <t xml:space="preserve">Rv3089-Rv3145</t>
  </si>
  <si>
    <t xml:space="preserve">Rv3158-Rv3516</t>
  </si>
  <si>
    <t xml:space="preserve">Rv3517-Rv3793</t>
  </si>
  <si>
    <t xml:space="preserve">Rv3795-Rv3874</t>
  </si>
  <si>
    <t xml:space="preserve">Rv1312-Rv1334</t>
  </si>
  <si>
    <t xml:space="preserve">Genes_in_operon</t>
  </si>
  <si>
    <t xml:space="preserve">Gene_coord_start</t>
  </si>
  <si>
    <t xml:space="preserve">Gene_coord_end</t>
  </si>
  <si>
    <t xml:space="preserve">IGR_name</t>
  </si>
  <si>
    <t xml:space="preserve">IGR_coord_start</t>
  </si>
  <si>
    <t xml:space="preserve">IGR_coord_end</t>
  </si>
  <si>
    <t xml:space="preserve">Length</t>
  </si>
  <si>
    <t xml:space="preserve">Rv0096</t>
  </si>
  <si>
    <t xml:space="preserve">Rv0096-Rv0097</t>
  </si>
  <si>
    <t xml:space="preserve">Rv0096-Rv0102</t>
  </si>
  <si>
    <t xml:space="preserve">Rv0097 (PPE1)</t>
  </si>
  <si>
    <t xml:space="preserve">Rv0098 (fcoT)</t>
  </si>
  <si>
    <t xml:space="preserve">Rv0099 (fadD10)</t>
  </si>
  <si>
    <t xml:space="preserve">Rv0100</t>
  </si>
  <si>
    <t xml:space="preserve">Rv0101</t>
  </si>
  <si>
    <t xml:space="preserve">Rv0102</t>
  </si>
  <si>
    <t xml:space="preserve">Rv0167 (yrbE1A)</t>
  </si>
  <si>
    <t xml:space="preserve">Rv0287 (esxG)</t>
  </si>
  <si>
    <t xml:space="preserve">Rv0288 (esxH)</t>
  </si>
  <si>
    <t xml:space="preserve">Rv0586 (mce2R)</t>
  </si>
  <si>
    <t xml:space="preserve">Rv0587 (yrbE2A)</t>
  </si>
  <si>
    <t xml:space="preserve">Rv0588 (yrbE2B)</t>
  </si>
  <si>
    <t xml:space="preserve">Rv0589 (mce2A)</t>
  </si>
  <si>
    <t xml:space="preserve">Rv0590 (mce2B)</t>
  </si>
  <si>
    <t xml:space="preserve">Rv0591 (mce2C)</t>
  </si>
  <si>
    <t xml:space="preserve">Rv0592 (mce2D)</t>
  </si>
  <si>
    <t xml:space="preserve">Rv0593 (lprL)</t>
  </si>
  <si>
    <t xml:space="preserve">Rv0594 (mce2F)</t>
  </si>
  <si>
    <t xml:space="preserve">Rv0735 (sigL)</t>
  </si>
  <si>
    <t xml:space="preserve">Rv0736 (rslA)</t>
  </si>
  <si>
    <t xml:space="preserve">Rv0928 (pstS3)</t>
  </si>
  <si>
    <t xml:space="preserve">Rv0929 (pstC2)</t>
  </si>
  <si>
    <t xml:space="preserve">Rv0968</t>
  </si>
  <si>
    <t xml:space="preserve">Rv0969 (ctpV)</t>
  </si>
  <si>
    <t xml:space="preserve">Rv0970</t>
  </si>
  <si>
    <t xml:space="preserve">Rv1161 (narG)</t>
  </si>
  <si>
    <t xml:space="preserve">Rv1162 (narH)</t>
  </si>
  <si>
    <t xml:space="preserve">Rv1163 (narJ)</t>
  </si>
  <si>
    <t xml:space="preserve">Rv1164 (narI)</t>
  </si>
  <si>
    <t xml:space="preserve">Rv1285 (cysD)</t>
  </si>
  <si>
    <t xml:space="preserve">Rv1286 (cysN)</t>
  </si>
  <si>
    <t xml:space="preserve">Rv1305 (atpE)</t>
  </si>
  <si>
    <t xml:space="preserve">Rv1306 (atpF)</t>
  </si>
  <si>
    <t xml:space="preserve">Rv1307 (atpH)</t>
  </si>
  <si>
    <t xml:space="preserve">Rv1308 (atpA)</t>
  </si>
  <si>
    <t xml:space="preserve">Rv1309 (atpG)</t>
  </si>
  <si>
    <t xml:space="preserve">Rv1310 (atpD)</t>
  </si>
  <si>
    <t xml:space="preserve">Rv1311 (atpC)</t>
  </si>
  <si>
    <t xml:space="preserve">Rv1312</t>
  </si>
  <si>
    <t xml:space="preserve">Rv1334 (mec)</t>
  </si>
  <si>
    <t xml:space="preserve">Rv1335 (cysO)</t>
  </si>
  <si>
    <t xml:space="preserve">Rv1336 (cysM)</t>
  </si>
  <si>
    <t xml:space="preserve">Rv1460</t>
  </si>
  <si>
    <t xml:space="preserve">Rv1461</t>
  </si>
  <si>
    <t xml:space="preserve">Rv1462</t>
  </si>
  <si>
    <t xml:space="preserve">Rv1463</t>
  </si>
  <si>
    <t xml:space="preserve">Rv1464 (csd)</t>
  </si>
  <si>
    <t xml:space="preserve">Rv1465</t>
  </si>
  <si>
    <t xml:space="preserve">Rv1466</t>
  </si>
  <si>
    <t xml:space="preserve">Rv1478</t>
  </si>
  <si>
    <t xml:space="preserve">Rv1483 (fabG1)</t>
  </si>
  <si>
    <t xml:space="preserve">Rv1484 (inhA)</t>
  </si>
  <si>
    <t xml:space="preserve">Rv1660 (pks10)</t>
  </si>
  <si>
    <t xml:space="preserve">Rv1661 (pks7)</t>
  </si>
  <si>
    <t xml:space="preserve">Rv1806 (PE20)</t>
  </si>
  <si>
    <t xml:space="preserve">Rv1807 (PPE31)</t>
  </si>
  <si>
    <t xml:space="preserve">Rv1808 (PPE32)</t>
  </si>
  <si>
    <t xml:space="preserve">Rv1809 (PPE33)</t>
  </si>
  <si>
    <t xml:space="preserve">Rv1966 (mce3A)</t>
  </si>
  <si>
    <t xml:space="preserve">Rv1967 (mce3B)</t>
  </si>
  <si>
    <t xml:space="preserve">Rv1968 (mce3C)</t>
  </si>
  <si>
    <t xml:space="preserve">Rv1969 (mce3D)</t>
  </si>
  <si>
    <t xml:space="preserve">Rv1970 (lprM)</t>
  </si>
  <si>
    <t xml:space="preserve">Rv1971 (mce3F)</t>
  </si>
  <si>
    <t xml:space="preserve">Rv2243 (fabD)</t>
  </si>
  <si>
    <t xml:space="preserve">Rv2244 (acpM)</t>
  </si>
  <si>
    <t xml:space="preserve">Rv2245 (kasA)</t>
  </si>
  <si>
    <t xml:space="preserve">Rv2246 (kasB)</t>
  </si>
  <si>
    <t xml:space="preserve">Rv2247 (accD6)</t>
  </si>
  <si>
    <t xml:space="preserve">Rv2358 (smtB)</t>
  </si>
  <si>
    <t xml:space="preserve">Rv2359 (zur)</t>
  </si>
  <si>
    <t xml:space="preserve">Rv2871 (vapB43)</t>
  </si>
  <si>
    <t xml:space="preserve">Rv2872 (vapC43)</t>
  </si>
  <si>
    <t xml:space="preserve">Rv2873 (mpt83)</t>
  </si>
  <si>
    <t xml:space="preserve">Rv2874 (dipZ)</t>
  </si>
  <si>
    <t xml:space="preserve">Rv2875 (mpt70)</t>
  </si>
  <si>
    <t xml:space="preserve">Rv2931 (ppsA)</t>
  </si>
  <si>
    <t xml:space="preserve">Rv2932 (ppsB)</t>
  </si>
  <si>
    <t xml:space="preserve">Rv2933 (ppsC)</t>
  </si>
  <si>
    <t xml:space="preserve">Rv2934 (ppsD)</t>
  </si>
  <si>
    <t xml:space="preserve">Rv2935 (ppsE)</t>
  </si>
  <si>
    <t xml:space="preserve">Rv2936 (drrA)</t>
  </si>
  <si>
    <t xml:space="preserve">Rv2937 (drrB)</t>
  </si>
  <si>
    <t xml:space="preserve">Rv2938 (drrC)</t>
  </si>
  <si>
    <t xml:space="preserve">Rv3083</t>
  </si>
  <si>
    <t xml:space="preserve">Rv3084 (lipR)</t>
  </si>
  <si>
    <t xml:space="preserve">Rv3085</t>
  </si>
  <si>
    <t xml:space="preserve">Rv3086 (adhD)</t>
  </si>
  <si>
    <t xml:space="preserve">Rv3087</t>
  </si>
  <si>
    <t xml:space="preserve">Rv3088 (tgs4)</t>
  </si>
  <si>
    <t xml:space="preserve">Rv3145 (nuoA)</t>
  </si>
  <si>
    <t xml:space="preserve">Rv3146 (nuoB)</t>
  </si>
  <si>
    <t xml:space="preserve">Rv3147 (nuoC)</t>
  </si>
  <si>
    <t xml:space="preserve">Rv3148 (nuoD)</t>
  </si>
  <si>
    <t xml:space="preserve">Rv3149 (nuoE)</t>
  </si>
  <si>
    <t xml:space="preserve">Rv3150 (nuoF)</t>
  </si>
  <si>
    <t xml:space="preserve">Rv3151 (nuoG)</t>
  </si>
  <si>
    <t xml:space="preserve">Rv3152 (nuoH)</t>
  </si>
  <si>
    <t xml:space="preserve">Rv3153 (nuoI)</t>
  </si>
  <si>
    <t xml:space="preserve">Rv3154 (nuoJ)</t>
  </si>
  <si>
    <t xml:space="preserve">Rv3155 (nuoK)</t>
  </si>
  <si>
    <t xml:space="preserve">Rv3156 (nuoL)</t>
  </si>
  <si>
    <t xml:space="preserve">Rv3157 (nuoM)</t>
  </si>
  <si>
    <t xml:space="preserve">Rv3158 (nuoN)</t>
  </si>
  <si>
    <t xml:space="preserve">Rv3517</t>
  </si>
  <si>
    <t xml:space="preserve">Rv3793 (embC)</t>
  </si>
  <si>
    <t xml:space="preserve">Rv3794 (embA)</t>
  </si>
  <si>
    <t xml:space="preserve">Rv3795 (embB)</t>
  </si>
  <si>
    <t xml:space="preserve">Rv3874 (esxB)</t>
  </si>
  <si>
    <t xml:space="preserve">Rv3875 (esxA)</t>
  </si>
  <si>
    <t xml:space="preserve">Rv0047c</t>
  </si>
  <si>
    <t xml:space="preserve">Rv0902c (prrB)</t>
  </si>
  <si>
    <t xml:space="preserve">Rv0903c (prrA)</t>
  </si>
  <si>
    <t xml:space="preserve">Rv1138c</t>
  </si>
  <si>
    <t xml:space="preserve">Rv1139c</t>
  </si>
  <si>
    <t xml:space="preserve">Rv1410c</t>
  </si>
  <si>
    <t xml:space="preserve">Rv1411c (lprG)</t>
  </si>
  <si>
    <t xml:space="preserve">Rv1908c (katG)</t>
  </si>
  <si>
    <t xml:space="preserve">Rv1909c (furA)</t>
  </si>
  <si>
    <t xml:space="preserve">Rv2430c (PPE41)</t>
  </si>
  <si>
    <t xml:space="preserve">Rv2431c (PE25)</t>
  </si>
  <si>
    <t xml:space="preserve">Rv2481c</t>
  </si>
  <si>
    <t xml:space="preserve">Rv2482c (plsB2)</t>
  </si>
  <si>
    <t xml:space="preserve">Rv2483c (plsC)</t>
  </si>
  <si>
    <t xml:space="preserve">Rv2484c</t>
  </si>
  <si>
    <t xml:space="preserve">Rv2592c (ruvB)</t>
  </si>
  <si>
    <t xml:space="preserve">Rv2593c (ruvA)</t>
  </si>
  <si>
    <t xml:space="preserve">Rv2594c (ruvC)</t>
  </si>
  <si>
    <t xml:space="preserve">Rv2686c</t>
  </si>
  <si>
    <t xml:space="preserve">Rv2687c</t>
  </si>
  <si>
    <t xml:space="preserve">Rv2688c</t>
  </si>
  <si>
    <t xml:space="preserve">Rv2743c</t>
  </si>
  <si>
    <t xml:space="preserve">Rv2744c (35kd_ag)</t>
  </si>
  <si>
    <t xml:space="preserve">Rv2745c (clgR)</t>
  </si>
  <si>
    <t xml:space="preserve">Rv2877c</t>
  </si>
  <si>
    <t xml:space="preserve">Rv2878c (mpt53)</t>
  </si>
  <si>
    <t xml:space="preserve">Rv2958c</t>
  </si>
  <si>
    <t xml:space="preserve">Rv2959c</t>
  </si>
  <si>
    <t xml:space="preserve">Rv3132c (devS)</t>
  </si>
  <si>
    <t xml:space="preserve">Rv3133c (devR)</t>
  </si>
  <si>
    <t xml:space="preserve">Rv3134c</t>
  </si>
  <si>
    <t xml:space="preserve">Rv3494c (mce4F)</t>
  </si>
  <si>
    <t xml:space="preserve">Rv3495c (lprN)</t>
  </si>
  <si>
    <t xml:space="preserve">Rv3496c (mce4D)</t>
  </si>
  <si>
    <t xml:space="preserve">Rv3497c (mce4C)</t>
  </si>
  <si>
    <t xml:space="preserve">Rv3498c (mce4B)</t>
  </si>
  <si>
    <t xml:space="preserve">Rv3499c (mce4A)</t>
  </si>
  <si>
    <t xml:space="preserve">Rv3500c (yrbE4B)</t>
  </si>
  <si>
    <t xml:space="preserve">Rv3501c (yrbE4A)</t>
  </si>
  <si>
    <t xml:space="preserve">Rv3612c</t>
  </si>
  <si>
    <t xml:space="preserve">Rv3613c</t>
  </si>
  <si>
    <t xml:space="preserve">Rv3614c (espD)</t>
  </si>
  <si>
    <t xml:space="preserve">Rv3615c (espC)</t>
  </si>
  <si>
    <t xml:space="preserve">Rv3917c (parB)</t>
  </si>
  <si>
    <t xml:space="preserve">Rv3918c (parA)</t>
  </si>
  <si>
    <t xml:space="preserve">Rv3919c (gid)</t>
  </si>
  <si>
    <t xml:space="preserve">Rv3919c-Rv3920c</t>
  </si>
  <si>
    <t xml:space="preserve">Rv3920c</t>
  </si>
  <si>
    <t xml:space="preserve">Rv3921c</t>
  </si>
  <si>
    <t xml:space="preserve">Rv3922c</t>
  </si>
  <si>
    <t xml:space="preserve">Rv3923c (rnpA)</t>
  </si>
  <si>
    <t xml:space="preserve">Rv3924c (rpmH)</t>
  </si>
  <si>
    <t xml:space="preserve">Operon_plus</t>
  </si>
  <si>
    <t xml:space="preserve">average_coverage</t>
  </si>
  <si>
    <t xml:space="preserve">Rv0097-Rv0102</t>
  </si>
  <si>
    <t xml:space="preserve">Rv0166-Rv0178</t>
  </si>
  <si>
    <t xml:space="preserve">Rv0490-Rv0491</t>
  </si>
  <si>
    <t xml:space="preserve">Rv0928-Rv0930</t>
  </si>
  <si>
    <t xml:space="preserve">Rv0933-Rv0936</t>
  </si>
  <si>
    <t xml:space="preserve">Rv2931-Rv2938</t>
  </si>
  <si>
    <t xml:space="preserve">Operon_minus</t>
  </si>
  <si>
    <t xml:space="preserve">region_name</t>
  </si>
  <si>
    <t xml:space="preserve">region_start</t>
  </si>
  <si>
    <t xml:space="preserve">region_end</t>
  </si>
  <si>
    <t xml:space="preserve">region_ACTUAL_length</t>
  </si>
  <si>
    <t xml:space="preserve">no_bases_sequenced</t>
  </si>
  <si>
    <t xml:space="preserve">perc_ave_bases_seq</t>
  </si>
  <si>
    <t xml:space="preserve">ave_cov</t>
  </si>
  <si>
    <t xml:space="preserve">mid_range_ave</t>
  </si>
  <si>
    <t xml:space="preserve">IQR</t>
  </si>
  <si>
    <t xml:space="preserve">preceeding gene_ave/mid_IGR_ave</t>
  </si>
  <si>
    <t xml:space="preserve">mid_IGR_ave/succeeding gene_ave</t>
  </si>
  <si>
    <t xml:space="preserve">ave_gene_cov/ave-cov_of_preceding_gene</t>
  </si>
  <si>
    <t xml:space="preserve">ave_gene_cov/ave-cov_of_succeeding_gene</t>
  </si>
  <si>
    <t xml:space="preserve">87%</t>
  </si>
  <si>
    <t xml:space="preserve">gene below cut-off</t>
  </si>
  <si>
    <t xml:space="preserve">Rv0096-Rv0097_IGR</t>
  </si>
  <si>
    <t xml:space="preserve">100%</t>
  </si>
  <si>
    <t xml:space="preserve">Rv0097</t>
  </si>
  <si>
    <t xml:space="preserve">IGR below cut-off</t>
  </si>
  <si>
    <t xml:space="preserve">Rv0097-Rv0098_IGR</t>
  </si>
  <si>
    <t xml:space="preserve">33%</t>
  </si>
  <si>
    <t xml:space="preserve">Rv0098</t>
  </si>
  <si>
    <t xml:space="preserve">Rv0098-Rv0099_IGR</t>
  </si>
  <si>
    <t xml:space="preserve">Rv0099</t>
  </si>
  <si>
    <t xml:space="preserve">Rv0099-Rv0100_IGR</t>
  </si>
  <si>
    <t xml:space="preserve">Rv0100-Rv0101_IGR</t>
  </si>
  <si>
    <t xml:space="preserve">10%</t>
  </si>
  <si>
    <t xml:space="preserve">this is for IGR/gene</t>
  </si>
  <si>
    <t xml:space="preserve">Rv0101-Rv0102_IGR</t>
  </si>
  <si>
    <t xml:space="preserve">Rv0166</t>
  </si>
  <si>
    <t xml:space="preserve">Rv0166-Rv0167_IGR</t>
  </si>
  <si>
    <t xml:space="preserve">Rv0167</t>
  </si>
  <si>
    <t xml:space="preserve">Rv0167-Rv0168_IGR</t>
  </si>
  <si>
    <t xml:space="preserve">Rv0168</t>
  </si>
  <si>
    <t xml:space="preserve">Rv0168-Rv0169_IGR</t>
  </si>
  <si>
    <t xml:space="preserve">Rv0169</t>
  </si>
  <si>
    <t xml:space="preserve">overlapping genes</t>
  </si>
  <si>
    <t xml:space="preserve">Rv0169-Rv0170_IGR</t>
  </si>
  <si>
    <t xml:space="preserve">Rv0170</t>
  </si>
  <si>
    <t xml:space="preserve">Rv0170-Rv0171_IGR</t>
  </si>
  <si>
    <t xml:space="preserve">Rv0171</t>
  </si>
  <si>
    <t xml:space="preserve">Rv0171-Rv0172_IGR</t>
  </si>
  <si>
    <t xml:space="preserve">Rv0172</t>
  </si>
  <si>
    <t xml:space="preserve">Rv0172-Rv0173_IGR</t>
  </si>
  <si>
    <t xml:space="preserve">Rv0173</t>
  </si>
  <si>
    <t xml:space="preserve">Rv0173-Rv0174_IGR</t>
  </si>
  <si>
    <t xml:space="preserve">22%</t>
  </si>
  <si>
    <t xml:space="preserve">Rv0174</t>
  </si>
  <si>
    <t xml:space="preserve">Rv0174-Rv0175_IGR</t>
  </si>
  <si>
    <t xml:space="preserve">Rv0175</t>
  </si>
  <si>
    <t xml:space="preserve">Rv0175-Rv0176_IGR</t>
  </si>
  <si>
    <t xml:space="preserve">Rv0176</t>
  </si>
  <si>
    <t xml:space="preserve">Rv0176-Rv0177_IGR</t>
  </si>
  <si>
    <t xml:space="preserve">Rv0177</t>
  </si>
  <si>
    <t xml:space="preserve">Rv0177-Rv0178_IGR</t>
  </si>
  <si>
    <t xml:space="preserve">6%</t>
  </si>
  <si>
    <t xml:space="preserve">Rv0178</t>
  </si>
  <si>
    <t xml:space="preserve">Rv0287</t>
  </si>
  <si>
    <t xml:space="preserve">Rv0287-Rv0288_IGR</t>
  </si>
  <si>
    <t xml:space="preserve">Rv0288</t>
  </si>
  <si>
    <t xml:space="preserve">Rv0490</t>
  </si>
  <si>
    <t xml:space="preserve">Rv0490-Rv0491_IGR</t>
  </si>
  <si>
    <t xml:space="preserve">Rv0491</t>
  </si>
  <si>
    <t xml:space="preserve">Rv0586</t>
  </si>
  <si>
    <t xml:space="preserve">99%</t>
  </si>
  <si>
    <t xml:space="preserve">Rv0586-Rv0587_IGR</t>
  </si>
  <si>
    <t xml:space="preserve">Rv0587</t>
  </si>
  <si>
    <t xml:space="preserve">Rv0587-Rv0588_IGR</t>
  </si>
  <si>
    <t xml:space="preserve">Rv0588</t>
  </si>
  <si>
    <t xml:space="preserve">Rv0588-Rv0589_IGR</t>
  </si>
  <si>
    <t xml:space="preserve">Rv0589</t>
  </si>
  <si>
    <t xml:space="preserve">Rv0589-Rv0590_IGR</t>
  </si>
  <si>
    <t xml:space="preserve">Rv0590</t>
  </si>
  <si>
    <t xml:space="preserve">Rv0590-Rv0590A_IGR</t>
  </si>
  <si>
    <t xml:space="preserve">4%</t>
  </si>
  <si>
    <t xml:space="preserve">Rv0590A</t>
  </si>
  <si>
    <t xml:space="preserve">Rv0590A-Rv0591_IGR</t>
  </si>
  <si>
    <t xml:space="preserve">Rv0591</t>
  </si>
  <si>
    <t xml:space="preserve">Rv0591-Rv0592_IGR</t>
  </si>
  <si>
    <t xml:space="preserve">Rv0592</t>
  </si>
  <si>
    <t xml:space="preserve">Rv0592-Rv0593_IGR</t>
  </si>
  <si>
    <t xml:space="preserve">Rv0593</t>
  </si>
  <si>
    <t xml:space="preserve">Rv0593-Rv0594_IGR</t>
  </si>
  <si>
    <t xml:space="preserve">Rv0594</t>
  </si>
  <si>
    <t xml:space="preserve">Rv0735</t>
  </si>
  <si>
    <t xml:space="preserve">Rv0735-Rv0736_IGR</t>
  </si>
  <si>
    <t xml:space="preserve">Rv0736</t>
  </si>
  <si>
    <t xml:space="preserve">Rv0928</t>
  </si>
  <si>
    <t xml:space="preserve">Rv0928-Rv0929_IGR</t>
  </si>
  <si>
    <t xml:space="preserve">Rv0929</t>
  </si>
  <si>
    <t xml:space="preserve">Rv0929-Rv0930_IGR</t>
  </si>
  <si>
    <t xml:space="preserve">Rv0930</t>
  </si>
  <si>
    <t xml:space="preserve">Rv0933</t>
  </si>
  <si>
    <t xml:space="preserve">Rv0933-Rv0934_IGR</t>
  </si>
  <si>
    <t xml:space="preserve">Rv0934</t>
  </si>
  <si>
    <t xml:space="preserve">Rv0934-Rv0935_IGR</t>
  </si>
  <si>
    <t xml:space="preserve">Rv0935</t>
  </si>
  <si>
    <t xml:space="preserve">Rv0935-Rv0936_IGR</t>
  </si>
  <si>
    <t xml:space="preserve">Rv0936</t>
  </si>
  <si>
    <t xml:space="preserve">Rv0967</t>
  </si>
  <si>
    <t xml:space="preserve">Rv0967-Rv0968_IGR</t>
  </si>
  <si>
    <t xml:space="preserve">Rv0968-Rv0969_IGR</t>
  </si>
  <si>
    <t xml:space="preserve">Rv0969</t>
  </si>
  <si>
    <t xml:space="preserve">Rv0969-Rv0970_IGR</t>
  </si>
  <si>
    <t xml:space="preserve">Rv1161</t>
  </si>
  <si>
    <t xml:space="preserve">Rv1161-Rv1162_IGR</t>
  </si>
  <si>
    <t xml:space="preserve">Rv1162</t>
  </si>
  <si>
    <t xml:space="preserve">Rv1162-Rv1163_IGR</t>
  </si>
  <si>
    <t xml:space="preserve">Rv1163</t>
  </si>
  <si>
    <t xml:space="preserve">Rv1163-Rv1164_IGR</t>
  </si>
  <si>
    <t xml:space="preserve">Rv1164</t>
  </si>
  <si>
    <t xml:space="preserve">Rv1285</t>
  </si>
  <si>
    <t xml:space="preserve">Rv1285-Rv1286_IGR</t>
  </si>
  <si>
    <t xml:space="preserve">67%</t>
  </si>
  <si>
    <t xml:space="preserve">Rv1286</t>
  </si>
  <si>
    <t xml:space="preserve">Rv1303</t>
  </si>
  <si>
    <t xml:space="preserve">2%</t>
  </si>
  <si>
    <t xml:space="preserve">Rv1303-Rv1304_IGR</t>
  </si>
  <si>
    <t xml:space="preserve">20%</t>
  </si>
  <si>
    <t xml:space="preserve">Rv1304</t>
  </si>
  <si>
    <t xml:space="preserve">Rv1304-Rv1305_IGR</t>
  </si>
  <si>
    <t xml:space="preserve">Rv1305</t>
  </si>
  <si>
    <t xml:space="preserve">Rv1305-Rv1306_IGR</t>
  </si>
  <si>
    <t xml:space="preserve">Rv1306</t>
  </si>
  <si>
    <t xml:space="preserve">Rv1306-Rv1307_IGR</t>
  </si>
  <si>
    <t xml:space="preserve">Rv1307</t>
  </si>
  <si>
    <t xml:space="preserve">Rv1307-Rv1308_IGR</t>
  </si>
  <si>
    <t xml:space="preserve">Rv1308</t>
  </si>
  <si>
    <t xml:space="preserve">Rv1308-Rv1309_IGR</t>
  </si>
  <si>
    <t xml:space="preserve">Rv1309</t>
  </si>
  <si>
    <t xml:space="preserve">Rv1309-Rv1310_IGR</t>
  </si>
  <si>
    <t xml:space="preserve">Rv1310</t>
  </si>
  <si>
    <t xml:space="preserve">Rv1310-Rv1311_IGR</t>
  </si>
  <si>
    <t xml:space="preserve">Rv1311</t>
  </si>
  <si>
    <t xml:space="preserve">Rv1311-Rv1312_IGR</t>
  </si>
  <si>
    <t xml:space="preserve">Rv1334</t>
  </si>
  <si>
    <t xml:space="preserve">Rv1334-Rv1335_IGR</t>
  </si>
  <si>
    <t xml:space="preserve">Rv1335</t>
  </si>
  <si>
    <t xml:space="preserve">Rv1335-Rv1336_IGR</t>
  </si>
  <si>
    <t xml:space="preserve">Rv1336</t>
  </si>
  <si>
    <t xml:space="preserve">Rv1460-Rv1461_IGR</t>
  </si>
  <si>
    <t xml:space="preserve">Rv1461-Rv1462_IGR</t>
  </si>
  <si>
    <t xml:space="preserve">Rv1462-Rv1463_IGR</t>
  </si>
  <si>
    <t xml:space="preserve">Rv1463-Rv1464_IGR</t>
  </si>
  <si>
    <t xml:space="preserve">Rv1464</t>
  </si>
  <si>
    <t xml:space="preserve">Rv1464-Rv1465_IGR</t>
  </si>
  <si>
    <t xml:space="preserve">Rv1465-Rv1466_IGR</t>
  </si>
  <si>
    <t xml:space="preserve">7%</t>
  </si>
  <si>
    <t xml:space="preserve">Rv1477</t>
  </si>
  <si>
    <t xml:space="preserve">Rv1477-Rv1478_IGR</t>
  </si>
  <si>
    <t xml:space="preserve">Rv1483</t>
  </si>
  <si>
    <t xml:space="preserve">Rv1483-Rv1484_IGR</t>
  </si>
  <si>
    <t xml:space="preserve">Rv1484</t>
  </si>
  <si>
    <t xml:space="preserve">Rv1660</t>
  </si>
  <si>
    <t xml:space="preserve">Rv1660-Rv1661_IGR</t>
  </si>
  <si>
    <t xml:space="preserve">Rv1661</t>
  </si>
  <si>
    <t xml:space="preserve">97%</t>
  </si>
  <si>
    <t xml:space="preserve">Rv1806</t>
  </si>
  <si>
    <t xml:space="preserve">Rv1806-Rv1807_IGR</t>
  </si>
  <si>
    <t xml:space="preserve">Rv1807</t>
  </si>
  <si>
    <t xml:space="preserve">Rv1807-Rv1808_IGR</t>
  </si>
  <si>
    <t xml:space="preserve">Rv1808</t>
  </si>
  <si>
    <t xml:space="preserve">Rv1808-Rv1809_IGR</t>
  </si>
  <si>
    <t xml:space="preserve">Rv1809</t>
  </si>
  <si>
    <t xml:space="preserve">Rv1966</t>
  </si>
  <si>
    <t xml:space="preserve">83%</t>
  </si>
  <si>
    <t xml:space="preserve">Rv1966-Rv1967_IGR</t>
  </si>
  <si>
    <t xml:space="preserve">Rv1967</t>
  </si>
  <si>
    <t xml:space="preserve">Rv1967-Rv1968_IGR</t>
  </si>
  <si>
    <t xml:space="preserve">Rv1968</t>
  </si>
  <si>
    <t xml:space="preserve">90%</t>
  </si>
  <si>
    <t xml:space="preserve">Rv1969</t>
  </si>
  <si>
    <t xml:space="preserve">98%</t>
  </si>
  <si>
    <t xml:space="preserve">Rv1969-Rv1970_IGR</t>
  </si>
  <si>
    <t xml:space="preserve">Rv1970</t>
  </si>
  <si>
    <t xml:space="preserve">Rv1970-Rv1971_IGR</t>
  </si>
  <si>
    <t xml:space="preserve">Rv1971</t>
  </si>
  <si>
    <t xml:space="preserve">Rv2243</t>
  </si>
  <si>
    <t xml:space="preserve">Rv2243-Rv2244</t>
  </si>
  <si>
    <t xml:space="preserve">Rv2243-Rv2244_IGR</t>
  </si>
  <si>
    <t xml:space="preserve">Rv2244</t>
  </si>
  <si>
    <t xml:space="preserve">Rv2244-Rv2245</t>
  </si>
  <si>
    <t xml:space="preserve">Rv2244-Rv2245_IGR</t>
  </si>
  <si>
    <t xml:space="preserve">Rv2245</t>
  </si>
  <si>
    <t xml:space="preserve">Rv2245-Rv2246</t>
  </si>
  <si>
    <t xml:space="preserve">Rv2245-Rv2246_IGR</t>
  </si>
  <si>
    <t xml:space="preserve">Rv2246</t>
  </si>
  <si>
    <t xml:space="preserve">Rv2246-Rv2247</t>
  </si>
  <si>
    <t xml:space="preserve">Rv2246-Rv2247_IGR</t>
  </si>
  <si>
    <t xml:space="preserve">Rv2247</t>
  </si>
  <si>
    <t xml:space="preserve">Rv2358</t>
  </si>
  <si>
    <t xml:space="preserve">Rv2358-Rv2359_IGR</t>
  </si>
  <si>
    <t xml:space="preserve">Rv2359</t>
  </si>
  <si>
    <t xml:space="preserve">Rv2871</t>
  </si>
  <si>
    <t xml:space="preserve">Rv2871-Rv2872_IGR</t>
  </si>
  <si>
    <t xml:space="preserve">12%</t>
  </si>
  <si>
    <t xml:space="preserve">Rv2872</t>
  </si>
  <si>
    <t xml:space="preserve">Rv2872-Rv2873_IGR</t>
  </si>
  <si>
    <t xml:space="preserve">Rv2873</t>
  </si>
  <si>
    <t xml:space="preserve">Rv2873-Rv2874_IGR</t>
  </si>
  <si>
    <t xml:space="preserve">this is checking IGR over gene</t>
  </si>
  <si>
    <t xml:space="preserve">Rv2874</t>
  </si>
  <si>
    <t xml:space="preserve">Rv2874-Rv2875_IGR</t>
  </si>
  <si>
    <t xml:space="preserve">not important, because Rv2875, shouldnt Rv2874 by &gt; 5x</t>
  </si>
  <si>
    <t xml:space="preserve">Rv2875</t>
  </si>
  <si>
    <t xml:space="preserve">overlapping previous gene</t>
  </si>
  <si>
    <t xml:space="preserve">Rv2930</t>
  </si>
  <si>
    <t xml:space="preserve">1%</t>
  </si>
  <si>
    <t xml:space="preserve">Rv2930-Rv2931_IGR</t>
  </si>
  <si>
    <t xml:space="preserve">Rv2931</t>
  </si>
  <si>
    <t xml:space="preserve">200%</t>
  </si>
  <si>
    <t xml:space="preserve">Rv2931-Rv2932_IGR</t>
  </si>
  <si>
    <t xml:space="preserve">Rv2932</t>
  </si>
  <si>
    <t xml:space="preserve">Rv2932-Rv2933_IGR</t>
  </si>
  <si>
    <t xml:space="preserve">Rv2933</t>
  </si>
  <si>
    <t xml:space="preserve">Rv2933-Rv2934_IGR</t>
  </si>
  <si>
    <t xml:space="preserve">Rv2934</t>
  </si>
  <si>
    <t xml:space="preserve">Rv2934-Rv2935_IGR</t>
  </si>
  <si>
    <t xml:space="preserve">Rv2935</t>
  </si>
  <si>
    <t xml:space="preserve">Rv2935-Rv2936_IGR</t>
  </si>
  <si>
    <t xml:space="preserve">Only 20% of IGR transribed</t>
  </si>
  <si>
    <t xml:space="preserve">Rv2936</t>
  </si>
  <si>
    <t xml:space="preserve">Rv2936-Rv2937_IGR</t>
  </si>
  <si>
    <t xml:space="preserve">Rv2937</t>
  </si>
  <si>
    <t xml:space="preserve">Rv2937-Rv2938_IGR</t>
  </si>
  <si>
    <t xml:space="preserve">Rv2938</t>
  </si>
  <si>
    <t xml:space="preserve">Rv3083-Rv3084_IGR</t>
  </si>
  <si>
    <t xml:space="preserve">Rv3084</t>
  </si>
  <si>
    <t xml:space="preserve">Rv3084-Rv3085_IGR</t>
  </si>
  <si>
    <t xml:space="preserve">Rv3085-Rv3086_IGR</t>
  </si>
  <si>
    <t xml:space="preserve">Rv3086</t>
  </si>
  <si>
    <t xml:space="preserve">Rv3086-Rv3087_IGR</t>
  </si>
  <si>
    <t xml:space="preserve">Rv3087-Rv3088_IGR</t>
  </si>
  <si>
    <t xml:space="preserve">Rv3088</t>
  </si>
  <si>
    <t xml:space="preserve">Rv3088-Rv3089_IGR</t>
  </si>
  <si>
    <t xml:space="preserve">Rv3089</t>
  </si>
  <si>
    <t xml:space="preserve">Rv3145</t>
  </si>
  <si>
    <t xml:space="preserve">Rv3145-Rv3146_IGR</t>
  </si>
  <si>
    <t xml:space="preserve">Rv3146</t>
  </si>
  <si>
    <t xml:space="preserve">Rv3146-Rv3147_IGR</t>
  </si>
  <si>
    <t xml:space="preserve">Rv3147</t>
  </si>
  <si>
    <t xml:space="preserve">Rv3147-Rv3148_IGR</t>
  </si>
  <si>
    <t xml:space="preserve">Rv3148</t>
  </si>
  <si>
    <t xml:space="preserve">Rv3148-Rv3149_IGR</t>
  </si>
  <si>
    <t xml:space="preserve">Rv3149</t>
  </si>
  <si>
    <t xml:space="preserve">Rv3149-Rv3150_IGR</t>
  </si>
  <si>
    <t xml:space="preserve">Rv3150</t>
  </si>
  <si>
    <t xml:space="preserve">Rv3150-Rv3151_IGR</t>
  </si>
  <si>
    <t xml:space="preserve">Rv3151</t>
  </si>
  <si>
    <t xml:space="preserve">Rv3151-Rv3152_IGR</t>
  </si>
  <si>
    <t xml:space="preserve">Rv3152</t>
  </si>
  <si>
    <t xml:space="preserve">Rv3152-Rv3153_IGR</t>
  </si>
  <si>
    <t xml:space="preserve">Rv3153</t>
  </si>
  <si>
    <t xml:space="preserve">Rv3153-Rv3154_IGR</t>
  </si>
  <si>
    <t xml:space="preserve">Rv3154</t>
  </si>
  <si>
    <t xml:space="preserve">Rv3154-Rv3155_IGR</t>
  </si>
  <si>
    <t xml:space="preserve">Rv3155</t>
  </si>
  <si>
    <t xml:space="preserve">Rv3155-Rv3156_IGR</t>
  </si>
  <si>
    <t xml:space="preserve">Rv3156</t>
  </si>
  <si>
    <t xml:space="preserve">Rv3156-Rv3157_IGR</t>
  </si>
  <si>
    <t xml:space="preserve">Rv3157</t>
  </si>
  <si>
    <t xml:space="preserve">Rv3157-Rv3158_IGR</t>
  </si>
  <si>
    <t xml:space="preserve">Rv3158</t>
  </si>
  <si>
    <t xml:space="preserve">Rv3516</t>
  </si>
  <si>
    <t xml:space="preserve">Rv3516-Rv3517_IGR</t>
  </si>
  <si>
    <t xml:space="preserve">Rv3792</t>
  </si>
  <si>
    <t xml:space="preserve">0%</t>
  </si>
  <si>
    <t xml:space="preserve">Rv3792-Rv3793_IGR</t>
  </si>
  <si>
    <t xml:space="preserve">Rv3793</t>
  </si>
  <si>
    <t xml:space="preserve">Rv3793-Rv3794_IGR</t>
  </si>
  <si>
    <t xml:space="preserve">Rv3794</t>
  </si>
  <si>
    <t xml:space="preserve">Rv3794-Rv3795_IGR</t>
  </si>
  <si>
    <t xml:space="preserve">Rv3795</t>
  </si>
  <si>
    <t xml:space="preserve">Rv3874</t>
  </si>
  <si>
    <t xml:space="preserve">Rv3874-Rv3875_IGR</t>
  </si>
  <si>
    <t xml:space="preserve">Rv3875</t>
  </si>
  <si>
    <t xml:space="preserve">Rv0520-Rv0522</t>
  </si>
  <si>
    <t xml:space="preserve">Rv0520</t>
  </si>
  <si>
    <t xml:space="preserve">Rv0520-Rv0521</t>
  </si>
  <si>
    <t xml:space="preserve">Rv0521</t>
  </si>
  <si>
    <t xml:space="preserve">Rv0521-Rv0522</t>
  </si>
  <si>
    <t xml:space="preserve">93%</t>
  </si>
  <si>
    <t xml:space="preserve">doesnt matter. The gene following this IGR, should not exceed the coverage of this IGR by &gt; 5x</t>
  </si>
  <si>
    <t xml:space="preserve">Rv0522</t>
  </si>
  <si>
    <t xml:space="preserve">Rv0567-Rv0570</t>
  </si>
  <si>
    <t xml:space="preserve">Rv0567</t>
  </si>
  <si>
    <t xml:space="preserve">Rv0567-Rv0568</t>
  </si>
  <si>
    <t xml:space="preserve">Rv0568</t>
  </si>
  <si>
    <t xml:space="preserve">IGR</t>
  </si>
  <si>
    <t xml:space="preserve">Rv0568-Rv0569</t>
  </si>
  <si>
    <t xml:space="preserve">Rv0569</t>
  </si>
  <si>
    <t xml:space="preserve">Rv0569-Rv0570</t>
  </si>
  <si>
    <t xml:space="preserve">Rv0570</t>
  </si>
  <si>
    <t xml:space="preserve">Rv0614-Rv0615</t>
  </si>
  <si>
    <t xml:space="preserve">Rv0614</t>
  </si>
  <si>
    <t xml:space="preserve">63%</t>
  </si>
  <si>
    <t xml:space="preserve">Rv0615</t>
  </si>
  <si>
    <t xml:space="preserve">Rv0617-Rv0623</t>
  </si>
  <si>
    <t xml:space="preserve">Rv0616A</t>
  </si>
  <si>
    <t xml:space="preserve">Rv0617</t>
  </si>
  <si>
    <t xml:space="preserve">Rv0617-Rv0618</t>
  </si>
  <si>
    <t xml:space="preserve">Rv0618</t>
  </si>
  <si>
    <t xml:space="preserve">Rv0618-Rv0619</t>
  </si>
  <si>
    <t xml:space="preserve">3%</t>
  </si>
  <si>
    <t xml:space="preserve">Rv0619</t>
  </si>
  <si>
    <t xml:space="preserve">65%</t>
  </si>
  <si>
    <t xml:space="preserve">???</t>
  </si>
  <si>
    <t xml:space="preserve">Rv0620</t>
  </si>
  <si>
    <t xml:space="preserve">18%</t>
  </si>
  <si>
    <t xml:space="preserve">Rv0620-Rv0621</t>
  </si>
  <si>
    <t xml:space="preserve">Rv0621</t>
  </si>
  <si>
    <t xml:space="preserve">Rv0621-Rv0622</t>
  </si>
  <si>
    <t xml:space="preserve">Rv0622</t>
  </si>
  <si>
    <t xml:space="preserve">start of new operon, so this doesnt count</t>
  </si>
  <si>
    <t xml:space="preserve">Rv0622-Rv0623</t>
  </si>
  <si>
    <t xml:space="preserve">15%</t>
  </si>
  <si>
    <t xml:space="preserve">ave cov = 0, because gene IGR length is 92 bases and only 14 bases were transcribed</t>
  </si>
  <si>
    <t xml:space="preserve">Rv0623</t>
  </si>
  <si>
    <t xml:space="preserve">Previous IGR below coverage</t>
  </si>
  <si>
    <t xml:space="preserve">Rv0994-Rv0995</t>
  </si>
  <si>
    <t xml:space="preserve">Rv0994</t>
  </si>
  <si>
    <t xml:space="preserve">Rv0995</t>
  </si>
  <si>
    <t xml:space="preserve">this is bad, though, because the mid-range av will add this to operon</t>
  </si>
  <si>
    <t xml:space="preserve">Rv1093-Rv1094</t>
  </si>
  <si>
    <t xml:space="preserve">Rv1093</t>
  </si>
  <si>
    <t xml:space="preserve">Rv1094</t>
  </si>
  <si>
    <t xml:space="preserve">Rv1115-Rv1117</t>
  </si>
  <si>
    <t xml:space="preserve">Rv1115</t>
  </si>
  <si>
    <t xml:space="preserve">Rv1115-Rv1116</t>
  </si>
  <si>
    <t xml:space="preserve">Rv1116</t>
  </si>
  <si>
    <t xml:space="preserve">Rv1116-Rv1117</t>
  </si>
  <si>
    <t xml:space="preserve">89%</t>
  </si>
  <si>
    <t xml:space="preserve">Rv1117</t>
  </si>
  <si>
    <t xml:space="preserve">Rv1278-Rv1279</t>
  </si>
  <si>
    <t xml:space="preserve">Rv1277</t>
  </si>
  <si>
    <t xml:space="preserve">Rv1277-Rv1278</t>
  </si>
  <si>
    <t xml:space="preserve">17%</t>
  </si>
  <si>
    <t xml:space="preserve">Rv1278</t>
  </si>
  <si>
    <t xml:space="preserve">Rv1279</t>
  </si>
  <si>
    <t xml:space="preserve">Rv1380-Rv1387</t>
  </si>
  <si>
    <t xml:space="preserve">Rv1379</t>
  </si>
  <si>
    <t xml:space="preserve">Rv1379-Rv1380</t>
  </si>
  <si>
    <t xml:space="preserve">Rv1380</t>
  </si>
  <si>
    <t xml:space="preserve">Rv1380-Rv1381</t>
  </si>
  <si>
    <t xml:space="preserve">Rv1381</t>
  </si>
  <si>
    <t xml:space="preserve">Rv1381-Rv1382</t>
  </si>
  <si>
    <t xml:space="preserve">Rv1382</t>
  </si>
  <si>
    <t xml:space="preserve">Rv1382-Rv1383</t>
  </si>
  <si>
    <t xml:space="preserve">Rv1383</t>
  </si>
  <si>
    <t xml:space="preserve">Rv1383-Rv1384</t>
  </si>
  <si>
    <t xml:space="preserve">Rv1384</t>
  </si>
  <si>
    <t xml:space="preserve">Rv1384-Rv1385</t>
  </si>
  <si>
    <t xml:space="preserve">Rv1385</t>
  </si>
  <si>
    <t xml:space="preserve">Rv1385-Rv1386</t>
  </si>
  <si>
    <t xml:space="preserve">Rv1386</t>
  </si>
  <si>
    <t xml:space="preserve">Rv1386-Rv1387</t>
  </si>
  <si>
    <t xml:space="preserve">Rv1387</t>
  </si>
  <si>
    <t xml:space="preserve">Rv1412-Rv1418</t>
  </si>
  <si>
    <t xml:space="preserve">Rv1412</t>
  </si>
  <si>
    <t xml:space="preserve">Rv1412-Rv1413</t>
  </si>
  <si>
    <t xml:space="preserve">Rv1413</t>
  </si>
  <si>
    <t xml:space="preserve">Rv1413-Rv1414</t>
  </si>
  <si>
    <t xml:space="preserve">Rv1414</t>
  </si>
  <si>
    <t xml:space="preserve">Rv1414-Rv1415</t>
  </si>
  <si>
    <t xml:space="preserve">Rv1415</t>
  </si>
  <si>
    <t xml:space="preserve">Rv1415-Rv1416</t>
  </si>
  <si>
    <t xml:space="preserve">Rv1416</t>
  </si>
  <si>
    <t xml:space="preserve">Rv1416-Rv1417</t>
  </si>
  <si>
    <t xml:space="preserve">Rv1417</t>
  </si>
  <si>
    <t xml:space="preserve">Rv1417-Rv1418</t>
  </si>
  <si>
    <t xml:space="preserve">Rv1418</t>
  </si>
  <si>
    <t xml:space="preserve">Rv1549-Rv1561</t>
  </si>
  <si>
    <t xml:space="preserve">Rv1549</t>
  </si>
  <si>
    <t xml:space="preserve">Rv1549-Rv1550</t>
  </si>
  <si>
    <t xml:space="preserve">Rv1550</t>
  </si>
  <si>
    <t xml:space="preserve">Rv1550-Rv1551</t>
  </si>
  <si>
    <t xml:space="preserve">Rv1551</t>
  </si>
  <si>
    <t xml:space="preserve">Rv1551-Rv1552</t>
  </si>
  <si>
    <t xml:space="preserve">Rv1552</t>
  </si>
  <si>
    <t xml:space="preserve">Rv1552-Rv1553</t>
  </si>
  <si>
    <t xml:space="preserve">Rv1553</t>
  </si>
  <si>
    <t xml:space="preserve">Rv1553-Rv1554</t>
  </si>
  <si>
    <t xml:space="preserve">Rv1554</t>
  </si>
  <si>
    <t xml:space="preserve">Rv1554-Rv1555</t>
  </si>
  <si>
    <t xml:space="preserve">Rv1555</t>
  </si>
  <si>
    <t xml:space="preserve">Rv1555-Rv1556</t>
  </si>
  <si>
    <t xml:space="preserve">Rv1556</t>
  </si>
  <si>
    <t xml:space="preserve">Rv1556-Rv1557</t>
  </si>
  <si>
    <t xml:space="preserve">Rv1557</t>
  </si>
  <si>
    <t xml:space="preserve">Rv1557-Rv1558</t>
  </si>
  <si>
    <t xml:space="preserve">Rv1558</t>
  </si>
  <si>
    <t xml:space="preserve">Rv1558-Rv1559</t>
  </si>
  <si>
    <t xml:space="preserve">Rv1559</t>
  </si>
  <si>
    <t xml:space="preserve">Rv1559-Rv1560</t>
  </si>
  <si>
    <t xml:space="preserve">Rv1560</t>
  </si>
  <si>
    <t xml:space="preserve">but IQR way too far away from actual values</t>
  </si>
  <si>
    <t xml:space="preserve">Rv1560-Rv1561</t>
  </si>
  <si>
    <t xml:space="preserve">Rv1561</t>
  </si>
  <si>
    <t xml:space="preserve">Rv1589-Rv1591</t>
  </si>
  <si>
    <t xml:space="preserve">Rv1589</t>
  </si>
  <si>
    <t xml:space="preserve">Rv1589-Rv1590</t>
  </si>
  <si>
    <t xml:space="preserve">Rv1590</t>
  </si>
  <si>
    <t xml:space="preserve">Rv1590-Rv1591</t>
  </si>
  <si>
    <t xml:space="preserve">Rv1591</t>
  </si>
  <si>
    <t xml:space="preserve">Rv1641-Rv1650</t>
  </si>
  <si>
    <t xml:space="preserve">Rv1641</t>
  </si>
  <si>
    <t xml:space="preserve">Rv1641-Rv1642</t>
  </si>
  <si>
    <t xml:space="preserve">Rv1642</t>
  </si>
  <si>
    <t xml:space="preserve">Rv1642-Rv1643</t>
  </si>
  <si>
    <t xml:space="preserve">Rv1643</t>
  </si>
  <si>
    <t xml:space="preserve">Rv1643-Rv1644</t>
  </si>
  <si>
    <t xml:space="preserve">Rv1644</t>
  </si>
  <si>
    <t xml:space="preserve">Rv1644-Rv1646</t>
  </si>
  <si>
    <t xml:space="preserve">Rv1646</t>
  </si>
  <si>
    <t xml:space="preserve">Rv1646-Rv1647</t>
  </si>
  <si>
    <t xml:space="preserve">Rv1647</t>
  </si>
  <si>
    <t xml:space="preserve">Rv1647-Rv1648</t>
  </si>
  <si>
    <t xml:space="preserve">Rv1648</t>
  </si>
  <si>
    <t xml:space="preserve">Rv1648-Rv1649</t>
  </si>
  <si>
    <t xml:space="preserve">Rv1649</t>
  </si>
  <si>
    <t xml:space="preserve">Rv1649-Rv1650</t>
  </si>
  <si>
    <t xml:space="preserve">Rv1650</t>
  </si>
  <si>
    <t xml:space="preserve">Rv1688-Rv1701</t>
  </si>
  <si>
    <t xml:space="preserve">Rv1688</t>
  </si>
  <si>
    <t xml:space="preserve">Rv1688-Rv1689</t>
  </si>
  <si>
    <t xml:space="preserve">Rv1689</t>
  </si>
  <si>
    <t xml:space="preserve">Rv1689-Rv1690</t>
  </si>
  <si>
    <t xml:space="preserve">Rv1690</t>
  </si>
  <si>
    <t xml:space="preserve">doesnt matter, because the operon was already broken at previous gene</t>
  </si>
  <si>
    <t xml:space="preserve">Rv1690-Rv1691</t>
  </si>
  <si>
    <t xml:space="preserve">Rv1691</t>
  </si>
  <si>
    <t xml:space="preserve">Rv1691-Rv1692</t>
  </si>
  <si>
    <t xml:space="preserve">Rv1692</t>
  </si>
  <si>
    <t xml:space="preserve">Rv1692-Rv1693</t>
  </si>
  <si>
    <t xml:space="preserve">Rv1693</t>
  </si>
  <si>
    <t xml:space="preserve">gene overlaps with previous gene</t>
  </si>
  <si>
    <t xml:space="preserve">Rv1693-Rv1694</t>
  </si>
  <si>
    <t xml:space="preserve">Rv1694</t>
  </si>
  <si>
    <t xml:space="preserve">Rv1694-Rv1695</t>
  </si>
  <si>
    <t xml:space="preserve">Rv1695</t>
  </si>
  <si>
    <t xml:space="preserve">Rv1695-Rv1696</t>
  </si>
  <si>
    <t xml:space="preserve">Rv1696</t>
  </si>
  <si>
    <t xml:space="preserve">Rv1696-Rv1697</t>
  </si>
  <si>
    <t xml:space="preserve">Rv1697</t>
  </si>
  <si>
    <t xml:space="preserve">Rv1697-Rv1698</t>
  </si>
  <si>
    <t xml:space="preserve">Rv1698</t>
  </si>
  <si>
    <t xml:space="preserve">Rv1698-Rv1699</t>
  </si>
  <si>
    <t xml:space="preserve">Rv1699</t>
  </si>
  <si>
    <t xml:space="preserve">Rv1699-Rv1700</t>
  </si>
  <si>
    <t xml:space="preserve">Rv1700</t>
  </si>
  <si>
    <t xml:space="preserve">Rv1700-Rv1701</t>
  </si>
  <si>
    <t xml:space="preserve">Rv1701</t>
  </si>
  <si>
    <t xml:space="preserve">Rv1790-Rv1797</t>
  </si>
  <si>
    <t xml:space="preserve">Rv1790</t>
  </si>
  <si>
    <t xml:space="preserve">Rv1790-Rv1791</t>
  </si>
  <si>
    <t xml:space="preserve">85%</t>
  </si>
  <si>
    <t xml:space="preserve">Rv1791</t>
  </si>
  <si>
    <t xml:space="preserve">Rv1791-Rv1792</t>
  </si>
  <si>
    <t xml:space="preserve">Rv1792</t>
  </si>
  <si>
    <t xml:space="preserve">Rv1792-Rv1793</t>
  </si>
  <si>
    <t xml:space="preserve">Rv1793</t>
  </si>
  <si>
    <t xml:space="preserve">Rv1793-Rv1794</t>
  </si>
  <si>
    <t xml:space="preserve">Rv1794</t>
  </si>
  <si>
    <t xml:space="preserve">Rv1794-Rv1795</t>
  </si>
  <si>
    <t xml:space="preserve">Rv1795</t>
  </si>
  <si>
    <t xml:space="preserve">Rv1795-Rv1796</t>
  </si>
  <si>
    <t xml:space="preserve">8%</t>
  </si>
  <si>
    <t xml:space="preserve">genes overlap</t>
  </si>
  <si>
    <t xml:space="preserve">Rv1796</t>
  </si>
  <si>
    <t xml:space="preserve">Rv1796-Rv1797</t>
  </si>
  <si>
    <t xml:space="preserve">Rv1797</t>
  </si>
  <si>
    <t xml:space="preserve">Rv1815-Rv1816</t>
  </si>
  <si>
    <t xml:space="preserve">Rv1815</t>
  </si>
  <si>
    <t xml:space="preserve">Rv1816</t>
  </si>
  <si>
    <t xml:space="preserve">Rv2016-Rv2019</t>
  </si>
  <si>
    <t xml:space="preserve">Rv2016</t>
  </si>
  <si>
    <t xml:space="preserve">69%</t>
  </si>
  <si>
    <t xml:space="preserve">Rv2016-Rv2017</t>
  </si>
  <si>
    <t xml:space="preserve">Rv2017</t>
  </si>
  <si>
    <t xml:space="preserve">27%</t>
  </si>
  <si>
    <t xml:space="preserve">Rv2017-Rv2018</t>
  </si>
  <si>
    <t xml:space="preserve">16%</t>
  </si>
  <si>
    <t xml:space="preserve">Rv2018</t>
  </si>
  <si>
    <t xml:space="preserve">Rv2018-Rv2019</t>
  </si>
  <si>
    <t xml:space="preserve">Rv2019</t>
  </si>
  <si>
    <t xml:space="preserve">Rv2278-Rv2281</t>
  </si>
  <si>
    <t xml:space="preserve">Rv2278</t>
  </si>
  <si>
    <t xml:space="preserve">Rv2278-Rv2279</t>
  </si>
  <si>
    <t xml:space="preserve">Rv2279</t>
  </si>
  <si>
    <t xml:space="preserve">Rv2279-Rv2280</t>
  </si>
  <si>
    <t xml:space="preserve">53%</t>
  </si>
  <si>
    <t xml:space="preserve">Rv2280</t>
  </si>
  <si>
    <t xml:space="preserve">Rv2280-Rv2281</t>
  </si>
  <si>
    <t xml:space="preserve">Rv2281</t>
  </si>
  <si>
    <t xml:space="preserve">Rv2287-Rv2291</t>
  </si>
  <si>
    <t xml:space="preserve">Rv2287</t>
  </si>
  <si>
    <t xml:space="preserve">95%</t>
  </si>
  <si>
    <t xml:space="preserve">Rv2287-Rv2288</t>
  </si>
  <si>
    <t xml:space="preserve">Rv2288</t>
  </si>
  <si>
    <t xml:space="preserve">Rv2288-Rv2289</t>
  </si>
  <si>
    <t xml:space="preserve">Rv2289</t>
  </si>
  <si>
    <t xml:space="preserve">Rv2289-Rv2290</t>
  </si>
  <si>
    <t xml:space="preserve">Rv2290</t>
  </si>
  <si>
    <t xml:space="preserve">Rv2290-Rv2291</t>
  </si>
  <si>
    <t xml:space="preserve">Rv2291</t>
  </si>
  <si>
    <t xml:space="preserve">Rv2526-Rv2527</t>
  </si>
  <si>
    <t xml:space="preserve">Rv2526</t>
  </si>
  <si>
    <t xml:space="preserve">Rv2527</t>
  </si>
  <si>
    <t xml:space="preserve">Rv2671-Rv2672</t>
  </si>
  <si>
    <t xml:space="preserve">Rv2671</t>
  </si>
  <si>
    <t xml:space="preserve">Rv2672</t>
  </si>
  <si>
    <t xml:space="preserve">Rv3030-Rv3032</t>
  </si>
  <si>
    <t xml:space="preserve">Rv3030</t>
  </si>
  <si>
    <t xml:space="preserve">Rv3030-Rv3031</t>
  </si>
  <si>
    <t xml:space="preserve">Rv3031</t>
  </si>
  <si>
    <t xml:space="preserve">Rv3031-Rv3032</t>
  </si>
  <si>
    <t xml:space="preserve">Rv3032</t>
  </si>
  <si>
    <t xml:space="preserve">Rv3111-Rv3117</t>
  </si>
  <si>
    <t xml:space="preserve">Rv3110</t>
  </si>
  <si>
    <t xml:space="preserve">Rv3110-Rv3111</t>
  </si>
  <si>
    <t xml:space="preserve">Rv3111</t>
  </si>
  <si>
    <t xml:space="preserve">94%</t>
  </si>
  <si>
    <t xml:space="preserve">Rv3111-Rv3112</t>
  </si>
  <si>
    <t xml:space="preserve">Rv3112</t>
  </si>
  <si>
    <t xml:space="preserve">Rv3112-Rv3113</t>
  </si>
  <si>
    <t xml:space="preserve">68%</t>
  </si>
  <si>
    <t xml:space="preserve">Rv3113</t>
  </si>
  <si>
    <t xml:space="preserve">76%</t>
  </si>
  <si>
    <t xml:space="preserve">Rv3113-Rv3114</t>
  </si>
  <si>
    <t xml:space="preserve">Rv3114</t>
  </si>
  <si>
    <t xml:space="preserve">Rv3114-Rv3115</t>
  </si>
  <si>
    <t xml:space="preserve">Rv3115</t>
  </si>
  <si>
    <t xml:space="preserve">78%</t>
  </si>
  <si>
    <t xml:space="preserve">Rv3115-Rv3116</t>
  </si>
  <si>
    <t xml:space="preserve">Rv3116</t>
  </si>
  <si>
    <t xml:space="preserve">Rv3116-Rv3117</t>
  </si>
  <si>
    <t xml:space="preserve">Rv3117</t>
  </si>
  <si>
    <t xml:space="preserve">Rv3272-Rv3273</t>
  </si>
  <si>
    <t xml:space="preserve">Rv3272</t>
  </si>
  <si>
    <t xml:space="preserve">Rv3273</t>
  </si>
  <si>
    <t xml:space="preserve">Rv3387-Rv3388</t>
  </si>
  <si>
    <t xml:space="preserve">Rv3386</t>
  </si>
  <si>
    <t xml:space="preserve">Rv3386-Rv3387</t>
  </si>
  <si>
    <t xml:space="preserve">Rv3387</t>
  </si>
  <si>
    <t xml:space="preserve">34%</t>
  </si>
  <si>
    <t xml:space="preserve">Rv3388</t>
  </si>
  <si>
    <t xml:space="preserve">Rv3448-Rv3449</t>
  </si>
  <si>
    <t xml:space="preserve">Rv3448</t>
  </si>
  <si>
    <t xml:space="preserve">82%</t>
  </si>
  <si>
    <t xml:space="preserve">Rv3449</t>
  </si>
  <si>
    <t xml:space="preserve">Rv3463-Rv3466</t>
  </si>
  <si>
    <t xml:space="preserve">Rv3463</t>
  </si>
  <si>
    <t xml:space="preserve">Rv3463-Rv3464</t>
  </si>
  <si>
    <t xml:space="preserve">Rv3464</t>
  </si>
  <si>
    <t xml:space="preserve">Rv3464-Rv3465</t>
  </si>
  <si>
    <t xml:space="preserve">Rv3465</t>
  </si>
  <si>
    <t xml:space="preserve">Rv3465-Rv3466</t>
  </si>
  <si>
    <t xml:space="preserve">Rv3466</t>
  </si>
  <si>
    <t xml:space="preserve">Rv3631-Rv3637</t>
  </si>
  <si>
    <t xml:space="preserve">Rv3631</t>
  </si>
  <si>
    <t xml:space="preserve">Rv3631-Rv3632</t>
  </si>
  <si>
    <t xml:space="preserve">Rv3632</t>
  </si>
  <si>
    <t xml:space="preserve">Rv3632-Rv3633</t>
  </si>
  <si>
    <t xml:space="preserve">Rv3633</t>
  </si>
  <si>
    <t xml:space="preserve">Rv3635</t>
  </si>
  <si>
    <t xml:space="preserve">Rv3635-Rv3636</t>
  </si>
  <si>
    <t xml:space="preserve">Rv3636</t>
  </si>
  <si>
    <t xml:space="preserve">Rv3636-Rv3637</t>
  </si>
  <si>
    <t xml:space="preserve">Rv3637</t>
  </si>
  <si>
    <t xml:space="preserve">Rv3849-Rv3853</t>
  </si>
  <si>
    <t xml:space="preserve">Rv3849</t>
  </si>
  <si>
    <t xml:space="preserve">Rv3849-Rv3850</t>
  </si>
  <si>
    <t xml:space="preserve">Rv3850</t>
  </si>
  <si>
    <t xml:space="preserve">Rv3850-Rv3851</t>
  </si>
  <si>
    <t xml:space="preserve">Rv3851</t>
  </si>
  <si>
    <t xml:space="preserve">Rv3851-Rv3852</t>
  </si>
  <si>
    <t xml:space="preserve">Rv3852</t>
  </si>
  <si>
    <t xml:space="preserve">Rv3852-Rv3853</t>
  </si>
  <si>
    <t xml:space="preserve">Rv3853</t>
  </si>
  <si>
    <t xml:space="preserve">Rv0046c</t>
  </si>
  <si>
    <t xml:space="preserve">Rv0046c-Rv0047c_IGR</t>
  </si>
  <si>
    <t xml:space="preserve">Rv0902c</t>
  </si>
  <si>
    <t xml:space="preserve">Rv0902c-Rv0903c_IGR</t>
  </si>
  <si>
    <t xml:space="preserve">Rv0903c</t>
  </si>
  <si>
    <t xml:space="preserve">Rv1138c-Rv1139c_IGR</t>
  </si>
  <si>
    <t xml:space="preserve">101%</t>
  </si>
  <si>
    <t xml:space="preserve">Rv1410c-Rv1411c_IGR</t>
  </si>
  <si>
    <t xml:space="preserve">Rv1411c</t>
  </si>
  <si>
    <t xml:space="preserve">Rv1411c-Rv1908c_IGR</t>
  </si>
  <si>
    <t xml:space="preserve">Rv1908c</t>
  </si>
  <si>
    <t xml:space="preserve">Rv1908c-Rv1909c_IGR</t>
  </si>
  <si>
    <t xml:space="preserve">Rv1909c</t>
  </si>
  <si>
    <t xml:space="preserve">Rv2430c</t>
  </si>
  <si>
    <t xml:space="preserve">Rv2430c-Rv2431c_IGR</t>
  </si>
  <si>
    <t xml:space="preserve">Rv2431c</t>
  </si>
  <si>
    <t xml:space="preserve">Rv2481c-Rv2482c_IGR</t>
  </si>
  <si>
    <t xml:space="preserve">Rv2482c</t>
  </si>
  <si>
    <t xml:space="preserve">Rv2482c-Rv2483c_IGR</t>
  </si>
  <si>
    <t xml:space="preserve">Rv2483c</t>
  </si>
  <si>
    <t xml:space="preserve">Rv2483c-Rv2484c_IGR</t>
  </si>
  <si>
    <t xml:space="preserve">Rv2592c</t>
  </si>
  <si>
    <t xml:space="preserve">Rv2592c-Rv2593c_IGR</t>
  </si>
  <si>
    <t xml:space="preserve">Rv2593c</t>
  </si>
  <si>
    <t xml:space="preserve">Rv2593c-Rv2594c_IGR</t>
  </si>
  <si>
    <t xml:space="preserve">Rv2594c</t>
  </si>
  <si>
    <t xml:space="preserve">Rv2686c-Rv2687c_IGR</t>
  </si>
  <si>
    <t xml:space="preserve">Rv2687c-Rv2688c_IGR</t>
  </si>
  <si>
    <t xml:space="preserve">Rv2743c-Rv2744c_IGR</t>
  </si>
  <si>
    <t xml:space="preserve">Rv2744c</t>
  </si>
  <si>
    <t xml:space="preserve">Rv2744c-Rv2745c_IGR</t>
  </si>
  <si>
    <t xml:space="preserve">Rv2745c</t>
  </si>
  <si>
    <t xml:space="preserve">Rv2877c-Rv2878c_IGR</t>
  </si>
  <si>
    <t xml:space="preserve">Rv2878c</t>
  </si>
  <si>
    <t xml:space="preserve">Rv2958c-Rv2959c_IGR</t>
  </si>
  <si>
    <t xml:space="preserve">Rv3132c</t>
  </si>
  <si>
    <t xml:space="preserve">Rv3132c-Rv3133c_IGR</t>
  </si>
  <si>
    <t xml:space="preserve">Rv3133c</t>
  </si>
  <si>
    <t xml:space="preserve">Rv3133c-Rv3134c_IGR</t>
  </si>
  <si>
    <t xml:space="preserve">Rv3417c-Rv3423c</t>
  </si>
  <si>
    <t xml:space="preserve">Rv3417c</t>
  </si>
  <si>
    <t xml:space="preserve">Rv3417c-Rv3418c_IGR</t>
  </si>
  <si>
    <t xml:space="preserve">Rv3418c</t>
  </si>
  <si>
    <t xml:space="preserve">Rv3418c-Rv3419c_IGR</t>
  </si>
  <si>
    <t xml:space="preserve">this is IGR/gene</t>
  </si>
  <si>
    <t xml:space="preserve">Rv3419c</t>
  </si>
  <si>
    <t xml:space="preserve">IGR to follow below cut-off</t>
  </si>
  <si>
    <t xml:space="preserve">Rv3419c-Rv3420c_IGR</t>
  </si>
  <si>
    <t xml:space="preserve">Rv3420c</t>
  </si>
  <si>
    <t xml:space="preserve">102%</t>
  </si>
  <si>
    <t xml:space="preserve">previous IGR below cut-off</t>
  </si>
  <si>
    <t xml:space="preserve">Rv3420c-Rv3421c_IGR</t>
  </si>
  <si>
    <t xml:space="preserve">Rv3421c</t>
  </si>
  <si>
    <t xml:space="preserve">Rv3421c-Rv3422c_IGR</t>
  </si>
  <si>
    <t xml:space="preserve">Rv3422c</t>
  </si>
  <si>
    <t xml:space="preserve">Rv3422c-Rv3423c_IGR</t>
  </si>
  <si>
    <t xml:space="preserve">Rv3423c</t>
  </si>
  <si>
    <t xml:space="preserve">Rv3493c</t>
  </si>
  <si>
    <t xml:space="preserve">Rv3493c-Rv3494c_IGR</t>
  </si>
  <si>
    <t xml:space="preserve">Rv3494c</t>
  </si>
  <si>
    <t xml:space="preserve">Rv3494c-Rv3495c_IGR</t>
  </si>
  <si>
    <t xml:space="preserve">Rv3495c</t>
  </si>
  <si>
    <t xml:space="preserve">Rv3495c-Rv3496c_IGR</t>
  </si>
  <si>
    <t xml:space="preserve">Rv3496c</t>
  </si>
  <si>
    <t xml:space="preserve">gene overlapping with previous gene</t>
  </si>
  <si>
    <t xml:space="preserve">Rv3496c-Rv3497c_IGR</t>
  </si>
  <si>
    <t xml:space="preserve">Rv3497c</t>
  </si>
  <si>
    <t xml:space="preserve">Rv3497c-Rv3498c_IGR</t>
  </si>
  <si>
    <t xml:space="preserve">Rv3498c</t>
  </si>
  <si>
    <t xml:space="preserve">Rv3498c-Rv3499c_IGR</t>
  </si>
  <si>
    <t xml:space="preserve">Rv3499c</t>
  </si>
  <si>
    <t xml:space="preserve">Rv3499c-Rv3500c_IGR</t>
  </si>
  <si>
    <t xml:space="preserve">Rv3500c</t>
  </si>
  <si>
    <t xml:space="preserve">Rv3500c-Rv3501c_IGR</t>
  </si>
  <si>
    <t xml:space="preserve">Rv3501c</t>
  </si>
  <si>
    <t xml:space="preserve">Rv3612c-Rv3613c_IGR</t>
  </si>
  <si>
    <t xml:space="preserve">Rv3613c-Rv3614c_IGR</t>
  </si>
  <si>
    <t xml:space="preserve">Rv3614c</t>
  </si>
  <si>
    <t xml:space="preserve">Rv3614c-Rv3615c_IGR</t>
  </si>
  <si>
    <t xml:space="preserve">Rv3615c</t>
  </si>
  <si>
    <t xml:space="preserve">Rv3615c-Rv3616c_IGR</t>
  </si>
  <si>
    <t xml:space="preserve">Rv3616c</t>
  </si>
  <si>
    <t xml:space="preserve">Rv3616c-Rv3917c_IGR</t>
  </si>
  <si>
    <t xml:space="preserve">Rv3917c</t>
  </si>
  <si>
    <t xml:space="preserve">Rv3917c-Rv3918c_IGR</t>
  </si>
  <si>
    <t xml:space="preserve">Rv3918c</t>
  </si>
  <si>
    <t xml:space="preserve">Rv3918c-Rv3919c_IGR</t>
  </si>
  <si>
    <t xml:space="preserve">Rv3919c</t>
  </si>
  <si>
    <t xml:space="preserve">Rv3919c-Rv3921c_IGR</t>
  </si>
  <si>
    <t xml:space="preserve">Rv3921c-Rv3922c_IGR</t>
  </si>
  <si>
    <t xml:space="preserve">11%</t>
  </si>
  <si>
    <t xml:space="preserve">106%</t>
  </si>
  <si>
    <t xml:space="preserve">Rv3922c-Rv3923c_IGR</t>
  </si>
  <si>
    <t xml:space="preserve">Rv3923c</t>
  </si>
  <si>
    <t xml:space="preserve">Rv3923c-Rv3924c_IGR</t>
  </si>
  <si>
    <t xml:space="preserve">Rv3924c</t>
  </si>
  <si>
    <t xml:space="preserve">103%</t>
  </si>
  <si>
    <t xml:space="preserve">midIGR_succ_CDS</t>
  </si>
  <si>
    <t xml:space="preserve">prec_CDS_midIGR</t>
  </si>
  <si>
    <t xml:space="preserve">prec_CDS/IQR</t>
  </si>
  <si>
    <t xml:space="preserve">succ_CDS/IQR</t>
  </si>
  <si>
    <t xml:space="preserve">prec_CDS/tot_IGR</t>
  </si>
  <si>
    <t xml:space="preserve">succ_CDS/tot_IGR</t>
  </si>
  <si>
    <t xml:space="preserve">NA</t>
  </si>
  <si>
    <t xml:space="preserve">Rv0066c-Rv0067c</t>
  </si>
  <si>
    <t xml:space="preserve">Rv0066c</t>
  </si>
  <si>
    <t xml:space="preserve">Rv0066c-Rv0067c_IGR</t>
  </si>
  <si>
    <t xml:space="preserve">Rv0067c</t>
  </si>
  <si>
    <t xml:space="preserve">Rv0131c-Rv0132c</t>
  </si>
  <si>
    <t xml:space="preserve">Rv0131c</t>
  </si>
  <si>
    <t xml:space="preserve">Rv0131c-Rv0132c_IGR</t>
  </si>
  <si>
    <t xml:space="preserve">Rv0132c</t>
  </si>
  <si>
    <t xml:space="preserve">Rv0150c-Rv0151c</t>
  </si>
  <si>
    <t xml:space="preserve">Rv0150c</t>
  </si>
  <si>
    <t xml:space="preserve">gene below coverage</t>
  </si>
  <si>
    <t xml:space="preserve">Rv0150c-Rv0151c_IGR</t>
  </si>
  <si>
    <t xml:space="preserve">Rv0151c</t>
  </si>
  <si>
    <t xml:space="preserve">Rv0223c-Rv0224c</t>
  </si>
  <si>
    <t xml:space="preserve">Rv0223c</t>
  </si>
  <si>
    <t xml:space="preserve">Rv0223c-Rv0224c_IGR</t>
  </si>
  <si>
    <t xml:space="preserve">Rv0224c</t>
  </si>
  <si>
    <t xml:space="preserve">Rv0268c-Rv0269c</t>
  </si>
  <si>
    <t xml:space="preserve">Rv0268c</t>
  </si>
  <si>
    <t xml:space="preserve">Rv0268c-Rv0269c_IGR</t>
  </si>
  <si>
    <t xml:space="preserve">Rv0269c</t>
  </si>
  <si>
    <t xml:space="preserve">Rv0991c-Rv0992c</t>
  </si>
  <si>
    <t xml:space="preserve">Rv0991c</t>
  </si>
  <si>
    <t xml:space="preserve">Rv0991c-Rv0992c_IGR</t>
  </si>
  <si>
    <t xml:space="preserve">Rv0992c</t>
  </si>
  <si>
    <t xml:space="preserve">Rv1230c-Rv1233c</t>
  </si>
  <si>
    <t xml:space="preserve">Rv1230c</t>
  </si>
  <si>
    <t xml:space="preserve">Rv1230c-Rv1231c_IGR</t>
  </si>
  <si>
    <t xml:space="preserve">Rv1231c</t>
  </si>
  <si>
    <t xml:space="preserve">Rv1231c-Rv1232c_IGR</t>
  </si>
  <si>
    <t xml:space="preserve">Rv1232c</t>
  </si>
  <si>
    <t xml:space="preserve">Rv1232c-Rv1233c_IGR</t>
  </si>
  <si>
    <t xml:space="preserve">Rv1233c</t>
  </si>
  <si>
    <t xml:space="preserve">Rv1732c-Rv1734c</t>
  </si>
  <si>
    <t xml:space="preserve">Rv1732c</t>
  </si>
  <si>
    <t xml:space="preserve">Rv1732c-Rv1733c_IGR</t>
  </si>
  <si>
    <t xml:space="preserve">Rv1733c</t>
  </si>
  <si>
    <t xml:space="preserve">Rv1733c-Rv1734c_IGR</t>
  </si>
  <si>
    <t xml:space="preserve">Rv1734c</t>
  </si>
  <si>
    <t xml:space="preserve">Rv2135c-Rv2137c</t>
  </si>
  <si>
    <t xml:space="preserve">Rv2135c</t>
  </si>
  <si>
    <t xml:space="preserve">Rv2135c-Rv2136c_IGR</t>
  </si>
  <si>
    <t xml:space="preserve">Rv2136c</t>
  </si>
  <si>
    <t xml:space="preserve">Rv2136c-Rv2137c_IGR</t>
  </si>
  <si>
    <t xml:space="preserve">Rv2137c</t>
  </si>
  <si>
    <t xml:space="preserve">77%</t>
  </si>
  <si>
    <t xml:space="preserve">Rv2346c-Rv2348c</t>
  </si>
  <si>
    <t xml:space="preserve">Rv2346c</t>
  </si>
  <si>
    <t xml:space="preserve">Rv2346c-Rv2347c_IGR</t>
  </si>
  <si>
    <t xml:space="preserve">Rv2347c</t>
  </si>
  <si>
    <t xml:space="preserve">Rv2347c-Rv2348c_IGR</t>
  </si>
  <si>
    <t xml:space="preserve">Rv2348c</t>
  </si>
  <si>
    <t xml:space="preserve">Rv2372c-Rv2373c</t>
  </si>
  <si>
    <t xml:space="preserve">Rv2372c</t>
  </si>
  <si>
    <t xml:space="preserve">Rv2372c-Rv2373c_IGR</t>
  </si>
  <si>
    <t xml:space="preserve">Rv2373c</t>
  </si>
  <si>
    <t xml:space="preserve">Rv2530c-Rv2531c</t>
  </si>
  <si>
    <t xml:space="preserve">Rv2530A</t>
  </si>
  <si>
    <t xml:space="preserve">Rv2530A-Rv2530c_IGR</t>
  </si>
  <si>
    <t xml:space="preserve">Rv2530c</t>
  </si>
  <si>
    <t xml:space="preserve">Rv2530c-Rv2531c_IGR</t>
  </si>
  <si>
    <t xml:space="preserve">Rv2531c</t>
  </si>
  <si>
    <t xml:space="preserve">Rv3009c-Rv3011c</t>
  </si>
  <si>
    <t xml:space="preserve">Rv3009c</t>
  </si>
  <si>
    <t xml:space="preserve">Rv3009c-Rv3010c_IGR</t>
  </si>
  <si>
    <t xml:space="preserve">Rv3010c</t>
  </si>
  <si>
    <t xml:space="preserve">Rv3010c-Rv3011c_IGR</t>
  </si>
  <si>
    <t xml:space="preserve">Rv3011c</t>
  </si>
  <si>
    <t xml:space="preserve">Rv3097c-Rv3103c</t>
  </si>
  <si>
    <t xml:space="preserve">Rv3097c</t>
  </si>
  <si>
    <t xml:space="preserve">Rv3097c-Rv3098c_IGR</t>
  </si>
  <si>
    <t xml:space="preserve">Rv3098c</t>
  </si>
  <si>
    <t xml:space="preserve">Rv3098c-Rv3099c_IGR</t>
  </si>
  <si>
    <t xml:space="preserve">51%</t>
  </si>
  <si>
    <t xml:space="preserve">Rv3099c</t>
  </si>
  <si>
    <t xml:space="preserve">Rv3099c-Rv3100c_IGR</t>
  </si>
  <si>
    <t xml:space="preserve">Rv3100c</t>
  </si>
  <si>
    <t xml:space="preserve">Rv3100c-Rv3101c_IGR</t>
  </si>
  <si>
    <t xml:space="preserve">Rv3101c</t>
  </si>
  <si>
    <t xml:space="preserve">Rv3101c-Rv3102c_IGR</t>
  </si>
  <si>
    <t xml:space="preserve">Rv3102c</t>
  </si>
  <si>
    <t xml:space="preserve">Rv3102c-Rv3103c_IGR</t>
  </si>
  <si>
    <t xml:space="preserve">Rv3103c</t>
  </si>
  <si>
    <t xml:space="preserve">Rv3230c-Rv3234c</t>
  </si>
  <si>
    <t xml:space="preserve">Rv3230c</t>
  </si>
  <si>
    <t xml:space="preserve">Rv3230c-Rv3231c_IGR</t>
  </si>
  <si>
    <t xml:space="preserve">Rv3231c</t>
  </si>
  <si>
    <t xml:space="preserve">Rv3231c-Rv3232c_IGR</t>
  </si>
  <si>
    <t xml:space="preserve">Rv3232c</t>
  </si>
  <si>
    <t xml:space="preserve">Rv3232c-Rv3233c_IGR</t>
  </si>
  <si>
    <t xml:space="preserve">Rv3233c</t>
  </si>
  <si>
    <t xml:space="preserve">Rv3233c-Rv3234c_IGR</t>
  </si>
  <si>
    <t xml:space="preserve">Rv3234c</t>
  </si>
  <si>
    <t xml:space="preserve">Rv3351c-Rv3353c</t>
  </si>
  <si>
    <t xml:space="preserve">Rv3351c</t>
  </si>
  <si>
    <t xml:space="preserve">42%</t>
  </si>
  <si>
    <t xml:space="preserve">Rv3352c</t>
  </si>
  <si>
    <t xml:space="preserve">62%</t>
  </si>
  <si>
    <t xml:space="preserve">Rv3352c-Rv3353c_IGR</t>
  </si>
  <si>
    <t xml:space="preserve">Rv3353c</t>
  </si>
  <si>
    <t xml:space="preserve">Rv3541c-Rv3543c</t>
  </si>
  <si>
    <t xml:space="preserve">Rv3540c</t>
  </si>
  <si>
    <t xml:space="preserve">Rv3540c-Rv3541c_IGR</t>
  </si>
  <si>
    <t xml:space="preserve">Rv3541c</t>
  </si>
  <si>
    <t xml:space="preserve">Rv3541c-Rv3542c_IGR</t>
  </si>
  <si>
    <t xml:space="preserve">Rv3542c</t>
  </si>
  <si>
    <t xml:space="preserve">Rv3542c-Rv3543c_IGR</t>
  </si>
  <si>
    <t xml:space="preserve">Rv3543c</t>
  </si>
  <si>
    <t xml:space="preserve">Rv3599c-Rv3600c</t>
  </si>
  <si>
    <t xml:space="preserve">Rv3599c</t>
  </si>
  <si>
    <t xml:space="preserve">Rv3599c-Rv3600c_IGR</t>
  </si>
  <si>
    <t xml:space="preserve">Rv3600c</t>
  </si>
  <si>
    <t xml:space="preserve">Rv3607c-Rv3610c</t>
  </si>
  <si>
    <t xml:space="preserve">Rv3606c</t>
  </si>
  <si>
    <t xml:space="preserve">Rv3606c-Rv3607c_IGR</t>
  </si>
  <si>
    <t xml:space="preserve">Rv3607c</t>
  </si>
  <si>
    <t xml:space="preserve">Rv3607c-Rv3608c_IGR</t>
  </si>
  <si>
    <t xml:space="preserve">Rv3608c</t>
  </si>
  <si>
    <t xml:space="preserve">Rv3608c-Rv3609c_IGR</t>
  </si>
  <si>
    <t xml:space="preserve">Rv3609c</t>
  </si>
  <si>
    <t xml:space="preserve">Rv3609c-Rv3610c_IGR</t>
  </si>
  <si>
    <t xml:space="preserve">Rv3610c</t>
  </si>
  <si>
    <t xml:space="preserve">Genic_real_minus</t>
  </si>
  <si>
    <t xml:space="preserve">Norm_Genic_real_minus</t>
  </si>
  <si>
    <t xml:space="preserve">Genic_fake_minus</t>
  </si>
  <si>
    <t xml:space="preserve">Norm_Genic_fake_minus</t>
  </si>
  <si>
    <t xml:space="preserve">IGR_real_minus</t>
  </si>
  <si>
    <t xml:space="preserve">Norm_IGR_real_minus</t>
  </si>
  <si>
    <t xml:space="preserve">IGR_fake_minus</t>
  </si>
  <si>
    <t xml:space="preserve">Norm_IGR_fake_minus</t>
  </si>
  <si>
    <t xml:space="preserve">UTR_real_minus</t>
  </si>
  <si>
    <t xml:space="preserve">Norm_UTR_real_minus</t>
  </si>
  <si>
    <t xml:space="preserve">UTR_fake_minus</t>
  </si>
  <si>
    <t xml:space="preserve">Norm_UTR_fake_minus</t>
  </si>
  <si>
    <t xml:space="preserve">Genic_real_plus</t>
  </si>
  <si>
    <t xml:space="preserve">Norm_Genic_real_plus</t>
  </si>
  <si>
    <t xml:space="preserve">Genic_fake_plus</t>
  </si>
  <si>
    <t xml:space="preserve">Norm_Genic_fake_plus</t>
  </si>
  <si>
    <t xml:space="preserve">IGR_real_plus</t>
  </si>
  <si>
    <t xml:space="preserve">Norm_IGR_real_plus</t>
  </si>
  <si>
    <t xml:space="preserve">IGR_fake_plus</t>
  </si>
  <si>
    <t xml:space="preserve">Norm_IGR_fake_plus</t>
  </si>
  <si>
    <t xml:space="preserve">UTR_real_plus</t>
  </si>
  <si>
    <t xml:space="preserve">Norm_UTR_real_plus</t>
  </si>
  <si>
    <t xml:space="preserve">UTR_fake_plus</t>
  </si>
  <si>
    <t xml:space="preserve">Norm_UTR_fake_plus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</si>
</sst>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A"/>
      <name val="Arial"/>
      <family val="1"/>
      <charset val="1"/>
    </font>
    <font>
      <sz val="10"/>
      <color rgb="FF00000A"/>
      <name val="Arial"/>
      <family val="1"/>
      <charset val="1"/>
    </font>
    <font>
      <sz val="10"/>
      <color rgb="FF00000A"/>
      <name val="Arial"/>
      <family val="2"/>
      <charset val="1"/>
    </font>
    <font>
      <b val="true"/>
      <sz val="10"/>
      <color rgb="FF00000A"/>
      <name val="Arial"/>
      <family val="2"/>
      <charset val="1"/>
    </font>
    <font>
      <sz val="12"/>
      <color rgb="FF00000A"/>
      <name val="Liberation Serif;Times New Roman"/>
      <family val="1"/>
      <charset val="1"/>
    </font>
    <font>
      <b val="true"/>
      <sz val="10"/>
      <color rgb="FFFF3333"/>
      <name val="Arial"/>
      <family val="2"/>
      <charset val="1"/>
    </font>
    <font>
      <b val="true"/>
      <sz val="12"/>
      <color rgb="FF00000A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3333FF"/>
      <name val="Arial"/>
      <family val="2"/>
      <charset val="1"/>
    </font>
    <font>
      <sz val="10"/>
      <color rgb="FF00CC00"/>
      <name val="Arial"/>
      <family val="2"/>
      <charset val="1"/>
    </font>
    <font>
      <sz val="10"/>
      <color rgb="FF0000FF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200"/>
      </patternFill>
    </fill>
    <fill>
      <patternFill patternType="solid">
        <fgColor rgb="FF00FF66"/>
        <bgColor rgb="FF00FFFF"/>
      </patternFill>
    </fill>
    <fill>
      <patternFill patternType="solid">
        <fgColor rgb="FF66FF66"/>
        <bgColor rgb="FF00FF66"/>
      </patternFill>
    </fill>
    <fill>
      <patternFill patternType="solid">
        <fgColor rgb="FFFF3333"/>
        <bgColor rgb="FFFF6600"/>
      </patternFill>
    </fill>
    <fill>
      <patternFill patternType="solid">
        <fgColor rgb="FFFFF200"/>
        <bgColor rgb="FFFFFF00"/>
      </patternFill>
    </fill>
    <fill>
      <patternFill patternType="solid">
        <fgColor rgb="FF3399FF"/>
        <bgColor rgb="FF00CCFF"/>
      </patternFill>
    </fill>
    <fill>
      <patternFill patternType="solid">
        <fgColor rgb="FF00CCFF"/>
        <bgColor rgb="FF00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>
        <color rgb="FF000001"/>
      </left>
      <right/>
      <top style="hair">
        <color rgb="FF000001"/>
      </top>
      <bottom style="thin">
        <color rgb="FF000001"/>
      </bottom>
      <diagonal/>
    </border>
    <border diagonalUp="false" diagonalDown="false">
      <left style="hair">
        <color rgb="FF000001"/>
      </left>
      <right style="hair">
        <color rgb="FF000001"/>
      </right>
      <top style="hair">
        <color rgb="FF000001"/>
      </top>
      <bottom style="hair">
        <color rgb="FF000001"/>
      </bottom>
      <diagonal/>
    </border>
    <border diagonalUp="false" diagonalDown="false">
      <left style="hair">
        <color rgb="FF000001"/>
      </left>
      <right/>
      <top style="hair">
        <color rgb="FF000001"/>
      </top>
      <bottom style="hair">
        <color rgb="FF000001"/>
      </bottom>
      <diagonal/>
    </border>
    <border diagonalUp="false" diagonalDown="false">
      <left style="thin">
        <color rgb="FF000001"/>
      </left>
      <right/>
      <top style="hair">
        <color rgb="FF000001"/>
      </top>
      <bottom style="thin">
        <color rgb="FF000001"/>
      </bottom>
      <diagonal/>
    </border>
    <border diagonalUp="false" diagonalDown="false">
      <left style="thin">
        <color rgb="FF000001"/>
      </left>
      <right style="hair">
        <color rgb="FF000001"/>
      </right>
      <top style="hair">
        <color rgb="FF000001"/>
      </top>
      <bottom style="hair">
        <color rgb="FF000001"/>
      </bottom>
      <diagonal/>
    </border>
    <border diagonalUp="false" diagonalDown="false">
      <left style="thin">
        <color rgb="FF000001"/>
      </left>
      <right/>
      <top style="hair">
        <color rgb="FF000001"/>
      </top>
      <bottom style="hair">
        <color rgb="FF000001"/>
      </bottom>
      <diagonal/>
    </border>
    <border diagonalUp="false" diagonalDown="false">
      <left style="hair">
        <color rgb="FF000001"/>
      </left>
      <right/>
      <top style="hair">
        <color rgb="FF000001"/>
      </top>
      <bottom/>
      <diagonal/>
    </border>
    <border diagonalUp="false" diagonalDown="false">
      <left style="hair">
        <color rgb="FF000001"/>
      </left>
      <right style="hair">
        <color rgb="FF000001"/>
      </right>
      <top style="hair">
        <color rgb="FF000001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3333"/>
      <rgbColor rgb="FF00FF66"/>
      <rgbColor rgb="FF0000FF"/>
      <rgbColor rgb="FFFFFF00"/>
      <rgbColor rgb="FFFF00FF"/>
      <rgbColor rgb="FF00FFFF"/>
      <rgbColor rgb="FF800000"/>
      <rgbColor rgb="FF00CC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0001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3.8"/>
    <col collapsed="false" customWidth="true" hidden="false" outlineLevel="0" max="2" min="2" style="0" width="83.8"/>
    <col collapsed="false" customWidth="true" hidden="false" outlineLevel="0" max="3" min="3" style="0" width="25.84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23.85" hidden="false" customHeight="false" outlineLevel="0" collapsed="false">
      <c r="A2" s="4" t="s">
        <v>3</v>
      </c>
      <c r="B2" s="5" t="s">
        <v>4</v>
      </c>
      <c r="C2" s="6" t="s">
        <v>3</v>
      </c>
    </row>
    <row r="3" customFormat="false" ht="23.85" hidden="false" customHeight="false" outlineLevel="0" collapsed="false">
      <c r="A3" s="4" t="s">
        <v>5</v>
      </c>
      <c r="B3" s="7" t="s">
        <v>6</v>
      </c>
      <c r="C3" s="6" t="s">
        <v>7</v>
      </c>
    </row>
    <row r="4" customFormat="false" ht="12.8" hidden="false" customHeight="false" outlineLevel="0" collapsed="false">
      <c r="A4" s="4" t="s">
        <v>8</v>
      </c>
      <c r="B4" s="5" t="s">
        <v>9</v>
      </c>
      <c r="C4" s="6" t="s">
        <v>10</v>
      </c>
    </row>
    <row r="5" customFormat="false" ht="12.8" hidden="false" customHeight="false" outlineLevel="0" collapsed="false">
      <c r="A5" s="4" t="s">
        <v>11</v>
      </c>
      <c r="B5" s="5" t="s">
        <v>12</v>
      </c>
      <c r="C5" s="6" t="s">
        <v>13</v>
      </c>
    </row>
    <row r="6" customFormat="false" ht="12.8" hidden="false" customHeight="false" outlineLevel="0" collapsed="false">
      <c r="A6" s="4" t="s">
        <v>14</v>
      </c>
      <c r="B6" s="5" t="s">
        <v>15</v>
      </c>
      <c r="C6" s="6" t="s">
        <v>16</v>
      </c>
    </row>
    <row r="7" customFormat="false" ht="12.8" hidden="false" customHeight="false" outlineLevel="0" collapsed="false">
      <c r="A7" s="4" t="s">
        <v>17</v>
      </c>
      <c r="B7" s="5" t="s">
        <v>18</v>
      </c>
      <c r="C7" s="6" t="s">
        <v>16</v>
      </c>
    </row>
    <row r="8" customFormat="false" ht="23.85" hidden="false" customHeight="false" outlineLevel="0" collapsed="false">
      <c r="A8" s="4" t="s">
        <v>19</v>
      </c>
      <c r="B8" s="7" t="s">
        <v>20</v>
      </c>
      <c r="C8" s="6" t="s">
        <v>21</v>
      </c>
    </row>
    <row r="9" customFormat="false" ht="23.85" hidden="false" customHeight="false" outlineLevel="0" collapsed="false">
      <c r="A9" s="4" t="s">
        <v>22</v>
      </c>
      <c r="B9" s="5" t="s">
        <v>23</v>
      </c>
      <c r="C9" s="6" t="s">
        <v>24</v>
      </c>
    </row>
    <row r="10" customFormat="false" ht="12.8" hidden="false" customHeight="false" outlineLevel="0" collapsed="false">
      <c r="A10" s="4" t="s">
        <v>25</v>
      </c>
      <c r="B10" s="5" t="s">
        <v>26</v>
      </c>
      <c r="C10" s="6" t="s">
        <v>27</v>
      </c>
    </row>
    <row r="11" customFormat="false" ht="23.85" hidden="false" customHeight="false" outlineLevel="0" collapsed="false">
      <c r="A11" s="4" t="s">
        <v>28</v>
      </c>
      <c r="B11" s="7" t="s">
        <v>29</v>
      </c>
      <c r="C11" s="6" t="s">
        <v>27</v>
      </c>
    </row>
    <row r="12" customFormat="false" ht="23.85" hidden="false" customHeight="false" outlineLevel="0" collapsed="false">
      <c r="A12" s="4" t="s">
        <v>30</v>
      </c>
      <c r="B12" s="5" t="s">
        <v>31</v>
      </c>
      <c r="C12" s="6" t="s">
        <v>32</v>
      </c>
    </row>
    <row r="13" customFormat="false" ht="12.8" hidden="false" customHeight="false" outlineLevel="0" collapsed="false">
      <c r="A13" s="4" t="s">
        <v>33</v>
      </c>
      <c r="B13" s="8" t="s">
        <v>34</v>
      </c>
      <c r="C13" s="9" t="s">
        <v>32</v>
      </c>
    </row>
    <row r="14" customFormat="false" ht="12.8" hidden="false" customHeight="false" outlineLevel="0" collapsed="false">
      <c r="A14" s="4"/>
      <c r="B14" s="8"/>
      <c r="C14" s="9"/>
    </row>
    <row r="15" customFormat="false" ht="23.85" hidden="false" customHeight="false" outlineLevel="0" collapsed="false">
      <c r="A15" s="4" t="s">
        <v>35</v>
      </c>
      <c r="B15" s="10" t="s">
        <v>36</v>
      </c>
      <c r="C15" s="9" t="s">
        <v>37</v>
      </c>
    </row>
    <row r="16" customFormat="false" ht="23.85" hidden="false" customHeight="false" outlineLevel="0" collapsed="false">
      <c r="A16" s="4" t="s">
        <v>38</v>
      </c>
      <c r="B16" s="11" t="s">
        <v>39</v>
      </c>
      <c r="C16" s="9" t="s">
        <v>37</v>
      </c>
    </row>
    <row r="17" customFormat="false" ht="15" hidden="false" customHeight="false" outlineLevel="0" collapsed="false">
      <c r="A17" s="4" t="s">
        <v>40</v>
      </c>
      <c r="B17" s="12" t="s">
        <v>41</v>
      </c>
      <c r="C17" s="6" t="s">
        <v>42</v>
      </c>
    </row>
    <row r="18" customFormat="false" ht="15" hidden="false" customHeight="false" outlineLevel="0" collapsed="false">
      <c r="A18" s="4" t="s">
        <v>43</v>
      </c>
      <c r="B18" s="12" t="s">
        <v>44</v>
      </c>
      <c r="C18" s="6" t="s">
        <v>42</v>
      </c>
    </row>
    <row r="19" customFormat="false" ht="12.8" hidden="false" customHeight="false" outlineLevel="0" collapsed="false">
      <c r="A19" s="4" t="s">
        <v>45</v>
      </c>
      <c r="B19" s="5" t="s">
        <v>46</v>
      </c>
      <c r="C19" s="6" t="s">
        <v>47</v>
      </c>
    </row>
    <row r="20" customFormat="false" ht="23.85" hidden="false" customHeight="false" outlineLevel="0" collapsed="false">
      <c r="A20" s="4" t="s">
        <v>48</v>
      </c>
      <c r="B20" s="7" t="s">
        <v>49</v>
      </c>
      <c r="C20" s="6" t="s">
        <v>50</v>
      </c>
    </row>
    <row r="21" customFormat="false" ht="35.05" hidden="false" customHeight="false" outlineLevel="0" collapsed="false">
      <c r="A21" s="4" t="s">
        <v>51</v>
      </c>
      <c r="B21" s="7" t="s">
        <v>52</v>
      </c>
      <c r="C21" s="6" t="s">
        <v>53</v>
      </c>
    </row>
    <row r="22" customFormat="false" ht="23.85" hidden="false" customHeight="false" outlineLevel="0" collapsed="false">
      <c r="A22" s="4" t="s">
        <v>54</v>
      </c>
      <c r="B22" s="7" t="s">
        <v>55</v>
      </c>
      <c r="C22" s="6" t="s">
        <v>56</v>
      </c>
    </row>
    <row r="23" customFormat="false" ht="12.8" hidden="false" customHeight="false" outlineLevel="0" collapsed="false">
      <c r="A23" s="4" t="s">
        <v>57</v>
      </c>
      <c r="B23" s="5" t="s">
        <v>58</v>
      </c>
      <c r="C23" s="6" t="s">
        <v>59</v>
      </c>
    </row>
    <row r="24" customFormat="false" ht="12.8" hidden="false" customHeight="false" outlineLevel="0" collapsed="false">
      <c r="A24" s="4" t="s">
        <v>60</v>
      </c>
      <c r="B24" s="5" t="s">
        <v>61</v>
      </c>
      <c r="C24" s="6" t="s">
        <v>59</v>
      </c>
    </row>
    <row r="25" customFormat="false" ht="23.85" hidden="false" customHeight="false" outlineLevel="0" collapsed="false">
      <c r="A25" s="4" t="s">
        <v>62</v>
      </c>
      <c r="B25" s="7" t="s">
        <v>63</v>
      </c>
      <c r="C25" s="6" t="s">
        <v>64</v>
      </c>
    </row>
    <row r="26" customFormat="false" ht="12.8" hidden="false" customHeight="false" outlineLevel="0" collapsed="false">
      <c r="A26" s="4" t="s">
        <v>65</v>
      </c>
      <c r="B26" s="5" t="s">
        <v>66</v>
      </c>
      <c r="C26" s="6" t="s">
        <v>67</v>
      </c>
    </row>
    <row r="27" customFormat="false" ht="12.8" hidden="false" customHeight="false" outlineLevel="0" collapsed="false">
      <c r="A27" s="4" t="s">
        <v>68</v>
      </c>
      <c r="B27" s="5" t="s">
        <v>69</v>
      </c>
      <c r="C27" s="6" t="s">
        <v>70</v>
      </c>
    </row>
    <row r="28" customFormat="false" ht="23.85" hidden="false" customHeight="false" outlineLevel="0" collapsed="false">
      <c r="A28" s="4" t="s">
        <v>71</v>
      </c>
      <c r="B28" s="7" t="s">
        <v>72</v>
      </c>
      <c r="C28" s="6" t="s">
        <v>73</v>
      </c>
    </row>
    <row r="29" customFormat="false" ht="12.8" hidden="false" customHeight="false" outlineLevel="0" collapsed="false">
      <c r="A29" s="4" t="s">
        <v>74</v>
      </c>
      <c r="B29" s="5" t="s">
        <v>75</v>
      </c>
      <c r="C29" s="6" t="s">
        <v>76</v>
      </c>
    </row>
    <row r="30" customFormat="false" ht="12.8" hidden="false" customHeight="false" outlineLevel="0" collapsed="false">
      <c r="A30" s="4" t="s">
        <v>77</v>
      </c>
      <c r="B30" s="5" t="s">
        <v>78</v>
      </c>
      <c r="C30" s="6" t="s">
        <v>76</v>
      </c>
    </row>
    <row r="31" customFormat="false" ht="12.8" hidden="false" customHeight="false" outlineLevel="0" collapsed="false">
      <c r="A31" s="4" t="s">
        <v>79</v>
      </c>
      <c r="B31" s="5" t="s">
        <v>80</v>
      </c>
      <c r="C31" s="13" t="s">
        <v>81</v>
      </c>
    </row>
    <row r="32" customFormat="false" ht="12.8" hidden="false" customHeight="false" outlineLevel="0" collapsed="false">
      <c r="A32" s="4" t="s">
        <v>82</v>
      </c>
      <c r="B32" s="5" t="s">
        <v>83</v>
      </c>
      <c r="C32" s="13" t="s">
        <v>81</v>
      </c>
    </row>
    <row r="33" customFormat="false" ht="12.8" hidden="false" customHeight="false" outlineLevel="0" collapsed="false">
      <c r="A33" s="4" t="s">
        <v>84</v>
      </c>
      <c r="B33" s="5" t="s">
        <v>85</v>
      </c>
      <c r="C33" s="6" t="s">
        <v>86</v>
      </c>
    </row>
    <row r="34" customFormat="false" ht="23.85" hidden="false" customHeight="false" outlineLevel="0" collapsed="false">
      <c r="A34" s="4" t="s">
        <v>87</v>
      </c>
      <c r="B34" s="7" t="s">
        <v>88</v>
      </c>
      <c r="C34" s="3" t="s">
        <v>89</v>
      </c>
    </row>
    <row r="35" customFormat="false" ht="23.85" hidden="false" customHeight="false" outlineLevel="0" collapsed="false">
      <c r="A35" s="4" t="s">
        <v>90</v>
      </c>
      <c r="B35" s="7" t="s">
        <v>91</v>
      </c>
      <c r="C35" s="6" t="s">
        <v>92</v>
      </c>
    </row>
    <row r="36" customFormat="false" ht="23.85" hidden="false" customHeight="false" outlineLevel="0" collapsed="false">
      <c r="A36" s="4" t="s">
        <v>93</v>
      </c>
      <c r="B36" s="7" t="s">
        <v>94</v>
      </c>
      <c r="C36" s="6" t="s">
        <v>92</v>
      </c>
    </row>
    <row r="37" customFormat="false" ht="12.8" hidden="false" customHeight="false" outlineLevel="0" collapsed="false">
      <c r="A37" s="4" t="s">
        <v>95</v>
      </c>
      <c r="B37" s="5" t="s">
        <v>96</v>
      </c>
      <c r="C37" s="6" t="s">
        <v>97</v>
      </c>
    </row>
    <row r="38" customFormat="false" ht="12.8" hidden="false" customHeight="false" outlineLevel="0" collapsed="false">
      <c r="A38" s="4" t="s">
        <v>98</v>
      </c>
      <c r="B38" s="5" t="s">
        <v>99</v>
      </c>
      <c r="C38" s="6" t="s">
        <v>97</v>
      </c>
    </row>
    <row r="39" customFormat="false" ht="12.8" hidden="false" customHeight="false" outlineLevel="0" collapsed="false">
      <c r="A39" s="4" t="s">
        <v>100</v>
      </c>
      <c r="B39" s="5" t="s">
        <v>101</v>
      </c>
      <c r="C39" s="6" t="s">
        <v>102</v>
      </c>
    </row>
    <row r="40" customFormat="false" ht="12.8" hidden="false" customHeight="false" outlineLevel="0" collapsed="false">
      <c r="A40" s="4" t="s">
        <v>103</v>
      </c>
      <c r="B40" s="14" t="s">
        <v>104</v>
      </c>
      <c r="C40" s="6" t="s">
        <v>102</v>
      </c>
    </row>
    <row r="41" customFormat="false" ht="12.8" hidden="false" customHeight="false" outlineLevel="0" collapsed="false">
      <c r="A41" s="4" t="s">
        <v>105</v>
      </c>
      <c r="B41" s="5" t="s">
        <v>106</v>
      </c>
      <c r="C41" s="6" t="s">
        <v>107</v>
      </c>
    </row>
    <row r="42" customFormat="false" ht="12.8" hidden="false" customHeight="false" outlineLevel="0" collapsed="false">
      <c r="A42" s="4" t="s">
        <v>108</v>
      </c>
      <c r="B42" s="5" t="s">
        <v>109</v>
      </c>
      <c r="C42" s="6" t="s">
        <v>107</v>
      </c>
    </row>
    <row r="43" customFormat="false" ht="35.05" hidden="false" customHeight="false" outlineLevel="0" collapsed="false">
      <c r="A43" s="4" t="s">
        <v>110</v>
      </c>
      <c r="B43" s="5" t="s">
        <v>111</v>
      </c>
      <c r="C43" s="6" t="s">
        <v>112</v>
      </c>
    </row>
    <row r="44" customFormat="false" ht="35.05" hidden="false" customHeight="false" outlineLevel="0" collapsed="false">
      <c r="A44" s="4" t="s">
        <v>113</v>
      </c>
      <c r="B44" s="5" t="s">
        <v>114</v>
      </c>
      <c r="C44" s="6" t="s">
        <v>112</v>
      </c>
    </row>
    <row r="45" customFormat="false" ht="46.25" hidden="false" customHeight="false" outlineLevel="0" collapsed="false">
      <c r="A45" s="4" t="s">
        <v>115</v>
      </c>
      <c r="B45" s="5" t="s">
        <v>116</v>
      </c>
      <c r="C45" s="13" t="s">
        <v>117</v>
      </c>
    </row>
    <row r="46" customFormat="false" ht="57.45" hidden="false" customHeight="false" outlineLevel="0" collapsed="false">
      <c r="A46" s="4" t="s">
        <v>118</v>
      </c>
      <c r="B46" s="7" t="s">
        <v>119</v>
      </c>
      <c r="C46" s="6" t="s">
        <v>120</v>
      </c>
    </row>
    <row r="47" customFormat="false" ht="46.25" hidden="false" customHeight="false" outlineLevel="0" collapsed="false">
      <c r="A47" s="4" t="s">
        <v>121</v>
      </c>
      <c r="B47" s="7" t="s">
        <v>122</v>
      </c>
      <c r="C47" s="6" t="s">
        <v>120</v>
      </c>
    </row>
    <row r="48" customFormat="false" ht="23.85" hidden="false" customHeight="false" outlineLevel="0" collapsed="false">
      <c r="A48" s="4" t="s">
        <v>123</v>
      </c>
      <c r="B48" s="7" t="s">
        <v>124</v>
      </c>
      <c r="C48" s="3" t="s">
        <v>123</v>
      </c>
    </row>
    <row r="49" customFormat="false" ht="12.8" hidden="false" customHeight="false" outlineLevel="0" collapsed="false">
      <c r="A49" s="4" t="s">
        <v>125</v>
      </c>
      <c r="B49" s="7" t="s">
        <v>126</v>
      </c>
      <c r="C49" s="6" t="s">
        <v>127</v>
      </c>
    </row>
    <row r="50" customFormat="false" ht="12.8" hidden="false" customHeight="false" outlineLevel="0" collapsed="false">
      <c r="A50" s="4" t="s">
        <v>128</v>
      </c>
      <c r="B50" s="5" t="s">
        <v>129</v>
      </c>
      <c r="C50" s="6" t="s">
        <v>127</v>
      </c>
      <c r="D50" s="15" t="s">
        <v>130</v>
      </c>
    </row>
    <row r="51" customFormat="false" ht="46.25" hidden="false" customHeight="false" outlineLevel="0" collapsed="false">
      <c r="A51" s="4" t="s">
        <v>131</v>
      </c>
      <c r="B51" s="5" t="s">
        <v>132</v>
      </c>
      <c r="C51" s="6" t="s">
        <v>133</v>
      </c>
    </row>
    <row r="52" customFormat="false" ht="12.8" hidden="false" customHeight="false" outlineLevel="0" collapsed="false">
      <c r="A52" s="4" t="s">
        <v>134</v>
      </c>
      <c r="B52" s="5" t="s">
        <v>135</v>
      </c>
      <c r="C52" s="6" t="s">
        <v>133</v>
      </c>
    </row>
    <row r="53" customFormat="false" ht="57.45" hidden="false" customHeight="false" outlineLevel="0" collapsed="false">
      <c r="A53" s="4" t="s">
        <v>136</v>
      </c>
      <c r="B53" s="7" t="s">
        <v>137</v>
      </c>
      <c r="C53" s="6" t="s">
        <v>138</v>
      </c>
    </row>
    <row r="54" customFormat="false" ht="46.25" hidden="false" customHeight="false" outlineLevel="0" collapsed="false">
      <c r="A54" s="4" t="s">
        <v>139</v>
      </c>
      <c r="B54" s="7" t="s">
        <v>140</v>
      </c>
      <c r="C54" s="13" t="s">
        <v>141</v>
      </c>
    </row>
    <row r="55" customFormat="false" ht="12.8" hidden="false" customHeight="false" outlineLevel="0" collapsed="false">
      <c r="A55" s="4" t="s">
        <v>142</v>
      </c>
      <c r="B55" s="14" t="s">
        <v>143</v>
      </c>
      <c r="C55" s="6" t="s">
        <v>144</v>
      </c>
    </row>
    <row r="56" customFormat="false" ht="12.8" hidden="false" customHeight="false" outlineLevel="0" collapsed="false">
      <c r="A56" s="4" t="s">
        <v>145</v>
      </c>
      <c r="B56" s="14" t="s">
        <v>146</v>
      </c>
      <c r="C56" s="6" t="s">
        <v>144</v>
      </c>
    </row>
    <row r="57" customFormat="false" ht="12.8" hidden="false" customHeight="false" outlineLevel="0" collapsed="false">
      <c r="A57" s="4" t="s">
        <v>147</v>
      </c>
      <c r="B57" s="5" t="s">
        <v>148</v>
      </c>
      <c r="C57" s="6" t="s">
        <v>149</v>
      </c>
    </row>
    <row r="58" customFormat="false" ht="23.85" hidden="false" customHeight="false" outlineLevel="0" collapsed="false">
      <c r="A58" s="4" t="s">
        <v>150</v>
      </c>
      <c r="B58" s="7" t="s">
        <v>151</v>
      </c>
      <c r="C58" s="6" t="s">
        <v>149</v>
      </c>
    </row>
    <row r="59" customFormat="false" ht="35.05" hidden="false" customHeight="false" outlineLevel="0" collapsed="false">
      <c r="A59" s="16" t="s">
        <v>152</v>
      </c>
      <c r="B59" s="17" t="s">
        <v>153</v>
      </c>
      <c r="C59" s="18" t="s">
        <v>154</v>
      </c>
    </row>
    <row r="60" customFormat="false" ht="44" hidden="false" customHeight="false" outlineLevel="0" collapsed="false">
      <c r="A60" s="16" t="s">
        <v>155</v>
      </c>
      <c r="B60" s="19" t="s">
        <v>156</v>
      </c>
      <c r="C60" s="18" t="s">
        <v>157</v>
      </c>
    </row>
    <row r="61" customFormat="false" ht="57.45" hidden="false" customHeight="false" outlineLevel="0" collapsed="false">
      <c r="A61" s="16" t="s">
        <v>158</v>
      </c>
      <c r="B61" s="17" t="s">
        <v>159</v>
      </c>
      <c r="C61" s="18" t="s">
        <v>157</v>
      </c>
    </row>
    <row r="62" customFormat="false" ht="38.05" hidden="false" customHeight="false" outlineLevel="0" collapsed="false">
      <c r="A62" s="16" t="s">
        <v>160</v>
      </c>
      <c r="B62" s="20" t="s">
        <v>161</v>
      </c>
      <c r="C62" s="21" t="s">
        <v>162</v>
      </c>
    </row>
    <row r="63" customFormat="false" ht="15" hidden="false" customHeight="false" outlineLevel="0" collapsed="false">
      <c r="A63" s="4" t="s">
        <v>163</v>
      </c>
      <c r="B63" s="12" t="s">
        <v>164</v>
      </c>
      <c r="C63" s="22" t="s">
        <v>162</v>
      </c>
    </row>
    <row r="64" customFormat="false" ht="12.8" hidden="false" customHeight="false" outlineLevel="0" collapsed="false">
      <c r="A64" s="23" t="s">
        <v>165</v>
      </c>
      <c r="B64" s="23" t="s">
        <v>166</v>
      </c>
      <c r="C64" s="0" t="s">
        <v>165</v>
      </c>
    </row>
    <row r="65" customFormat="false" ht="12.8" hidden="false" customHeight="false" outlineLevel="0" collapsed="false">
      <c r="A65" s="15" t="s">
        <v>167</v>
      </c>
      <c r="B65" s="23" t="s">
        <v>168</v>
      </c>
    </row>
    <row r="66" customFormat="false" ht="12.8" hidden="false" customHeight="false" outlineLevel="0" collapsed="false">
      <c r="A66" s="15" t="s">
        <v>169</v>
      </c>
      <c r="B66" s="0" t="s">
        <v>170</v>
      </c>
    </row>
    <row r="67" customFormat="false" ht="12.8" hidden="false" customHeight="false" outlineLevel="0" collapsed="false">
      <c r="A67" s="15" t="s">
        <v>171</v>
      </c>
      <c r="B67" s="0" t="s">
        <v>172</v>
      </c>
    </row>
    <row r="68" customFormat="false" ht="12.8" hidden="false" customHeight="false" outlineLevel="0" collapsed="false">
      <c r="A68" s="15" t="s">
        <v>173</v>
      </c>
      <c r="B68" s="0" t="s">
        <v>174</v>
      </c>
      <c r="E68" s="0" t="s">
        <v>175</v>
      </c>
    </row>
    <row r="69" customFormat="false" ht="12.8" hidden="false" customHeight="false" outlineLevel="0" collapsed="false">
      <c r="A69" s="23" t="s">
        <v>176</v>
      </c>
      <c r="B69" s="0" t="s">
        <v>177</v>
      </c>
      <c r="C69" s="0" t="s">
        <v>178</v>
      </c>
      <c r="E69" s="0" t="s">
        <v>179</v>
      </c>
    </row>
    <row r="70" customFormat="false" ht="12.8" hidden="false" customHeight="false" outlineLevel="0" collapsed="false">
      <c r="A70" s="0" t="s">
        <v>180</v>
      </c>
      <c r="B70" s="23" t="s">
        <v>181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23"/>
    <col collapsed="false" customWidth="true" hidden="false" outlineLevel="0" max="2" min="2" style="0" width="17.78"/>
    <col collapsed="false" customWidth="true" hidden="false" outlineLevel="0" max="3" min="3" style="0" width="15.42"/>
    <col collapsed="false" customWidth="true" hidden="false" outlineLevel="0" max="4" min="4" style="0" width="31.58"/>
    <col collapsed="false" customWidth="true" hidden="false" outlineLevel="0" max="5" min="5" style="0" width="16.11"/>
    <col collapsed="false" customWidth="true" hidden="false" outlineLevel="0" max="6" min="6" style="0" width="18.34"/>
    <col collapsed="false" customWidth="true" hidden="false" outlineLevel="0" max="8" min="8" style="0" width="14.88"/>
  </cols>
  <sheetData>
    <row r="1" customFormat="false" ht="12.8" hidden="false" customHeight="false" outlineLevel="0" collapsed="false">
      <c r="A1" s="37" t="s">
        <v>510</v>
      </c>
      <c r="B1" s="37" t="s">
        <v>511</v>
      </c>
      <c r="C1" s="37" t="s">
        <v>512</v>
      </c>
      <c r="D1" s="37" t="s">
        <v>513</v>
      </c>
      <c r="E1" s="37" t="s">
        <v>514</v>
      </c>
      <c r="F1" s="37" t="s">
        <v>515</v>
      </c>
      <c r="G1" s="37" t="s">
        <v>516</v>
      </c>
      <c r="H1" s="37" t="s">
        <v>2</v>
      </c>
    </row>
    <row r="2" customFormat="false" ht="12.8" hidden="false" customHeight="false" outlineLevel="0" collapsed="false">
      <c r="A2" s="23" t="s">
        <v>188</v>
      </c>
      <c r="B2" s="0" t="n">
        <v>50021</v>
      </c>
      <c r="C2" s="0" t="n">
        <v>51124</v>
      </c>
      <c r="D2" s="0" t="str">
        <f aca="false">A2&amp;"-"&amp;A3</f>
        <v>Rv0046c (ino1)-Rv0047c</v>
      </c>
      <c r="E2" s="0" t="n">
        <f aca="false">C2+1</f>
        <v>51125</v>
      </c>
      <c r="F2" s="0" t="n">
        <f aca="false">B3-1</f>
        <v>51184</v>
      </c>
      <c r="G2" s="0" t="n">
        <f aca="false">F2-E2</f>
        <v>59</v>
      </c>
      <c r="H2" s="0" t="s">
        <v>184</v>
      </c>
    </row>
    <row r="3" customFormat="false" ht="12.8" hidden="false" customHeight="false" outlineLevel="0" collapsed="false">
      <c r="A3" s="0" t="s">
        <v>630</v>
      </c>
      <c r="B3" s="0" t="n">
        <v>51185</v>
      </c>
      <c r="C3" s="0" t="n">
        <v>51727</v>
      </c>
      <c r="H3" s="0" t="s">
        <v>184</v>
      </c>
    </row>
    <row r="4" customFormat="false" ht="12.8" hidden="false" customHeight="false" outlineLevel="0" collapsed="false">
      <c r="A4" s="0" t="s">
        <v>631</v>
      </c>
      <c r="B4" s="0" t="n">
        <v>1004501</v>
      </c>
      <c r="C4" s="0" t="n">
        <v>1005841</v>
      </c>
      <c r="D4" s="0" t="str">
        <f aca="false">A4&amp;"-"&amp;A5</f>
        <v>Rv0902c (prrB)-Rv0903c (prrA)</v>
      </c>
      <c r="E4" s="0" t="n">
        <f aca="false">C4+1</f>
        <v>1005842</v>
      </c>
      <c r="F4" s="0" t="n">
        <f aca="false">B5-1</f>
        <v>1005851</v>
      </c>
      <c r="G4" s="0" t="n">
        <f aca="false">F4-E4</f>
        <v>9</v>
      </c>
      <c r="H4" s="0" t="s">
        <v>200</v>
      </c>
    </row>
    <row r="5" customFormat="false" ht="12.8" hidden="false" customHeight="false" outlineLevel="0" collapsed="false">
      <c r="A5" s="0" t="s">
        <v>632</v>
      </c>
      <c r="B5" s="0" t="n">
        <v>1005852</v>
      </c>
      <c r="C5" s="0" t="n">
        <v>1006562</v>
      </c>
      <c r="H5" s="0" t="s">
        <v>200</v>
      </c>
    </row>
    <row r="6" customFormat="false" ht="12.8" hidden="false" customHeight="false" outlineLevel="0" collapsed="false">
      <c r="A6" s="0" t="s">
        <v>633</v>
      </c>
      <c r="B6" s="0" t="n">
        <v>1265472</v>
      </c>
      <c r="C6" s="0" t="n">
        <v>1266488</v>
      </c>
      <c r="D6" s="0" t="str">
        <f aca="false">A6&amp;"-"&amp;A7</f>
        <v>Rv1138c-Rv1139c</v>
      </c>
      <c r="E6" s="0" t="n">
        <f aca="false">C6+1</f>
        <v>1266489</v>
      </c>
      <c r="F6" s="0" t="n">
        <f aca="false">B7-1</f>
        <v>1266484</v>
      </c>
      <c r="G6" s="0" t="n">
        <f aca="false">F6-E6</f>
        <v>-5</v>
      </c>
      <c r="H6" s="0" t="s">
        <v>461</v>
      </c>
    </row>
    <row r="7" customFormat="false" ht="12.8" hidden="false" customHeight="false" outlineLevel="0" collapsed="false">
      <c r="A7" s="0" t="s">
        <v>634</v>
      </c>
      <c r="B7" s="0" t="n">
        <v>1266485</v>
      </c>
      <c r="C7" s="0" t="n">
        <v>1266985</v>
      </c>
      <c r="H7" s="0" t="s">
        <v>461</v>
      </c>
    </row>
    <row r="8" customFormat="false" ht="12.8" hidden="false" customHeight="false" outlineLevel="0" collapsed="false">
      <c r="A8" s="0" t="s">
        <v>635</v>
      </c>
      <c r="B8" s="0" t="n">
        <v>1586210</v>
      </c>
      <c r="C8" s="0" t="n">
        <v>1587766</v>
      </c>
      <c r="D8" s="0" t="str">
        <f aca="false">A8&amp;"-"&amp;A9</f>
        <v>Rv1410c-Rv1411c (lprG)</v>
      </c>
      <c r="E8" s="0" t="n">
        <f aca="false">C8+1</f>
        <v>1587767</v>
      </c>
      <c r="F8" s="0" t="n">
        <f aca="false">B9-1</f>
        <v>1587771</v>
      </c>
      <c r="G8" s="0" t="n">
        <f aca="false">F8-E8</f>
        <v>4</v>
      </c>
      <c r="H8" s="0" t="s">
        <v>222</v>
      </c>
    </row>
    <row r="9" customFormat="false" ht="12.8" hidden="false" customHeight="false" outlineLevel="0" collapsed="false">
      <c r="A9" s="0" t="s">
        <v>636</v>
      </c>
      <c r="B9" s="0" t="n">
        <v>1587772</v>
      </c>
      <c r="C9" s="0" t="n">
        <v>1588482</v>
      </c>
      <c r="H9" s="0" t="s">
        <v>222</v>
      </c>
    </row>
    <row r="10" customFormat="false" ht="12.8" hidden="false" customHeight="false" outlineLevel="0" collapsed="false">
      <c r="A10" s="0" t="s">
        <v>637</v>
      </c>
      <c r="B10" s="0" t="n">
        <v>2153889</v>
      </c>
      <c r="C10" s="0" t="n">
        <v>2156111</v>
      </c>
      <c r="D10" s="0" t="str">
        <f aca="false">A10&amp;"-"&amp;A11</f>
        <v>Rv1908c (katG)-Rv1909c (furA)</v>
      </c>
      <c r="E10" s="0" t="n">
        <f aca="false">C10+1</f>
        <v>2156112</v>
      </c>
      <c r="F10" s="0" t="n">
        <f aca="false">B11-1</f>
        <v>2156148</v>
      </c>
      <c r="G10" s="0" t="n">
        <f aca="false">F10-E10</f>
        <v>36</v>
      </c>
      <c r="H10" s="0" t="s">
        <v>235</v>
      </c>
    </row>
    <row r="11" customFormat="false" ht="12.8" hidden="false" customHeight="false" outlineLevel="0" collapsed="false">
      <c r="A11" s="0" t="s">
        <v>638</v>
      </c>
      <c r="B11" s="0" t="n">
        <v>2156149</v>
      </c>
      <c r="C11" s="0" t="n">
        <v>2156592</v>
      </c>
      <c r="H11" s="0" t="s">
        <v>235</v>
      </c>
    </row>
    <row r="12" customFormat="false" ht="12.8" hidden="false" customHeight="false" outlineLevel="0" collapsed="false">
      <c r="A12" s="0" t="s">
        <v>639</v>
      </c>
      <c r="B12" s="0" t="n">
        <v>2727336</v>
      </c>
      <c r="C12" s="0" t="n">
        <v>2727920</v>
      </c>
      <c r="D12" s="0" t="str">
        <f aca="false">A12&amp;"-"&amp;A13</f>
        <v>Rv2430c (PPE41)-Rv2431c (PE25)</v>
      </c>
      <c r="E12" s="0" t="n">
        <f aca="false">C12+1</f>
        <v>2727921</v>
      </c>
      <c r="F12" s="0" t="n">
        <f aca="false">B13-1</f>
        <v>2727966</v>
      </c>
      <c r="G12" s="0" t="n">
        <f aca="false">F12-E12</f>
        <v>45</v>
      </c>
      <c r="H12" s="0" t="s">
        <v>247</v>
      </c>
    </row>
    <row r="13" customFormat="false" ht="12.8" hidden="false" customHeight="false" outlineLevel="0" collapsed="false">
      <c r="A13" s="0" t="s">
        <v>640</v>
      </c>
      <c r="B13" s="0" t="n">
        <v>2727967</v>
      </c>
      <c r="C13" s="0" t="n">
        <v>2728266</v>
      </c>
      <c r="H13" s="0" t="s">
        <v>247</v>
      </c>
    </row>
    <row r="14" customFormat="false" ht="12.8" hidden="false" customHeight="false" outlineLevel="0" collapsed="false">
      <c r="A14" s="0" t="s">
        <v>641</v>
      </c>
      <c r="B14" s="0" t="n">
        <v>2786575</v>
      </c>
      <c r="C14" s="0" t="n">
        <v>2786898</v>
      </c>
      <c r="D14" s="0" t="str">
        <f aca="false">A14&amp;"-"&amp;A15</f>
        <v>Rv2481c-Rv2482c (plsB2)</v>
      </c>
      <c r="E14" s="0" t="n">
        <f aca="false">C14+1</f>
        <v>2786899</v>
      </c>
      <c r="F14" s="0" t="n">
        <f aca="false">B15-1</f>
        <v>2786913</v>
      </c>
      <c r="G14" s="0" t="n">
        <f aca="false">F14-E14</f>
        <v>14</v>
      </c>
      <c r="H14" s="0" t="s">
        <v>171</v>
      </c>
    </row>
    <row r="15" customFormat="false" ht="12.8" hidden="false" customHeight="false" outlineLevel="0" collapsed="false">
      <c r="A15" s="0" t="s">
        <v>642</v>
      </c>
      <c r="B15" s="0" t="n">
        <v>2786914</v>
      </c>
      <c r="C15" s="0" t="n">
        <v>2789283</v>
      </c>
      <c r="D15" s="0" t="str">
        <f aca="false">A15&amp;"-"&amp;A16</f>
        <v>Rv2482c (plsB2)-Rv2483c (plsC)</v>
      </c>
      <c r="E15" s="0" t="n">
        <f aca="false">C15+1</f>
        <v>2789284</v>
      </c>
      <c r="F15" s="0" t="n">
        <f aca="false">B16-1</f>
        <v>2789279</v>
      </c>
      <c r="G15" s="0" t="n">
        <f aca="false">F15-E15</f>
        <v>-5</v>
      </c>
      <c r="H15" s="0" t="s">
        <v>171</v>
      </c>
    </row>
    <row r="16" customFormat="false" ht="12.8" hidden="false" customHeight="false" outlineLevel="0" collapsed="false">
      <c r="A16" s="0" t="s">
        <v>643</v>
      </c>
      <c r="B16" s="0" t="n">
        <v>2789280</v>
      </c>
      <c r="C16" s="0" t="n">
        <v>2791022</v>
      </c>
      <c r="D16" s="0" t="str">
        <f aca="false">A16&amp;"-"&amp;A17</f>
        <v>Rv2483c (plsC)-Rv2484c</v>
      </c>
      <c r="E16" s="0" t="n">
        <f aca="false">C16+1</f>
        <v>2791023</v>
      </c>
      <c r="F16" s="0" t="n">
        <f aca="false">B17-1</f>
        <v>2791018</v>
      </c>
      <c r="G16" s="0" t="n">
        <f aca="false">F16-E16</f>
        <v>-5</v>
      </c>
      <c r="H16" s="0" t="s">
        <v>171</v>
      </c>
    </row>
    <row r="17" customFormat="false" ht="12.8" hidden="false" customHeight="false" outlineLevel="0" collapsed="false">
      <c r="A17" s="0" t="s">
        <v>644</v>
      </c>
      <c r="B17" s="0" t="n">
        <v>2791019</v>
      </c>
      <c r="C17" s="0" t="n">
        <v>2792494</v>
      </c>
      <c r="H17" s="0" t="s">
        <v>171</v>
      </c>
    </row>
    <row r="18" customFormat="false" ht="12.8" hidden="false" customHeight="false" outlineLevel="0" collapsed="false">
      <c r="A18" s="0" t="s">
        <v>645</v>
      </c>
      <c r="B18" s="0" t="n">
        <v>2923199</v>
      </c>
      <c r="C18" s="0" t="n">
        <v>2924233</v>
      </c>
      <c r="D18" s="0" t="str">
        <f aca="false">A18&amp;"-"&amp;A19</f>
        <v>Rv2592c (ruvB)-Rv2593c (ruvA)</v>
      </c>
      <c r="E18" s="0" t="n">
        <f aca="false">C18+1</f>
        <v>2924234</v>
      </c>
      <c r="F18" s="0" t="n">
        <f aca="false">B19-1</f>
        <v>2924229</v>
      </c>
      <c r="G18" s="0" t="n">
        <f aca="false">F18-E18</f>
        <v>-5</v>
      </c>
      <c r="H18" s="0" t="s">
        <v>250</v>
      </c>
    </row>
    <row r="19" customFormat="false" ht="12.8" hidden="false" customHeight="false" outlineLevel="0" collapsed="false">
      <c r="A19" s="0" t="s">
        <v>646</v>
      </c>
      <c r="B19" s="0" t="n">
        <v>2924230</v>
      </c>
      <c r="C19" s="0" t="n">
        <v>2924820</v>
      </c>
      <c r="D19" s="0" t="str">
        <f aca="false">A19&amp;"-"&amp;A20</f>
        <v>Rv2593c (ruvA)-Rv2594c (ruvC)</v>
      </c>
      <c r="E19" s="0" t="n">
        <f aca="false">C19+1</f>
        <v>2924821</v>
      </c>
      <c r="F19" s="0" t="n">
        <f aca="false">B20-1</f>
        <v>2924816</v>
      </c>
      <c r="G19" s="0" t="n">
        <f aca="false">F19-E19</f>
        <v>-5</v>
      </c>
      <c r="H19" s="0" t="s">
        <v>250</v>
      </c>
    </row>
    <row r="20" customFormat="false" ht="12.8" hidden="false" customHeight="false" outlineLevel="0" collapsed="false">
      <c r="A20" s="0" t="s">
        <v>647</v>
      </c>
      <c r="B20" s="0" t="n">
        <v>2924817</v>
      </c>
      <c r="C20" s="0" t="n">
        <v>2925383</v>
      </c>
      <c r="H20" s="0" t="s">
        <v>250</v>
      </c>
    </row>
    <row r="21" customFormat="false" ht="12.8" hidden="false" customHeight="false" outlineLevel="0" collapsed="false">
      <c r="A21" s="0" t="s">
        <v>648</v>
      </c>
      <c r="B21" s="0" t="n">
        <v>3003280</v>
      </c>
      <c r="C21" s="0" t="n">
        <v>3004038</v>
      </c>
      <c r="D21" s="0" t="str">
        <f aca="false">A21&amp;"-"&amp;A22</f>
        <v>Rv2686c-Rv2687c</v>
      </c>
      <c r="E21" s="0" t="n">
        <f aca="false">C21+1</f>
        <v>3004039</v>
      </c>
      <c r="F21" s="0" t="n">
        <f aca="false">B22-1</f>
        <v>3004034</v>
      </c>
      <c r="G21" s="0" t="n">
        <f aca="false">F21-E21</f>
        <v>-5</v>
      </c>
      <c r="H21" s="0" t="s">
        <v>253</v>
      </c>
    </row>
    <row r="22" customFormat="false" ht="12.8" hidden="false" customHeight="false" outlineLevel="0" collapsed="false">
      <c r="A22" s="0" t="s">
        <v>649</v>
      </c>
      <c r="B22" s="0" t="n">
        <v>3004035</v>
      </c>
      <c r="C22" s="0" t="n">
        <v>3004748</v>
      </c>
      <c r="D22" s="0" t="str">
        <f aca="false">A22&amp;"-"&amp;A23</f>
        <v>Rv2687c-Rv2688c</v>
      </c>
      <c r="E22" s="0" t="n">
        <f aca="false">C22+1</f>
        <v>3004749</v>
      </c>
      <c r="F22" s="0" t="n">
        <f aca="false">B23-1</f>
        <v>3004744</v>
      </c>
      <c r="G22" s="0" t="n">
        <f aca="false">F22-E22</f>
        <v>-5</v>
      </c>
      <c r="H22" s="0" t="s">
        <v>253</v>
      </c>
    </row>
    <row r="23" customFormat="false" ht="12.8" hidden="false" customHeight="false" outlineLevel="0" collapsed="false">
      <c r="A23" s="0" t="s">
        <v>650</v>
      </c>
      <c r="B23" s="0" t="n">
        <v>3004745</v>
      </c>
      <c r="C23" s="0" t="n">
        <v>3005650</v>
      </c>
      <c r="H23" s="0" t="s">
        <v>253</v>
      </c>
    </row>
    <row r="24" customFormat="false" ht="12.8" hidden="false" customHeight="false" outlineLevel="0" collapsed="false">
      <c r="A24" s="0" t="s">
        <v>651</v>
      </c>
      <c r="B24" s="0" t="n">
        <v>3056420</v>
      </c>
      <c r="C24" s="0" t="n">
        <v>3057232</v>
      </c>
      <c r="D24" s="0" t="str">
        <f aca="false">A24&amp;"-"&amp;A25</f>
        <v>Rv2743c-Rv2744c (35kd_ag)</v>
      </c>
      <c r="E24" s="0" t="n">
        <f aca="false">C24+1</f>
        <v>3057233</v>
      </c>
      <c r="F24" s="0" t="n">
        <f aca="false">B25-1</f>
        <v>3057250</v>
      </c>
      <c r="G24" s="0" t="n">
        <f aca="false">F24-E24</f>
        <v>17</v>
      </c>
      <c r="H24" s="0" t="s">
        <v>255</v>
      </c>
    </row>
    <row r="25" customFormat="false" ht="12.8" hidden="false" customHeight="false" outlineLevel="0" collapsed="false">
      <c r="A25" s="0" t="s">
        <v>652</v>
      </c>
      <c r="B25" s="0" t="n">
        <v>3057251</v>
      </c>
      <c r="C25" s="0" t="n">
        <v>3058063</v>
      </c>
      <c r="D25" s="0" t="str">
        <f aca="false">A25&amp;"-"&amp;A26</f>
        <v>Rv2744c (35kd_ag)-Rv2745c (clgR)</v>
      </c>
      <c r="E25" s="0" t="n">
        <f aca="false">C25+1</f>
        <v>3058064</v>
      </c>
      <c r="F25" s="0" t="n">
        <f aca="false">B26-1</f>
        <v>3058192</v>
      </c>
      <c r="G25" s="0" t="n">
        <f aca="false">F25-E25</f>
        <v>128</v>
      </c>
      <c r="H25" s="0" t="s">
        <v>255</v>
      </c>
    </row>
    <row r="26" customFormat="false" ht="12.8" hidden="false" customHeight="false" outlineLevel="0" collapsed="false">
      <c r="A26" s="0" t="s">
        <v>653</v>
      </c>
      <c r="B26" s="0" t="n">
        <v>3058193</v>
      </c>
      <c r="C26" s="0" t="n">
        <v>3058531</v>
      </c>
      <c r="H26" s="0" t="s">
        <v>255</v>
      </c>
    </row>
    <row r="27" customFormat="false" ht="12.8" hidden="false" customHeight="false" outlineLevel="0" collapsed="false">
      <c r="A27" s="0" t="s">
        <v>654</v>
      </c>
      <c r="B27" s="0" t="n">
        <v>3188008</v>
      </c>
      <c r="C27" s="0" t="n">
        <v>3188871</v>
      </c>
      <c r="D27" s="0" t="str">
        <f aca="false">A27&amp;"-"&amp;A28</f>
        <v>Rv2877c-Rv2878c (mpt53)</v>
      </c>
      <c r="E27" s="0" t="n">
        <f aca="false">C27+1</f>
        <v>3188872</v>
      </c>
      <c r="F27" s="0" t="n">
        <f aca="false">B28-1</f>
        <v>3188875</v>
      </c>
      <c r="G27" s="0" t="n">
        <f aca="false">F27-E27</f>
        <v>3</v>
      </c>
      <c r="H27" s="0" t="s">
        <v>167</v>
      </c>
    </row>
    <row r="28" customFormat="false" ht="12.8" hidden="false" customHeight="false" outlineLevel="0" collapsed="false">
      <c r="A28" s="0" t="s">
        <v>655</v>
      </c>
      <c r="B28" s="0" t="n">
        <v>3188876</v>
      </c>
      <c r="C28" s="0" t="n">
        <v>3189397</v>
      </c>
      <c r="H28" s="0" t="s">
        <v>167</v>
      </c>
    </row>
    <row r="29" customFormat="false" ht="12.8" hidden="false" customHeight="false" outlineLevel="0" collapsed="false">
      <c r="A29" s="0" t="s">
        <v>656</v>
      </c>
      <c r="B29" s="0" t="n">
        <v>3310714</v>
      </c>
      <c r="C29" s="0" t="n">
        <v>3312000</v>
      </c>
      <c r="D29" s="0" t="str">
        <f aca="false">A29&amp;"-"&amp;A30</f>
        <v>Rv2958c-Rv2959c</v>
      </c>
      <c r="E29" s="0" t="n">
        <f aca="false">C29+1</f>
        <v>3312001</v>
      </c>
      <c r="F29" s="0" t="n">
        <f aca="false">B30-1</f>
        <v>3312100</v>
      </c>
      <c r="G29" s="0" t="n">
        <f aca="false">F29-E29</f>
        <v>99</v>
      </c>
      <c r="H29" s="0" t="s">
        <v>123</v>
      </c>
    </row>
    <row r="30" customFormat="false" ht="12.8" hidden="false" customHeight="false" outlineLevel="0" collapsed="false">
      <c r="A30" s="0" t="s">
        <v>657</v>
      </c>
      <c r="B30" s="0" t="n">
        <v>3312101</v>
      </c>
      <c r="C30" s="0" t="n">
        <v>3312838</v>
      </c>
      <c r="H30" s="0" t="s">
        <v>123</v>
      </c>
    </row>
    <row r="31" customFormat="false" ht="12.8" hidden="false" customHeight="false" outlineLevel="0" collapsed="false">
      <c r="A31" s="0" t="s">
        <v>658</v>
      </c>
      <c r="B31" s="0" t="n">
        <v>3497529</v>
      </c>
      <c r="C31" s="0" t="n">
        <v>3499265</v>
      </c>
      <c r="D31" s="0" t="str">
        <f aca="false">A31&amp;"-"&amp;A32</f>
        <v>Rv3132c (devS)-Rv3133c (devR)</v>
      </c>
      <c r="E31" s="0" t="n">
        <f aca="false">C31+1</f>
        <v>3499266</v>
      </c>
      <c r="F31" s="0" t="n">
        <f aca="false">B32-1</f>
        <v>3499261</v>
      </c>
      <c r="G31" s="0" t="n">
        <f aca="false">F31-E31</f>
        <v>-5</v>
      </c>
      <c r="H31" s="0" t="s">
        <v>270</v>
      </c>
    </row>
    <row r="32" customFormat="false" ht="12.8" hidden="false" customHeight="false" outlineLevel="0" collapsed="false">
      <c r="A32" s="0" t="s">
        <v>659</v>
      </c>
      <c r="B32" s="0" t="n">
        <v>3499262</v>
      </c>
      <c r="C32" s="0" t="n">
        <v>3499915</v>
      </c>
      <c r="D32" s="0" t="str">
        <f aca="false">A32&amp;"-"&amp;A33</f>
        <v>Rv3133c (devR)-Rv3134c</v>
      </c>
      <c r="E32" s="0" t="n">
        <f aca="false">C32+1</f>
        <v>3499916</v>
      </c>
      <c r="F32" s="0" t="n">
        <f aca="false">B33-1</f>
        <v>3499942</v>
      </c>
      <c r="G32" s="0" t="n">
        <f aca="false">F32-E32</f>
        <v>26</v>
      </c>
      <c r="H32" s="0" t="s">
        <v>270</v>
      </c>
    </row>
    <row r="33" customFormat="false" ht="12.8" hidden="false" customHeight="false" outlineLevel="0" collapsed="false">
      <c r="A33" s="0" t="s">
        <v>660</v>
      </c>
      <c r="B33" s="0" t="n">
        <v>3499943</v>
      </c>
      <c r="C33" s="0" t="n">
        <v>3500749</v>
      </c>
      <c r="H33" s="0" t="s">
        <v>270</v>
      </c>
    </row>
    <row r="34" customFormat="false" ht="12.8" hidden="false" customHeight="false" outlineLevel="0" collapsed="false">
      <c r="A34" s="0" t="s">
        <v>661</v>
      </c>
      <c r="B34" s="0" t="n">
        <v>3911675</v>
      </c>
      <c r="C34" s="0" t="n">
        <v>3913369</v>
      </c>
      <c r="D34" s="0" t="str">
        <f aca="false">A34&amp;"-"&amp;A35</f>
        <v>Rv3494c (mce4F)-Rv3495c (lprN)</v>
      </c>
      <c r="E34" s="0" t="n">
        <f aca="false">C34+1</f>
        <v>3913370</v>
      </c>
      <c r="F34" s="0" t="n">
        <f aca="false">B35-1</f>
        <v>3913379</v>
      </c>
      <c r="G34" s="0" t="n">
        <f aca="false">F34-E34</f>
        <v>9</v>
      </c>
      <c r="H34" s="0" t="s">
        <v>180</v>
      </c>
    </row>
    <row r="35" customFormat="false" ht="12.8" hidden="false" customHeight="false" outlineLevel="0" collapsed="false">
      <c r="A35" s="0" t="s">
        <v>662</v>
      </c>
      <c r="B35" s="0" t="n">
        <v>3913380</v>
      </c>
      <c r="C35" s="0" t="n">
        <v>3914534</v>
      </c>
      <c r="D35" s="0" t="str">
        <f aca="false">A35&amp;"-"&amp;A36</f>
        <v>Rv3495c (lprN)-Rv3496c (mce4D)</v>
      </c>
      <c r="E35" s="0" t="n">
        <f aca="false">C35+1</f>
        <v>3914535</v>
      </c>
      <c r="F35" s="0" t="n">
        <f aca="false">B36-1</f>
        <v>3914530</v>
      </c>
      <c r="G35" s="0" t="n">
        <f aca="false">F35-E35</f>
        <v>-5</v>
      </c>
      <c r="H35" s="0" t="s">
        <v>180</v>
      </c>
    </row>
    <row r="36" customFormat="false" ht="12.8" hidden="false" customHeight="false" outlineLevel="0" collapsed="false">
      <c r="A36" s="0" t="s">
        <v>663</v>
      </c>
      <c r="B36" s="0" t="n">
        <v>3914531</v>
      </c>
      <c r="C36" s="0" t="n">
        <v>3915886</v>
      </c>
      <c r="D36" s="0" t="str">
        <f aca="false">A36&amp;"-"&amp;A37</f>
        <v>Rv3496c (mce4D)-Rv3497c (mce4C)</v>
      </c>
      <c r="E36" s="0" t="n">
        <f aca="false">C36+1</f>
        <v>3915887</v>
      </c>
      <c r="F36" s="0" t="n">
        <f aca="false">B37-1</f>
        <v>3915882</v>
      </c>
      <c r="G36" s="0" t="n">
        <f aca="false">F36-E36</f>
        <v>-5</v>
      </c>
      <c r="H36" s="0" t="s">
        <v>180</v>
      </c>
    </row>
    <row r="37" customFormat="false" ht="12.8" hidden="false" customHeight="false" outlineLevel="0" collapsed="false">
      <c r="A37" s="0" t="s">
        <v>664</v>
      </c>
      <c r="B37" s="0" t="n">
        <v>3915883</v>
      </c>
      <c r="C37" s="0" t="n">
        <v>3916956</v>
      </c>
      <c r="D37" s="0" t="str">
        <f aca="false">A37&amp;"-"&amp;A38</f>
        <v>Rv3497c (mce4C)-Rv3498c (mce4B)</v>
      </c>
      <c r="E37" s="0" t="n">
        <f aca="false">C37+1</f>
        <v>3916957</v>
      </c>
      <c r="F37" s="0" t="n">
        <f aca="false">B38-1</f>
        <v>3916945</v>
      </c>
      <c r="G37" s="0" t="n">
        <f aca="false">F37-E37</f>
        <v>-12</v>
      </c>
      <c r="H37" s="0" t="s">
        <v>180</v>
      </c>
    </row>
    <row r="38" customFormat="false" ht="12.8" hidden="false" customHeight="false" outlineLevel="0" collapsed="false">
      <c r="A38" s="0" t="s">
        <v>665</v>
      </c>
      <c r="B38" s="0" t="n">
        <v>3916946</v>
      </c>
      <c r="C38" s="0" t="n">
        <v>3917998</v>
      </c>
      <c r="D38" s="0" t="str">
        <f aca="false">A38&amp;"-"&amp;A39</f>
        <v>Rv3498c (mce4B)-Rv3499c (mce4A)</v>
      </c>
      <c r="E38" s="0" t="n">
        <f aca="false">C38+1</f>
        <v>3917999</v>
      </c>
      <c r="F38" s="0" t="n">
        <f aca="false">B39-1</f>
        <v>3917997</v>
      </c>
      <c r="G38" s="0" t="n">
        <f aca="false">F38-E38</f>
        <v>-2</v>
      </c>
      <c r="H38" s="0" t="s">
        <v>180</v>
      </c>
    </row>
    <row r="39" customFormat="false" ht="12.8" hidden="false" customHeight="false" outlineLevel="0" collapsed="false">
      <c r="A39" s="0" t="s">
        <v>666</v>
      </c>
      <c r="B39" s="0" t="n">
        <v>3917998</v>
      </c>
      <c r="C39" s="0" t="n">
        <v>3919200</v>
      </c>
      <c r="D39" s="0" t="str">
        <f aca="false">A39&amp;"-"&amp;A40</f>
        <v>Rv3499c (mce4A)-Rv3500c (yrbE4B)</v>
      </c>
      <c r="E39" s="0" t="n">
        <f aca="false">C39+1</f>
        <v>3919201</v>
      </c>
      <c r="F39" s="0" t="n">
        <f aca="false">B40-1</f>
        <v>3919219</v>
      </c>
      <c r="G39" s="0" t="n">
        <f aca="false">F39-E39</f>
        <v>18</v>
      </c>
      <c r="H39" s="0" t="s">
        <v>180</v>
      </c>
    </row>
    <row r="40" customFormat="false" ht="12.8" hidden="false" customHeight="false" outlineLevel="0" collapsed="false">
      <c r="A40" s="0" t="s">
        <v>667</v>
      </c>
      <c r="B40" s="0" t="n">
        <v>3919220</v>
      </c>
      <c r="C40" s="0" t="n">
        <v>3920062</v>
      </c>
      <c r="D40" s="0" t="str">
        <f aca="false">A40&amp;"-"&amp;A41</f>
        <v>Rv3500c (yrbE4B)-Rv3501c (yrbE4A)</v>
      </c>
      <c r="E40" s="0" t="n">
        <f aca="false">C40+1</f>
        <v>3920063</v>
      </c>
      <c r="F40" s="0" t="n">
        <f aca="false">B41-1</f>
        <v>3920096</v>
      </c>
      <c r="G40" s="0" t="n">
        <f aca="false">F40-E40</f>
        <v>33</v>
      </c>
      <c r="H40" s="0" t="s">
        <v>180</v>
      </c>
    </row>
    <row r="41" customFormat="false" ht="12.8" hidden="false" customHeight="false" outlineLevel="0" collapsed="false">
      <c r="A41" s="0" t="s">
        <v>668</v>
      </c>
      <c r="B41" s="0" t="n">
        <v>3920097</v>
      </c>
      <c r="C41" s="0" t="n">
        <v>3920861</v>
      </c>
      <c r="H41" s="0" t="s">
        <v>180</v>
      </c>
    </row>
    <row r="42" customFormat="false" ht="12.8" hidden="false" customHeight="false" outlineLevel="0" collapsed="false">
      <c r="A42" s="0" t="s">
        <v>669</v>
      </c>
      <c r="B42" s="0" t="n">
        <v>4053518</v>
      </c>
      <c r="C42" s="0" t="n">
        <v>4053847</v>
      </c>
      <c r="D42" s="0" t="str">
        <f aca="false">A42&amp;"-"&amp;A43</f>
        <v>Rv3612c-Rv3613c</v>
      </c>
      <c r="E42" s="0" t="n">
        <f aca="false">C42+1</f>
        <v>4053848</v>
      </c>
      <c r="F42" s="0" t="n">
        <f aca="false">B43-1</f>
        <v>4053880</v>
      </c>
      <c r="G42" s="0" t="n">
        <f aca="false">F42-E42</f>
        <v>32</v>
      </c>
      <c r="H42" s="0" t="s">
        <v>280</v>
      </c>
    </row>
    <row r="43" customFormat="false" ht="12.8" hidden="false" customHeight="false" outlineLevel="0" collapsed="false">
      <c r="A43" s="0" t="s">
        <v>670</v>
      </c>
      <c r="B43" s="0" t="n">
        <v>4053881</v>
      </c>
      <c r="C43" s="0" t="n">
        <v>4054042</v>
      </c>
      <c r="D43" s="0" t="str">
        <f aca="false">A43&amp;"-"&amp;A44</f>
        <v>Rv3613c-Rv3614c (espD)</v>
      </c>
      <c r="E43" s="0" t="n">
        <f aca="false">C43+1</f>
        <v>4054043</v>
      </c>
      <c r="F43" s="0" t="n">
        <f aca="false">B44-1</f>
        <v>4054141</v>
      </c>
      <c r="G43" s="0" t="n">
        <f aca="false">F43-E43</f>
        <v>98</v>
      </c>
      <c r="H43" s="0" t="s">
        <v>280</v>
      </c>
    </row>
    <row r="44" customFormat="false" ht="12.8" hidden="false" customHeight="false" outlineLevel="0" collapsed="false">
      <c r="A44" s="0" t="s">
        <v>671</v>
      </c>
      <c r="B44" s="0" t="n">
        <v>4054142</v>
      </c>
      <c r="C44" s="0" t="n">
        <v>4054696</v>
      </c>
      <c r="D44" s="0" t="str">
        <f aca="false">A44&amp;"-"&amp;A45</f>
        <v>Rv3614c (espD)-Rv3615c (espC)</v>
      </c>
      <c r="E44" s="0" t="n">
        <f aca="false">C44+1</f>
        <v>4054697</v>
      </c>
      <c r="F44" s="0" t="n">
        <f aca="false">B45-1</f>
        <v>4054811</v>
      </c>
      <c r="G44" s="0" t="n">
        <f aca="false">F44-E44</f>
        <v>114</v>
      </c>
      <c r="H44" s="0" t="s">
        <v>280</v>
      </c>
    </row>
    <row r="45" customFormat="false" ht="12.8" hidden="false" customHeight="false" outlineLevel="0" collapsed="false">
      <c r="A45" s="0" t="s">
        <v>672</v>
      </c>
      <c r="B45" s="0" t="n">
        <v>4054812</v>
      </c>
      <c r="C45" s="0" t="n">
        <v>4055123</v>
      </c>
      <c r="D45" s="0" t="str">
        <f aca="false">A45&amp;"-"&amp;A46</f>
        <v>Rv3615c (espC)-Rv3616c (espA)</v>
      </c>
      <c r="E45" s="0" t="n">
        <f aca="false">C45+1</f>
        <v>4055124</v>
      </c>
      <c r="F45" s="0" t="n">
        <f aca="false">B46-1</f>
        <v>4055196</v>
      </c>
      <c r="G45" s="0" t="n">
        <f aca="false">F45-E45</f>
        <v>72</v>
      </c>
      <c r="H45" s="0" t="s">
        <v>280</v>
      </c>
    </row>
    <row r="46" customFormat="false" ht="12.8" hidden="false" customHeight="false" outlineLevel="0" collapsed="false">
      <c r="A46" s="0" t="s">
        <v>282</v>
      </c>
      <c r="B46" s="0" t="n">
        <v>4055197</v>
      </c>
      <c r="C46" s="0" t="n">
        <v>405637</v>
      </c>
      <c r="H46" s="0" t="s">
        <v>280</v>
      </c>
    </row>
    <row r="47" customFormat="false" ht="12.8" hidden="false" customHeight="false" outlineLevel="0" collapsed="false">
      <c r="A47" s="0" t="s">
        <v>673</v>
      </c>
      <c r="B47" s="0" t="n">
        <v>4405457</v>
      </c>
      <c r="C47" s="0" t="n">
        <v>4406491</v>
      </c>
      <c r="D47" s="0" t="str">
        <f aca="false">A47&amp;"-"&amp;A48</f>
        <v>Rv3917c (parB)-Rv3918c (parA)</v>
      </c>
      <c r="E47" s="0" t="n">
        <f aca="false">C47+1</f>
        <v>4406492</v>
      </c>
      <c r="F47" s="0" t="n">
        <f aca="false">B48-1</f>
        <v>4406487</v>
      </c>
      <c r="G47" s="0" t="n">
        <f aca="false">F47-E47</f>
        <v>-5</v>
      </c>
      <c r="H47" s="0" t="s">
        <v>290</v>
      </c>
    </row>
    <row r="48" customFormat="false" ht="12.8" hidden="false" customHeight="false" outlineLevel="0" collapsed="false">
      <c r="A48" s="0" t="s">
        <v>674</v>
      </c>
      <c r="B48" s="0" t="n">
        <v>4406488</v>
      </c>
      <c r="C48" s="0" t="n">
        <v>4407531</v>
      </c>
      <c r="D48" s="0" t="str">
        <f aca="false">A48&amp;"-"&amp;A49</f>
        <v>Rv3918c (parA)-Rv3919c (gid)</v>
      </c>
      <c r="E48" s="0" t="n">
        <f aca="false">C48+1</f>
        <v>4407532</v>
      </c>
      <c r="F48" s="0" t="n">
        <f aca="false">B49-1</f>
        <v>4407527</v>
      </c>
      <c r="G48" s="0" t="n">
        <f aca="false">F48-E48</f>
        <v>-5</v>
      </c>
      <c r="H48" s="0" t="s">
        <v>290</v>
      </c>
    </row>
    <row r="49" customFormat="false" ht="12.8" hidden="false" customHeight="false" outlineLevel="0" collapsed="false">
      <c r="A49" s="0" t="s">
        <v>675</v>
      </c>
      <c r="B49" s="0" t="n">
        <v>4407528</v>
      </c>
      <c r="C49" s="0" t="n">
        <v>4408202</v>
      </c>
      <c r="H49" s="0" t="s">
        <v>290</v>
      </c>
    </row>
    <row r="50" customFormat="false" ht="12.8" hidden="false" customHeight="false" outlineLevel="0" collapsed="false">
      <c r="A50" s="0" t="s">
        <v>675</v>
      </c>
      <c r="B50" s="0" t="n">
        <v>4407528</v>
      </c>
      <c r="C50" s="0" t="n">
        <v>4408202</v>
      </c>
      <c r="D50" s="0" t="str">
        <f aca="false">A50&amp;"-"&amp;A51</f>
        <v>Rv3919c (gid)-Rv3920c</v>
      </c>
      <c r="E50" s="0" t="n">
        <f aca="false">C50+1</f>
        <v>4408203</v>
      </c>
      <c r="F50" s="0" t="n">
        <f aca="false">B51-1</f>
        <v>4408333</v>
      </c>
      <c r="G50" s="0" t="n">
        <f aca="false">F50-E50</f>
        <v>130</v>
      </c>
      <c r="H50" s="0" t="s">
        <v>676</v>
      </c>
    </row>
    <row r="51" customFormat="false" ht="12.8" hidden="false" customHeight="false" outlineLevel="0" collapsed="false">
      <c r="A51" s="0" t="s">
        <v>677</v>
      </c>
      <c r="B51" s="0" t="n">
        <v>4408334</v>
      </c>
      <c r="C51" s="0" t="n">
        <v>4408897</v>
      </c>
      <c r="D51" s="0" t="str">
        <f aca="false">A51&amp;"-"&amp;A52</f>
        <v>Rv3920c-Rv3921c</v>
      </c>
      <c r="E51" s="0" t="n">
        <f aca="false">C51+1</f>
        <v>4408898</v>
      </c>
      <c r="F51" s="0" t="n">
        <f aca="false">B52-1</f>
        <v>4408968</v>
      </c>
      <c r="G51" s="0" t="n">
        <f aca="false">F51-E51</f>
        <v>70</v>
      </c>
      <c r="H51" s="0" t="s">
        <v>676</v>
      </c>
    </row>
    <row r="52" customFormat="false" ht="12.8" hidden="false" customHeight="false" outlineLevel="0" collapsed="false">
      <c r="A52" s="23" t="s">
        <v>678</v>
      </c>
      <c r="B52" s="0" t="n">
        <v>4408969</v>
      </c>
      <c r="C52" s="0" t="n">
        <v>4410069</v>
      </c>
      <c r="D52" s="0" t="str">
        <f aca="false">A52&amp;"-"&amp;A53</f>
        <v>Rv3921c-Rv3922c</v>
      </c>
      <c r="E52" s="0" t="n">
        <f aca="false">C52+1</f>
        <v>4410070</v>
      </c>
      <c r="F52" s="0" t="n">
        <f aca="false">B53-1</f>
        <v>4410052</v>
      </c>
      <c r="G52" s="0" t="n">
        <f aca="false">F52-E52</f>
        <v>-18</v>
      </c>
      <c r="H52" s="0" t="s">
        <v>162</v>
      </c>
    </row>
    <row r="53" customFormat="false" ht="12.8" hidden="false" customHeight="false" outlineLevel="0" collapsed="false">
      <c r="A53" s="0" t="s">
        <v>679</v>
      </c>
      <c r="B53" s="0" t="n">
        <v>4410053</v>
      </c>
      <c r="C53" s="0" t="n">
        <v>4410415</v>
      </c>
      <c r="D53" s="0" t="str">
        <f aca="false">A53&amp;"-"&amp;A54</f>
        <v>Rv3922c-Rv3923c (rnpA)</v>
      </c>
      <c r="E53" s="0" t="n">
        <f aca="false">C53+1</f>
        <v>4410416</v>
      </c>
      <c r="F53" s="0" t="n">
        <f aca="false">B54-1</f>
        <v>4410411</v>
      </c>
      <c r="G53" s="0" t="n">
        <f aca="false">F53-E53</f>
        <v>-5</v>
      </c>
      <c r="H53" s="0" t="s">
        <v>162</v>
      </c>
    </row>
    <row r="54" customFormat="false" ht="12.8" hidden="false" customHeight="false" outlineLevel="0" collapsed="false">
      <c r="A54" s="0" t="s">
        <v>680</v>
      </c>
      <c r="B54" s="0" t="n">
        <v>4410412</v>
      </c>
      <c r="C54" s="0" t="n">
        <v>4410789</v>
      </c>
      <c r="D54" s="0" t="str">
        <f aca="false">A54&amp;"-"&amp;A55</f>
        <v>Rv3923c (rnpA)-Rv3924c (rpmH)</v>
      </c>
      <c r="E54" s="0" t="n">
        <f aca="false">C54+1</f>
        <v>4410790</v>
      </c>
      <c r="F54" s="0" t="n">
        <f aca="false">B55-1</f>
        <v>4410785</v>
      </c>
      <c r="G54" s="0" t="n">
        <f aca="false">F54-E54</f>
        <v>-5</v>
      </c>
      <c r="H54" s="0" t="s">
        <v>162</v>
      </c>
    </row>
    <row r="55" customFormat="false" ht="12.8" hidden="false" customHeight="false" outlineLevel="0" collapsed="false">
      <c r="A55" s="0" t="s">
        <v>681</v>
      </c>
      <c r="B55" s="0" t="n">
        <v>4410786</v>
      </c>
      <c r="C55" s="0" t="n">
        <v>4410929</v>
      </c>
      <c r="D55" s="0" t="str">
        <f aca="false">A55&amp;"-"&amp;A56</f>
        <v>Rv3924c (rpmH)-</v>
      </c>
      <c r="E55" s="0" t="n">
        <f aca="false">C55+1</f>
        <v>4410930</v>
      </c>
      <c r="H55" s="0" t="s">
        <v>162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01"/>
  </cols>
  <sheetData>
    <row r="1" customFormat="false" ht="12.8" hidden="false" customHeight="false" outlineLevel="0" collapsed="false">
      <c r="A1" s="0" t="s">
        <v>682</v>
      </c>
      <c r="B1" s="26" t="s">
        <v>683</v>
      </c>
    </row>
    <row r="2" customFormat="false" ht="12.8" hidden="false" customHeight="false" outlineLevel="0" collapsed="false">
      <c r="A2" s="0" t="s">
        <v>684</v>
      </c>
      <c r="B2" s="0" t="n">
        <v>15</v>
      </c>
    </row>
    <row r="3" customFormat="false" ht="12.8" hidden="false" customHeight="false" outlineLevel="0" collapsed="false">
      <c r="A3" s="0" t="s">
        <v>685</v>
      </c>
      <c r="B3" s="0" t="n">
        <v>239</v>
      </c>
    </row>
    <row r="4" customFormat="false" ht="12.8" hidden="false" customHeight="false" outlineLevel="0" collapsed="false">
      <c r="A4" s="0" t="s">
        <v>21</v>
      </c>
      <c r="B4" s="0" t="n">
        <v>243</v>
      </c>
    </row>
    <row r="5" customFormat="false" ht="12.8" hidden="false" customHeight="false" outlineLevel="0" collapsed="false">
      <c r="A5" s="0" t="s">
        <v>686</v>
      </c>
      <c r="B5" s="0" t="n">
        <v>157</v>
      </c>
    </row>
    <row r="6" customFormat="false" ht="12.8" hidden="false" customHeight="false" outlineLevel="0" collapsed="false">
      <c r="A6" s="0" t="s">
        <v>176</v>
      </c>
      <c r="B6" s="0" t="n">
        <v>68</v>
      </c>
    </row>
    <row r="7" customFormat="false" ht="12.8" hidden="false" customHeight="false" outlineLevel="0" collapsed="false">
      <c r="A7" s="0" t="s">
        <v>169</v>
      </c>
      <c r="B7" s="0" t="n">
        <v>21</v>
      </c>
    </row>
    <row r="8" customFormat="false" ht="12.8" hidden="false" customHeight="false" outlineLevel="0" collapsed="false">
      <c r="A8" s="0" t="s">
        <v>687</v>
      </c>
      <c r="B8" s="0" t="n">
        <v>42</v>
      </c>
    </row>
    <row r="9" customFormat="false" ht="12.8" hidden="false" customHeight="false" outlineLevel="0" collapsed="false">
      <c r="A9" s="0" t="s">
        <v>688</v>
      </c>
      <c r="B9" s="0" t="n">
        <v>61</v>
      </c>
    </row>
    <row r="10" customFormat="false" ht="12.8" hidden="false" customHeight="false" outlineLevel="0" collapsed="false">
      <c r="A10" s="26" t="s">
        <v>204</v>
      </c>
      <c r="B10" s="0" t="n">
        <v>137</v>
      </c>
    </row>
    <row r="11" customFormat="false" ht="12.8" hidden="false" customHeight="false" outlineLevel="0" collapsed="false">
      <c r="A11" s="0" t="s">
        <v>210</v>
      </c>
      <c r="B11" s="0" t="n">
        <v>441</v>
      </c>
    </row>
    <row r="12" customFormat="false" ht="12.8" hidden="false" customHeight="false" outlineLevel="0" collapsed="false">
      <c r="A12" s="0" t="s">
        <v>213</v>
      </c>
      <c r="B12" s="0" t="n">
        <v>114</v>
      </c>
    </row>
    <row r="13" customFormat="false" ht="12.8" hidden="false" customHeight="false" outlineLevel="0" collapsed="false">
      <c r="A13" s="0" t="s">
        <v>216</v>
      </c>
      <c r="B13" s="0" t="n">
        <v>315</v>
      </c>
    </row>
    <row r="14" customFormat="false" ht="12.8" hidden="false" customHeight="false" outlineLevel="0" collapsed="false">
      <c r="A14" s="0" t="s">
        <v>219</v>
      </c>
      <c r="B14" s="0" t="n">
        <v>132</v>
      </c>
    </row>
    <row r="15" customFormat="false" ht="12.8" hidden="false" customHeight="false" outlineLevel="0" collapsed="false">
      <c r="A15" s="0" t="s">
        <v>225</v>
      </c>
      <c r="B15" s="0" t="n">
        <v>347</v>
      </c>
    </row>
    <row r="16" customFormat="false" ht="12.8" hidden="false" customHeight="false" outlineLevel="0" collapsed="false">
      <c r="A16" s="0" t="s">
        <v>64</v>
      </c>
      <c r="B16" s="0" t="n">
        <v>70</v>
      </c>
    </row>
    <row r="17" customFormat="false" ht="12.8" hidden="false" customHeight="false" outlineLevel="0" collapsed="false">
      <c r="A17" s="0" t="s">
        <v>229</v>
      </c>
      <c r="B17" s="0" t="n">
        <v>161</v>
      </c>
    </row>
    <row r="18" customFormat="false" ht="12.8" hidden="false" customHeight="false" outlineLevel="0" collapsed="false">
      <c r="A18" s="0" t="s">
        <v>232</v>
      </c>
      <c r="B18" s="0" t="n">
        <v>30</v>
      </c>
    </row>
    <row r="19" customFormat="false" ht="12.8" hidden="false" customHeight="false" outlineLevel="0" collapsed="false">
      <c r="A19" s="0" t="s">
        <v>173</v>
      </c>
      <c r="B19" s="0" t="n">
        <v>20</v>
      </c>
    </row>
    <row r="20" customFormat="false" ht="12.8" hidden="false" customHeight="false" outlineLevel="0" collapsed="false">
      <c r="A20" s="0" t="s">
        <v>238</v>
      </c>
      <c r="B20" s="0" t="n">
        <v>6</v>
      </c>
    </row>
    <row r="21" customFormat="false" ht="12.8" hidden="false" customHeight="false" outlineLevel="0" collapsed="false">
      <c r="A21" s="0" t="s">
        <v>241</v>
      </c>
      <c r="B21" s="0" t="n">
        <v>1075</v>
      </c>
    </row>
    <row r="22" customFormat="false" ht="12.8" hidden="false" customHeight="false" outlineLevel="0" collapsed="false">
      <c r="A22" s="0" t="s">
        <v>244</v>
      </c>
      <c r="B22" s="0" t="n">
        <v>109</v>
      </c>
    </row>
    <row r="23" customFormat="false" ht="12.8" hidden="false" customHeight="false" outlineLevel="0" collapsed="false">
      <c r="A23" s="0" t="s">
        <v>258</v>
      </c>
      <c r="B23" s="0" t="n">
        <v>105</v>
      </c>
    </row>
    <row r="24" customFormat="false" ht="12.8" hidden="false" customHeight="false" outlineLevel="0" collapsed="false">
      <c r="A24" s="0" t="s">
        <v>689</v>
      </c>
      <c r="B24" s="0" t="n">
        <v>80</v>
      </c>
    </row>
    <row r="25" customFormat="false" ht="12.8" hidden="false" customHeight="false" outlineLevel="0" collapsed="false">
      <c r="A25" s="0" t="s">
        <v>207</v>
      </c>
      <c r="B25" s="0" t="n">
        <v>94</v>
      </c>
    </row>
    <row r="26" customFormat="false" ht="12.8" hidden="false" customHeight="false" outlineLevel="0" collapsed="false">
      <c r="A26" s="0" t="s">
        <v>273</v>
      </c>
      <c r="B26" s="0" t="n">
        <v>106</v>
      </c>
    </row>
    <row r="27" customFormat="false" ht="12.8" hidden="false" customHeight="false" outlineLevel="0" collapsed="false">
      <c r="A27" s="0" t="s">
        <v>276</v>
      </c>
      <c r="B27" s="0" t="n">
        <v>16</v>
      </c>
    </row>
    <row r="28" customFormat="false" ht="12.8" hidden="false" customHeight="false" outlineLevel="0" collapsed="false">
      <c r="A28" s="0" t="s">
        <v>283</v>
      </c>
      <c r="B28" s="0" t="n">
        <v>37</v>
      </c>
    </row>
    <row r="29" customFormat="false" ht="12.8" hidden="false" customHeight="false" outlineLevel="0" collapsed="false">
      <c r="A29" s="0" t="s">
        <v>286</v>
      </c>
      <c r="B29" s="0" t="n">
        <v>7303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94"/>
  </cols>
  <sheetData>
    <row r="1" customFormat="false" ht="12.8" hidden="false" customHeight="false" outlineLevel="0" collapsed="false">
      <c r="A1" s="0" t="s">
        <v>690</v>
      </c>
      <c r="B1" s="0" t="s">
        <v>683</v>
      </c>
    </row>
    <row r="2" customFormat="false" ht="12.8" hidden="false" customHeight="false" outlineLevel="0" collapsed="false">
      <c r="A2" s="0" t="s">
        <v>184</v>
      </c>
      <c r="B2" s="0" t="n">
        <v>-359</v>
      </c>
    </row>
    <row r="3" customFormat="false" ht="12.8" hidden="false" customHeight="false" outlineLevel="0" collapsed="false">
      <c r="A3" s="0" t="s">
        <v>200</v>
      </c>
      <c r="B3" s="0" t="n">
        <v>-68</v>
      </c>
    </row>
    <row r="4" customFormat="false" ht="12.8" hidden="false" customHeight="false" outlineLevel="0" collapsed="false">
      <c r="A4" s="0" t="s">
        <v>461</v>
      </c>
      <c r="B4" s="0" t="n">
        <v>-18</v>
      </c>
    </row>
    <row r="5" customFormat="false" ht="12.8" hidden="false" customHeight="false" outlineLevel="0" collapsed="false">
      <c r="A5" s="0" t="s">
        <v>222</v>
      </c>
      <c r="B5" s="0" t="n">
        <v>-182</v>
      </c>
    </row>
    <row r="6" customFormat="false" ht="12.8" hidden="false" customHeight="false" outlineLevel="0" collapsed="false">
      <c r="A6" s="0" t="s">
        <v>235</v>
      </c>
      <c r="B6" s="0" t="n">
        <v>-224</v>
      </c>
    </row>
    <row r="7" customFormat="false" ht="12.8" hidden="false" customHeight="false" outlineLevel="0" collapsed="false">
      <c r="A7" s="0" t="s">
        <v>247</v>
      </c>
      <c r="B7" s="0" t="n">
        <v>-502</v>
      </c>
    </row>
    <row r="8" customFormat="false" ht="12.8" hidden="false" customHeight="false" outlineLevel="0" collapsed="false">
      <c r="A8" s="0" t="s">
        <v>171</v>
      </c>
      <c r="B8" s="0" t="n">
        <v>-99</v>
      </c>
    </row>
    <row r="9" customFormat="false" ht="12.8" hidden="false" customHeight="false" outlineLevel="0" collapsed="false">
      <c r="A9" s="0" t="s">
        <v>250</v>
      </c>
      <c r="B9" s="0" t="n">
        <v>-33</v>
      </c>
    </row>
    <row r="10" customFormat="false" ht="12.8" hidden="false" customHeight="false" outlineLevel="0" collapsed="false">
      <c r="A10" s="0" t="s">
        <v>253</v>
      </c>
      <c r="B10" s="0" t="n">
        <v>-33</v>
      </c>
    </row>
    <row r="11" customFormat="false" ht="12.8" hidden="false" customHeight="false" outlineLevel="0" collapsed="false">
      <c r="A11" s="0" t="s">
        <v>255</v>
      </c>
      <c r="B11" s="0" t="n">
        <v>-505</v>
      </c>
    </row>
    <row r="12" customFormat="false" ht="12.8" hidden="false" customHeight="false" outlineLevel="0" collapsed="false">
      <c r="A12" s="0" t="s">
        <v>167</v>
      </c>
      <c r="B12" s="0" t="n">
        <v>-106</v>
      </c>
    </row>
    <row r="13" customFormat="false" ht="12.8" hidden="false" customHeight="false" outlineLevel="0" collapsed="false">
      <c r="A13" s="0" t="s">
        <v>123</v>
      </c>
      <c r="B13" s="0" t="n">
        <v>-107</v>
      </c>
    </row>
    <row r="14" customFormat="false" ht="12.8" hidden="false" customHeight="false" outlineLevel="0" collapsed="false">
      <c r="A14" s="0" t="s">
        <v>270</v>
      </c>
      <c r="B14" s="0" t="n">
        <v>-1073</v>
      </c>
    </row>
    <row r="15" customFormat="false" ht="12.8" hidden="false" customHeight="false" outlineLevel="0" collapsed="false">
      <c r="A15" s="0" t="s">
        <v>180</v>
      </c>
      <c r="B15" s="0" t="n">
        <v>-75</v>
      </c>
    </row>
    <row r="16" customFormat="false" ht="12.8" hidden="false" customHeight="false" outlineLevel="0" collapsed="false">
      <c r="A16" s="0" t="s">
        <v>280</v>
      </c>
      <c r="B16" s="0" t="n">
        <v>-356</v>
      </c>
    </row>
    <row r="17" customFormat="false" ht="12.8" hidden="false" customHeight="false" outlineLevel="0" collapsed="false">
      <c r="A17" s="0" t="s">
        <v>290</v>
      </c>
      <c r="B17" s="0" t="n">
        <v>-85</v>
      </c>
    </row>
    <row r="18" customFormat="false" ht="12.8" hidden="false" customHeight="false" outlineLevel="0" collapsed="false">
      <c r="A18" s="0" t="s">
        <v>162</v>
      </c>
      <c r="B18" s="0" t="n">
        <v>292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50"/>
  <sheetViews>
    <sheetView showFormulas="false" showGridLines="true" showRowColHeaders="true" showZeros="true" rightToLeft="false" tabSelected="false" showOutlineSymbols="true" defaultGridColor="true" view="normal" topLeftCell="C178" colorId="64" zoomScale="100" zoomScaleNormal="100" zoomScalePageLayoutView="100" workbookViewId="0">
      <selection pane="topLeft" activeCell="Q1" activeCellId="0" sqref="Q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35"/>
    <col collapsed="false" customWidth="true" hidden="false" outlineLevel="0" max="3" min="3" style="0" width="11.3"/>
    <col collapsed="false" customWidth="true" hidden="false" outlineLevel="0" max="4" min="4" style="0" width="14.43"/>
    <col collapsed="false" customWidth="true" hidden="false" outlineLevel="0" max="7" min="7" style="0" width="11.64"/>
    <col collapsed="false" customWidth="true" hidden="false" outlineLevel="0" max="8" min="8" style="0" width="9.59"/>
    <col collapsed="false" customWidth="true" hidden="false" outlineLevel="0" max="9" min="9" style="0" width="8.61"/>
    <col collapsed="false" customWidth="true" hidden="false" outlineLevel="0" max="10" min="10" style="0" width="8.38"/>
    <col collapsed="false" customWidth="true" hidden="false" outlineLevel="0" max="11" min="11" style="0" width="7.08"/>
    <col collapsed="false" customWidth="true" hidden="false" outlineLevel="0" max="12" min="12" style="0" width="8.19"/>
    <col collapsed="false" customWidth="true" hidden="false" outlineLevel="0" max="13" min="13" style="0" width="8.89"/>
    <col collapsed="false" customWidth="true" hidden="false" outlineLevel="0" max="14" min="14" style="0" width="6.54"/>
    <col collapsed="false" customWidth="true" hidden="false" outlineLevel="0" max="15" min="15" style="0" width="6.67"/>
    <col collapsed="false" customWidth="true" hidden="false" outlineLevel="0" max="16" min="16" style="0" width="8.61"/>
  </cols>
  <sheetData>
    <row r="1" customFormat="false" ht="12.8" hidden="false" customHeight="false" outlineLevel="0" collapsed="false">
      <c r="A1" s="0" t="s">
        <v>2</v>
      </c>
      <c r="B1" s="0" t="s">
        <v>359</v>
      </c>
      <c r="C1" s="0" t="s">
        <v>360</v>
      </c>
      <c r="D1" s="44" t="s">
        <v>691</v>
      </c>
      <c r="E1" s="0" t="s">
        <v>692</v>
      </c>
      <c r="F1" s="0" t="s">
        <v>693</v>
      </c>
      <c r="G1" s="0" t="s">
        <v>694</v>
      </c>
      <c r="H1" s="0" t="s">
        <v>695</v>
      </c>
      <c r="I1" s="0" t="s">
        <v>696</v>
      </c>
      <c r="J1" s="26" t="s">
        <v>697</v>
      </c>
      <c r="K1" s="26" t="s">
        <v>698</v>
      </c>
      <c r="L1" s="0" t="s">
        <v>699</v>
      </c>
      <c r="M1" s="37" t="s">
        <v>700</v>
      </c>
      <c r="N1" s="37"/>
      <c r="O1" s="37" t="s">
        <v>701</v>
      </c>
      <c r="Q1" s="0" t="s">
        <v>702</v>
      </c>
      <c r="R1" s="0" t="s">
        <v>703</v>
      </c>
    </row>
    <row r="2" customFormat="false" ht="12.8" hidden="false" customHeight="false" outlineLevel="0" collapsed="false">
      <c r="A2" s="0" t="s">
        <v>684</v>
      </c>
      <c r="B2" s="0" t="n">
        <v>105323</v>
      </c>
      <c r="C2" s="0" t="n">
        <v>119699</v>
      </c>
      <c r="D2" s="44" t="s">
        <v>517</v>
      </c>
      <c r="E2" s="0" t="n">
        <v>105324</v>
      </c>
      <c r="F2" s="0" t="n">
        <v>106715</v>
      </c>
      <c r="G2" s="0" t="n">
        <v>1392</v>
      </c>
      <c r="H2" s="0" t="n">
        <v>1209</v>
      </c>
      <c r="I2" s="30" t="s">
        <v>704</v>
      </c>
      <c r="J2" s="0" t="n">
        <v>4</v>
      </c>
      <c r="K2" s="0" t="n">
        <v>3</v>
      </c>
      <c r="L2" s="0" t="n">
        <v>3</v>
      </c>
      <c r="O2" s="0" t="n">
        <f aca="false">J2/K3</f>
        <v>0.666666666666667</v>
      </c>
      <c r="Q2" s="45" t="n">
        <f aca="false">J4/J2</f>
        <v>6.5</v>
      </c>
      <c r="R2" s="0" t="n">
        <f aca="false">J2/J4</f>
        <v>0.153846153846154</v>
      </c>
      <c r="S2" s="0" t="s">
        <v>705</v>
      </c>
    </row>
    <row r="3" customFormat="false" ht="12.8" hidden="false" customHeight="false" outlineLevel="0" collapsed="false">
      <c r="A3" s="0" t="s">
        <v>684</v>
      </c>
      <c r="B3" s="0" t="n">
        <v>105323</v>
      </c>
      <c r="C3" s="0" t="n">
        <v>119699</v>
      </c>
      <c r="D3" s="44" t="s">
        <v>706</v>
      </c>
      <c r="E3" s="0" t="n">
        <v>106716</v>
      </c>
      <c r="F3" s="0" t="n">
        <v>106733</v>
      </c>
      <c r="G3" s="0" t="n">
        <v>18</v>
      </c>
      <c r="H3" s="0" t="n">
        <v>18</v>
      </c>
      <c r="I3" s="30" t="s">
        <v>707</v>
      </c>
      <c r="J3" s="0" t="n">
        <v>6</v>
      </c>
      <c r="K3" s="0" t="n">
        <v>6</v>
      </c>
      <c r="L3" s="0" t="n">
        <v>0</v>
      </c>
      <c r="M3" s="0" t="n">
        <f aca="false">K3/J2</f>
        <v>1.5</v>
      </c>
      <c r="O3" s="0" t="n">
        <f aca="false">J3/K4</f>
        <v>0.157894736842105</v>
      </c>
    </row>
    <row r="4" customFormat="false" ht="12.8" hidden="false" customHeight="false" outlineLevel="0" collapsed="false">
      <c r="A4" s="0" t="s">
        <v>684</v>
      </c>
      <c r="B4" s="0" t="n">
        <v>105323</v>
      </c>
      <c r="C4" s="0" t="n">
        <v>119699</v>
      </c>
      <c r="D4" s="44" t="s">
        <v>708</v>
      </c>
      <c r="E4" s="0" t="n">
        <v>106734</v>
      </c>
      <c r="F4" s="0" t="n">
        <v>107603</v>
      </c>
      <c r="G4" s="0" t="n">
        <v>870</v>
      </c>
      <c r="H4" s="0" t="n">
        <v>870</v>
      </c>
      <c r="I4" s="30" t="s">
        <v>707</v>
      </c>
      <c r="J4" s="0" t="n">
        <v>26</v>
      </c>
      <c r="K4" s="0" t="n">
        <v>38</v>
      </c>
      <c r="L4" s="0" t="n">
        <v>15</v>
      </c>
      <c r="M4" s="45" t="n">
        <f aca="false">K4/J3</f>
        <v>6.33333333333333</v>
      </c>
      <c r="N4" s="0" t="s">
        <v>709</v>
      </c>
      <c r="O4" s="0" t="n">
        <f aca="false">J4/K5</f>
        <v>3.71428571428571</v>
      </c>
      <c r="Q4" s="0" t="n">
        <f aca="false">J6/J4</f>
        <v>0.576923076923077</v>
      </c>
      <c r="R4" s="0" t="n">
        <f aca="false">J4/J6</f>
        <v>1.73333333333333</v>
      </c>
    </row>
    <row r="5" customFormat="false" ht="12.8" hidden="false" customHeight="false" outlineLevel="0" collapsed="false">
      <c r="A5" s="0" t="s">
        <v>684</v>
      </c>
      <c r="B5" s="0" t="n">
        <v>105323</v>
      </c>
      <c r="C5" s="0" t="n">
        <v>119699</v>
      </c>
      <c r="D5" s="44" t="s">
        <v>710</v>
      </c>
      <c r="E5" s="0" t="n">
        <v>107604</v>
      </c>
      <c r="F5" s="0" t="n">
        <v>107599</v>
      </c>
      <c r="G5" s="0" t="n">
        <v>6</v>
      </c>
      <c r="H5" s="0" t="n">
        <v>2</v>
      </c>
      <c r="I5" s="30" t="s">
        <v>711</v>
      </c>
      <c r="J5" s="0" t="n">
        <v>7</v>
      </c>
      <c r="K5" s="0" t="n">
        <v>7</v>
      </c>
      <c r="L5" s="0" t="n">
        <v>7</v>
      </c>
      <c r="M5" s="0" t="n">
        <f aca="false">K5/J4</f>
        <v>0.269230769230769</v>
      </c>
      <c r="O5" s="0" t="n">
        <f aca="false">J5/K6</f>
        <v>0.4375</v>
      </c>
    </row>
    <row r="6" customFormat="false" ht="12.8" hidden="false" customHeight="false" outlineLevel="0" collapsed="false">
      <c r="A6" s="0" t="s">
        <v>684</v>
      </c>
      <c r="B6" s="0" t="n">
        <v>105323</v>
      </c>
      <c r="C6" s="0" t="n">
        <v>119699</v>
      </c>
      <c r="D6" s="44" t="s">
        <v>712</v>
      </c>
      <c r="E6" s="0" t="n">
        <v>107600</v>
      </c>
      <c r="F6" s="0" t="n">
        <v>108151</v>
      </c>
      <c r="G6" s="0" t="n">
        <v>552</v>
      </c>
      <c r="H6" s="0" t="n">
        <v>552</v>
      </c>
      <c r="I6" s="30" t="s">
        <v>707</v>
      </c>
      <c r="J6" s="0" t="n">
        <v>15</v>
      </c>
      <c r="K6" s="0" t="n">
        <v>16</v>
      </c>
      <c r="L6" s="0" t="n">
        <v>5</v>
      </c>
      <c r="M6" s="0" t="n">
        <f aca="false">K6/J5</f>
        <v>2.28571428571429</v>
      </c>
      <c r="O6" s="0" t="n">
        <f aca="false">J6/K7</f>
        <v>2.14285714285714</v>
      </c>
      <c r="Q6" s="0" t="n">
        <f aca="false">J8/J6</f>
        <v>1.26666666666667</v>
      </c>
      <c r="R6" s="0" t="n">
        <f aca="false">J6/J8</f>
        <v>0.789473684210526</v>
      </c>
    </row>
    <row r="7" customFormat="false" ht="12.8" hidden="false" customHeight="false" outlineLevel="0" collapsed="false">
      <c r="A7" s="0" t="s">
        <v>684</v>
      </c>
      <c r="B7" s="0" t="n">
        <v>105323</v>
      </c>
      <c r="C7" s="0" t="n">
        <v>119699</v>
      </c>
      <c r="D7" s="44" t="s">
        <v>713</v>
      </c>
      <c r="E7" s="0" t="n">
        <v>108152</v>
      </c>
      <c r="F7" s="0" t="n">
        <v>108155</v>
      </c>
      <c r="G7" s="0" t="n">
        <v>4</v>
      </c>
      <c r="H7" s="0" t="n">
        <v>4</v>
      </c>
      <c r="I7" s="30" t="s">
        <v>707</v>
      </c>
      <c r="J7" s="0" t="n">
        <v>7</v>
      </c>
      <c r="K7" s="0" t="n">
        <v>7</v>
      </c>
      <c r="L7" s="0" t="n">
        <v>7</v>
      </c>
      <c r="M7" s="0" t="n">
        <f aca="false">K7/J6</f>
        <v>0.466666666666667</v>
      </c>
      <c r="O7" s="0" t="n">
        <f aca="false">J7/K8</f>
        <v>0.368421052631579</v>
      </c>
    </row>
    <row r="8" customFormat="false" ht="12.8" hidden="false" customHeight="false" outlineLevel="0" collapsed="false">
      <c r="A8" s="0" t="s">
        <v>684</v>
      </c>
      <c r="B8" s="0" t="n">
        <v>105323</v>
      </c>
      <c r="C8" s="0" t="n">
        <v>119699</v>
      </c>
      <c r="D8" s="44" t="s">
        <v>714</v>
      </c>
      <c r="E8" s="0" t="n">
        <v>108156</v>
      </c>
      <c r="F8" s="0" t="n">
        <v>109778</v>
      </c>
      <c r="G8" s="0" t="n">
        <v>1623</v>
      </c>
      <c r="H8" s="0" t="n">
        <v>1623</v>
      </c>
      <c r="I8" s="30" t="s">
        <v>707</v>
      </c>
      <c r="J8" s="0" t="n">
        <v>19</v>
      </c>
      <c r="K8" s="0" t="n">
        <v>19</v>
      </c>
      <c r="L8" s="0" t="n">
        <v>13</v>
      </c>
      <c r="M8" s="0" t="n">
        <f aca="false">K8/J7</f>
        <v>2.71428571428571</v>
      </c>
      <c r="O8" s="0" t="n">
        <f aca="false">J8/K9</f>
        <v>0.791666666666667</v>
      </c>
      <c r="Q8" s="0" t="n">
        <f aca="false">J10/J8</f>
        <v>1.47368421052632</v>
      </c>
      <c r="R8" s="0" t="n">
        <f aca="false">J8/J10</f>
        <v>0.678571428571429</v>
      </c>
    </row>
    <row r="9" customFormat="false" ht="12.8" hidden="false" customHeight="false" outlineLevel="0" collapsed="false">
      <c r="A9" s="0" t="s">
        <v>684</v>
      </c>
      <c r="B9" s="0" t="n">
        <v>105323</v>
      </c>
      <c r="C9" s="0" t="n">
        <v>119699</v>
      </c>
      <c r="D9" s="44" t="s">
        <v>715</v>
      </c>
      <c r="E9" s="0" t="n">
        <v>109779</v>
      </c>
      <c r="F9" s="0" t="n">
        <v>109782</v>
      </c>
      <c r="G9" s="0" t="n">
        <v>4</v>
      </c>
      <c r="H9" s="0" t="n">
        <v>4</v>
      </c>
      <c r="I9" s="30" t="s">
        <v>707</v>
      </c>
      <c r="J9" s="0" t="n">
        <v>24</v>
      </c>
      <c r="K9" s="0" t="n">
        <v>24</v>
      </c>
      <c r="L9" s="0" t="n">
        <v>24</v>
      </c>
      <c r="M9" s="0" t="n">
        <f aca="false">K9/J8</f>
        <v>1.26315789473684</v>
      </c>
      <c r="O9" s="0" t="n">
        <f aca="false">J9/K10</f>
        <v>0.8</v>
      </c>
    </row>
    <row r="10" customFormat="false" ht="12.8" hidden="false" customHeight="false" outlineLevel="0" collapsed="false">
      <c r="A10" s="0" t="s">
        <v>684</v>
      </c>
      <c r="B10" s="0" t="n">
        <v>105323</v>
      </c>
      <c r="C10" s="0" t="n">
        <v>119699</v>
      </c>
      <c r="D10" s="44" t="s">
        <v>523</v>
      </c>
      <c r="E10" s="0" t="n">
        <v>109783</v>
      </c>
      <c r="F10" s="0" t="n">
        <v>110019</v>
      </c>
      <c r="G10" s="0" t="n">
        <v>237</v>
      </c>
      <c r="H10" s="0" t="n">
        <v>237</v>
      </c>
      <c r="I10" s="30" t="s">
        <v>707</v>
      </c>
      <c r="J10" s="0" t="n">
        <v>28</v>
      </c>
      <c r="K10" s="0" t="n">
        <v>30</v>
      </c>
      <c r="L10" s="0" t="n">
        <v>10</v>
      </c>
      <c r="M10" s="0" t="n">
        <f aca="false">K10/J9</f>
        <v>1.25</v>
      </c>
      <c r="O10" s="45" t="n">
        <f aca="false">J10/K11</f>
        <v>9.33333333333333</v>
      </c>
      <c r="Q10" s="0" t="n">
        <f aca="false">J12/J10</f>
        <v>0.428571428571429</v>
      </c>
      <c r="R10" s="0" t="n">
        <f aca="false">J10/J12</f>
        <v>2.33333333333333</v>
      </c>
    </row>
    <row r="11" customFormat="false" ht="12.8" hidden="false" customHeight="false" outlineLevel="0" collapsed="false">
      <c r="A11" s="0" t="s">
        <v>684</v>
      </c>
      <c r="B11" s="0" t="n">
        <v>105323</v>
      </c>
      <c r="C11" s="0" t="n">
        <v>119699</v>
      </c>
      <c r="D11" s="44" t="s">
        <v>716</v>
      </c>
      <c r="E11" s="0" t="n">
        <v>110020</v>
      </c>
      <c r="F11" s="0" t="n">
        <v>110000</v>
      </c>
      <c r="G11" s="0" t="n">
        <v>21</v>
      </c>
      <c r="H11" s="0" t="n">
        <v>2</v>
      </c>
      <c r="I11" s="30" t="s">
        <v>717</v>
      </c>
      <c r="J11" s="0" t="n">
        <v>3</v>
      </c>
      <c r="K11" s="0" t="n">
        <v>3</v>
      </c>
      <c r="L11" s="0" t="n">
        <v>3</v>
      </c>
      <c r="M11" s="0" t="n">
        <f aca="false">K11/J10</f>
        <v>0.107142857142857</v>
      </c>
      <c r="N11" s="0" t="s">
        <v>718</v>
      </c>
      <c r="O11" s="0" t="n">
        <f aca="false">J11/K12</f>
        <v>0.230769230769231</v>
      </c>
    </row>
    <row r="12" customFormat="false" ht="12.8" hidden="false" customHeight="false" outlineLevel="0" collapsed="false">
      <c r="A12" s="0" t="s">
        <v>684</v>
      </c>
      <c r="B12" s="0" t="n">
        <v>105323</v>
      </c>
      <c r="C12" s="0" t="n">
        <v>119699</v>
      </c>
      <c r="D12" s="44" t="s">
        <v>524</v>
      </c>
      <c r="E12" s="0" t="n">
        <v>110001</v>
      </c>
      <c r="F12" s="0" t="n">
        <v>117539</v>
      </c>
      <c r="G12" s="0" t="n">
        <v>7539</v>
      </c>
      <c r="H12" s="0" t="n">
        <v>7539</v>
      </c>
      <c r="I12" s="30" t="s">
        <v>707</v>
      </c>
      <c r="J12" s="0" t="n">
        <v>12</v>
      </c>
      <c r="K12" s="0" t="n">
        <v>13</v>
      </c>
      <c r="L12" s="0" t="n">
        <v>7</v>
      </c>
      <c r="M12" s="0" t="n">
        <f aca="false">K12/J11</f>
        <v>4.33333333333333</v>
      </c>
      <c r="O12" s="0" t="n">
        <f aca="false">J12/K13</f>
        <v>1.2</v>
      </c>
      <c r="Q12" s="0" t="n">
        <f aca="false">J14/J12</f>
        <v>2</v>
      </c>
      <c r="R12" s="0" t="n">
        <f aca="false">J12/J14</f>
        <v>0.5</v>
      </c>
    </row>
    <row r="13" customFormat="false" ht="12.8" hidden="false" customHeight="false" outlineLevel="0" collapsed="false">
      <c r="A13" s="0" t="s">
        <v>684</v>
      </c>
      <c r="B13" s="0" t="n">
        <v>105323</v>
      </c>
      <c r="C13" s="0" t="n">
        <v>119699</v>
      </c>
      <c r="D13" s="44" t="s">
        <v>719</v>
      </c>
      <c r="E13" s="0" t="n">
        <v>117540</v>
      </c>
      <c r="F13" s="0" t="n">
        <v>117713</v>
      </c>
      <c r="G13" s="0" t="n">
        <v>174</v>
      </c>
      <c r="H13" s="0" t="n">
        <v>174</v>
      </c>
      <c r="I13" s="30" t="s">
        <v>707</v>
      </c>
      <c r="J13" s="0" t="n">
        <v>11</v>
      </c>
      <c r="K13" s="0" t="n">
        <v>10</v>
      </c>
      <c r="L13" s="0" t="n">
        <v>3</v>
      </c>
      <c r="M13" s="0" t="n">
        <f aca="false">K13/J12</f>
        <v>0.833333333333333</v>
      </c>
      <c r="O13" s="0" t="n">
        <f aca="false">J13/K14</f>
        <v>0.407407407407407</v>
      </c>
    </row>
    <row r="14" customFormat="false" ht="12.8" hidden="false" customHeight="false" outlineLevel="0" collapsed="false">
      <c r="A14" s="0" t="s">
        <v>684</v>
      </c>
      <c r="B14" s="0" t="n">
        <v>105323</v>
      </c>
      <c r="C14" s="0" t="n">
        <v>119699</v>
      </c>
      <c r="D14" s="44" t="s">
        <v>525</v>
      </c>
      <c r="E14" s="0" t="n">
        <v>117714</v>
      </c>
      <c r="F14" s="0" t="n">
        <v>119699</v>
      </c>
      <c r="G14" s="0" t="n">
        <v>1986</v>
      </c>
      <c r="H14" s="0" t="n">
        <v>1986</v>
      </c>
      <c r="I14" s="30" t="s">
        <v>707</v>
      </c>
      <c r="J14" s="0" t="n">
        <v>24</v>
      </c>
      <c r="K14" s="0" t="n">
        <v>27</v>
      </c>
      <c r="L14" s="0" t="n">
        <v>11</v>
      </c>
      <c r="M14" s="0" t="n">
        <f aca="false">K14/J13</f>
        <v>2.45454545454545</v>
      </c>
      <c r="O14" s="0" t="n">
        <f aca="false">J14/K15</f>
        <v>0.6</v>
      </c>
    </row>
    <row r="15" customFormat="false" ht="12.8" hidden="false" customHeight="false" outlineLevel="0" collapsed="false">
      <c r="A15" s="0" t="s">
        <v>685</v>
      </c>
      <c r="B15" s="0" t="n">
        <v>194992</v>
      </c>
      <c r="C15" s="0" t="n">
        <v>209672</v>
      </c>
      <c r="D15" s="44" t="s">
        <v>720</v>
      </c>
      <c r="E15" s="0" t="n">
        <v>194993</v>
      </c>
      <c r="F15" s="0" t="n">
        <v>196657</v>
      </c>
      <c r="G15" s="0" t="n">
        <v>1665</v>
      </c>
      <c r="H15" s="0" t="n">
        <v>1665</v>
      </c>
      <c r="I15" s="30" t="s">
        <v>707</v>
      </c>
      <c r="J15" s="0" t="n">
        <v>83</v>
      </c>
      <c r="K15" s="0" t="n">
        <v>40</v>
      </c>
      <c r="L15" s="0" t="n">
        <v>64</v>
      </c>
      <c r="O15" s="0" t="n">
        <f aca="false">J15/K16</f>
        <v>0.215584415584416</v>
      </c>
      <c r="Q15" s="0" t="n">
        <f aca="false">J17/J15</f>
        <v>3.57831325301205</v>
      </c>
      <c r="R15" s="0" t="n">
        <f aca="false">J15/J17</f>
        <v>0.279461279461279</v>
      </c>
    </row>
    <row r="16" customFormat="false" ht="12.8" hidden="false" customHeight="false" outlineLevel="0" collapsed="false">
      <c r="A16" s="0" t="s">
        <v>685</v>
      </c>
      <c r="B16" s="0" t="n">
        <v>194992</v>
      </c>
      <c r="C16" s="0" t="n">
        <v>209672</v>
      </c>
      <c r="D16" s="44" t="s">
        <v>721</v>
      </c>
      <c r="E16" s="0" t="n">
        <v>196658</v>
      </c>
      <c r="F16" s="0" t="n">
        <v>196860</v>
      </c>
      <c r="G16" s="0" t="n">
        <v>203</v>
      </c>
      <c r="H16" s="0" t="n">
        <v>203</v>
      </c>
      <c r="I16" s="30" t="s">
        <v>707</v>
      </c>
      <c r="J16" s="0" t="n">
        <v>382</v>
      </c>
      <c r="K16" s="0" t="n">
        <v>385</v>
      </c>
      <c r="L16" s="0" t="n">
        <v>23</v>
      </c>
      <c r="M16" s="0" t="n">
        <f aca="false">K16/J15</f>
        <v>4.63855421686747</v>
      </c>
      <c r="O16" s="0" t="n">
        <f aca="false">J16/K17</f>
        <v>1.45801526717557</v>
      </c>
    </row>
    <row r="17" customFormat="false" ht="12.8" hidden="false" customHeight="false" outlineLevel="0" collapsed="false">
      <c r="A17" s="0" t="s">
        <v>685</v>
      </c>
      <c r="B17" s="0" t="n">
        <v>194992</v>
      </c>
      <c r="C17" s="0" t="n">
        <v>209672</v>
      </c>
      <c r="D17" s="44" t="s">
        <v>722</v>
      </c>
      <c r="E17" s="0" t="n">
        <v>196861</v>
      </c>
      <c r="F17" s="0" t="n">
        <v>197658</v>
      </c>
      <c r="G17" s="0" t="n">
        <v>798</v>
      </c>
      <c r="H17" s="0" t="n">
        <v>798</v>
      </c>
      <c r="I17" s="30" t="s">
        <v>707</v>
      </c>
      <c r="J17" s="0" t="n">
        <v>297</v>
      </c>
      <c r="K17" s="0" t="n">
        <v>262</v>
      </c>
      <c r="L17" s="0" t="n">
        <v>149</v>
      </c>
      <c r="M17" s="0" t="n">
        <f aca="false">K17/J16</f>
        <v>0.68586387434555</v>
      </c>
      <c r="O17" s="0" t="n">
        <f aca="false">J17/K18</f>
        <v>1.62295081967213</v>
      </c>
      <c r="Q17" s="0" t="n">
        <f aca="false">J19/J17</f>
        <v>0.505050505050505</v>
      </c>
      <c r="R17" s="0" t="n">
        <f aca="false">J17/J19</f>
        <v>1.98</v>
      </c>
    </row>
    <row r="18" customFormat="false" ht="12.8" hidden="false" customHeight="false" outlineLevel="0" collapsed="false">
      <c r="A18" s="0" t="s">
        <v>685</v>
      </c>
      <c r="B18" s="0" t="n">
        <v>194992</v>
      </c>
      <c r="C18" s="0" t="n">
        <v>209672</v>
      </c>
      <c r="D18" s="44" t="s">
        <v>723</v>
      </c>
      <c r="E18" s="0" t="n">
        <v>197659</v>
      </c>
      <c r="F18" s="0" t="n">
        <v>197659</v>
      </c>
      <c r="G18" s="0" t="n">
        <v>1</v>
      </c>
      <c r="H18" s="0" t="n">
        <v>1</v>
      </c>
      <c r="I18" s="30" t="s">
        <v>707</v>
      </c>
      <c r="J18" s="0" t="n">
        <v>183</v>
      </c>
      <c r="K18" s="0" t="n">
        <v>183</v>
      </c>
      <c r="L18" s="0" t="n">
        <v>183</v>
      </c>
      <c r="M18" s="0" t="n">
        <f aca="false">K18/J17</f>
        <v>0.616161616161616</v>
      </c>
      <c r="O18" s="0" t="n">
        <f aca="false">J18/K19</f>
        <v>1.11585365853659</v>
      </c>
    </row>
    <row r="19" customFormat="false" ht="12.8" hidden="false" customHeight="false" outlineLevel="0" collapsed="false">
      <c r="A19" s="0" t="s">
        <v>685</v>
      </c>
      <c r="B19" s="0" t="n">
        <v>194992</v>
      </c>
      <c r="C19" s="0" t="n">
        <v>209672</v>
      </c>
      <c r="D19" s="44" t="s">
        <v>724</v>
      </c>
      <c r="E19" s="0" t="n">
        <v>197660</v>
      </c>
      <c r="F19" s="0" t="n">
        <v>198529</v>
      </c>
      <c r="G19" s="0" t="n">
        <v>870</v>
      </c>
      <c r="H19" s="0" t="n">
        <v>870</v>
      </c>
      <c r="I19" s="30" t="s">
        <v>707</v>
      </c>
      <c r="J19" s="0" t="n">
        <v>150</v>
      </c>
      <c r="K19" s="0" t="n">
        <v>164</v>
      </c>
      <c r="L19" s="0" t="n">
        <v>59</v>
      </c>
      <c r="M19" s="0" t="n">
        <f aca="false">K19/J18</f>
        <v>0.896174863387978</v>
      </c>
      <c r="O19" s="0" t="n">
        <f aca="false">J19/K20</f>
        <v>0.980392156862745</v>
      </c>
      <c r="Q19" s="0" t="n">
        <f aca="false">J21/J19</f>
        <v>1.64666666666667</v>
      </c>
      <c r="R19" s="0" t="n">
        <f aca="false">J19/J21</f>
        <v>0.607287449392712</v>
      </c>
    </row>
    <row r="20" customFormat="false" ht="12.8" hidden="false" customHeight="false" outlineLevel="0" collapsed="false">
      <c r="A20" s="0" t="s">
        <v>685</v>
      </c>
      <c r="B20" s="0" t="n">
        <v>194992</v>
      </c>
      <c r="C20" s="0" t="n">
        <v>209672</v>
      </c>
      <c r="D20" s="44" t="s">
        <v>725</v>
      </c>
      <c r="E20" s="0" t="n">
        <v>198530</v>
      </c>
      <c r="F20" s="0" t="n">
        <v>198533</v>
      </c>
      <c r="G20" s="0" t="n">
        <v>4</v>
      </c>
      <c r="H20" s="0" t="n">
        <v>4</v>
      </c>
      <c r="I20" s="30" t="s">
        <v>707</v>
      </c>
      <c r="J20" s="0" t="n">
        <v>153</v>
      </c>
      <c r="K20" s="0" t="n">
        <v>153</v>
      </c>
      <c r="L20" s="0" t="n">
        <v>153</v>
      </c>
      <c r="M20" s="0" t="n">
        <f aca="false">K20/J19</f>
        <v>1.02</v>
      </c>
      <c r="O20" s="0" t="n">
        <f aca="false">J20/K21</f>
        <v>0.71830985915493</v>
      </c>
    </row>
    <row r="21" customFormat="false" ht="12.8" hidden="false" customHeight="false" outlineLevel="0" collapsed="false">
      <c r="A21" s="0" t="s">
        <v>685</v>
      </c>
      <c r="B21" s="0" t="n">
        <v>194992</v>
      </c>
      <c r="C21" s="0" t="n">
        <v>209672</v>
      </c>
      <c r="D21" s="44" t="s">
        <v>726</v>
      </c>
      <c r="E21" s="0" t="n">
        <v>198534</v>
      </c>
      <c r="F21" s="0" t="n">
        <v>199898</v>
      </c>
      <c r="G21" s="0" t="n">
        <v>1365</v>
      </c>
      <c r="H21" s="0" t="n">
        <v>1365</v>
      </c>
      <c r="I21" s="30" t="s">
        <v>707</v>
      </c>
      <c r="J21" s="0" t="n">
        <v>247</v>
      </c>
      <c r="K21" s="0" t="n">
        <v>213</v>
      </c>
      <c r="L21" s="0" t="n">
        <v>118</v>
      </c>
      <c r="M21" s="0" t="n">
        <f aca="false">K21/J20</f>
        <v>1.3921568627451</v>
      </c>
      <c r="O21" s="46" t="n">
        <f aca="false">J21/K22</f>
        <v>6.5</v>
      </c>
      <c r="P21" s="0" t="s">
        <v>727</v>
      </c>
      <c r="Q21" s="0" t="n">
        <f aca="false">J23/J21</f>
        <v>1.06477732793522</v>
      </c>
      <c r="R21" s="0" t="n">
        <f aca="false">J21/J23</f>
        <v>0.939163498098859</v>
      </c>
    </row>
    <row r="22" customFormat="false" ht="12.8" hidden="false" customHeight="false" outlineLevel="0" collapsed="false">
      <c r="A22" s="0" t="s">
        <v>685</v>
      </c>
      <c r="B22" s="0" t="n">
        <v>194992</v>
      </c>
      <c r="C22" s="0" t="n">
        <v>209672</v>
      </c>
      <c r="D22" s="44" t="s">
        <v>728</v>
      </c>
      <c r="E22" s="0" t="n">
        <v>199899</v>
      </c>
      <c r="F22" s="0" t="n">
        <v>199894</v>
      </c>
      <c r="G22" s="0" t="n">
        <v>6</v>
      </c>
      <c r="H22" s="0" t="n">
        <v>2</v>
      </c>
      <c r="I22" s="30" t="s">
        <v>711</v>
      </c>
      <c r="J22" s="0" t="n">
        <v>38</v>
      </c>
      <c r="K22" s="0" t="n">
        <v>38</v>
      </c>
      <c r="L22" s="0" t="n">
        <v>38</v>
      </c>
      <c r="M22" s="0" t="n">
        <f aca="false">K22/J21</f>
        <v>0.153846153846154</v>
      </c>
      <c r="O22" s="0" t="n">
        <f aca="false">J22/K23</f>
        <v>0.121794871794872</v>
      </c>
    </row>
    <row r="23" customFormat="false" ht="12.8" hidden="false" customHeight="false" outlineLevel="0" collapsed="false">
      <c r="A23" s="0" t="s">
        <v>685</v>
      </c>
      <c r="B23" s="0" t="n">
        <v>194992</v>
      </c>
      <c r="C23" s="0" t="n">
        <v>209672</v>
      </c>
      <c r="D23" s="44" t="s">
        <v>729</v>
      </c>
      <c r="E23" s="0" t="n">
        <v>199895</v>
      </c>
      <c r="F23" s="0" t="n">
        <v>200935</v>
      </c>
      <c r="G23" s="0" t="n">
        <v>1041</v>
      </c>
      <c r="H23" s="0" t="n">
        <v>1041</v>
      </c>
      <c r="I23" s="30" t="s">
        <v>707</v>
      </c>
      <c r="J23" s="0" t="n">
        <v>263</v>
      </c>
      <c r="K23" s="0" t="n">
        <v>312</v>
      </c>
      <c r="L23" s="0" t="n">
        <v>90</v>
      </c>
      <c r="M23" s="45" t="n">
        <f aca="false">K23/J22</f>
        <v>8.21052631578947</v>
      </c>
      <c r="N23" s="0" t="s">
        <v>727</v>
      </c>
      <c r="O23" s="0" t="n">
        <f aca="false">J23/K24</f>
        <v>2.76842105263158</v>
      </c>
      <c r="Q23" s="0" t="n">
        <f aca="false">J25/J23</f>
        <v>1.16349809885932</v>
      </c>
      <c r="R23" s="0" t="n">
        <f aca="false">J23/J25</f>
        <v>0.859477124183007</v>
      </c>
    </row>
    <row r="24" customFormat="false" ht="12.8" hidden="false" customHeight="false" outlineLevel="0" collapsed="false">
      <c r="A24" s="0" t="s">
        <v>685</v>
      </c>
      <c r="B24" s="0" t="n">
        <v>194992</v>
      </c>
      <c r="C24" s="0" t="n">
        <v>209672</v>
      </c>
      <c r="D24" s="44" t="s">
        <v>730</v>
      </c>
      <c r="E24" s="0" t="n">
        <v>200936</v>
      </c>
      <c r="F24" s="0" t="n">
        <v>200931</v>
      </c>
      <c r="G24" s="0" t="n">
        <v>6</v>
      </c>
      <c r="H24" s="0" t="n">
        <v>2</v>
      </c>
      <c r="I24" s="30" t="s">
        <v>711</v>
      </c>
      <c r="J24" s="0" t="n">
        <v>95</v>
      </c>
      <c r="K24" s="0" t="n">
        <v>95</v>
      </c>
      <c r="L24" s="0" t="n">
        <v>95</v>
      </c>
      <c r="M24" s="0" t="n">
        <f aca="false">K24/J23</f>
        <v>0.361216730038023</v>
      </c>
      <c r="O24" s="0" t="n">
        <f aca="false">J24/K25</f>
        <v>0.200845665961945</v>
      </c>
    </row>
    <row r="25" customFormat="false" ht="12.8" hidden="false" customHeight="false" outlineLevel="0" collapsed="false">
      <c r="A25" s="0" t="s">
        <v>685</v>
      </c>
      <c r="B25" s="0" t="n">
        <v>194992</v>
      </c>
      <c r="C25" s="0" t="n">
        <v>209672</v>
      </c>
      <c r="D25" s="44" t="s">
        <v>731</v>
      </c>
      <c r="E25" s="0" t="n">
        <v>200932</v>
      </c>
      <c r="F25" s="0" t="n">
        <v>202479</v>
      </c>
      <c r="G25" s="0" t="n">
        <v>1548</v>
      </c>
      <c r="H25" s="0" t="n">
        <v>1548</v>
      </c>
      <c r="I25" s="30" t="s">
        <v>707</v>
      </c>
      <c r="J25" s="0" t="n">
        <v>306</v>
      </c>
      <c r="K25" s="0" t="n">
        <v>473</v>
      </c>
      <c r="L25" s="0" t="n">
        <v>204</v>
      </c>
      <c r="M25" s="0" t="n">
        <f aca="false">K25/J24</f>
        <v>4.97894736842105</v>
      </c>
      <c r="O25" s="46" t="n">
        <f aca="false">J25/K26</f>
        <v>8.5</v>
      </c>
      <c r="Q25" s="0" t="n">
        <f aca="false">J27/J25</f>
        <v>0.859477124183007</v>
      </c>
      <c r="R25" s="0" t="n">
        <f aca="false">J25/J27</f>
        <v>1.16349809885932</v>
      </c>
    </row>
    <row r="26" customFormat="false" ht="12.8" hidden="false" customHeight="false" outlineLevel="0" collapsed="false">
      <c r="A26" s="0" t="s">
        <v>685</v>
      </c>
      <c r="B26" s="0" t="n">
        <v>194992</v>
      </c>
      <c r="C26" s="0" t="n">
        <v>209672</v>
      </c>
      <c r="D26" s="44" t="s">
        <v>732</v>
      </c>
      <c r="E26" s="0" t="n">
        <v>202480</v>
      </c>
      <c r="F26" s="0" t="n">
        <v>202475</v>
      </c>
      <c r="G26" s="0" t="n">
        <v>6</v>
      </c>
      <c r="H26" s="0" t="n">
        <v>2</v>
      </c>
      <c r="I26" s="30" t="s">
        <v>711</v>
      </c>
      <c r="J26" s="0" t="n">
        <v>36</v>
      </c>
      <c r="K26" s="0" t="n">
        <v>36</v>
      </c>
      <c r="L26" s="0" t="n">
        <v>36</v>
      </c>
      <c r="M26" s="0" t="n">
        <f aca="false">K26/J25</f>
        <v>0.117647058823529</v>
      </c>
      <c r="O26" s="0" t="n">
        <f aca="false">J26/K27</f>
        <v>0.169014084507042</v>
      </c>
    </row>
    <row r="27" customFormat="false" ht="12.8" hidden="false" customHeight="false" outlineLevel="0" collapsed="false">
      <c r="A27" s="0" t="s">
        <v>685</v>
      </c>
      <c r="B27" s="0" t="n">
        <v>194992</v>
      </c>
      <c r="C27" s="0" t="n">
        <v>209672</v>
      </c>
      <c r="D27" s="44" t="s">
        <v>733</v>
      </c>
      <c r="E27" s="0" t="n">
        <v>202476</v>
      </c>
      <c r="F27" s="0" t="n">
        <v>204068</v>
      </c>
      <c r="G27" s="0" t="n">
        <v>1593</v>
      </c>
      <c r="H27" s="0" t="n">
        <v>1593</v>
      </c>
      <c r="I27" s="30" t="s">
        <v>707</v>
      </c>
      <c r="J27" s="0" t="n">
        <v>263</v>
      </c>
      <c r="K27" s="0" t="n">
        <v>213</v>
      </c>
      <c r="L27" s="0" t="n">
        <v>127</v>
      </c>
      <c r="M27" s="45" t="n">
        <f aca="false">K27/J26</f>
        <v>5.91666666666667</v>
      </c>
      <c r="O27" s="0" t="n">
        <f aca="false">J27/K28</f>
        <v>2.95505617977528</v>
      </c>
      <c r="Q27" s="0" t="n">
        <f aca="false">J29/J27</f>
        <v>0.836501901140684</v>
      </c>
      <c r="R27" s="0" t="n">
        <f aca="false">J27/J29</f>
        <v>1.19545454545455</v>
      </c>
    </row>
    <row r="28" customFormat="false" ht="12.8" hidden="false" customHeight="false" outlineLevel="0" collapsed="false">
      <c r="A28" s="0" t="s">
        <v>685</v>
      </c>
      <c r="B28" s="0" t="n">
        <v>194992</v>
      </c>
      <c r="C28" s="0" t="n">
        <v>209672</v>
      </c>
      <c r="D28" s="44" t="s">
        <v>734</v>
      </c>
      <c r="E28" s="0" t="n">
        <v>204069</v>
      </c>
      <c r="F28" s="0" t="n">
        <v>204064</v>
      </c>
      <c r="G28" s="0" t="n">
        <v>6</v>
      </c>
      <c r="H28" s="0" t="n">
        <v>2</v>
      </c>
      <c r="I28" s="30" t="s">
        <v>711</v>
      </c>
      <c r="J28" s="0" t="n">
        <v>89</v>
      </c>
      <c r="K28" s="0" t="n">
        <v>89</v>
      </c>
      <c r="L28" s="0" t="n">
        <v>89</v>
      </c>
      <c r="M28" s="0" t="n">
        <f aca="false">K28/J27</f>
        <v>0.338403041825095</v>
      </c>
      <c r="O28" s="0" t="n">
        <f aca="false">J28/K29</f>
        <v>0.375527426160338</v>
      </c>
    </row>
    <row r="29" customFormat="false" ht="12.8" hidden="false" customHeight="false" outlineLevel="0" collapsed="false">
      <c r="A29" s="0" t="s">
        <v>685</v>
      </c>
      <c r="B29" s="0" t="n">
        <v>194992</v>
      </c>
      <c r="C29" s="0" t="n">
        <v>209672</v>
      </c>
      <c r="D29" s="44" t="s">
        <v>735</v>
      </c>
      <c r="E29" s="0" t="n">
        <v>204065</v>
      </c>
      <c r="F29" s="0" t="n">
        <v>205237</v>
      </c>
      <c r="G29" s="0" t="n">
        <v>1173</v>
      </c>
      <c r="H29" s="0" t="n">
        <v>1173</v>
      </c>
      <c r="I29" s="30" t="s">
        <v>707</v>
      </c>
      <c r="J29" s="0" t="n">
        <v>220</v>
      </c>
      <c r="K29" s="0" t="n">
        <v>237</v>
      </c>
      <c r="L29" s="0" t="n">
        <v>71</v>
      </c>
      <c r="M29" s="0" t="n">
        <f aca="false">K29/J28</f>
        <v>2.66292134831461</v>
      </c>
      <c r="O29" s="0" t="n">
        <f aca="false">J29/K30</f>
        <v>3.60655737704918</v>
      </c>
      <c r="Q29" s="0" t="n">
        <f aca="false">J31/J29</f>
        <v>1.55909090909091</v>
      </c>
      <c r="R29" s="0" t="n">
        <f aca="false">J29/J31</f>
        <v>0.641399416909621</v>
      </c>
    </row>
    <row r="30" customFormat="false" ht="12.8" hidden="false" customHeight="false" outlineLevel="0" collapsed="false">
      <c r="A30" s="0" t="s">
        <v>685</v>
      </c>
      <c r="B30" s="0" t="n">
        <v>194992</v>
      </c>
      <c r="C30" s="0" t="n">
        <v>209672</v>
      </c>
      <c r="D30" s="44" t="s">
        <v>736</v>
      </c>
      <c r="E30" s="0" t="n">
        <v>205238</v>
      </c>
      <c r="F30" s="0" t="n">
        <v>205230</v>
      </c>
      <c r="G30" s="0" t="n">
        <v>9</v>
      </c>
      <c r="H30" s="0" t="n">
        <v>2</v>
      </c>
      <c r="I30" s="30" t="s">
        <v>737</v>
      </c>
      <c r="J30" s="0" t="n">
        <v>61</v>
      </c>
      <c r="K30" s="0" t="n">
        <v>61</v>
      </c>
      <c r="L30" s="0" t="n">
        <v>61</v>
      </c>
      <c r="M30" s="0" t="n">
        <f aca="false">K30/J29</f>
        <v>0.277272727272727</v>
      </c>
      <c r="O30" s="0" t="n">
        <f aca="false">J30/K31</f>
        <v>0.224264705882353</v>
      </c>
    </row>
    <row r="31" customFormat="false" ht="12.8" hidden="false" customHeight="false" outlineLevel="0" collapsed="false">
      <c r="A31" s="0" t="s">
        <v>685</v>
      </c>
      <c r="B31" s="0" t="n">
        <v>194992</v>
      </c>
      <c r="C31" s="0" t="n">
        <v>209672</v>
      </c>
      <c r="D31" s="44" t="s">
        <v>738</v>
      </c>
      <c r="E31" s="0" t="n">
        <v>205231</v>
      </c>
      <c r="F31" s="0" t="n">
        <v>206778</v>
      </c>
      <c r="G31" s="0" t="n">
        <v>1548</v>
      </c>
      <c r="H31" s="0" t="n">
        <v>1548</v>
      </c>
      <c r="I31" s="30" t="s">
        <v>707</v>
      </c>
      <c r="J31" s="0" t="n">
        <v>343</v>
      </c>
      <c r="K31" s="0" t="n">
        <v>272</v>
      </c>
      <c r="L31" s="0" t="n">
        <v>141</v>
      </c>
      <c r="M31" s="0" t="n">
        <f aca="false">K31/J30</f>
        <v>4.45901639344262</v>
      </c>
      <c r="O31" s="0" t="n">
        <f aca="false">J31/K32</f>
        <v>0.364893617021277</v>
      </c>
      <c r="Q31" s="0" t="n">
        <f aca="false">J33/J31</f>
        <v>1.10204081632653</v>
      </c>
      <c r="R31" s="0" t="n">
        <f aca="false">J31/J33</f>
        <v>0.907407407407407</v>
      </c>
    </row>
    <row r="32" customFormat="false" ht="12.8" hidden="false" customHeight="false" outlineLevel="0" collapsed="false">
      <c r="A32" s="0" t="s">
        <v>685</v>
      </c>
      <c r="B32" s="0" t="n">
        <v>194992</v>
      </c>
      <c r="C32" s="0" t="n">
        <v>209672</v>
      </c>
      <c r="D32" s="44" t="s">
        <v>739</v>
      </c>
      <c r="E32" s="0" t="n">
        <v>206779</v>
      </c>
      <c r="F32" s="0" t="n">
        <v>206813</v>
      </c>
      <c r="G32" s="0" t="n">
        <v>35</v>
      </c>
      <c r="H32" s="0" t="n">
        <v>35</v>
      </c>
      <c r="I32" s="30" t="s">
        <v>707</v>
      </c>
      <c r="J32" s="0" t="n">
        <v>976</v>
      </c>
      <c r="K32" s="0" t="n">
        <v>940</v>
      </c>
      <c r="L32" s="0" t="n">
        <v>72</v>
      </c>
      <c r="M32" s="0" t="n">
        <f aca="false">K32/J31</f>
        <v>2.74052478134111</v>
      </c>
      <c r="O32" s="0" t="n">
        <f aca="false">J32/K33</f>
        <v>2.99386503067485</v>
      </c>
    </row>
    <row r="33" customFormat="false" ht="12.8" hidden="false" customHeight="false" outlineLevel="0" collapsed="false">
      <c r="A33" s="0" t="s">
        <v>685</v>
      </c>
      <c r="B33" s="0" t="n">
        <v>194992</v>
      </c>
      <c r="C33" s="0" t="n">
        <v>209672</v>
      </c>
      <c r="D33" s="44" t="s">
        <v>740</v>
      </c>
      <c r="E33" s="0" t="n">
        <v>206814</v>
      </c>
      <c r="F33" s="0" t="n">
        <v>207455</v>
      </c>
      <c r="G33" s="0" t="n">
        <v>642</v>
      </c>
      <c r="H33" s="0" t="n">
        <v>642</v>
      </c>
      <c r="I33" s="30" t="s">
        <v>707</v>
      </c>
      <c r="J33" s="0" t="n">
        <v>378</v>
      </c>
      <c r="K33" s="0" t="n">
        <v>326</v>
      </c>
      <c r="L33" s="0" t="n">
        <v>146</v>
      </c>
      <c r="M33" s="0" t="n">
        <f aca="false">K33/J32</f>
        <v>0.334016393442623</v>
      </c>
      <c r="O33" s="45" t="n">
        <f aca="false">J33/K34</f>
        <v>7.875</v>
      </c>
      <c r="P33" s="0" t="s">
        <v>727</v>
      </c>
      <c r="Q33" s="0" t="n">
        <f aca="false">J35/J33</f>
        <v>0.30952380952381</v>
      </c>
      <c r="R33" s="0" t="n">
        <f aca="false">J33/J35</f>
        <v>3.23076923076923</v>
      </c>
    </row>
    <row r="34" customFormat="false" ht="12.8" hidden="false" customHeight="false" outlineLevel="0" collapsed="false">
      <c r="A34" s="0" t="s">
        <v>685</v>
      </c>
      <c r="B34" s="0" t="n">
        <v>194992</v>
      </c>
      <c r="C34" s="0" t="n">
        <v>209672</v>
      </c>
      <c r="D34" s="44" t="s">
        <v>741</v>
      </c>
      <c r="E34" s="0" t="n">
        <v>207456</v>
      </c>
      <c r="F34" s="0" t="n">
        <v>207451</v>
      </c>
      <c r="G34" s="0" t="n">
        <v>6</v>
      </c>
      <c r="H34" s="0" t="n">
        <v>2</v>
      </c>
      <c r="I34" s="30" t="s">
        <v>711</v>
      </c>
      <c r="J34" s="0" t="n">
        <v>48</v>
      </c>
      <c r="K34" s="0" t="n">
        <v>48</v>
      </c>
      <c r="L34" s="0" t="n">
        <v>48</v>
      </c>
      <c r="M34" s="0" t="n">
        <f aca="false">K34/J33</f>
        <v>0.126984126984127</v>
      </c>
      <c r="N34" s="0" t="s">
        <v>727</v>
      </c>
      <c r="O34" s="0" t="n">
        <f aca="false">J34/K35</f>
        <v>0.905660377358491</v>
      </c>
    </row>
    <row r="35" customFormat="false" ht="12.8" hidden="false" customHeight="false" outlineLevel="0" collapsed="false">
      <c r="A35" s="0" t="s">
        <v>685</v>
      </c>
      <c r="B35" s="0" t="n">
        <v>194992</v>
      </c>
      <c r="C35" s="0" t="n">
        <v>209672</v>
      </c>
      <c r="D35" s="44" t="s">
        <v>742</v>
      </c>
      <c r="E35" s="0" t="n">
        <v>207452</v>
      </c>
      <c r="F35" s="0" t="n">
        <v>208420</v>
      </c>
      <c r="G35" s="0" t="n">
        <v>969</v>
      </c>
      <c r="H35" s="0" t="n">
        <v>969</v>
      </c>
      <c r="I35" s="30" t="s">
        <v>707</v>
      </c>
      <c r="J35" s="0" t="n">
        <v>117</v>
      </c>
      <c r="K35" s="0" t="n">
        <v>53</v>
      </c>
      <c r="L35" s="0" t="n">
        <v>71</v>
      </c>
      <c r="M35" s="0" t="n">
        <f aca="false">K35/J34</f>
        <v>1.10416666666667</v>
      </c>
      <c r="O35" s="0" t="n">
        <f aca="false">J35/K36</f>
        <v>1.85714285714286</v>
      </c>
      <c r="Q35" s="0" t="n">
        <f aca="false">J37/J35</f>
        <v>2.23076923076923</v>
      </c>
      <c r="R35" s="0" t="n">
        <f aca="false">J35/J37</f>
        <v>0.448275862068966</v>
      </c>
    </row>
    <row r="36" customFormat="false" ht="12.8" hidden="false" customHeight="false" outlineLevel="0" collapsed="false">
      <c r="A36" s="0" t="s">
        <v>685</v>
      </c>
      <c r="B36" s="0" t="n">
        <v>194992</v>
      </c>
      <c r="C36" s="0" t="n">
        <v>209672</v>
      </c>
      <c r="D36" s="44" t="s">
        <v>743</v>
      </c>
      <c r="E36" s="0" t="n">
        <v>208421</v>
      </c>
      <c r="F36" s="0" t="n">
        <v>208416</v>
      </c>
      <c r="G36" s="0" t="n">
        <v>6</v>
      </c>
      <c r="H36" s="0" t="n">
        <v>2</v>
      </c>
      <c r="I36" s="30" t="s">
        <v>711</v>
      </c>
      <c r="J36" s="0" t="n">
        <v>63</v>
      </c>
      <c r="K36" s="0" t="n">
        <v>63</v>
      </c>
      <c r="L36" s="0" t="n">
        <v>63</v>
      </c>
      <c r="M36" s="0" t="n">
        <f aca="false">K36/J35</f>
        <v>0.538461538461538</v>
      </c>
      <c r="O36" s="0" t="n">
        <f aca="false">J36/K37</f>
        <v>0.221830985915493</v>
      </c>
    </row>
    <row r="37" customFormat="false" ht="12.8" hidden="false" customHeight="false" outlineLevel="0" collapsed="false">
      <c r="A37" s="0" t="s">
        <v>685</v>
      </c>
      <c r="B37" s="0" t="n">
        <v>194992</v>
      </c>
      <c r="C37" s="0" t="n">
        <v>209672</v>
      </c>
      <c r="D37" s="44" t="s">
        <v>744</v>
      </c>
      <c r="E37" s="0" t="n">
        <v>208417</v>
      </c>
      <c r="F37" s="0" t="n">
        <v>208971</v>
      </c>
      <c r="G37" s="0" t="n">
        <v>555</v>
      </c>
      <c r="H37" s="0" t="n">
        <v>555</v>
      </c>
      <c r="I37" s="30" t="s">
        <v>707</v>
      </c>
      <c r="J37" s="0" t="n">
        <v>261</v>
      </c>
      <c r="K37" s="0" t="n">
        <v>284</v>
      </c>
      <c r="L37" s="0" t="n">
        <v>159</v>
      </c>
      <c r="M37" s="0" t="n">
        <f aca="false">K37/J36</f>
        <v>4.50793650793651</v>
      </c>
      <c r="O37" s="46" t="n">
        <f aca="false">J37/K38</f>
        <v>12.4285714285714</v>
      </c>
      <c r="Q37" s="0" t="n">
        <f aca="false">J39/J37</f>
        <v>0.877394636015326</v>
      </c>
      <c r="R37" s="0" t="n">
        <f aca="false">J37/J39</f>
        <v>1.13973799126638</v>
      </c>
    </row>
    <row r="38" customFormat="false" ht="12.8" hidden="false" customHeight="false" outlineLevel="0" collapsed="false">
      <c r="A38" s="0" t="s">
        <v>685</v>
      </c>
      <c r="B38" s="0" t="n">
        <v>194992</v>
      </c>
      <c r="C38" s="0" t="n">
        <v>209672</v>
      </c>
      <c r="D38" s="44" t="s">
        <v>745</v>
      </c>
      <c r="E38" s="0" t="n">
        <v>208972</v>
      </c>
      <c r="F38" s="0" t="n">
        <v>208937</v>
      </c>
      <c r="G38" s="0" t="n">
        <v>36</v>
      </c>
      <c r="H38" s="0" t="n">
        <v>2</v>
      </c>
      <c r="I38" s="30" t="s">
        <v>746</v>
      </c>
      <c r="J38" s="0" t="n">
        <v>21</v>
      </c>
      <c r="K38" s="0" t="n">
        <v>21</v>
      </c>
      <c r="L38" s="0" t="n">
        <v>21</v>
      </c>
      <c r="M38" s="0" t="n">
        <f aca="false">K38/J37</f>
        <v>0.0804597701149425</v>
      </c>
      <c r="N38" s="0" t="s">
        <v>727</v>
      </c>
      <c r="O38" s="0" t="n">
        <f aca="false">J38/K39</f>
        <v>0.0933333333333333</v>
      </c>
    </row>
    <row r="39" customFormat="false" ht="12.8" hidden="false" customHeight="false" outlineLevel="0" collapsed="false">
      <c r="A39" s="0" t="s">
        <v>685</v>
      </c>
      <c r="B39" s="0" t="n">
        <v>194992</v>
      </c>
      <c r="C39" s="0" t="n">
        <v>209672</v>
      </c>
      <c r="D39" s="44" t="s">
        <v>747</v>
      </c>
      <c r="E39" s="0" t="n">
        <v>208938</v>
      </c>
      <c r="F39" s="0" t="n">
        <v>209672</v>
      </c>
      <c r="G39" s="0" t="n">
        <v>735</v>
      </c>
      <c r="H39" s="0" t="n">
        <v>735</v>
      </c>
      <c r="I39" s="30" t="s">
        <v>707</v>
      </c>
      <c r="J39" s="0" t="n">
        <v>229</v>
      </c>
      <c r="K39" s="0" t="n">
        <v>225</v>
      </c>
      <c r="L39" s="0" t="n">
        <v>99</v>
      </c>
      <c r="M39" s="45" t="n">
        <f aca="false">K39/J38</f>
        <v>10.7142857142857</v>
      </c>
      <c r="N39" s="0" t="s">
        <v>727</v>
      </c>
      <c r="O39" s="0" t="n">
        <f aca="false">J39/K40</f>
        <v>1.15656565656566</v>
      </c>
      <c r="Q39" s="0" t="n">
        <f aca="false">J41/J39</f>
        <v>1.14847161572052</v>
      </c>
      <c r="R39" s="0" t="n">
        <f aca="false">J39/J41</f>
        <v>0.870722433460076</v>
      </c>
    </row>
    <row r="40" customFormat="false" ht="12.8" hidden="false" customHeight="false" outlineLevel="0" collapsed="false">
      <c r="A40" s="0" t="s">
        <v>21</v>
      </c>
      <c r="B40" s="0" t="n">
        <v>351524</v>
      </c>
      <c r="C40" s="0" t="n">
        <v>352138</v>
      </c>
      <c r="D40" s="44" t="s">
        <v>748</v>
      </c>
      <c r="E40" s="0" t="n">
        <v>351525</v>
      </c>
      <c r="F40" s="0" t="n">
        <v>351818</v>
      </c>
      <c r="G40" s="0" t="n">
        <v>294</v>
      </c>
      <c r="H40" s="0" t="n">
        <v>294</v>
      </c>
      <c r="I40" s="30" t="s">
        <v>707</v>
      </c>
      <c r="J40" s="0" t="n">
        <v>224</v>
      </c>
      <c r="K40" s="0" t="n">
        <v>198</v>
      </c>
      <c r="L40" s="0" t="n">
        <v>133</v>
      </c>
      <c r="O40" s="0" t="n">
        <f aca="false">J40/K41</f>
        <v>0.788732394366197</v>
      </c>
    </row>
    <row r="41" customFormat="false" ht="12.8" hidden="false" customHeight="false" outlineLevel="0" collapsed="false">
      <c r="A41" s="0" t="s">
        <v>21</v>
      </c>
      <c r="B41" s="0" t="n">
        <v>351524</v>
      </c>
      <c r="C41" s="0" t="n">
        <v>352138</v>
      </c>
      <c r="D41" s="44" t="s">
        <v>749</v>
      </c>
      <c r="E41" s="0" t="n">
        <v>351819</v>
      </c>
      <c r="F41" s="0" t="n">
        <v>351847</v>
      </c>
      <c r="G41" s="0" t="n">
        <v>29</v>
      </c>
      <c r="H41" s="0" t="n">
        <v>29</v>
      </c>
      <c r="I41" s="30" t="s">
        <v>707</v>
      </c>
      <c r="J41" s="0" t="n">
        <v>263</v>
      </c>
      <c r="K41" s="0" t="n">
        <v>284</v>
      </c>
      <c r="L41" s="0" t="n">
        <v>78</v>
      </c>
      <c r="M41" s="0" t="n">
        <f aca="false">K41/J40</f>
        <v>1.26785714285714</v>
      </c>
      <c r="O41" s="0" t="n">
        <f aca="false">J41/K42</f>
        <v>0.98134328358209</v>
      </c>
    </row>
    <row r="42" customFormat="false" ht="12.8" hidden="false" customHeight="false" outlineLevel="0" collapsed="false">
      <c r="A42" s="0" t="s">
        <v>21</v>
      </c>
      <c r="B42" s="0" t="n">
        <v>351524</v>
      </c>
      <c r="C42" s="0" t="n">
        <v>352138</v>
      </c>
      <c r="D42" s="44" t="s">
        <v>750</v>
      </c>
      <c r="E42" s="0" t="n">
        <v>351848</v>
      </c>
      <c r="F42" s="0" t="n">
        <v>352138</v>
      </c>
      <c r="G42" s="0" t="n">
        <v>291</v>
      </c>
      <c r="H42" s="0" t="n">
        <v>291</v>
      </c>
      <c r="I42" s="30" t="s">
        <v>707</v>
      </c>
      <c r="J42" s="0" t="n">
        <v>262</v>
      </c>
      <c r="K42" s="0" t="n">
        <v>268</v>
      </c>
      <c r="L42" s="0" t="n">
        <v>180</v>
      </c>
      <c r="M42" s="0" t="n">
        <f aca="false">K42/J41</f>
        <v>1.01901140684411</v>
      </c>
      <c r="O42" s="0" t="n">
        <f aca="false">J42/K43</f>
        <v>1.94074074074074</v>
      </c>
    </row>
    <row r="43" customFormat="false" ht="12.8" hidden="false" customHeight="false" outlineLevel="0" collapsed="false">
      <c r="A43" s="0" t="s">
        <v>686</v>
      </c>
      <c r="B43" s="0" t="n">
        <v>579348</v>
      </c>
      <c r="C43" s="0" t="n">
        <v>581492</v>
      </c>
      <c r="D43" s="44" t="s">
        <v>751</v>
      </c>
      <c r="E43" s="0" t="n">
        <v>579349</v>
      </c>
      <c r="F43" s="0" t="n">
        <v>580581</v>
      </c>
      <c r="G43" s="0" t="n">
        <v>1233</v>
      </c>
      <c r="H43" s="0" t="n">
        <v>1233</v>
      </c>
      <c r="I43" s="30" t="s">
        <v>707</v>
      </c>
      <c r="J43" s="0" t="n">
        <v>190</v>
      </c>
      <c r="K43" s="0" t="n">
        <v>135</v>
      </c>
      <c r="L43" s="0" t="n">
        <v>93</v>
      </c>
      <c r="O43" s="0" t="n">
        <f aca="false">J43/K44</f>
        <v>1.75925925925926</v>
      </c>
      <c r="Q43" s="0" t="n">
        <f aca="false">J45/J43</f>
        <v>0.515789473684211</v>
      </c>
      <c r="R43" s="0" t="n">
        <f aca="false">J43/J45</f>
        <v>1.93877551020408</v>
      </c>
    </row>
    <row r="44" customFormat="false" ht="12.8" hidden="false" customHeight="false" outlineLevel="0" collapsed="false">
      <c r="A44" s="0" t="s">
        <v>686</v>
      </c>
      <c r="B44" s="0" t="n">
        <v>579348</v>
      </c>
      <c r="C44" s="0" t="n">
        <v>581492</v>
      </c>
      <c r="D44" s="44" t="s">
        <v>752</v>
      </c>
      <c r="E44" s="0" t="n">
        <v>580582</v>
      </c>
      <c r="F44" s="0" t="n">
        <v>580808</v>
      </c>
      <c r="G44" s="0" t="n">
        <v>227</v>
      </c>
      <c r="H44" s="0" t="n">
        <v>227</v>
      </c>
      <c r="I44" s="30" t="s">
        <v>707</v>
      </c>
      <c r="J44" s="0" t="n">
        <v>98</v>
      </c>
      <c r="K44" s="0" t="n">
        <v>108</v>
      </c>
      <c r="L44" s="0" t="n">
        <v>15</v>
      </c>
      <c r="M44" s="0" t="n">
        <f aca="false">K44/J43</f>
        <v>0.568421052631579</v>
      </c>
      <c r="O44" s="0" t="n">
        <f aca="false">J44/K45</f>
        <v>1.02083333333333</v>
      </c>
    </row>
    <row r="45" customFormat="false" ht="12.8" hidden="false" customHeight="false" outlineLevel="0" collapsed="false">
      <c r="A45" s="0" t="s">
        <v>686</v>
      </c>
      <c r="B45" s="0" t="n">
        <v>579348</v>
      </c>
      <c r="C45" s="0" t="n">
        <v>581492</v>
      </c>
      <c r="D45" s="44" t="s">
        <v>753</v>
      </c>
      <c r="E45" s="0" t="n">
        <v>580809</v>
      </c>
      <c r="F45" s="0" t="n">
        <v>581492</v>
      </c>
      <c r="G45" s="0" t="n">
        <v>684</v>
      </c>
      <c r="H45" s="0" t="n">
        <v>684</v>
      </c>
      <c r="I45" s="30" t="s">
        <v>707</v>
      </c>
      <c r="J45" s="0" t="n">
        <v>98</v>
      </c>
      <c r="K45" s="0" t="n">
        <v>96</v>
      </c>
      <c r="L45" s="0" t="n">
        <v>26</v>
      </c>
      <c r="M45" s="0" t="n">
        <f aca="false">K45/J44</f>
        <v>0.979591836734694</v>
      </c>
      <c r="O45" s="0" t="n">
        <f aca="false">J45/K46</f>
        <v>0.75968992248062</v>
      </c>
    </row>
    <row r="46" customFormat="false" ht="12.8" hidden="false" customHeight="false" outlineLevel="0" collapsed="false">
      <c r="A46" s="0" t="s">
        <v>176</v>
      </c>
      <c r="B46" s="0" t="n">
        <v>684409</v>
      </c>
      <c r="C46" s="0" t="n">
        <v>694787</v>
      </c>
      <c r="D46" s="44" t="s">
        <v>754</v>
      </c>
      <c r="E46" s="0" t="n">
        <v>684410</v>
      </c>
      <c r="F46" s="0" t="n">
        <v>685132</v>
      </c>
      <c r="G46" s="0" t="n">
        <v>723</v>
      </c>
      <c r="H46" s="0" t="n">
        <v>715</v>
      </c>
      <c r="I46" s="30" t="s">
        <v>755</v>
      </c>
      <c r="J46" s="0" t="n">
        <v>167</v>
      </c>
      <c r="K46" s="0" t="n">
        <v>129</v>
      </c>
      <c r="L46" s="0" t="n">
        <v>83</v>
      </c>
      <c r="O46" s="0" t="n">
        <f aca="false">J46/K47</f>
        <v>3.5531914893617</v>
      </c>
      <c r="Q46" s="0" t="n">
        <f aca="false">J48/J46</f>
        <v>0.682634730538922</v>
      </c>
      <c r="R46" s="0" t="n">
        <f aca="false">J46/J48</f>
        <v>1.46491228070175</v>
      </c>
    </row>
    <row r="47" customFormat="false" ht="12.8" hidden="false" customHeight="false" outlineLevel="0" collapsed="false">
      <c r="A47" s="0" t="s">
        <v>176</v>
      </c>
      <c r="B47" s="0" t="n">
        <v>684409</v>
      </c>
      <c r="C47" s="0" t="n">
        <v>694787</v>
      </c>
      <c r="D47" s="44" t="s">
        <v>756</v>
      </c>
      <c r="E47" s="0" t="n">
        <v>685133</v>
      </c>
      <c r="F47" s="0" t="n">
        <v>685128</v>
      </c>
      <c r="G47" s="0" t="n">
        <v>6</v>
      </c>
      <c r="H47" s="0" t="n">
        <v>2</v>
      </c>
      <c r="I47" s="30" t="s">
        <v>711</v>
      </c>
      <c r="J47" s="0" t="n">
        <v>47</v>
      </c>
      <c r="K47" s="0" t="n">
        <v>47</v>
      </c>
      <c r="L47" s="0" t="n">
        <v>47</v>
      </c>
      <c r="M47" s="0" t="n">
        <f aca="false">K47/J46</f>
        <v>0.281437125748503</v>
      </c>
      <c r="O47" s="0" t="n">
        <f aca="false">J47/K48</f>
        <v>0.427272727272727</v>
      </c>
    </row>
    <row r="48" customFormat="false" ht="12.8" hidden="false" customHeight="false" outlineLevel="0" collapsed="false">
      <c r="A48" s="0" t="s">
        <v>176</v>
      </c>
      <c r="B48" s="0" t="n">
        <v>684409</v>
      </c>
      <c r="C48" s="0" t="n">
        <v>694787</v>
      </c>
      <c r="D48" s="44" t="s">
        <v>757</v>
      </c>
      <c r="E48" s="0" t="n">
        <v>685129</v>
      </c>
      <c r="F48" s="0" t="n">
        <v>685926</v>
      </c>
      <c r="G48" s="0" t="n">
        <v>798</v>
      </c>
      <c r="H48" s="0" t="n">
        <v>798</v>
      </c>
      <c r="I48" s="30" t="s">
        <v>707</v>
      </c>
      <c r="J48" s="0" t="n">
        <v>114</v>
      </c>
      <c r="K48" s="0" t="n">
        <v>110</v>
      </c>
      <c r="L48" s="0" t="n">
        <v>44</v>
      </c>
      <c r="M48" s="0" t="n">
        <f aca="false">K48/J47</f>
        <v>2.34042553191489</v>
      </c>
      <c r="O48" s="0" t="n">
        <f aca="false">J48/K49</f>
        <v>1.2</v>
      </c>
      <c r="Q48" s="0" t="n">
        <f aca="false">J50/J48</f>
        <v>0.87719298245614</v>
      </c>
      <c r="R48" s="0" t="n">
        <f aca="false">J48/J50</f>
        <v>1.14</v>
      </c>
    </row>
    <row r="49" customFormat="false" ht="12.8" hidden="false" customHeight="false" outlineLevel="0" collapsed="false">
      <c r="A49" s="0" t="s">
        <v>176</v>
      </c>
      <c r="B49" s="0" t="n">
        <v>684409</v>
      </c>
      <c r="C49" s="0" t="n">
        <v>694787</v>
      </c>
      <c r="D49" s="44" t="s">
        <v>758</v>
      </c>
      <c r="E49" s="0" t="n">
        <v>685927</v>
      </c>
      <c r="F49" s="0" t="n">
        <v>685927</v>
      </c>
      <c r="G49" s="0" t="n">
        <v>1</v>
      </c>
      <c r="H49" s="0" t="n">
        <v>1</v>
      </c>
      <c r="I49" s="30" t="s">
        <v>707</v>
      </c>
      <c r="J49" s="0" t="n">
        <v>95</v>
      </c>
      <c r="K49" s="0" t="n">
        <v>95</v>
      </c>
      <c r="L49" s="0" t="n">
        <v>95</v>
      </c>
      <c r="M49" s="0" t="n">
        <f aca="false">K49/J48</f>
        <v>0.833333333333333</v>
      </c>
      <c r="O49" s="0" t="n">
        <f aca="false">J49/K50</f>
        <v>1.01063829787234</v>
      </c>
    </row>
    <row r="50" customFormat="false" ht="12.8" hidden="false" customHeight="false" outlineLevel="0" collapsed="false">
      <c r="A50" s="0" t="s">
        <v>176</v>
      </c>
      <c r="B50" s="0" t="n">
        <v>684409</v>
      </c>
      <c r="C50" s="0" t="n">
        <v>694787</v>
      </c>
      <c r="D50" s="44" t="s">
        <v>759</v>
      </c>
      <c r="E50" s="0" t="n">
        <v>685928</v>
      </c>
      <c r="F50" s="0" t="n">
        <v>686815</v>
      </c>
      <c r="G50" s="0" t="n">
        <v>888</v>
      </c>
      <c r="H50" s="0" t="n">
        <v>888</v>
      </c>
      <c r="I50" s="30" t="s">
        <v>707</v>
      </c>
      <c r="J50" s="0" t="n">
        <v>100</v>
      </c>
      <c r="K50" s="0" t="n">
        <v>94</v>
      </c>
      <c r="L50" s="0" t="n">
        <v>41</v>
      </c>
      <c r="M50" s="0" t="n">
        <f aca="false">K50/J49</f>
        <v>0.989473684210526</v>
      </c>
      <c r="O50" s="0" t="n">
        <f aca="false">J50/K51</f>
        <v>0.99009900990099</v>
      </c>
      <c r="Q50" s="0" t="n">
        <f aca="false">J52/J50</f>
        <v>0.67</v>
      </c>
      <c r="R50" s="0" t="n">
        <f aca="false">J50/J52</f>
        <v>1.49253731343284</v>
      </c>
    </row>
    <row r="51" customFormat="false" ht="12.8" hidden="false" customHeight="false" outlineLevel="0" collapsed="false">
      <c r="A51" s="0" t="s">
        <v>176</v>
      </c>
      <c r="B51" s="0" t="n">
        <v>684409</v>
      </c>
      <c r="C51" s="0" t="n">
        <v>694787</v>
      </c>
      <c r="D51" s="44" t="s">
        <v>760</v>
      </c>
      <c r="E51" s="0" t="n">
        <v>686816</v>
      </c>
      <c r="F51" s="0" t="n">
        <v>686820</v>
      </c>
      <c r="G51" s="0" t="n">
        <v>5</v>
      </c>
      <c r="H51" s="0" t="n">
        <v>5</v>
      </c>
      <c r="I51" s="30" t="s">
        <v>707</v>
      </c>
      <c r="J51" s="0" t="n">
        <v>101</v>
      </c>
      <c r="K51" s="0" t="n">
        <v>101</v>
      </c>
      <c r="L51" s="0" t="n">
        <v>1</v>
      </c>
      <c r="M51" s="0" t="n">
        <f aca="false">K51/J50</f>
        <v>1.01</v>
      </c>
      <c r="O51" s="0" t="n">
        <f aca="false">J51/K52</f>
        <v>2.10416666666667</v>
      </c>
    </row>
    <row r="52" customFormat="false" ht="12.8" hidden="false" customHeight="false" outlineLevel="0" collapsed="false">
      <c r="A52" s="0" t="s">
        <v>176</v>
      </c>
      <c r="B52" s="0" t="n">
        <v>684409</v>
      </c>
      <c r="C52" s="0" t="n">
        <v>694787</v>
      </c>
      <c r="D52" s="44" t="s">
        <v>761</v>
      </c>
      <c r="E52" s="0" t="n">
        <v>686821</v>
      </c>
      <c r="F52" s="0" t="n">
        <v>688035</v>
      </c>
      <c r="G52" s="0" t="n">
        <v>1215</v>
      </c>
      <c r="H52" s="0" t="n">
        <v>1215</v>
      </c>
      <c r="I52" s="30" t="s">
        <v>707</v>
      </c>
      <c r="J52" s="0" t="n">
        <v>67</v>
      </c>
      <c r="K52" s="0" t="n">
        <v>48</v>
      </c>
      <c r="L52" s="0" t="n">
        <v>42</v>
      </c>
      <c r="M52" s="0" t="n">
        <f aca="false">K52/J51</f>
        <v>0.475247524752475</v>
      </c>
      <c r="O52" s="0" t="n">
        <f aca="false">J52/K53</f>
        <v>2.48148148148148</v>
      </c>
      <c r="Q52" s="0" t="n">
        <f aca="false">J54/J52</f>
        <v>1.02985074626866</v>
      </c>
      <c r="R52" s="0" t="n">
        <f aca="false">J52/J54</f>
        <v>0.971014492753623</v>
      </c>
    </row>
    <row r="53" customFormat="false" ht="12.8" hidden="false" customHeight="false" outlineLevel="0" collapsed="false">
      <c r="A53" s="0" t="s">
        <v>176</v>
      </c>
      <c r="B53" s="0" t="n">
        <v>684409</v>
      </c>
      <c r="C53" s="0" t="n">
        <v>694787</v>
      </c>
      <c r="D53" s="44" t="s">
        <v>762</v>
      </c>
      <c r="E53" s="0" t="n">
        <v>688036</v>
      </c>
      <c r="F53" s="0" t="n">
        <v>688031</v>
      </c>
      <c r="G53" s="0" t="n">
        <v>6</v>
      </c>
      <c r="H53" s="0" t="n">
        <v>2</v>
      </c>
      <c r="I53" s="30" t="s">
        <v>711</v>
      </c>
      <c r="J53" s="0" t="n">
        <v>27</v>
      </c>
      <c r="K53" s="0" t="n">
        <v>27</v>
      </c>
      <c r="L53" s="0" t="n">
        <v>27</v>
      </c>
      <c r="M53" s="0" t="n">
        <f aca="false">K53/J52</f>
        <v>0.402985074626866</v>
      </c>
      <c r="O53" s="0" t="n">
        <f aca="false">J53/K54</f>
        <v>0.329268292682927</v>
      </c>
    </row>
    <row r="54" customFormat="false" ht="12.8" hidden="false" customHeight="false" outlineLevel="0" collapsed="false">
      <c r="A54" s="0" t="s">
        <v>176</v>
      </c>
      <c r="B54" s="0" t="n">
        <v>684409</v>
      </c>
      <c r="C54" s="0" t="n">
        <v>694787</v>
      </c>
      <c r="D54" s="44" t="s">
        <v>763</v>
      </c>
      <c r="E54" s="0" t="n">
        <v>688032</v>
      </c>
      <c r="F54" s="0" t="n">
        <v>688859</v>
      </c>
      <c r="G54" s="0" t="n">
        <v>828</v>
      </c>
      <c r="H54" s="0" t="n">
        <v>828</v>
      </c>
      <c r="I54" s="30" t="s">
        <v>707</v>
      </c>
      <c r="J54" s="0" t="n">
        <v>69</v>
      </c>
      <c r="K54" s="0" t="n">
        <v>82</v>
      </c>
      <c r="L54" s="0" t="n">
        <v>20</v>
      </c>
      <c r="M54" s="0" t="n">
        <f aca="false">K54/J53</f>
        <v>3.03703703703704</v>
      </c>
      <c r="O54" s="46" t="n">
        <f aca="false">J54/K55</f>
        <v>34.5</v>
      </c>
      <c r="Q54" s="0" t="n">
        <f aca="false">J56/J54</f>
        <v>1.01449275362319</v>
      </c>
      <c r="R54" s="0" t="n">
        <f aca="false">J54/J56</f>
        <v>0.985714285714286</v>
      </c>
    </row>
    <row r="55" customFormat="false" ht="12.8" hidden="false" customHeight="false" outlineLevel="0" collapsed="false">
      <c r="A55" s="0" t="s">
        <v>176</v>
      </c>
      <c r="B55" s="0" t="n">
        <v>684409</v>
      </c>
      <c r="C55" s="0" t="n">
        <v>694787</v>
      </c>
      <c r="D55" s="44" t="s">
        <v>764</v>
      </c>
      <c r="E55" s="0" t="n">
        <v>688860</v>
      </c>
      <c r="F55" s="0" t="n">
        <v>688807</v>
      </c>
      <c r="G55" s="0" t="n">
        <v>54</v>
      </c>
      <c r="H55" s="0" t="n">
        <v>2</v>
      </c>
      <c r="I55" s="30" t="s">
        <v>765</v>
      </c>
      <c r="J55" s="0" t="n">
        <v>2</v>
      </c>
      <c r="K55" s="0" t="n">
        <v>2</v>
      </c>
      <c r="L55" s="0" t="n">
        <v>2</v>
      </c>
      <c r="M55" s="0" t="n">
        <f aca="false">K55/J54</f>
        <v>0.0289855072463768</v>
      </c>
      <c r="N55" s="0" t="s">
        <v>709</v>
      </c>
      <c r="O55" s="0" t="n">
        <f aca="false">J55/K56</f>
        <v>0.025</v>
      </c>
    </row>
    <row r="56" customFormat="false" ht="12.8" hidden="false" customHeight="false" outlineLevel="0" collapsed="false">
      <c r="A56" s="0" t="s">
        <v>176</v>
      </c>
      <c r="B56" s="0" t="n">
        <v>684409</v>
      </c>
      <c r="C56" s="0" t="n">
        <v>694787</v>
      </c>
      <c r="D56" s="44" t="s">
        <v>766</v>
      </c>
      <c r="E56" s="0" t="n">
        <v>688808</v>
      </c>
      <c r="F56" s="0" t="n">
        <v>689062</v>
      </c>
      <c r="G56" s="0" t="n">
        <v>255</v>
      </c>
      <c r="H56" s="0" t="n">
        <v>255</v>
      </c>
      <c r="I56" s="30" t="s">
        <v>707</v>
      </c>
      <c r="J56" s="0" t="n">
        <v>70</v>
      </c>
      <c r="K56" s="0" t="n">
        <v>80</v>
      </c>
      <c r="L56" s="0" t="n">
        <v>16</v>
      </c>
      <c r="M56" s="45" t="n">
        <f aca="false">K56/J55</f>
        <v>40</v>
      </c>
      <c r="O56" s="0" t="n">
        <f aca="false">J56/K57</f>
        <v>3.33333333333333</v>
      </c>
      <c r="Q56" s="0" t="n">
        <f aca="false">J58/J56</f>
        <v>0.6</v>
      </c>
      <c r="R56" s="0" t="n">
        <f aca="false">J56/J58</f>
        <v>1.66666666666667</v>
      </c>
    </row>
    <row r="57" customFormat="false" ht="12.8" hidden="false" customHeight="false" outlineLevel="0" collapsed="false">
      <c r="A57" s="0" t="s">
        <v>176</v>
      </c>
      <c r="B57" s="0" t="n">
        <v>684409</v>
      </c>
      <c r="C57" s="0" t="n">
        <v>694787</v>
      </c>
      <c r="D57" s="44" t="s">
        <v>767</v>
      </c>
      <c r="E57" s="0" t="n">
        <v>689063</v>
      </c>
      <c r="F57" s="0" t="n">
        <v>689058</v>
      </c>
      <c r="G57" s="0" t="n">
        <v>6</v>
      </c>
      <c r="H57" s="0" t="n">
        <v>2</v>
      </c>
      <c r="I57" s="30" t="s">
        <v>711</v>
      </c>
      <c r="J57" s="0" t="n">
        <v>21</v>
      </c>
      <c r="K57" s="0" t="n">
        <v>21</v>
      </c>
      <c r="L57" s="0" t="n">
        <v>21</v>
      </c>
      <c r="M57" s="0" t="n">
        <f aca="false">K57/J56</f>
        <v>0.3</v>
      </c>
      <c r="O57" s="0" t="n">
        <f aca="false">J57/K58</f>
        <v>0.65625</v>
      </c>
    </row>
    <row r="58" customFormat="false" ht="12.8" hidden="false" customHeight="false" outlineLevel="0" collapsed="false">
      <c r="A58" s="0" t="s">
        <v>176</v>
      </c>
      <c r="B58" s="0" t="n">
        <v>684409</v>
      </c>
      <c r="C58" s="0" t="n">
        <v>694787</v>
      </c>
      <c r="D58" s="44" t="s">
        <v>768</v>
      </c>
      <c r="E58" s="0" t="n">
        <v>689059</v>
      </c>
      <c r="F58" s="0" t="n">
        <v>690504</v>
      </c>
      <c r="G58" s="0" t="n">
        <v>1446</v>
      </c>
      <c r="H58" s="0" t="n">
        <v>1446</v>
      </c>
      <c r="I58" s="30" t="s">
        <v>707</v>
      </c>
      <c r="J58" s="0" t="n">
        <v>42</v>
      </c>
      <c r="K58" s="0" t="n">
        <v>32</v>
      </c>
      <c r="L58" s="0" t="n">
        <v>18</v>
      </c>
      <c r="M58" s="0" t="n">
        <f aca="false">K58/J57</f>
        <v>1.52380952380952</v>
      </c>
      <c r="O58" s="0" t="n">
        <f aca="false">J58/K59</f>
        <v>4.66666666666667</v>
      </c>
      <c r="Q58" s="0" t="n">
        <f aca="false">J60/J58</f>
        <v>0.952380952380952</v>
      </c>
      <c r="R58" s="0" t="n">
        <f aca="false">J58/J60</f>
        <v>1.05</v>
      </c>
    </row>
    <row r="59" customFormat="false" ht="12.8" hidden="false" customHeight="false" outlineLevel="0" collapsed="false">
      <c r="A59" s="0" t="s">
        <v>176</v>
      </c>
      <c r="B59" s="0" t="n">
        <v>684409</v>
      </c>
      <c r="C59" s="0" t="n">
        <v>694787</v>
      </c>
      <c r="D59" s="44" t="s">
        <v>769</v>
      </c>
      <c r="E59" s="0" t="n">
        <v>690505</v>
      </c>
      <c r="F59" s="0" t="n">
        <v>690500</v>
      </c>
      <c r="G59" s="0" t="n">
        <v>6</v>
      </c>
      <c r="H59" s="0" t="n">
        <v>2</v>
      </c>
      <c r="I59" s="30" t="s">
        <v>711</v>
      </c>
      <c r="J59" s="0" t="n">
        <v>9</v>
      </c>
      <c r="K59" s="0" t="n">
        <v>9</v>
      </c>
      <c r="L59" s="0" t="n">
        <v>9</v>
      </c>
      <c r="M59" s="0" t="n">
        <f aca="false">K59/J58</f>
        <v>0.214285714285714</v>
      </c>
      <c r="O59" s="0" t="n">
        <f aca="false">J59/K60</f>
        <v>0.145161290322581</v>
      </c>
      <c r="R59" s="0" t="n">
        <f aca="false">J59/J61</f>
        <v>1</v>
      </c>
    </row>
    <row r="60" customFormat="false" ht="12.8" hidden="false" customHeight="false" outlineLevel="0" collapsed="false">
      <c r="A60" s="0" t="s">
        <v>176</v>
      </c>
      <c r="B60" s="0" t="n">
        <v>684409</v>
      </c>
      <c r="C60" s="0" t="n">
        <v>694787</v>
      </c>
      <c r="D60" s="44" t="s">
        <v>770</v>
      </c>
      <c r="E60" s="0" t="n">
        <v>690501</v>
      </c>
      <c r="F60" s="0" t="n">
        <v>692027</v>
      </c>
      <c r="G60" s="0" t="n">
        <v>1527</v>
      </c>
      <c r="H60" s="0" t="n">
        <v>1527</v>
      </c>
      <c r="I60" s="30" t="s">
        <v>707</v>
      </c>
      <c r="J60" s="0" t="n">
        <v>40</v>
      </c>
      <c r="K60" s="0" t="n">
        <v>62</v>
      </c>
      <c r="L60" s="0" t="n">
        <v>23</v>
      </c>
      <c r="M60" s="45" t="n">
        <f aca="false">K60/J59</f>
        <v>6.88888888888889</v>
      </c>
      <c r="N60" s="0" t="s">
        <v>727</v>
      </c>
      <c r="O60" s="0" t="n">
        <f aca="false">J60/K61</f>
        <v>4.44444444444444</v>
      </c>
      <c r="Q60" s="0" t="n">
        <f aca="false">J62/J60</f>
        <v>0.95</v>
      </c>
      <c r="R60" s="0" t="n">
        <f aca="false">J60/J62</f>
        <v>1.05263157894737</v>
      </c>
    </row>
    <row r="61" customFormat="false" ht="12.8" hidden="false" customHeight="false" outlineLevel="0" collapsed="false">
      <c r="A61" s="0" t="s">
        <v>176</v>
      </c>
      <c r="B61" s="0" t="n">
        <v>684409</v>
      </c>
      <c r="C61" s="0" t="n">
        <v>694787</v>
      </c>
      <c r="D61" s="44" t="s">
        <v>771</v>
      </c>
      <c r="E61" s="0" t="n">
        <v>692028</v>
      </c>
      <c r="F61" s="0" t="n">
        <v>692023</v>
      </c>
      <c r="G61" s="0" t="n">
        <v>6</v>
      </c>
      <c r="H61" s="0" t="n">
        <v>2</v>
      </c>
      <c r="I61" s="30" t="s">
        <v>711</v>
      </c>
      <c r="J61" s="0" t="n">
        <v>9</v>
      </c>
      <c r="K61" s="0" t="n">
        <v>9</v>
      </c>
      <c r="L61" s="0" t="n">
        <v>9</v>
      </c>
      <c r="M61" s="0" t="n">
        <f aca="false">K61/J60</f>
        <v>0.225</v>
      </c>
      <c r="O61" s="0" t="n">
        <f aca="false">J61/K62</f>
        <v>0.264705882352941</v>
      </c>
    </row>
    <row r="62" customFormat="false" ht="12.8" hidden="false" customHeight="false" outlineLevel="0" collapsed="false">
      <c r="A62" s="0" t="s">
        <v>176</v>
      </c>
      <c r="B62" s="0" t="n">
        <v>684409</v>
      </c>
      <c r="C62" s="0" t="n">
        <v>694787</v>
      </c>
      <c r="D62" s="44" t="s">
        <v>772</v>
      </c>
      <c r="E62" s="0" t="n">
        <v>692024</v>
      </c>
      <c r="F62" s="0" t="n">
        <v>693232</v>
      </c>
      <c r="G62" s="0" t="n">
        <v>1209</v>
      </c>
      <c r="H62" s="0" t="n">
        <v>1209</v>
      </c>
      <c r="I62" s="30" t="s">
        <v>707</v>
      </c>
      <c r="J62" s="0" t="n">
        <v>38</v>
      </c>
      <c r="K62" s="0" t="n">
        <v>34</v>
      </c>
      <c r="L62" s="0" t="n">
        <v>18</v>
      </c>
      <c r="M62" s="0" t="n">
        <f aca="false">K62/J61</f>
        <v>3.77777777777778</v>
      </c>
      <c r="O62" s="0" t="n">
        <f aca="false">J62/K63</f>
        <v>1.1875</v>
      </c>
      <c r="Q62" s="0" t="n">
        <f aca="false">J64/J62</f>
        <v>1.5</v>
      </c>
      <c r="R62" s="0" t="n">
        <f aca="false">J62/J64</f>
        <v>0.666666666666667</v>
      </c>
    </row>
    <row r="63" customFormat="false" ht="12.8" hidden="false" customHeight="false" outlineLevel="0" collapsed="false">
      <c r="A63" s="0" t="s">
        <v>176</v>
      </c>
      <c r="B63" s="0" t="n">
        <v>684409</v>
      </c>
      <c r="C63" s="0" t="n">
        <v>694787</v>
      </c>
      <c r="D63" s="44" t="s">
        <v>773</v>
      </c>
      <c r="E63" s="0" t="n">
        <v>693233</v>
      </c>
      <c r="F63" s="0" t="n">
        <v>693236</v>
      </c>
      <c r="G63" s="0" t="n">
        <v>4</v>
      </c>
      <c r="H63" s="0" t="n">
        <v>4</v>
      </c>
      <c r="I63" s="30" t="s">
        <v>707</v>
      </c>
      <c r="J63" s="0" t="n">
        <v>32</v>
      </c>
      <c r="K63" s="0" t="n">
        <v>32</v>
      </c>
      <c r="L63" s="0" t="n">
        <v>32</v>
      </c>
      <c r="M63" s="0" t="n">
        <f aca="false">K63/J62</f>
        <v>0.842105263157895</v>
      </c>
      <c r="O63" s="0" t="n">
        <f aca="false">J63/K64</f>
        <v>0.477611940298507</v>
      </c>
    </row>
    <row r="64" customFormat="false" ht="12.8" hidden="false" customHeight="false" outlineLevel="0" collapsed="false">
      <c r="A64" s="0" t="s">
        <v>176</v>
      </c>
      <c r="B64" s="0" t="n">
        <v>684409</v>
      </c>
      <c r="C64" s="0" t="n">
        <v>694787</v>
      </c>
      <c r="D64" s="44" t="s">
        <v>774</v>
      </c>
      <c r="E64" s="0" t="n">
        <v>693237</v>
      </c>
      <c r="F64" s="0" t="n">
        <v>694787</v>
      </c>
      <c r="G64" s="0" t="n">
        <v>1551</v>
      </c>
      <c r="H64" s="0" t="n">
        <v>1551</v>
      </c>
      <c r="I64" s="30" t="s">
        <v>707</v>
      </c>
      <c r="J64" s="0" t="n">
        <v>57</v>
      </c>
      <c r="K64" s="0" t="n">
        <v>67</v>
      </c>
      <c r="L64" s="0" t="n">
        <v>27</v>
      </c>
      <c r="M64" s="0" t="n">
        <f aca="false">K64/J63</f>
        <v>2.09375</v>
      </c>
      <c r="Q64" s="0" t="n">
        <f aca="false">J66/J64</f>
        <v>0.157894736842105</v>
      </c>
    </row>
    <row r="65" customFormat="false" ht="12.8" hidden="false" customHeight="false" outlineLevel="0" collapsed="false">
      <c r="A65" s="0" t="s">
        <v>169</v>
      </c>
      <c r="B65" s="0" t="n">
        <v>827542</v>
      </c>
      <c r="C65" s="0" t="n">
        <v>828892</v>
      </c>
      <c r="D65" s="44" t="s">
        <v>775</v>
      </c>
      <c r="E65" s="0" t="n">
        <v>827543</v>
      </c>
      <c r="F65" s="0" t="n">
        <v>828076</v>
      </c>
      <c r="G65" s="0" t="n">
        <v>534</v>
      </c>
      <c r="H65" s="0" t="n">
        <v>534</v>
      </c>
      <c r="I65" s="30" t="s">
        <v>707</v>
      </c>
      <c r="J65" s="0" t="n">
        <v>37</v>
      </c>
      <c r="K65" s="0" t="n">
        <v>32</v>
      </c>
      <c r="L65" s="0" t="n">
        <v>10</v>
      </c>
      <c r="O65" s="0" t="n">
        <f aca="false">J65/K66</f>
        <v>4.11111111111111</v>
      </c>
      <c r="R65" s="0" t="n">
        <f aca="false">J65/J67</f>
        <v>3.7</v>
      </c>
    </row>
    <row r="66" customFormat="false" ht="12.8" hidden="false" customHeight="false" outlineLevel="0" collapsed="false">
      <c r="A66" s="0" t="s">
        <v>169</v>
      </c>
      <c r="B66" s="0" t="n">
        <v>827542</v>
      </c>
      <c r="C66" s="0" t="n">
        <v>828892</v>
      </c>
      <c r="D66" s="44" t="s">
        <v>776</v>
      </c>
      <c r="E66" s="0" t="n">
        <v>828077</v>
      </c>
      <c r="F66" s="0" t="n">
        <v>828139</v>
      </c>
      <c r="G66" s="0" t="n">
        <v>63</v>
      </c>
      <c r="H66" s="0" t="n">
        <v>63</v>
      </c>
      <c r="I66" s="30" t="s">
        <v>707</v>
      </c>
      <c r="J66" s="0" t="n">
        <v>9</v>
      </c>
      <c r="K66" s="0" t="n">
        <v>9</v>
      </c>
      <c r="L66" s="0" t="n">
        <v>1</v>
      </c>
      <c r="M66" s="0" t="n">
        <f aca="false">K66/J65</f>
        <v>0.243243243243243</v>
      </c>
      <c r="O66" s="0" t="n">
        <f aca="false">J66/K67</f>
        <v>1.8</v>
      </c>
    </row>
    <row r="67" customFormat="false" ht="12.8" hidden="false" customHeight="false" outlineLevel="0" collapsed="false">
      <c r="A67" s="0" t="s">
        <v>169</v>
      </c>
      <c r="B67" s="0" t="n">
        <v>827542</v>
      </c>
      <c r="C67" s="0" t="n">
        <v>828892</v>
      </c>
      <c r="D67" s="44" t="s">
        <v>777</v>
      </c>
      <c r="E67" s="0" t="n">
        <v>828140</v>
      </c>
      <c r="F67" s="0" t="n">
        <v>828892</v>
      </c>
      <c r="G67" s="0" t="n">
        <v>753</v>
      </c>
      <c r="H67" s="0" t="n">
        <v>753</v>
      </c>
      <c r="I67" s="30" t="s">
        <v>707</v>
      </c>
      <c r="J67" s="0" t="n">
        <v>10</v>
      </c>
      <c r="K67" s="0" t="n">
        <v>5</v>
      </c>
      <c r="L67" s="0" t="n">
        <v>6</v>
      </c>
      <c r="M67" s="0" t="n">
        <f aca="false">K67/J66</f>
        <v>0.555555555555556</v>
      </c>
      <c r="O67" s="0" t="n">
        <f aca="false">J67/K68</f>
        <v>0.222222222222222</v>
      </c>
    </row>
    <row r="68" customFormat="false" ht="12.8" hidden="false" customHeight="false" outlineLevel="0" collapsed="false">
      <c r="A68" s="0" t="s">
        <v>687</v>
      </c>
      <c r="B68" s="0" t="n">
        <v>1034902</v>
      </c>
      <c r="C68" s="0" t="n">
        <v>1037925</v>
      </c>
      <c r="D68" s="44" t="s">
        <v>778</v>
      </c>
      <c r="E68" s="0" t="n">
        <v>1034903</v>
      </c>
      <c r="F68" s="0" t="n">
        <v>1036015</v>
      </c>
      <c r="G68" s="0" t="n">
        <v>1113</v>
      </c>
      <c r="H68" s="0" t="n">
        <v>1113</v>
      </c>
      <c r="I68" s="30" t="s">
        <v>707</v>
      </c>
      <c r="J68" s="0" t="n">
        <v>56</v>
      </c>
      <c r="K68" s="0" t="n">
        <v>45</v>
      </c>
      <c r="L68" s="0" t="n">
        <v>32</v>
      </c>
      <c r="O68" s="0" t="n">
        <f aca="false">J68/K69</f>
        <v>2.54545454545455</v>
      </c>
      <c r="Q68" s="0" t="n">
        <f aca="false">J70/J68</f>
        <v>0.589285714285714</v>
      </c>
      <c r="R68" s="0" t="n">
        <f aca="false">J68/J70</f>
        <v>1.6969696969697</v>
      </c>
    </row>
    <row r="69" customFormat="false" ht="12.8" hidden="false" customHeight="false" outlineLevel="0" collapsed="false">
      <c r="A69" s="0" t="s">
        <v>687</v>
      </c>
      <c r="B69" s="0" t="n">
        <v>1034902</v>
      </c>
      <c r="C69" s="0" t="n">
        <v>1037925</v>
      </c>
      <c r="D69" s="44" t="s">
        <v>779</v>
      </c>
      <c r="E69" s="0" t="n">
        <v>1036016</v>
      </c>
      <c r="F69" s="0" t="n">
        <v>1036027</v>
      </c>
      <c r="G69" s="0" t="n">
        <v>12</v>
      </c>
      <c r="H69" s="0" t="n">
        <v>12</v>
      </c>
      <c r="I69" s="30" t="s">
        <v>707</v>
      </c>
      <c r="J69" s="0" t="n">
        <v>22</v>
      </c>
      <c r="K69" s="0" t="n">
        <v>22</v>
      </c>
      <c r="L69" s="0" t="n">
        <v>1</v>
      </c>
      <c r="M69" s="0" t="n">
        <f aca="false">K69/J68</f>
        <v>0.392857142857143</v>
      </c>
      <c r="O69" s="0" t="n">
        <f aca="false">J69/K70</f>
        <v>0.733333333333333</v>
      </c>
    </row>
    <row r="70" customFormat="false" ht="12.8" hidden="false" customHeight="false" outlineLevel="0" collapsed="false">
      <c r="A70" s="0" t="s">
        <v>687</v>
      </c>
      <c r="B70" s="0" t="n">
        <v>1034902</v>
      </c>
      <c r="C70" s="0" t="n">
        <v>1037925</v>
      </c>
      <c r="D70" s="44" t="s">
        <v>780</v>
      </c>
      <c r="E70" s="0" t="n">
        <v>1036028</v>
      </c>
      <c r="F70" s="0" t="n">
        <v>1037002</v>
      </c>
      <c r="G70" s="0" t="n">
        <v>975</v>
      </c>
      <c r="H70" s="0" t="n">
        <v>975</v>
      </c>
      <c r="I70" s="30" t="s">
        <v>707</v>
      </c>
      <c r="J70" s="0" t="n">
        <v>33</v>
      </c>
      <c r="K70" s="0" t="n">
        <v>30</v>
      </c>
      <c r="L70" s="0" t="n">
        <v>16</v>
      </c>
      <c r="M70" s="0" t="n">
        <f aca="false">K70/J69</f>
        <v>1.36363636363636</v>
      </c>
      <c r="O70" s="46" t="n">
        <f aca="false">J70/K71</f>
        <v>6.6</v>
      </c>
      <c r="Q70" s="0" t="n">
        <f aca="false">J72/J70</f>
        <v>1.09090909090909</v>
      </c>
      <c r="R70" s="0" t="n">
        <f aca="false">J70/J72</f>
        <v>0.916666666666667</v>
      </c>
    </row>
    <row r="71" customFormat="false" ht="12.8" hidden="false" customHeight="false" outlineLevel="0" collapsed="false">
      <c r="A71" s="0" t="s">
        <v>687</v>
      </c>
      <c r="B71" s="0" t="n">
        <v>1034902</v>
      </c>
      <c r="C71" s="0" t="n">
        <v>1037925</v>
      </c>
      <c r="D71" s="44" t="s">
        <v>781</v>
      </c>
      <c r="E71" s="0" t="n">
        <v>1037003</v>
      </c>
      <c r="F71" s="0" t="n">
        <v>1036998</v>
      </c>
      <c r="G71" s="0" t="n">
        <v>6</v>
      </c>
      <c r="H71" s="0" t="n">
        <v>2</v>
      </c>
      <c r="I71" s="30" t="s">
        <v>711</v>
      </c>
      <c r="J71" s="0" t="n">
        <v>5</v>
      </c>
      <c r="K71" s="0" t="n">
        <v>5</v>
      </c>
      <c r="L71" s="0" t="n">
        <v>5</v>
      </c>
      <c r="M71" s="0" t="n">
        <f aca="false">K71/J70</f>
        <v>0.151515151515152</v>
      </c>
      <c r="N71" s="0" t="s">
        <v>709</v>
      </c>
      <c r="O71" s="0" t="n">
        <f aca="false">J71/K72</f>
        <v>0.135135135135135</v>
      </c>
    </row>
    <row r="72" customFormat="false" ht="12.8" hidden="false" customHeight="false" outlineLevel="0" collapsed="false">
      <c r="A72" s="0" t="s">
        <v>687</v>
      </c>
      <c r="B72" s="0" t="n">
        <v>1034902</v>
      </c>
      <c r="C72" s="0" t="n">
        <v>1037925</v>
      </c>
      <c r="D72" s="44" t="s">
        <v>782</v>
      </c>
      <c r="E72" s="0" t="n">
        <v>1036999</v>
      </c>
      <c r="F72" s="0" t="n">
        <v>1037925</v>
      </c>
      <c r="G72" s="0" t="n">
        <v>927</v>
      </c>
      <c r="H72" s="0" t="n">
        <v>927</v>
      </c>
      <c r="I72" s="30" t="s">
        <v>707</v>
      </c>
      <c r="J72" s="0" t="n">
        <v>36</v>
      </c>
      <c r="K72" s="0" t="n">
        <v>37</v>
      </c>
      <c r="L72" s="0" t="n">
        <v>32</v>
      </c>
      <c r="M72" s="45" t="n">
        <f aca="false">K72/J71</f>
        <v>7.4</v>
      </c>
      <c r="O72" s="0" t="n">
        <f aca="false">J72/K73</f>
        <v>0.590163934426229</v>
      </c>
      <c r="Q72" s="0" t="n">
        <f aca="false">J74/J72</f>
        <v>0.888888888888889</v>
      </c>
      <c r="R72" s="0" t="n">
        <f aca="false">J72/J74</f>
        <v>1.125</v>
      </c>
    </row>
    <row r="73" customFormat="false" ht="12.8" hidden="false" customHeight="false" outlineLevel="0" collapsed="false">
      <c r="A73" s="0" t="s">
        <v>688</v>
      </c>
      <c r="B73" s="0" t="n">
        <v>1041263</v>
      </c>
      <c r="C73" s="0" t="n">
        <v>1045222</v>
      </c>
      <c r="D73" s="44" t="s">
        <v>783</v>
      </c>
      <c r="E73" s="0" t="n">
        <v>1041264</v>
      </c>
      <c r="F73" s="0" t="n">
        <v>1042094</v>
      </c>
      <c r="G73" s="0" t="n">
        <v>831</v>
      </c>
      <c r="H73" s="0" t="n">
        <v>831</v>
      </c>
      <c r="I73" s="30" t="s">
        <v>707</v>
      </c>
      <c r="J73" s="0" t="n">
        <v>64</v>
      </c>
      <c r="K73" s="0" t="n">
        <v>61</v>
      </c>
      <c r="L73" s="0" t="n">
        <v>20</v>
      </c>
      <c r="M73" s="0" t="n">
        <f aca="false">K73/J72</f>
        <v>1.69444444444444</v>
      </c>
      <c r="O73" s="0" t="n">
        <f aca="false">J73/K74</f>
        <v>2.13333333333333</v>
      </c>
    </row>
    <row r="74" customFormat="false" ht="12.8" hidden="false" customHeight="false" outlineLevel="0" collapsed="false">
      <c r="A74" s="0" t="s">
        <v>688</v>
      </c>
      <c r="B74" s="0" t="n">
        <v>1041263</v>
      </c>
      <c r="C74" s="0" t="n">
        <v>1045222</v>
      </c>
      <c r="D74" s="44" t="s">
        <v>784</v>
      </c>
      <c r="E74" s="0" t="n">
        <v>1042095</v>
      </c>
      <c r="F74" s="0" t="n">
        <v>1042114</v>
      </c>
      <c r="G74" s="0" t="n">
        <v>20</v>
      </c>
      <c r="H74" s="0" t="n">
        <v>20</v>
      </c>
      <c r="I74" s="30" t="s">
        <v>707</v>
      </c>
      <c r="J74" s="0" t="n">
        <v>32</v>
      </c>
      <c r="K74" s="0" t="n">
        <v>30</v>
      </c>
      <c r="L74" s="0" t="n">
        <v>10</v>
      </c>
      <c r="M74" s="0" t="n">
        <f aca="false">K74/J73</f>
        <v>0.46875</v>
      </c>
      <c r="O74" s="0" t="n">
        <f aca="false">J74/K75</f>
        <v>0.5</v>
      </c>
      <c r="Q74" s="0" t="n">
        <f aca="false">J76/J74</f>
        <v>2</v>
      </c>
      <c r="R74" s="0" t="n">
        <f aca="false">J74/J76</f>
        <v>0.5</v>
      </c>
    </row>
    <row r="75" customFormat="false" ht="12.8" hidden="false" customHeight="false" outlineLevel="0" collapsed="false">
      <c r="A75" s="0" t="s">
        <v>688</v>
      </c>
      <c r="B75" s="0" t="n">
        <v>1041263</v>
      </c>
      <c r="C75" s="0" t="n">
        <v>1045222</v>
      </c>
      <c r="D75" s="44" t="s">
        <v>785</v>
      </c>
      <c r="E75" s="0" t="n">
        <v>1042115</v>
      </c>
      <c r="F75" s="0" t="n">
        <v>1043239</v>
      </c>
      <c r="G75" s="0" t="n">
        <v>1125</v>
      </c>
      <c r="H75" s="0" t="n">
        <v>1125</v>
      </c>
      <c r="I75" s="30" t="s">
        <v>707</v>
      </c>
      <c r="J75" s="0" t="n">
        <v>72</v>
      </c>
      <c r="K75" s="0" t="n">
        <v>64</v>
      </c>
      <c r="L75" s="0" t="n">
        <v>23</v>
      </c>
      <c r="M75" s="0" t="n">
        <f aca="false">K75/J74</f>
        <v>2</v>
      </c>
      <c r="O75" s="0" t="n">
        <f aca="false">J75/K76</f>
        <v>1.10769230769231</v>
      </c>
    </row>
    <row r="76" customFormat="false" ht="12.8" hidden="false" customHeight="false" outlineLevel="0" collapsed="false">
      <c r="A76" s="0" t="s">
        <v>688</v>
      </c>
      <c r="B76" s="0" t="n">
        <v>1041263</v>
      </c>
      <c r="C76" s="0" t="n">
        <v>1045222</v>
      </c>
      <c r="D76" s="44" t="s">
        <v>786</v>
      </c>
      <c r="E76" s="0" t="n">
        <v>1043240</v>
      </c>
      <c r="F76" s="0" t="n">
        <v>1043298</v>
      </c>
      <c r="G76" s="0" t="n">
        <v>59</v>
      </c>
      <c r="H76" s="0" t="n">
        <v>59</v>
      </c>
      <c r="I76" s="30" t="s">
        <v>707</v>
      </c>
      <c r="J76" s="0" t="n">
        <v>64</v>
      </c>
      <c r="K76" s="0" t="n">
        <v>65</v>
      </c>
      <c r="L76" s="0" t="n">
        <v>5</v>
      </c>
      <c r="M76" s="0" t="n">
        <f aca="false">K76/J75</f>
        <v>0.902777777777778</v>
      </c>
      <c r="O76" s="0" t="n">
        <f aca="false">J76/K77</f>
        <v>0.96969696969697</v>
      </c>
      <c r="Q76" s="0" t="n">
        <f aca="false">J78/J76</f>
        <v>0.75</v>
      </c>
      <c r="R76" s="0" t="n">
        <f aca="false">J76/J78</f>
        <v>1.33333333333333</v>
      </c>
    </row>
    <row r="77" customFormat="false" ht="12.8" hidden="false" customHeight="false" outlineLevel="0" collapsed="false">
      <c r="A77" s="0" t="s">
        <v>688</v>
      </c>
      <c r="B77" s="0" t="n">
        <v>1041263</v>
      </c>
      <c r="C77" s="0" t="n">
        <v>1045222</v>
      </c>
      <c r="D77" s="44" t="s">
        <v>787</v>
      </c>
      <c r="E77" s="0" t="n">
        <v>1043299</v>
      </c>
      <c r="F77" s="0" t="n">
        <v>1044315</v>
      </c>
      <c r="G77" s="0" t="n">
        <v>1017</v>
      </c>
      <c r="H77" s="0" t="n">
        <v>1017</v>
      </c>
      <c r="I77" s="30" t="s">
        <v>707</v>
      </c>
      <c r="J77" s="0" t="n">
        <v>62</v>
      </c>
      <c r="K77" s="0" t="n">
        <v>66</v>
      </c>
      <c r="L77" s="0" t="n">
        <v>25</v>
      </c>
      <c r="M77" s="0" t="n">
        <f aca="false">K77/J76</f>
        <v>1.03125</v>
      </c>
      <c r="O77" s="0" t="n">
        <f aca="false">J77/K78</f>
        <v>1.29166666666667</v>
      </c>
    </row>
    <row r="78" customFormat="false" ht="12.8" hidden="false" customHeight="false" outlineLevel="0" collapsed="false">
      <c r="A78" s="0" t="s">
        <v>688</v>
      </c>
      <c r="B78" s="0" t="n">
        <v>1041263</v>
      </c>
      <c r="C78" s="0" t="n">
        <v>1045222</v>
      </c>
      <c r="D78" s="44" t="s">
        <v>788</v>
      </c>
      <c r="E78" s="0" t="n">
        <v>1044316</v>
      </c>
      <c r="F78" s="0" t="n">
        <v>1044316</v>
      </c>
      <c r="G78" s="0" t="n">
        <v>1</v>
      </c>
      <c r="H78" s="0" t="n">
        <v>1</v>
      </c>
      <c r="I78" s="30" t="s">
        <v>707</v>
      </c>
      <c r="J78" s="0" t="n">
        <v>48</v>
      </c>
      <c r="K78" s="0" t="n">
        <v>48</v>
      </c>
      <c r="L78" s="0" t="n">
        <v>48</v>
      </c>
      <c r="M78" s="0" t="n">
        <f aca="false">K78/J77</f>
        <v>0.774193548387097</v>
      </c>
      <c r="O78" s="0" t="n">
        <f aca="false">J78/K79</f>
        <v>1.06666666666667</v>
      </c>
    </row>
    <row r="79" customFormat="false" ht="12.8" hidden="false" customHeight="false" outlineLevel="0" collapsed="false">
      <c r="A79" s="0" t="s">
        <v>688</v>
      </c>
      <c r="B79" s="0" t="n">
        <v>1041263</v>
      </c>
      <c r="C79" s="0" t="n">
        <v>1045222</v>
      </c>
      <c r="D79" s="44" t="s">
        <v>789</v>
      </c>
      <c r="E79" s="0" t="n">
        <v>1044317</v>
      </c>
      <c r="F79" s="0" t="n">
        <v>1045222</v>
      </c>
      <c r="G79" s="0" t="n">
        <v>906</v>
      </c>
      <c r="H79" s="0" t="n">
        <v>906</v>
      </c>
      <c r="I79" s="30" t="s">
        <v>707</v>
      </c>
      <c r="J79" s="0" t="n">
        <v>43</v>
      </c>
      <c r="K79" s="0" t="n">
        <v>45</v>
      </c>
      <c r="L79" s="0" t="n">
        <v>20</v>
      </c>
      <c r="M79" s="0" t="n">
        <f aca="false">K79/J78</f>
        <v>0.9375</v>
      </c>
      <c r="O79" s="0" t="n">
        <f aca="false">J79/K80</f>
        <v>0.2</v>
      </c>
    </row>
    <row r="80" customFormat="false" ht="12.8" hidden="false" customHeight="false" outlineLevel="0" collapsed="false">
      <c r="A80" s="0" t="s">
        <v>204</v>
      </c>
      <c r="B80" s="0" t="n">
        <v>1077974</v>
      </c>
      <c r="C80" s="0" t="n">
        <v>1081684</v>
      </c>
      <c r="D80" s="44" t="s">
        <v>790</v>
      </c>
      <c r="E80" s="0" t="n">
        <v>1077975</v>
      </c>
      <c r="F80" s="0" t="n">
        <v>1078334</v>
      </c>
      <c r="G80" s="0" t="n">
        <v>360</v>
      </c>
      <c r="H80" s="0" t="n">
        <v>360</v>
      </c>
      <c r="I80" s="30" t="s">
        <v>707</v>
      </c>
      <c r="J80" s="0" t="n">
        <v>255</v>
      </c>
      <c r="K80" s="0" t="n">
        <v>215</v>
      </c>
      <c r="L80" s="0" t="n">
        <v>99</v>
      </c>
      <c r="O80" s="0" t="n">
        <f aca="false">J80/K81</f>
        <v>0.732758620689655</v>
      </c>
      <c r="Q80" s="0" t="n">
        <f aca="false">J82/J80</f>
        <v>1.05882352941176</v>
      </c>
      <c r="R80" s="0" t="n">
        <f aca="false">J80/J82</f>
        <v>0.944444444444444</v>
      </c>
    </row>
    <row r="81" customFormat="false" ht="12.8" hidden="false" customHeight="false" outlineLevel="0" collapsed="false">
      <c r="A81" s="0" t="s">
        <v>204</v>
      </c>
      <c r="B81" s="0" t="n">
        <v>1077974</v>
      </c>
      <c r="C81" s="0" t="n">
        <v>1081684</v>
      </c>
      <c r="D81" s="44" t="s">
        <v>791</v>
      </c>
      <c r="E81" s="0" t="n">
        <v>1078335</v>
      </c>
      <c r="F81" s="0" t="n">
        <v>1078390</v>
      </c>
      <c r="G81" s="0" t="n">
        <v>56</v>
      </c>
      <c r="H81" s="0" t="n">
        <v>56</v>
      </c>
      <c r="I81" s="30" t="s">
        <v>707</v>
      </c>
      <c r="J81" s="0" t="n">
        <v>322</v>
      </c>
      <c r="K81" s="0" t="n">
        <v>348</v>
      </c>
      <c r="L81" s="0" t="n">
        <v>120</v>
      </c>
      <c r="M81" s="0" t="n">
        <f aca="false">K81/J80</f>
        <v>1.36470588235294</v>
      </c>
      <c r="O81" s="0" t="n">
        <f aca="false">J81/K82</f>
        <v>0.972809667673716</v>
      </c>
    </row>
    <row r="82" customFormat="false" ht="12.8" hidden="false" customHeight="false" outlineLevel="0" collapsed="false">
      <c r="A82" s="0" t="s">
        <v>204</v>
      </c>
      <c r="B82" s="0" t="n">
        <v>1077974</v>
      </c>
      <c r="C82" s="0" t="n">
        <v>1081684</v>
      </c>
      <c r="D82" s="44" t="s">
        <v>542</v>
      </c>
      <c r="E82" s="0" t="n">
        <v>1078391</v>
      </c>
      <c r="F82" s="0" t="n">
        <v>1078687</v>
      </c>
      <c r="G82" s="0" t="n">
        <v>297</v>
      </c>
      <c r="H82" s="0" t="n">
        <v>297</v>
      </c>
      <c r="I82" s="30" t="s">
        <v>707</v>
      </c>
      <c r="J82" s="0" t="n">
        <v>270</v>
      </c>
      <c r="K82" s="0" t="n">
        <v>331</v>
      </c>
      <c r="L82" s="0" t="n">
        <v>106</v>
      </c>
      <c r="M82" s="0" t="n">
        <f aca="false">K82/J81</f>
        <v>1.02795031055901</v>
      </c>
      <c r="O82" s="0" t="n">
        <f aca="false">J82/K83</f>
        <v>1.22171945701357</v>
      </c>
      <c r="Q82" s="0" t="n">
        <f aca="false">J84/J82</f>
        <v>0.425925925925926</v>
      </c>
      <c r="R82" s="0" t="n">
        <f aca="false">J82/J84</f>
        <v>2.34782608695652</v>
      </c>
    </row>
    <row r="83" customFormat="false" ht="12.8" hidden="false" customHeight="false" outlineLevel="0" collapsed="false">
      <c r="A83" s="0" t="s">
        <v>204</v>
      </c>
      <c r="B83" s="0" t="n">
        <v>1077974</v>
      </c>
      <c r="C83" s="0" t="n">
        <v>1081684</v>
      </c>
      <c r="D83" s="44" t="s">
        <v>792</v>
      </c>
      <c r="E83" s="0" t="n">
        <v>1078688</v>
      </c>
      <c r="F83" s="0" t="n">
        <v>1078742</v>
      </c>
      <c r="G83" s="0" t="n">
        <v>55</v>
      </c>
      <c r="H83" s="0" t="n">
        <v>55</v>
      </c>
      <c r="I83" s="30" t="s">
        <v>707</v>
      </c>
      <c r="J83" s="0" t="n">
        <v>216</v>
      </c>
      <c r="K83" s="0" t="n">
        <v>221</v>
      </c>
      <c r="L83" s="0" t="n">
        <v>13</v>
      </c>
      <c r="M83" s="0" t="n">
        <f aca="false">K83/J82</f>
        <v>0.818518518518519</v>
      </c>
      <c r="O83" s="0" t="n">
        <f aca="false">J83/K84</f>
        <v>1.37579617834395</v>
      </c>
    </row>
    <row r="84" customFormat="false" ht="12.8" hidden="false" customHeight="false" outlineLevel="0" collapsed="false">
      <c r="A84" s="0" t="s">
        <v>204</v>
      </c>
      <c r="B84" s="0" t="n">
        <v>1077974</v>
      </c>
      <c r="C84" s="0" t="n">
        <v>1081684</v>
      </c>
      <c r="D84" s="44" t="s">
        <v>793</v>
      </c>
      <c r="E84" s="0" t="n">
        <v>1078743</v>
      </c>
      <c r="F84" s="0" t="n">
        <v>1081055</v>
      </c>
      <c r="G84" s="0" t="n">
        <v>2313</v>
      </c>
      <c r="H84" s="0" t="n">
        <v>2313</v>
      </c>
      <c r="I84" s="30" t="s">
        <v>707</v>
      </c>
      <c r="J84" s="0" t="n">
        <v>115</v>
      </c>
      <c r="K84" s="0" t="n">
        <v>157</v>
      </c>
      <c r="L84" s="0" t="n">
        <v>59</v>
      </c>
      <c r="M84" s="0" t="n">
        <f aca="false">K84/J83</f>
        <v>0.726851851851852</v>
      </c>
      <c r="O84" s="0" t="n">
        <f aca="false">J84/K85</f>
        <v>3.96551724137931</v>
      </c>
      <c r="Q84" s="0" t="n">
        <f aca="false">J86/J84</f>
        <v>0.765217391304348</v>
      </c>
      <c r="R84" s="0" t="n">
        <f aca="false">J84/J86</f>
        <v>1.30681818181818</v>
      </c>
    </row>
    <row r="85" customFormat="false" ht="12.8" hidden="false" customHeight="false" outlineLevel="0" collapsed="false">
      <c r="A85" s="0" t="s">
        <v>204</v>
      </c>
      <c r="B85" s="0" t="n">
        <v>1077974</v>
      </c>
      <c r="C85" s="0" t="n">
        <v>1081684</v>
      </c>
      <c r="D85" s="44" t="s">
        <v>794</v>
      </c>
      <c r="E85" s="0" t="n">
        <v>1081056</v>
      </c>
      <c r="F85" s="0" t="n">
        <v>1081051</v>
      </c>
      <c r="G85" s="0" t="n">
        <v>6</v>
      </c>
      <c r="H85" s="0" t="n">
        <v>2</v>
      </c>
      <c r="I85" s="30" t="s">
        <v>711</v>
      </c>
      <c r="J85" s="0" t="n">
        <v>29</v>
      </c>
      <c r="K85" s="0" t="n">
        <v>29</v>
      </c>
      <c r="L85" s="0" t="n">
        <v>29</v>
      </c>
      <c r="M85" s="0" t="n">
        <f aca="false">K85/J84</f>
        <v>0.252173913043478</v>
      </c>
      <c r="O85" s="0" t="n">
        <f aca="false">J85/K86</f>
        <v>0.21969696969697</v>
      </c>
    </row>
    <row r="86" customFormat="false" ht="12.8" hidden="false" customHeight="false" outlineLevel="0" collapsed="false">
      <c r="A86" s="0" t="s">
        <v>204</v>
      </c>
      <c r="B86" s="0" t="n">
        <v>1077974</v>
      </c>
      <c r="C86" s="0" t="n">
        <v>1081684</v>
      </c>
      <c r="D86" s="44" t="s">
        <v>544</v>
      </c>
      <c r="E86" s="0" t="n">
        <v>1081052</v>
      </c>
      <c r="F86" s="0" t="n">
        <v>1081684</v>
      </c>
      <c r="G86" s="0" t="n">
        <v>633</v>
      </c>
      <c r="H86" s="0" t="n">
        <v>633</v>
      </c>
      <c r="I86" s="30" t="s">
        <v>707</v>
      </c>
      <c r="J86" s="0" t="n">
        <v>88</v>
      </c>
      <c r="K86" s="0" t="n">
        <v>132</v>
      </c>
      <c r="L86" s="0" t="n">
        <v>32</v>
      </c>
      <c r="M86" s="0" t="n">
        <f aca="false">K86/J85</f>
        <v>4.55172413793104</v>
      </c>
      <c r="O86" s="0" t="n">
        <f aca="false">J86/K87</f>
        <v>0.149152542372881</v>
      </c>
    </row>
    <row r="87" customFormat="false" ht="12.8" hidden="false" customHeight="false" outlineLevel="0" collapsed="false">
      <c r="A87" s="0" t="s">
        <v>210</v>
      </c>
      <c r="B87" s="0" t="n">
        <v>1287327</v>
      </c>
      <c r="C87" s="0" t="n">
        <v>1294146</v>
      </c>
      <c r="D87" s="44" t="s">
        <v>795</v>
      </c>
      <c r="E87" s="0" t="n">
        <v>1287328</v>
      </c>
      <c r="F87" s="0" t="n">
        <v>1291026</v>
      </c>
      <c r="G87" s="0" t="n">
        <v>3699</v>
      </c>
      <c r="H87" s="0" t="n">
        <v>3699</v>
      </c>
      <c r="I87" s="30" t="s">
        <v>707</v>
      </c>
      <c r="J87" s="0" t="n">
        <v>541</v>
      </c>
      <c r="K87" s="0" t="n">
        <v>590</v>
      </c>
      <c r="L87" s="0" t="n">
        <v>209</v>
      </c>
      <c r="O87" s="0" t="n">
        <f aca="false">J87/K88</f>
        <v>1.48219178082192</v>
      </c>
      <c r="Q87" s="0" t="n">
        <f aca="false">J89/J87</f>
        <v>0.796672828096118</v>
      </c>
      <c r="R87" s="0" t="n">
        <f aca="false">J87/J89</f>
        <v>1.25522041763341</v>
      </c>
    </row>
    <row r="88" customFormat="false" ht="12.8" hidden="false" customHeight="false" outlineLevel="0" collapsed="false">
      <c r="A88" s="0" t="s">
        <v>210</v>
      </c>
      <c r="B88" s="0" t="n">
        <v>1287327</v>
      </c>
      <c r="C88" s="0" t="n">
        <v>1294146</v>
      </c>
      <c r="D88" s="44" t="s">
        <v>796</v>
      </c>
      <c r="E88" s="0" t="n">
        <v>1291027</v>
      </c>
      <c r="F88" s="0" t="n">
        <v>1291064</v>
      </c>
      <c r="G88" s="0" t="n">
        <v>38</v>
      </c>
      <c r="H88" s="0" t="n">
        <v>38</v>
      </c>
      <c r="I88" s="30" t="s">
        <v>707</v>
      </c>
      <c r="J88" s="0" t="n">
        <v>371</v>
      </c>
      <c r="K88" s="0" t="n">
        <v>365</v>
      </c>
      <c r="L88" s="0" t="n">
        <v>17</v>
      </c>
      <c r="M88" s="0" t="n">
        <f aca="false">K88/J87</f>
        <v>0.674676524953789</v>
      </c>
      <c r="O88" s="0" t="n">
        <f aca="false">J88/K89</f>
        <v>1.13455657492355</v>
      </c>
    </row>
    <row r="89" customFormat="false" ht="12.8" hidden="false" customHeight="false" outlineLevel="0" collapsed="false">
      <c r="A89" s="0" t="s">
        <v>210</v>
      </c>
      <c r="B89" s="0" t="n">
        <v>1287327</v>
      </c>
      <c r="C89" s="0" t="n">
        <v>1294146</v>
      </c>
      <c r="D89" s="44" t="s">
        <v>797</v>
      </c>
      <c r="E89" s="0" t="n">
        <v>1291065</v>
      </c>
      <c r="F89" s="0" t="n">
        <v>1292741</v>
      </c>
      <c r="G89" s="0" t="n">
        <v>1677</v>
      </c>
      <c r="H89" s="0" t="n">
        <v>1677</v>
      </c>
      <c r="I89" s="30" t="s">
        <v>707</v>
      </c>
      <c r="J89" s="0" t="n">
        <v>431</v>
      </c>
      <c r="K89" s="0" t="n">
        <v>327</v>
      </c>
      <c r="L89" s="0" t="n">
        <v>211</v>
      </c>
      <c r="M89" s="0" t="n">
        <f aca="false">K89/J88</f>
        <v>0.881401617250674</v>
      </c>
      <c r="O89" s="0" t="n">
        <f aca="false">J89/K90</f>
        <v>1.20728291316527</v>
      </c>
      <c r="Q89" s="0" t="n">
        <f aca="false">J91/J89</f>
        <v>0.498839907192575</v>
      </c>
      <c r="R89" s="0" t="n">
        <f aca="false">J89/J91</f>
        <v>2.0046511627907</v>
      </c>
    </row>
    <row r="90" customFormat="false" ht="12.8" hidden="false" customHeight="false" outlineLevel="0" collapsed="false">
      <c r="A90" s="0" t="s">
        <v>210</v>
      </c>
      <c r="B90" s="0" t="n">
        <v>1287327</v>
      </c>
      <c r="C90" s="0" t="n">
        <v>1294146</v>
      </c>
      <c r="D90" s="44" t="s">
        <v>798</v>
      </c>
      <c r="E90" s="0" t="n">
        <v>1292742</v>
      </c>
      <c r="F90" s="0" t="n">
        <v>1292797</v>
      </c>
      <c r="G90" s="0" t="n">
        <v>56</v>
      </c>
      <c r="H90" s="0" t="n">
        <v>56</v>
      </c>
      <c r="I90" s="30" t="s">
        <v>707</v>
      </c>
      <c r="J90" s="0" t="n">
        <v>344</v>
      </c>
      <c r="K90" s="0" t="n">
        <v>357</v>
      </c>
      <c r="L90" s="0" t="n">
        <v>13</v>
      </c>
      <c r="M90" s="0" t="n">
        <f aca="false">K90/J89</f>
        <v>0.82830626450116</v>
      </c>
      <c r="O90" s="0" t="n">
        <f aca="false">J90/K91</f>
        <v>1.66183574879227</v>
      </c>
    </row>
    <row r="91" customFormat="false" ht="12.8" hidden="false" customHeight="false" outlineLevel="0" collapsed="false">
      <c r="A91" s="0" t="s">
        <v>210</v>
      </c>
      <c r="B91" s="0" t="n">
        <v>1287327</v>
      </c>
      <c r="C91" s="0" t="n">
        <v>1294146</v>
      </c>
      <c r="D91" s="44" t="s">
        <v>799</v>
      </c>
      <c r="E91" s="0" t="n">
        <v>1292798</v>
      </c>
      <c r="F91" s="0" t="n">
        <v>1293403</v>
      </c>
      <c r="G91" s="0" t="n">
        <v>606</v>
      </c>
      <c r="H91" s="0" t="n">
        <v>606</v>
      </c>
      <c r="I91" s="30" t="s">
        <v>707</v>
      </c>
      <c r="J91" s="0" t="n">
        <v>215</v>
      </c>
      <c r="K91" s="0" t="n">
        <v>207</v>
      </c>
      <c r="L91" s="0" t="n">
        <v>117</v>
      </c>
      <c r="M91" s="0" t="n">
        <f aca="false">K91/J90</f>
        <v>0.601744186046512</v>
      </c>
      <c r="O91" s="0" t="n">
        <f aca="false">J91/K92</f>
        <v>2.19387755102041</v>
      </c>
      <c r="Q91" s="0" t="n">
        <f aca="false">J93/J91</f>
        <v>0.67906976744186</v>
      </c>
      <c r="R91" s="0" t="n">
        <f aca="false">J91/J93</f>
        <v>1.47260273972603</v>
      </c>
    </row>
    <row r="92" customFormat="false" ht="12.8" hidden="false" customHeight="false" outlineLevel="0" collapsed="false">
      <c r="A92" s="0" t="s">
        <v>210</v>
      </c>
      <c r="B92" s="0" t="n">
        <v>1287327</v>
      </c>
      <c r="C92" s="0" t="n">
        <v>1294146</v>
      </c>
      <c r="D92" s="44" t="s">
        <v>800</v>
      </c>
      <c r="E92" s="0" t="n">
        <v>1293404</v>
      </c>
      <c r="F92" s="0" t="n">
        <v>1293405</v>
      </c>
      <c r="G92" s="0" t="n">
        <v>2</v>
      </c>
      <c r="H92" s="0" t="n">
        <v>2</v>
      </c>
      <c r="I92" s="30" t="s">
        <v>707</v>
      </c>
      <c r="J92" s="0" t="n">
        <v>98</v>
      </c>
      <c r="K92" s="0" t="n">
        <v>98</v>
      </c>
      <c r="L92" s="0" t="n">
        <v>98</v>
      </c>
      <c r="M92" s="0" t="n">
        <f aca="false">K92/J91</f>
        <v>0.455813953488372</v>
      </c>
      <c r="O92" s="0" t="n">
        <f aca="false">J92/K93</f>
        <v>0.593939393939394</v>
      </c>
    </row>
    <row r="93" customFormat="false" ht="12.8" hidden="false" customHeight="false" outlineLevel="0" collapsed="false">
      <c r="A93" s="0" t="s">
        <v>210</v>
      </c>
      <c r="B93" s="0" t="n">
        <v>1287327</v>
      </c>
      <c r="C93" s="0" t="n">
        <v>1294146</v>
      </c>
      <c r="D93" s="44" t="s">
        <v>801</v>
      </c>
      <c r="E93" s="0" t="n">
        <v>1293406</v>
      </c>
      <c r="F93" s="0" t="n">
        <v>1294146</v>
      </c>
      <c r="G93" s="0" t="n">
        <v>741</v>
      </c>
      <c r="H93" s="0" t="n">
        <v>741</v>
      </c>
      <c r="I93" s="30" t="s">
        <v>707</v>
      </c>
      <c r="J93" s="0" t="n">
        <v>146</v>
      </c>
      <c r="K93" s="0" t="n">
        <v>165</v>
      </c>
      <c r="L93" s="0" t="n">
        <v>42</v>
      </c>
      <c r="M93" s="0" t="n">
        <f aca="false">K93/J92</f>
        <v>1.68367346938776</v>
      </c>
      <c r="O93" s="0" t="n">
        <f aca="false">J93/K94</f>
        <v>1.47474747474747</v>
      </c>
    </row>
    <row r="94" customFormat="false" ht="12.8" hidden="false" customHeight="false" outlineLevel="0" collapsed="false">
      <c r="A94" s="0" t="s">
        <v>213</v>
      </c>
      <c r="B94" s="0" t="n">
        <v>1437908</v>
      </c>
      <c r="C94" s="0" t="n">
        <v>1440751</v>
      </c>
      <c r="D94" s="44" t="s">
        <v>802</v>
      </c>
      <c r="E94" s="0" t="n">
        <v>1437909</v>
      </c>
      <c r="F94" s="0" t="n">
        <v>1438907</v>
      </c>
      <c r="G94" s="0" t="n">
        <v>999</v>
      </c>
      <c r="H94" s="0" t="n">
        <v>999</v>
      </c>
      <c r="I94" s="30" t="s">
        <v>707</v>
      </c>
      <c r="J94" s="0" t="n">
        <v>111</v>
      </c>
      <c r="K94" s="0" t="n">
        <v>99</v>
      </c>
      <c r="L94" s="0" t="n">
        <v>46</v>
      </c>
      <c r="O94" s="0" t="n">
        <f aca="false">J94/K95</f>
        <v>1.79032258064516</v>
      </c>
      <c r="Q94" s="0" t="n">
        <f aca="false">J96/J94</f>
        <v>1.03603603603604</v>
      </c>
      <c r="R94" s="0" t="n">
        <f aca="false">J94/J96</f>
        <v>0.965217391304348</v>
      </c>
    </row>
    <row r="95" customFormat="false" ht="12.8" hidden="false" customHeight="false" outlineLevel="0" collapsed="false">
      <c r="A95" s="0" t="s">
        <v>213</v>
      </c>
      <c r="B95" s="0" t="n">
        <v>1437908</v>
      </c>
      <c r="C95" s="0" t="n">
        <v>1440751</v>
      </c>
      <c r="D95" s="44" t="s">
        <v>803</v>
      </c>
      <c r="E95" s="0" t="n">
        <v>1438908</v>
      </c>
      <c r="F95" s="0" t="n">
        <v>1438906</v>
      </c>
      <c r="G95" s="0" t="n">
        <v>3</v>
      </c>
      <c r="H95" s="0" t="n">
        <v>2</v>
      </c>
      <c r="I95" s="30" t="s">
        <v>804</v>
      </c>
      <c r="J95" s="0" t="n">
        <v>62</v>
      </c>
      <c r="K95" s="0" t="n">
        <v>62</v>
      </c>
      <c r="L95" s="0" t="n">
        <v>62</v>
      </c>
      <c r="M95" s="0" t="n">
        <f aca="false">K95/J94</f>
        <v>0.558558558558558</v>
      </c>
      <c r="O95" s="0" t="n">
        <f aca="false">J95/K96</f>
        <v>0.5</v>
      </c>
    </row>
    <row r="96" customFormat="false" ht="12.8" hidden="false" customHeight="false" outlineLevel="0" collapsed="false">
      <c r="A96" s="0" t="s">
        <v>213</v>
      </c>
      <c r="B96" s="0" t="n">
        <v>1437908</v>
      </c>
      <c r="C96" s="0" t="n">
        <v>1440751</v>
      </c>
      <c r="D96" s="44" t="s">
        <v>805</v>
      </c>
      <c r="E96" s="0" t="n">
        <v>1438907</v>
      </c>
      <c r="F96" s="0" t="n">
        <v>1440751</v>
      </c>
      <c r="G96" s="0" t="n">
        <v>1845</v>
      </c>
      <c r="H96" s="0" t="n">
        <v>1845</v>
      </c>
      <c r="I96" s="30" t="s">
        <v>707</v>
      </c>
      <c r="J96" s="0" t="n">
        <v>115</v>
      </c>
      <c r="K96" s="0" t="n">
        <v>124</v>
      </c>
      <c r="L96" s="0" t="n">
        <v>53</v>
      </c>
      <c r="M96" s="0" t="n">
        <f aca="false">K96/J95</f>
        <v>2</v>
      </c>
      <c r="O96" s="46" t="n">
        <f aca="false">J96/K97</f>
        <v>57.5</v>
      </c>
    </row>
    <row r="97" customFormat="false" ht="12.8" hidden="false" customHeight="false" outlineLevel="0" collapsed="false">
      <c r="A97" s="0" t="s">
        <v>216</v>
      </c>
      <c r="B97" s="0" t="n">
        <v>1460243</v>
      </c>
      <c r="C97" s="0" t="n">
        <v>1468131</v>
      </c>
      <c r="D97" s="44" t="s">
        <v>806</v>
      </c>
      <c r="E97" s="0" t="n">
        <v>1459766</v>
      </c>
      <c r="F97" s="0" t="n">
        <v>1460251</v>
      </c>
      <c r="G97" s="0" t="n">
        <v>486</v>
      </c>
      <c r="H97" s="0" t="n">
        <v>9</v>
      </c>
      <c r="I97" s="30" t="s">
        <v>807</v>
      </c>
      <c r="J97" s="0" t="n">
        <v>2</v>
      </c>
      <c r="K97" s="0" t="n">
        <v>2</v>
      </c>
      <c r="L97" s="0" t="n">
        <v>5</v>
      </c>
      <c r="O97" s="0" t="n">
        <f aca="false">J97/K98</f>
        <v>0.0952380952380952</v>
      </c>
      <c r="Q97" s="45" t="n">
        <f aca="false">J99/J97</f>
        <v>89.5</v>
      </c>
      <c r="R97" s="0" t="n">
        <f aca="false">J97/J99</f>
        <v>0.0111731843575419</v>
      </c>
      <c r="S97" s="0" t="s">
        <v>705</v>
      </c>
    </row>
    <row r="98" customFormat="false" ht="12.8" hidden="false" customHeight="false" outlineLevel="0" collapsed="false">
      <c r="A98" s="0" t="s">
        <v>216</v>
      </c>
      <c r="B98" s="0" t="n">
        <v>1460243</v>
      </c>
      <c r="C98" s="0" t="n">
        <v>1468131</v>
      </c>
      <c r="D98" s="44" t="s">
        <v>808</v>
      </c>
      <c r="E98" s="0" t="n">
        <v>1460252</v>
      </c>
      <c r="F98" s="0" t="n">
        <v>1460243</v>
      </c>
      <c r="G98" s="0" t="n">
        <v>10</v>
      </c>
      <c r="H98" s="0" t="n">
        <v>2</v>
      </c>
      <c r="I98" s="30" t="s">
        <v>809</v>
      </c>
      <c r="J98" s="0" t="n">
        <v>21</v>
      </c>
      <c r="K98" s="0" t="n">
        <v>21</v>
      </c>
      <c r="L98" s="0" t="n">
        <v>21</v>
      </c>
      <c r="M98" s="45" t="n">
        <f aca="false">K98/J97</f>
        <v>10.5</v>
      </c>
      <c r="O98" s="0" t="n">
        <f aca="false">J98/K99</f>
        <v>0.138157894736842</v>
      </c>
    </row>
    <row r="99" customFormat="false" ht="12.8" hidden="false" customHeight="false" outlineLevel="0" collapsed="false">
      <c r="A99" s="0" t="s">
        <v>216</v>
      </c>
      <c r="B99" s="0" t="n">
        <v>1460243</v>
      </c>
      <c r="C99" s="0" t="n">
        <v>1468131</v>
      </c>
      <c r="D99" s="44" t="s">
        <v>810</v>
      </c>
      <c r="E99" s="0" t="n">
        <v>1460244</v>
      </c>
      <c r="F99" s="0" t="n">
        <v>1460996</v>
      </c>
      <c r="G99" s="0" t="n">
        <v>753</v>
      </c>
      <c r="H99" s="0" t="n">
        <v>753</v>
      </c>
      <c r="I99" s="30" t="s">
        <v>707</v>
      </c>
      <c r="J99" s="0" t="n">
        <v>179</v>
      </c>
      <c r="K99" s="0" t="n">
        <v>152</v>
      </c>
      <c r="L99" s="0" t="n">
        <v>109</v>
      </c>
      <c r="M99" s="45" t="n">
        <f aca="false">K99/J98</f>
        <v>7.23809523809524</v>
      </c>
      <c r="O99" s="0" t="n">
        <f aca="false">J99/K100</f>
        <v>0.368312757201646</v>
      </c>
      <c r="Q99" s="0" t="n">
        <f aca="false">J101/J99</f>
        <v>2.94413407821229</v>
      </c>
      <c r="R99" s="0" t="n">
        <f aca="false">J99/J101</f>
        <v>0.33965844402277</v>
      </c>
    </row>
    <row r="100" customFormat="false" ht="12.8" hidden="false" customHeight="false" outlineLevel="0" collapsed="false">
      <c r="A100" s="0" t="s">
        <v>216</v>
      </c>
      <c r="B100" s="0" t="n">
        <v>1460243</v>
      </c>
      <c r="C100" s="0" t="n">
        <v>1468131</v>
      </c>
      <c r="D100" s="44" t="s">
        <v>811</v>
      </c>
      <c r="E100" s="0" t="n">
        <v>1460997</v>
      </c>
      <c r="F100" s="0" t="n">
        <v>1461044</v>
      </c>
      <c r="G100" s="0" t="n">
        <v>48</v>
      </c>
      <c r="H100" s="0" t="n">
        <v>48</v>
      </c>
      <c r="I100" s="30" t="s">
        <v>707</v>
      </c>
      <c r="J100" s="0" t="n">
        <v>481</v>
      </c>
      <c r="K100" s="0" t="n">
        <v>486</v>
      </c>
      <c r="L100" s="0" t="n">
        <v>50</v>
      </c>
      <c r="M100" s="0" t="n">
        <f aca="false">K100/J99</f>
        <v>2.71508379888268</v>
      </c>
      <c r="O100" s="0" t="n">
        <f aca="false">J100/K101</f>
        <v>0.845342706502636</v>
      </c>
    </row>
    <row r="101" customFormat="false" ht="12.8" hidden="false" customHeight="false" outlineLevel="0" collapsed="false">
      <c r="A101" s="0" t="s">
        <v>216</v>
      </c>
      <c r="B101" s="0" t="n">
        <v>1460243</v>
      </c>
      <c r="C101" s="0" t="n">
        <v>1468131</v>
      </c>
      <c r="D101" s="44" t="s">
        <v>812</v>
      </c>
      <c r="E101" s="0" t="n">
        <v>1461045</v>
      </c>
      <c r="F101" s="0" t="n">
        <v>1461290</v>
      </c>
      <c r="G101" s="0" t="n">
        <v>246</v>
      </c>
      <c r="H101" s="0" t="n">
        <v>246</v>
      </c>
      <c r="I101" s="30" t="s">
        <v>707</v>
      </c>
      <c r="J101" s="0" t="n">
        <v>527</v>
      </c>
      <c r="K101" s="0" t="n">
        <v>569</v>
      </c>
      <c r="L101" s="0" t="n">
        <v>62</v>
      </c>
      <c r="M101" s="0" t="n">
        <f aca="false">K101/J100</f>
        <v>1.18295218295218</v>
      </c>
      <c r="O101" s="0" t="n">
        <f aca="false">J101/K102</f>
        <v>0.751783166904422</v>
      </c>
      <c r="Q101" s="0" t="n">
        <f aca="false">J103/J101</f>
        <v>1.13851992409867</v>
      </c>
      <c r="R101" s="0" t="n">
        <f aca="false">J101/J103</f>
        <v>0.878333333333333</v>
      </c>
    </row>
    <row r="102" customFormat="false" ht="12.8" hidden="false" customHeight="false" outlineLevel="0" collapsed="false">
      <c r="A102" s="0" t="s">
        <v>216</v>
      </c>
      <c r="B102" s="0" t="n">
        <v>1460243</v>
      </c>
      <c r="C102" s="0" t="n">
        <v>1468131</v>
      </c>
      <c r="D102" s="44" t="s">
        <v>813</v>
      </c>
      <c r="E102" s="0" t="n">
        <v>1461291</v>
      </c>
      <c r="F102" s="0" t="n">
        <v>1461320</v>
      </c>
      <c r="G102" s="0" t="n">
        <v>30</v>
      </c>
      <c r="H102" s="0" t="n">
        <v>30</v>
      </c>
      <c r="I102" s="30" t="s">
        <v>707</v>
      </c>
      <c r="J102" s="0" t="n">
        <v>700</v>
      </c>
      <c r="K102" s="0" t="n">
        <v>701</v>
      </c>
      <c r="L102" s="0" t="n">
        <v>19</v>
      </c>
      <c r="M102" s="0" t="n">
        <f aca="false">K102/J101</f>
        <v>1.33017077798861</v>
      </c>
      <c r="O102" s="0" t="n">
        <f aca="false">J102/K103</f>
        <v>1.06221547799697</v>
      </c>
    </row>
    <row r="103" customFormat="false" ht="12.8" hidden="false" customHeight="false" outlineLevel="0" collapsed="false">
      <c r="A103" s="0" t="s">
        <v>216</v>
      </c>
      <c r="B103" s="0" t="n">
        <v>1460243</v>
      </c>
      <c r="C103" s="0" t="n">
        <v>1468131</v>
      </c>
      <c r="D103" s="44" t="s">
        <v>814</v>
      </c>
      <c r="E103" s="0" t="n">
        <v>1461321</v>
      </c>
      <c r="F103" s="0" t="n">
        <v>1461836</v>
      </c>
      <c r="G103" s="0" t="n">
        <v>516</v>
      </c>
      <c r="H103" s="0" t="n">
        <v>516</v>
      </c>
      <c r="I103" s="30" t="s">
        <v>707</v>
      </c>
      <c r="J103" s="0" t="n">
        <v>600</v>
      </c>
      <c r="K103" s="0" t="n">
        <v>659</v>
      </c>
      <c r="L103" s="0" t="n">
        <v>170</v>
      </c>
      <c r="M103" s="0" t="n">
        <f aca="false">K103/J102</f>
        <v>0.941428571428571</v>
      </c>
      <c r="O103" s="0" t="n">
        <f aca="false">J103/K104</f>
        <v>1.03092783505155</v>
      </c>
      <c r="Q103" s="0" t="n">
        <f aca="false">J105/J103</f>
        <v>0.663333333333333</v>
      </c>
      <c r="R103" s="0" t="n">
        <f aca="false">J103/J105</f>
        <v>1.50753768844221</v>
      </c>
    </row>
    <row r="104" customFormat="false" ht="12.8" hidden="false" customHeight="false" outlineLevel="0" collapsed="false">
      <c r="A104" s="0" t="s">
        <v>216</v>
      </c>
      <c r="B104" s="0" t="n">
        <v>1460243</v>
      </c>
      <c r="C104" s="0" t="n">
        <v>1468131</v>
      </c>
      <c r="D104" s="44" t="s">
        <v>815</v>
      </c>
      <c r="E104" s="0" t="n">
        <v>1461837</v>
      </c>
      <c r="F104" s="0" t="n">
        <v>1461842</v>
      </c>
      <c r="G104" s="0" t="n">
        <v>6</v>
      </c>
      <c r="H104" s="0" t="n">
        <v>6</v>
      </c>
      <c r="I104" s="30" t="s">
        <v>707</v>
      </c>
      <c r="J104" s="0" t="n">
        <v>582</v>
      </c>
      <c r="K104" s="0" t="n">
        <v>582</v>
      </c>
      <c r="L104" s="0" t="n">
        <v>20</v>
      </c>
      <c r="M104" s="0" t="n">
        <f aca="false">K104/J103</f>
        <v>0.97</v>
      </c>
      <c r="O104" s="0" t="n">
        <f aca="false">J104/K105</f>
        <v>2.08602150537634</v>
      </c>
    </row>
    <row r="105" customFormat="false" ht="12.8" hidden="false" customHeight="false" outlineLevel="0" collapsed="false">
      <c r="A105" s="0" t="s">
        <v>216</v>
      </c>
      <c r="B105" s="0" t="n">
        <v>1460243</v>
      </c>
      <c r="C105" s="0" t="n">
        <v>1468131</v>
      </c>
      <c r="D105" s="44" t="s">
        <v>816</v>
      </c>
      <c r="E105" s="0" t="n">
        <v>1461843</v>
      </c>
      <c r="F105" s="0" t="n">
        <v>1463183</v>
      </c>
      <c r="G105" s="0" t="n">
        <v>1341</v>
      </c>
      <c r="H105" s="0" t="n">
        <v>1341</v>
      </c>
      <c r="I105" s="30" t="s">
        <v>707</v>
      </c>
      <c r="J105" s="0" t="n">
        <v>398</v>
      </c>
      <c r="K105" s="0" t="n">
        <v>279</v>
      </c>
      <c r="L105" s="0" t="n">
        <v>308</v>
      </c>
      <c r="M105" s="0" t="n">
        <f aca="false">K105/J104</f>
        <v>0.479381443298969</v>
      </c>
      <c r="O105" s="0" t="n">
        <f aca="false">J105/K106</f>
        <v>0.921296296296296</v>
      </c>
      <c r="Q105" s="0" t="n">
        <f aca="false">J107/J105</f>
        <v>0.85427135678392</v>
      </c>
      <c r="R105" s="0" t="n">
        <f aca="false">J105/J107</f>
        <v>1.17058823529412</v>
      </c>
    </row>
    <row r="106" customFormat="false" ht="12.8" hidden="false" customHeight="false" outlineLevel="0" collapsed="false">
      <c r="A106" s="0" t="s">
        <v>216</v>
      </c>
      <c r="B106" s="0" t="n">
        <v>1460243</v>
      </c>
      <c r="C106" s="0" t="n">
        <v>1468131</v>
      </c>
      <c r="D106" s="44" t="s">
        <v>817</v>
      </c>
      <c r="E106" s="0" t="n">
        <v>1463184</v>
      </c>
      <c r="F106" s="0" t="n">
        <v>1463227</v>
      </c>
      <c r="G106" s="0" t="n">
        <v>44</v>
      </c>
      <c r="H106" s="0" t="n">
        <v>44</v>
      </c>
      <c r="I106" s="30" t="s">
        <v>707</v>
      </c>
      <c r="J106" s="0" t="n">
        <v>430</v>
      </c>
      <c r="K106" s="0" t="n">
        <v>432</v>
      </c>
      <c r="L106" s="0" t="n">
        <v>58</v>
      </c>
      <c r="M106" s="0" t="n">
        <f aca="false">K106/J105</f>
        <v>1.08542713567839</v>
      </c>
      <c r="O106" s="0" t="n">
        <f aca="false">J106/K107</f>
        <v>1.20111731843575</v>
      </c>
    </row>
    <row r="107" customFormat="false" ht="12.8" hidden="false" customHeight="false" outlineLevel="0" collapsed="false">
      <c r="A107" s="0" t="s">
        <v>216</v>
      </c>
      <c r="B107" s="0" t="n">
        <v>1460243</v>
      </c>
      <c r="C107" s="0" t="n">
        <v>1468131</v>
      </c>
      <c r="D107" s="44" t="s">
        <v>818</v>
      </c>
      <c r="E107" s="0" t="n">
        <v>1463228</v>
      </c>
      <c r="F107" s="0" t="n">
        <v>1464877</v>
      </c>
      <c r="G107" s="0" t="n">
        <v>1650</v>
      </c>
      <c r="H107" s="0" t="n">
        <v>1650</v>
      </c>
      <c r="I107" s="30" t="s">
        <v>707</v>
      </c>
      <c r="J107" s="0" t="n">
        <v>340</v>
      </c>
      <c r="K107" s="0" t="n">
        <v>358</v>
      </c>
      <c r="L107" s="0" t="n">
        <v>103</v>
      </c>
      <c r="M107" s="0" t="n">
        <f aca="false">K107/J106</f>
        <v>0.832558139534884</v>
      </c>
      <c r="O107" s="0" t="n">
        <f aca="false">J107/K108</f>
        <v>1.43459915611814</v>
      </c>
      <c r="Q107" s="0" t="n">
        <f aca="false">J109/J107</f>
        <v>0.867647058823529</v>
      </c>
      <c r="R107" s="0" t="n">
        <f aca="false">J107/J109</f>
        <v>1.15254237288136</v>
      </c>
    </row>
    <row r="108" customFormat="false" ht="12.8" hidden="false" customHeight="false" outlineLevel="0" collapsed="false">
      <c r="A108" s="0" t="s">
        <v>216</v>
      </c>
      <c r="B108" s="0" t="n">
        <v>1460243</v>
      </c>
      <c r="C108" s="0" t="n">
        <v>1468131</v>
      </c>
      <c r="D108" s="44" t="s">
        <v>819</v>
      </c>
      <c r="E108" s="0" t="n">
        <v>1464878</v>
      </c>
      <c r="F108" s="0" t="n">
        <v>1464883</v>
      </c>
      <c r="G108" s="0" t="n">
        <v>6</v>
      </c>
      <c r="H108" s="0" t="n">
        <v>6</v>
      </c>
      <c r="I108" s="30" t="s">
        <v>707</v>
      </c>
      <c r="J108" s="0" t="n">
        <v>237</v>
      </c>
      <c r="K108" s="0" t="n">
        <v>237</v>
      </c>
      <c r="L108" s="0" t="n">
        <v>5</v>
      </c>
      <c r="M108" s="0" t="n">
        <f aca="false">K108/J107</f>
        <v>0.697058823529412</v>
      </c>
      <c r="O108" s="0" t="n">
        <f aca="false">J108/K109</f>
        <v>0.66016713091922</v>
      </c>
    </row>
    <row r="109" customFormat="false" ht="12.8" hidden="false" customHeight="false" outlineLevel="0" collapsed="false">
      <c r="A109" s="0" t="s">
        <v>216</v>
      </c>
      <c r="B109" s="0" t="n">
        <v>1460243</v>
      </c>
      <c r="C109" s="0" t="n">
        <v>1468131</v>
      </c>
      <c r="D109" s="44" t="s">
        <v>820</v>
      </c>
      <c r="E109" s="0" t="n">
        <v>1464884</v>
      </c>
      <c r="F109" s="0" t="n">
        <v>1465801</v>
      </c>
      <c r="G109" s="0" t="n">
        <v>918</v>
      </c>
      <c r="H109" s="0" t="n">
        <v>918</v>
      </c>
      <c r="I109" s="30" t="s">
        <v>707</v>
      </c>
      <c r="J109" s="0" t="n">
        <v>295</v>
      </c>
      <c r="K109" s="0" t="n">
        <v>359</v>
      </c>
      <c r="L109" s="0" t="n">
        <v>149</v>
      </c>
      <c r="M109" s="0" t="n">
        <f aca="false">K109/J108</f>
        <v>1.51476793248945</v>
      </c>
      <c r="O109" s="0" t="n">
        <f aca="false">J109/K110</f>
        <v>0.746835443037975</v>
      </c>
      <c r="Q109" s="0" t="n">
        <f aca="false">J111/J109</f>
        <v>0.793220338983051</v>
      </c>
      <c r="R109" s="0" t="n">
        <f aca="false">J109/J111</f>
        <v>1.26068376068376</v>
      </c>
    </row>
    <row r="110" customFormat="false" ht="12.8" hidden="false" customHeight="false" outlineLevel="0" collapsed="false">
      <c r="A110" s="0" t="s">
        <v>216</v>
      </c>
      <c r="B110" s="0" t="n">
        <v>1460243</v>
      </c>
      <c r="C110" s="0" t="n">
        <v>1468131</v>
      </c>
      <c r="D110" s="44" t="s">
        <v>821</v>
      </c>
      <c r="E110" s="0" t="n">
        <v>1465802</v>
      </c>
      <c r="F110" s="0" t="n">
        <v>1465840</v>
      </c>
      <c r="G110" s="0" t="n">
        <v>39</v>
      </c>
      <c r="H110" s="0" t="n">
        <v>39</v>
      </c>
      <c r="I110" s="30" t="s">
        <v>707</v>
      </c>
      <c r="J110" s="0" t="n">
        <v>386</v>
      </c>
      <c r="K110" s="0" t="n">
        <v>395</v>
      </c>
      <c r="L110" s="0" t="n">
        <v>20</v>
      </c>
      <c r="M110" s="0" t="n">
        <f aca="false">K110/J109</f>
        <v>1.33898305084746</v>
      </c>
      <c r="O110" s="0" t="n">
        <f aca="false">J110/K111</f>
        <v>1.92039800995025</v>
      </c>
    </row>
    <row r="111" customFormat="false" ht="12.8" hidden="false" customHeight="false" outlineLevel="0" collapsed="false">
      <c r="A111" s="0" t="s">
        <v>216</v>
      </c>
      <c r="B111" s="0" t="n">
        <v>1460243</v>
      </c>
      <c r="C111" s="0" t="n">
        <v>1468131</v>
      </c>
      <c r="D111" s="44" t="s">
        <v>822</v>
      </c>
      <c r="E111" s="0" t="n">
        <v>1465841</v>
      </c>
      <c r="F111" s="0" t="n">
        <v>1467301</v>
      </c>
      <c r="G111" s="0" t="n">
        <v>1461</v>
      </c>
      <c r="H111" s="0" t="n">
        <v>1461</v>
      </c>
      <c r="I111" s="30" t="s">
        <v>707</v>
      </c>
      <c r="J111" s="0" t="n">
        <v>234</v>
      </c>
      <c r="K111" s="0" t="n">
        <v>201</v>
      </c>
      <c r="L111" s="0" t="n">
        <v>95</v>
      </c>
      <c r="M111" s="0" t="n">
        <f aca="false">K111/J110</f>
        <v>0.520725388601036</v>
      </c>
      <c r="O111" s="0" t="n">
        <f aca="false">J111/K112</f>
        <v>0.9</v>
      </c>
      <c r="Q111" s="0" t="n">
        <f aca="false">J113/J111</f>
        <v>1.03418803418803</v>
      </c>
      <c r="R111" s="0" t="n">
        <f aca="false">J111/J113</f>
        <v>0.966942148760331</v>
      </c>
    </row>
    <row r="112" customFormat="false" ht="12.8" hidden="false" customHeight="false" outlineLevel="0" collapsed="false">
      <c r="A112" s="0" t="s">
        <v>216</v>
      </c>
      <c r="B112" s="0" t="n">
        <v>1460243</v>
      </c>
      <c r="C112" s="0" t="n">
        <v>1468131</v>
      </c>
      <c r="D112" s="44" t="s">
        <v>823</v>
      </c>
      <c r="E112" s="0" t="n">
        <v>1467302</v>
      </c>
      <c r="F112" s="0" t="n">
        <v>1467314</v>
      </c>
      <c r="G112" s="0" t="n">
        <v>13</v>
      </c>
      <c r="H112" s="0" t="n">
        <v>13</v>
      </c>
      <c r="I112" s="30" t="s">
        <v>707</v>
      </c>
      <c r="J112" s="0" t="n">
        <v>262</v>
      </c>
      <c r="K112" s="0" t="n">
        <v>260</v>
      </c>
      <c r="L112" s="0" t="n">
        <v>7</v>
      </c>
      <c r="M112" s="0" t="n">
        <f aca="false">K112/J111</f>
        <v>1.11111111111111</v>
      </c>
      <c r="O112" s="0" t="n">
        <f aca="false">J112/K113</f>
        <v>1.13419913419913</v>
      </c>
    </row>
    <row r="113" customFormat="false" ht="12.8" hidden="false" customHeight="false" outlineLevel="0" collapsed="false">
      <c r="A113" s="0" t="s">
        <v>216</v>
      </c>
      <c r="B113" s="0" t="n">
        <v>1460243</v>
      </c>
      <c r="C113" s="0" t="n">
        <v>1468131</v>
      </c>
      <c r="D113" s="44" t="s">
        <v>824</v>
      </c>
      <c r="E113" s="0" t="n">
        <v>1467315</v>
      </c>
      <c r="F113" s="0" t="n">
        <v>1467680</v>
      </c>
      <c r="G113" s="0" t="n">
        <v>366</v>
      </c>
      <c r="H113" s="0" t="n">
        <v>366</v>
      </c>
      <c r="I113" s="30" t="s">
        <v>707</v>
      </c>
      <c r="J113" s="0" t="n">
        <v>242</v>
      </c>
      <c r="K113" s="0" t="n">
        <v>231</v>
      </c>
      <c r="L113" s="0" t="n">
        <v>177</v>
      </c>
      <c r="M113" s="0" t="n">
        <f aca="false">K113/J112</f>
        <v>0.881679389312977</v>
      </c>
      <c r="O113" s="0" t="n">
        <f aca="false">J113/K114</f>
        <v>1.936</v>
      </c>
      <c r="Q113" s="0" t="n">
        <f aca="false">J115/J113</f>
        <v>0.495867768595041</v>
      </c>
      <c r="R113" s="0" t="n">
        <f aca="false">J113/J115</f>
        <v>2.01666666666667</v>
      </c>
    </row>
    <row r="114" customFormat="false" ht="12.8" hidden="false" customHeight="false" outlineLevel="0" collapsed="false">
      <c r="A114" s="0" t="s">
        <v>216</v>
      </c>
      <c r="B114" s="0" t="n">
        <v>1460243</v>
      </c>
      <c r="C114" s="0" t="n">
        <v>1468131</v>
      </c>
      <c r="D114" s="44" t="s">
        <v>825</v>
      </c>
      <c r="E114" s="0" t="n">
        <v>1467681</v>
      </c>
      <c r="F114" s="0" t="n">
        <v>1467687</v>
      </c>
      <c r="G114" s="0" t="n">
        <v>7</v>
      </c>
      <c r="H114" s="0" t="n">
        <v>7</v>
      </c>
      <c r="I114" s="30" t="s">
        <v>707</v>
      </c>
      <c r="J114" s="0" t="n">
        <v>125</v>
      </c>
      <c r="K114" s="0" t="n">
        <v>125</v>
      </c>
      <c r="L114" s="0" t="n">
        <v>8</v>
      </c>
      <c r="M114" s="0" t="n">
        <f aca="false">K114/J113</f>
        <v>0.516528925619835</v>
      </c>
      <c r="O114" s="0" t="n">
        <f aca="false">J114/K115</f>
        <v>0.886524822695035</v>
      </c>
    </row>
    <row r="115" customFormat="false" ht="12.8" hidden="false" customHeight="false" outlineLevel="0" collapsed="false">
      <c r="A115" s="0" t="s">
        <v>216</v>
      </c>
      <c r="B115" s="0" t="n">
        <v>1460243</v>
      </c>
      <c r="C115" s="0" t="n">
        <v>1468131</v>
      </c>
      <c r="D115" s="44" t="s">
        <v>558</v>
      </c>
      <c r="E115" s="0" t="n">
        <v>1467688</v>
      </c>
      <c r="F115" s="0" t="n">
        <v>1468131</v>
      </c>
      <c r="G115" s="0" t="n">
        <v>444</v>
      </c>
      <c r="H115" s="0" t="n">
        <v>444</v>
      </c>
      <c r="I115" s="30" t="s">
        <v>707</v>
      </c>
      <c r="J115" s="0" t="n">
        <v>120</v>
      </c>
      <c r="K115" s="0" t="n">
        <v>141</v>
      </c>
      <c r="L115" s="0" t="n">
        <v>40</v>
      </c>
      <c r="M115" s="0" t="n">
        <f aca="false">K115/J114</f>
        <v>1.128</v>
      </c>
      <c r="O115" s="0" t="n">
        <f aca="false">J115/K116</f>
        <v>0.731707317073171</v>
      </c>
    </row>
    <row r="116" customFormat="false" ht="12.8" hidden="false" customHeight="false" outlineLevel="0" collapsed="false">
      <c r="A116" s="0" t="s">
        <v>219</v>
      </c>
      <c r="B116" s="0" t="n">
        <v>1502640</v>
      </c>
      <c r="C116" s="0" t="n">
        <v>1504365</v>
      </c>
      <c r="D116" s="44" t="s">
        <v>826</v>
      </c>
      <c r="E116" s="0" t="n">
        <v>1502641</v>
      </c>
      <c r="F116" s="0" t="n">
        <v>1503081</v>
      </c>
      <c r="G116" s="0" t="n">
        <v>441</v>
      </c>
      <c r="H116" s="0" t="n">
        <v>441</v>
      </c>
      <c r="I116" s="30" t="s">
        <v>707</v>
      </c>
      <c r="J116" s="0" t="n">
        <v>138</v>
      </c>
      <c r="K116" s="0" t="n">
        <v>164</v>
      </c>
      <c r="L116" s="0" t="n">
        <v>46</v>
      </c>
      <c r="M116" s="0" t="n">
        <f aca="false">K116/J115</f>
        <v>1.36666666666667</v>
      </c>
      <c r="O116" s="0" t="n">
        <f aca="false">J116/K117</f>
        <v>1.24324324324324</v>
      </c>
      <c r="Q116" s="0" t="n">
        <f aca="false">J118/J116</f>
        <v>0.86231884057971</v>
      </c>
      <c r="R116" s="0" t="n">
        <f aca="false">J116/J118</f>
        <v>1.15966386554622</v>
      </c>
    </row>
    <row r="117" customFormat="false" ht="12.8" hidden="false" customHeight="false" outlineLevel="0" collapsed="false">
      <c r="A117" s="0" t="s">
        <v>219</v>
      </c>
      <c r="B117" s="0" t="n">
        <v>1502640</v>
      </c>
      <c r="C117" s="0" t="n">
        <v>1504365</v>
      </c>
      <c r="D117" s="44" t="s">
        <v>827</v>
      </c>
      <c r="E117" s="0" t="n">
        <v>1503082</v>
      </c>
      <c r="F117" s="0" t="n">
        <v>1503102</v>
      </c>
      <c r="G117" s="0" t="n">
        <v>21</v>
      </c>
      <c r="H117" s="0" t="n">
        <v>21</v>
      </c>
      <c r="I117" s="30" t="s">
        <v>707</v>
      </c>
      <c r="J117" s="0" t="n">
        <v>111</v>
      </c>
      <c r="K117" s="0" t="n">
        <v>111</v>
      </c>
      <c r="L117" s="0" t="n">
        <v>11</v>
      </c>
      <c r="M117" s="0" t="n">
        <f aca="false">K117/J116</f>
        <v>0.804347826086956</v>
      </c>
      <c r="O117" s="0" t="n">
        <f aca="false">J117/K118</f>
        <v>1.04716981132075</v>
      </c>
    </row>
    <row r="118" customFormat="false" ht="12.8" hidden="false" customHeight="false" outlineLevel="0" collapsed="false">
      <c r="A118" s="0" t="s">
        <v>219</v>
      </c>
      <c r="B118" s="0" t="n">
        <v>1502640</v>
      </c>
      <c r="C118" s="0" t="n">
        <v>1504365</v>
      </c>
      <c r="D118" s="44" t="s">
        <v>828</v>
      </c>
      <c r="E118" s="0" t="n">
        <v>1503103</v>
      </c>
      <c r="F118" s="0" t="n">
        <v>1503384</v>
      </c>
      <c r="G118" s="0" t="n">
        <v>282</v>
      </c>
      <c r="H118" s="0" t="n">
        <v>282</v>
      </c>
      <c r="I118" s="30" t="s">
        <v>707</v>
      </c>
      <c r="J118" s="0" t="n">
        <v>119</v>
      </c>
      <c r="K118" s="0" t="n">
        <v>106</v>
      </c>
      <c r="L118" s="0" t="n">
        <v>41</v>
      </c>
      <c r="M118" s="0" t="n">
        <f aca="false">K118/J117</f>
        <v>0.954954954954955</v>
      </c>
      <c r="O118" s="0" t="n">
        <f aca="false">J118/K119</f>
        <v>0.832167832167832</v>
      </c>
      <c r="Q118" s="0" t="n">
        <f aca="false">J120/J118</f>
        <v>1.12605042016807</v>
      </c>
      <c r="R118" s="0" t="n">
        <f aca="false">J118/J120</f>
        <v>0.888059701492537</v>
      </c>
    </row>
    <row r="119" customFormat="false" ht="12.8" hidden="false" customHeight="false" outlineLevel="0" collapsed="false">
      <c r="A119" s="0" t="s">
        <v>219</v>
      </c>
      <c r="B119" s="0" t="n">
        <v>1502640</v>
      </c>
      <c r="C119" s="0" t="n">
        <v>1504365</v>
      </c>
      <c r="D119" s="44" t="s">
        <v>829</v>
      </c>
      <c r="E119" s="0" t="n">
        <v>1503385</v>
      </c>
      <c r="F119" s="0" t="n">
        <v>1503393</v>
      </c>
      <c r="G119" s="0" t="n">
        <v>9</v>
      </c>
      <c r="H119" s="0" t="n">
        <v>9</v>
      </c>
      <c r="I119" s="30" t="s">
        <v>707</v>
      </c>
      <c r="J119" s="0" t="n">
        <v>143</v>
      </c>
      <c r="K119" s="0" t="n">
        <v>143</v>
      </c>
      <c r="L119" s="0" t="n">
        <v>1</v>
      </c>
      <c r="M119" s="0" t="n">
        <f aca="false">K119/J118</f>
        <v>1.20168067226891</v>
      </c>
      <c r="O119" s="0" t="n">
        <f aca="false">J119/K120</f>
        <v>1.55434782608696</v>
      </c>
    </row>
    <row r="120" customFormat="false" ht="12.8" hidden="false" customHeight="false" outlineLevel="0" collapsed="false">
      <c r="A120" s="0" t="s">
        <v>219</v>
      </c>
      <c r="B120" s="0" t="n">
        <v>1502640</v>
      </c>
      <c r="C120" s="0" t="n">
        <v>1504365</v>
      </c>
      <c r="D120" s="44" t="s">
        <v>830</v>
      </c>
      <c r="E120" s="0" t="n">
        <v>1503394</v>
      </c>
      <c r="F120" s="0" t="n">
        <v>1504365</v>
      </c>
      <c r="G120" s="0" t="n">
        <v>972</v>
      </c>
      <c r="H120" s="0" t="n">
        <v>972</v>
      </c>
      <c r="I120" s="30" t="s">
        <v>707</v>
      </c>
      <c r="J120" s="0" t="n">
        <v>134</v>
      </c>
      <c r="K120" s="0" t="n">
        <v>92</v>
      </c>
      <c r="L120" s="0" t="n">
        <v>78</v>
      </c>
      <c r="M120" s="0" t="n">
        <f aca="false">K120/J119</f>
        <v>0.643356643356643</v>
      </c>
      <c r="O120" s="0" t="n">
        <f aca="false">J120/K121</f>
        <v>0.39067055393586</v>
      </c>
    </row>
    <row r="121" customFormat="false" ht="12.8" hidden="false" customHeight="false" outlineLevel="0" collapsed="false">
      <c r="A121" s="0" t="s">
        <v>225</v>
      </c>
      <c r="B121" s="0" t="n">
        <v>1646185</v>
      </c>
      <c r="C121" s="0" t="n">
        <v>1653578</v>
      </c>
      <c r="D121" s="44" t="s">
        <v>562</v>
      </c>
      <c r="E121" s="0" t="n">
        <v>1646186</v>
      </c>
      <c r="F121" s="0" t="n">
        <v>1646992</v>
      </c>
      <c r="G121" s="0" t="n">
        <v>807</v>
      </c>
      <c r="H121" s="0" t="n">
        <v>807</v>
      </c>
      <c r="I121" s="30" t="s">
        <v>707</v>
      </c>
      <c r="J121" s="0" t="n">
        <v>352</v>
      </c>
      <c r="K121" s="0" t="n">
        <v>343</v>
      </c>
      <c r="L121" s="0" t="n">
        <v>227</v>
      </c>
      <c r="O121" s="0" t="n">
        <f aca="false">J121/K122</f>
        <v>2.60740740740741</v>
      </c>
      <c r="Q121" s="0" t="n">
        <f aca="false">J123/J121</f>
        <v>1.41477272727273</v>
      </c>
      <c r="R121" s="0" t="n">
        <f aca="false">J121/J123</f>
        <v>0.706827309236948</v>
      </c>
    </row>
    <row r="122" customFormat="false" ht="12.8" hidden="false" customHeight="false" outlineLevel="0" collapsed="false">
      <c r="A122" s="0" t="s">
        <v>225</v>
      </c>
      <c r="B122" s="0" t="n">
        <v>1646185</v>
      </c>
      <c r="C122" s="0" t="n">
        <v>1653578</v>
      </c>
      <c r="D122" s="44" t="s">
        <v>831</v>
      </c>
      <c r="E122" s="0" t="n">
        <v>1646993</v>
      </c>
      <c r="F122" s="0" t="n">
        <v>1646988</v>
      </c>
      <c r="G122" s="0" t="n">
        <v>6</v>
      </c>
      <c r="H122" s="0" t="n">
        <v>2</v>
      </c>
      <c r="I122" s="30" t="s">
        <v>711</v>
      </c>
      <c r="J122" s="0" t="n">
        <v>135</v>
      </c>
      <c r="K122" s="0" t="n">
        <v>135</v>
      </c>
      <c r="L122" s="0" t="n">
        <v>135</v>
      </c>
      <c r="M122" s="0" t="n">
        <f aca="false">K122/J121</f>
        <v>0.383522727272727</v>
      </c>
      <c r="O122" s="0" t="n">
        <f aca="false">J122/K123</f>
        <v>0.236427320490368</v>
      </c>
    </row>
    <row r="123" customFormat="false" ht="12.8" hidden="false" customHeight="false" outlineLevel="0" collapsed="false">
      <c r="A123" s="0" t="s">
        <v>225</v>
      </c>
      <c r="B123" s="0" t="n">
        <v>1646185</v>
      </c>
      <c r="C123" s="0" t="n">
        <v>1653578</v>
      </c>
      <c r="D123" s="44" t="s">
        <v>563</v>
      </c>
      <c r="E123" s="0" t="n">
        <v>1646989</v>
      </c>
      <c r="F123" s="0" t="n">
        <v>1649529</v>
      </c>
      <c r="G123" s="0" t="n">
        <v>2541</v>
      </c>
      <c r="H123" s="0" t="n">
        <v>2541</v>
      </c>
      <c r="I123" s="30" t="s">
        <v>707</v>
      </c>
      <c r="J123" s="0" t="n">
        <v>498</v>
      </c>
      <c r="K123" s="0" t="n">
        <v>571</v>
      </c>
      <c r="L123" s="0" t="n">
        <v>234</v>
      </c>
      <c r="M123" s="0" t="n">
        <f aca="false">K123/J122</f>
        <v>4.22962962962963</v>
      </c>
      <c r="O123" s="0" t="n">
        <f aca="false">J123/K124</f>
        <v>3.15189873417721</v>
      </c>
      <c r="Q123" s="0" t="n">
        <f aca="false">J125/J123</f>
        <v>0.518072289156626</v>
      </c>
      <c r="R123" s="0" t="n">
        <f aca="false">J123/J125</f>
        <v>1.93023255813954</v>
      </c>
    </row>
    <row r="124" customFormat="false" ht="12.8" hidden="false" customHeight="false" outlineLevel="0" collapsed="false">
      <c r="A124" s="0" t="s">
        <v>225</v>
      </c>
      <c r="B124" s="0" t="n">
        <v>1646185</v>
      </c>
      <c r="C124" s="0" t="n">
        <v>1653578</v>
      </c>
      <c r="D124" s="44" t="s">
        <v>832</v>
      </c>
      <c r="E124" s="0" t="n">
        <v>1649530</v>
      </c>
      <c r="F124" s="0" t="n">
        <v>1649525</v>
      </c>
      <c r="G124" s="0" t="n">
        <v>6</v>
      </c>
      <c r="H124" s="0" t="n">
        <v>2</v>
      </c>
      <c r="I124" s="30" t="s">
        <v>711</v>
      </c>
      <c r="J124" s="0" t="n">
        <v>158</v>
      </c>
      <c r="K124" s="0" t="n">
        <v>158</v>
      </c>
      <c r="L124" s="0" t="n">
        <v>158</v>
      </c>
      <c r="M124" s="0" t="n">
        <f aca="false">K124/J123</f>
        <v>0.317269076305221</v>
      </c>
      <c r="O124" s="0" t="n">
        <f aca="false">J124/K125</f>
        <v>0.554385964912281</v>
      </c>
    </row>
    <row r="125" customFormat="false" ht="12.8" hidden="false" customHeight="false" outlineLevel="0" collapsed="false">
      <c r="A125" s="0" t="s">
        <v>225</v>
      </c>
      <c r="B125" s="0" t="n">
        <v>1646185</v>
      </c>
      <c r="C125" s="0" t="n">
        <v>1653578</v>
      </c>
      <c r="D125" s="44" t="s">
        <v>564</v>
      </c>
      <c r="E125" s="0" t="n">
        <v>1649526</v>
      </c>
      <c r="F125" s="0" t="n">
        <v>1650719</v>
      </c>
      <c r="G125" s="0" t="n">
        <v>1194</v>
      </c>
      <c r="H125" s="0" t="n">
        <v>1194</v>
      </c>
      <c r="I125" s="30" t="s">
        <v>707</v>
      </c>
      <c r="J125" s="0" t="n">
        <v>258</v>
      </c>
      <c r="K125" s="0" t="n">
        <v>285</v>
      </c>
      <c r="L125" s="0" t="n">
        <v>163</v>
      </c>
      <c r="M125" s="0" t="n">
        <f aca="false">K125/J124</f>
        <v>1.80379746835443</v>
      </c>
      <c r="O125" s="46" t="n">
        <f aca="false">J125/K126</f>
        <v>5.26530612244898</v>
      </c>
      <c r="Q125" s="0" t="n">
        <f aca="false">J127/J125</f>
        <v>0.976744186046512</v>
      </c>
      <c r="R125" s="0" t="n">
        <f aca="false">J125/J127</f>
        <v>1.02380952380952</v>
      </c>
    </row>
    <row r="126" customFormat="false" ht="12.8" hidden="false" customHeight="false" outlineLevel="0" collapsed="false">
      <c r="A126" s="0" t="s">
        <v>225</v>
      </c>
      <c r="B126" s="0" t="n">
        <v>1646185</v>
      </c>
      <c r="C126" s="0" t="n">
        <v>1653578</v>
      </c>
      <c r="D126" s="44" t="s">
        <v>833</v>
      </c>
      <c r="E126" s="0" t="n">
        <v>1650720</v>
      </c>
      <c r="F126" s="0" t="n">
        <v>1650715</v>
      </c>
      <c r="G126" s="0" t="n">
        <v>6</v>
      </c>
      <c r="H126" s="0" t="n">
        <v>2</v>
      </c>
      <c r="I126" s="30" t="s">
        <v>711</v>
      </c>
      <c r="J126" s="0" t="n">
        <v>49</v>
      </c>
      <c r="K126" s="0" t="n">
        <v>49</v>
      </c>
      <c r="L126" s="0" t="n">
        <v>49</v>
      </c>
      <c r="M126" s="0" t="n">
        <f aca="false">K126/J125</f>
        <v>0.189922480620155</v>
      </c>
      <c r="N126" s="0" t="s">
        <v>727</v>
      </c>
      <c r="O126" s="0" t="n">
        <f aca="false">J126/K127</f>
        <v>0.180147058823529</v>
      </c>
    </row>
    <row r="127" customFormat="false" ht="12.8" hidden="false" customHeight="false" outlineLevel="0" collapsed="false">
      <c r="A127" s="0" t="s">
        <v>225</v>
      </c>
      <c r="B127" s="0" t="n">
        <v>1646185</v>
      </c>
      <c r="C127" s="0" t="n">
        <v>1653578</v>
      </c>
      <c r="D127" s="44" t="s">
        <v>565</v>
      </c>
      <c r="E127" s="0" t="n">
        <v>1650716</v>
      </c>
      <c r="F127" s="0" t="n">
        <v>1651516</v>
      </c>
      <c r="G127" s="0" t="n">
        <v>801</v>
      </c>
      <c r="H127" s="0" t="n">
        <v>801</v>
      </c>
      <c r="I127" s="30" t="s">
        <v>707</v>
      </c>
      <c r="J127" s="0" t="n">
        <v>252</v>
      </c>
      <c r="K127" s="0" t="n">
        <v>272</v>
      </c>
      <c r="L127" s="0" t="n">
        <v>72</v>
      </c>
      <c r="M127" s="45" t="n">
        <f aca="false">K127/J126</f>
        <v>5.55102040816327</v>
      </c>
      <c r="O127" s="0" t="n">
        <f aca="false">J127/K128</f>
        <v>1.14545454545455</v>
      </c>
      <c r="Q127" s="0" t="n">
        <f aca="false">J129/J127</f>
        <v>0.928571428571429</v>
      </c>
      <c r="R127" s="0" t="n">
        <f aca="false">J127/J129</f>
        <v>1.07692307692308</v>
      </c>
    </row>
    <row r="128" customFormat="false" ht="12.8" hidden="false" customHeight="false" outlineLevel="0" collapsed="false">
      <c r="A128" s="0" t="s">
        <v>225</v>
      </c>
      <c r="B128" s="0" t="n">
        <v>1646185</v>
      </c>
      <c r="C128" s="0" t="n">
        <v>1653578</v>
      </c>
      <c r="D128" s="44" t="s">
        <v>834</v>
      </c>
      <c r="E128" s="0" t="n">
        <v>1651517</v>
      </c>
      <c r="F128" s="0" t="n">
        <v>1651517</v>
      </c>
      <c r="G128" s="0" t="n">
        <v>1</v>
      </c>
      <c r="H128" s="0" t="n">
        <v>1</v>
      </c>
      <c r="I128" s="30" t="s">
        <v>707</v>
      </c>
      <c r="J128" s="0" t="n">
        <v>220</v>
      </c>
      <c r="K128" s="0" t="n">
        <v>220</v>
      </c>
      <c r="L128" s="0" t="n">
        <v>220</v>
      </c>
      <c r="M128" s="0" t="n">
        <f aca="false">K128/J127</f>
        <v>0.873015873015873</v>
      </c>
      <c r="O128" s="0" t="n">
        <f aca="false">J128/K129</f>
        <v>0.916666666666667</v>
      </c>
    </row>
    <row r="129" customFormat="false" ht="12.8" hidden="false" customHeight="false" outlineLevel="0" collapsed="false">
      <c r="A129" s="0" t="s">
        <v>225</v>
      </c>
      <c r="B129" s="0" t="n">
        <v>1646185</v>
      </c>
      <c r="C129" s="0" t="n">
        <v>1653578</v>
      </c>
      <c r="D129" s="44" t="s">
        <v>835</v>
      </c>
      <c r="E129" s="0" t="n">
        <v>1651518</v>
      </c>
      <c r="F129" s="0" t="n">
        <v>1652771</v>
      </c>
      <c r="G129" s="0" t="n">
        <v>1254</v>
      </c>
      <c r="H129" s="0" t="n">
        <v>1254</v>
      </c>
      <c r="I129" s="30" t="s">
        <v>707</v>
      </c>
      <c r="J129" s="0" t="n">
        <v>234</v>
      </c>
      <c r="K129" s="0" t="n">
        <v>240</v>
      </c>
      <c r="L129" s="0" t="n">
        <v>96</v>
      </c>
      <c r="M129" s="0" t="n">
        <f aca="false">K129/J128</f>
        <v>1.09090909090909</v>
      </c>
      <c r="O129" s="0" t="n">
        <f aca="false">J129/K130</f>
        <v>3</v>
      </c>
      <c r="Q129" s="0" t="n">
        <f aca="false">J131/J129</f>
        <v>0.978632478632479</v>
      </c>
      <c r="R129" s="0" t="n">
        <f aca="false">J129/J131</f>
        <v>1.02183406113537</v>
      </c>
    </row>
    <row r="130" customFormat="false" ht="12.8" hidden="false" customHeight="false" outlineLevel="0" collapsed="false">
      <c r="A130" s="0" t="s">
        <v>225</v>
      </c>
      <c r="B130" s="0" t="n">
        <v>1646185</v>
      </c>
      <c r="C130" s="0" t="n">
        <v>1653578</v>
      </c>
      <c r="D130" s="44" t="s">
        <v>836</v>
      </c>
      <c r="E130" s="0" t="n">
        <v>1652772</v>
      </c>
      <c r="F130" s="0" t="n">
        <v>1652767</v>
      </c>
      <c r="G130" s="0" t="n">
        <v>6</v>
      </c>
      <c r="H130" s="0" t="n">
        <v>2</v>
      </c>
      <c r="I130" s="30" t="s">
        <v>711</v>
      </c>
      <c r="J130" s="0" t="n">
        <v>78</v>
      </c>
      <c r="K130" s="0" t="n">
        <v>78</v>
      </c>
      <c r="L130" s="0" t="n">
        <v>78</v>
      </c>
      <c r="M130" s="0" t="n">
        <f aca="false">K130/J129</f>
        <v>0.333333333333333</v>
      </c>
      <c r="O130" s="0" t="n">
        <f aca="false">J130/K131</f>
        <v>0.305882352941176</v>
      </c>
    </row>
    <row r="131" customFormat="false" ht="12.8" hidden="false" customHeight="false" outlineLevel="0" collapsed="false">
      <c r="A131" s="0" t="s">
        <v>225</v>
      </c>
      <c r="B131" s="0" t="n">
        <v>1646185</v>
      </c>
      <c r="C131" s="0" t="n">
        <v>1653578</v>
      </c>
      <c r="D131" s="44" t="s">
        <v>567</v>
      </c>
      <c r="E131" s="0" t="n">
        <v>1652768</v>
      </c>
      <c r="F131" s="0" t="n">
        <v>1653256</v>
      </c>
      <c r="G131" s="0" t="n">
        <v>489</v>
      </c>
      <c r="H131" s="0" t="n">
        <v>489</v>
      </c>
      <c r="I131" s="30" t="s">
        <v>707</v>
      </c>
      <c r="J131" s="0" t="n">
        <v>229</v>
      </c>
      <c r="K131" s="0" t="n">
        <v>255</v>
      </c>
      <c r="L131" s="0" t="n">
        <v>42</v>
      </c>
      <c r="M131" s="0" t="n">
        <f aca="false">K131/J130</f>
        <v>3.26923076923077</v>
      </c>
      <c r="O131" s="46" t="n">
        <f aca="false">J131/K132</f>
        <v>16.3571428571429</v>
      </c>
      <c r="Q131" s="0" t="n">
        <f aca="false">J133/J131</f>
        <v>1.33624454148472</v>
      </c>
      <c r="R131" s="0" t="n">
        <f aca="false">J131/J133</f>
        <v>0.748366013071895</v>
      </c>
    </row>
    <row r="132" customFormat="false" ht="12.8" hidden="false" customHeight="false" outlineLevel="0" collapsed="false">
      <c r="A132" s="0" t="s">
        <v>225</v>
      </c>
      <c r="B132" s="0" t="n">
        <v>1646185</v>
      </c>
      <c r="C132" s="0" t="n">
        <v>1653578</v>
      </c>
      <c r="D132" s="44" t="s">
        <v>837</v>
      </c>
      <c r="E132" s="0" t="n">
        <v>1653257</v>
      </c>
      <c r="F132" s="0" t="n">
        <v>1653230</v>
      </c>
      <c r="G132" s="0" t="n">
        <v>28</v>
      </c>
      <c r="H132" s="0" t="n">
        <v>2</v>
      </c>
      <c r="I132" s="30" t="s">
        <v>838</v>
      </c>
      <c r="J132" s="0" t="n">
        <v>14</v>
      </c>
      <c r="K132" s="0" t="n">
        <v>14</v>
      </c>
      <c r="L132" s="0" t="n">
        <v>14</v>
      </c>
      <c r="M132" s="0" t="n">
        <f aca="false">K132/J131</f>
        <v>0.0611353711790393</v>
      </c>
      <c r="N132" s="0" t="s">
        <v>727</v>
      </c>
      <c r="O132" s="0" t="n">
        <f aca="false">J132/K133</f>
        <v>0.037940379403794</v>
      </c>
    </row>
    <row r="133" customFormat="false" ht="12.8" hidden="false" customHeight="false" outlineLevel="0" collapsed="false">
      <c r="A133" s="0" t="s">
        <v>225</v>
      </c>
      <c r="B133" s="0" t="n">
        <v>1646185</v>
      </c>
      <c r="C133" s="0" t="n">
        <v>1653578</v>
      </c>
      <c r="D133" s="44" t="s">
        <v>568</v>
      </c>
      <c r="E133" s="0" t="n">
        <v>1653231</v>
      </c>
      <c r="F133" s="0" t="n">
        <v>1653578</v>
      </c>
      <c r="G133" s="0" t="n">
        <v>348</v>
      </c>
      <c r="H133" s="0" t="n">
        <v>348</v>
      </c>
      <c r="I133" s="30" t="s">
        <v>707</v>
      </c>
      <c r="J133" s="0" t="n">
        <v>306</v>
      </c>
      <c r="K133" s="0" t="n">
        <v>369</v>
      </c>
      <c r="L133" s="0" t="n">
        <v>147</v>
      </c>
      <c r="M133" s="45" t="n">
        <f aca="false">K133/J132</f>
        <v>26.3571428571429</v>
      </c>
      <c r="O133" s="0" t="n">
        <f aca="false">J133/K134</f>
        <v>4.78125</v>
      </c>
    </row>
    <row r="134" customFormat="false" ht="12.8" hidden="false" customHeight="false" outlineLevel="0" collapsed="false">
      <c r="A134" s="0" t="s">
        <v>64</v>
      </c>
      <c r="B134" s="0" t="n">
        <v>1666989</v>
      </c>
      <c r="C134" s="0" t="n">
        <v>1669144</v>
      </c>
      <c r="D134" s="44" t="s">
        <v>839</v>
      </c>
      <c r="E134" s="0" t="n">
        <v>1666990</v>
      </c>
      <c r="F134" s="0" t="n">
        <v>1668408</v>
      </c>
      <c r="G134" s="0" t="n">
        <v>1419</v>
      </c>
      <c r="H134" s="0" t="n">
        <v>1419</v>
      </c>
      <c r="I134" s="30" t="s">
        <v>707</v>
      </c>
      <c r="J134" s="0" t="n">
        <v>77</v>
      </c>
      <c r="K134" s="0" t="n">
        <v>64</v>
      </c>
      <c r="L134" s="0" t="n">
        <v>31</v>
      </c>
      <c r="O134" s="0" t="n">
        <f aca="false">J134/K135</f>
        <v>0.855555555555556</v>
      </c>
      <c r="Q134" s="0" t="n">
        <f aca="false">J136/J134</f>
        <v>0.727272727272727</v>
      </c>
      <c r="R134" s="0" t="n">
        <f aca="false">J134/J136</f>
        <v>1.375</v>
      </c>
    </row>
    <row r="135" customFormat="false" ht="12.8" hidden="false" customHeight="false" outlineLevel="0" collapsed="false">
      <c r="A135" s="0" t="s">
        <v>64</v>
      </c>
      <c r="B135" s="0" t="n">
        <v>1666989</v>
      </c>
      <c r="C135" s="0" t="n">
        <v>1669144</v>
      </c>
      <c r="D135" s="44" t="s">
        <v>840</v>
      </c>
      <c r="E135" s="0" t="n">
        <v>1668409</v>
      </c>
      <c r="F135" s="0" t="n">
        <v>1668418</v>
      </c>
      <c r="G135" s="0" t="n">
        <v>10</v>
      </c>
      <c r="H135" s="0" t="n">
        <v>10</v>
      </c>
      <c r="I135" s="30" t="s">
        <v>707</v>
      </c>
      <c r="J135" s="0" t="n">
        <v>90</v>
      </c>
      <c r="K135" s="0" t="n">
        <v>90</v>
      </c>
      <c r="L135" s="0" t="n">
        <v>1</v>
      </c>
      <c r="M135" s="0" t="n">
        <f aca="false">K135/J134</f>
        <v>1.16883116883117</v>
      </c>
      <c r="O135" s="0" t="n">
        <f aca="false">J135/K136</f>
        <v>1.60714285714286</v>
      </c>
    </row>
    <row r="136" customFormat="false" ht="12.8" hidden="false" customHeight="false" outlineLevel="0" collapsed="false">
      <c r="A136" s="0" t="s">
        <v>64</v>
      </c>
      <c r="B136" s="0" t="n">
        <v>1666989</v>
      </c>
      <c r="C136" s="0" t="n">
        <v>1669144</v>
      </c>
      <c r="D136" s="44" t="s">
        <v>569</v>
      </c>
      <c r="E136" s="0" t="n">
        <v>1668419</v>
      </c>
      <c r="F136" s="0" t="n">
        <v>1669144</v>
      </c>
      <c r="G136" s="0" t="n">
        <v>726</v>
      </c>
      <c r="H136" s="0" t="n">
        <v>726</v>
      </c>
      <c r="I136" s="30" t="s">
        <v>707</v>
      </c>
      <c r="J136" s="0" t="n">
        <v>56</v>
      </c>
      <c r="K136" s="0" t="n">
        <v>56</v>
      </c>
      <c r="L136" s="0" t="n">
        <v>35</v>
      </c>
      <c r="M136" s="0" t="n">
        <f aca="false">K136/J135</f>
        <v>0.622222222222222</v>
      </c>
      <c r="O136" s="0" t="n">
        <f aca="false">J136/K137</f>
        <v>0.307692307692308</v>
      </c>
    </row>
    <row r="137" customFormat="false" ht="12.8" hidden="false" customHeight="false" outlineLevel="0" collapsed="false">
      <c r="A137" s="0" t="s">
        <v>229</v>
      </c>
      <c r="B137" s="0" t="n">
        <v>1673439</v>
      </c>
      <c r="C137" s="0" t="n">
        <v>1675011</v>
      </c>
      <c r="D137" s="44" t="s">
        <v>841</v>
      </c>
      <c r="E137" s="0" t="n">
        <v>1673440</v>
      </c>
      <c r="F137" s="0" t="n">
        <v>1674183</v>
      </c>
      <c r="G137" s="0" t="n">
        <v>744</v>
      </c>
      <c r="H137" s="0" t="n">
        <v>744</v>
      </c>
      <c r="I137" s="30" t="s">
        <v>707</v>
      </c>
      <c r="J137" s="0" t="n">
        <v>195</v>
      </c>
      <c r="K137" s="0" t="n">
        <v>182</v>
      </c>
      <c r="L137" s="0" t="n">
        <v>83</v>
      </c>
      <c r="O137" s="0" t="n">
        <f aca="false">J137/K138</f>
        <v>1.00515463917526</v>
      </c>
      <c r="Q137" s="0" t="n">
        <f aca="false">J139/J137</f>
        <v>0.661538461538462</v>
      </c>
      <c r="R137" s="0" t="n">
        <f aca="false">J137/J139</f>
        <v>1.51162790697674</v>
      </c>
    </row>
    <row r="138" customFormat="false" ht="12.8" hidden="false" customHeight="false" outlineLevel="0" collapsed="false">
      <c r="A138" s="0" t="s">
        <v>229</v>
      </c>
      <c r="B138" s="0" t="n">
        <v>1673439</v>
      </c>
      <c r="C138" s="0" t="n">
        <v>1675011</v>
      </c>
      <c r="D138" s="44" t="s">
        <v>842</v>
      </c>
      <c r="E138" s="0" t="n">
        <v>1674184</v>
      </c>
      <c r="F138" s="0" t="n">
        <v>1674201</v>
      </c>
      <c r="G138" s="0" t="n">
        <v>18</v>
      </c>
      <c r="H138" s="0" t="n">
        <v>18</v>
      </c>
      <c r="I138" s="30" t="s">
        <v>707</v>
      </c>
      <c r="J138" s="0" t="n">
        <v>195</v>
      </c>
      <c r="K138" s="0" t="n">
        <v>194</v>
      </c>
      <c r="L138" s="0" t="n">
        <v>30</v>
      </c>
      <c r="M138" s="0" t="n">
        <f aca="false">K138/J137</f>
        <v>0.994871794871795</v>
      </c>
      <c r="O138" s="0" t="n">
        <f aca="false">J138/K139</f>
        <v>1.31756756756757</v>
      </c>
    </row>
    <row r="139" customFormat="false" ht="12.8" hidden="false" customHeight="false" outlineLevel="0" collapsed="false">
      <c r="A139" s="0" t="s">
        <v>229</v>
      </c>
      <c r="B139" s="0" t="n">
        <v>1673439</v>
      </c>
      <c r="C139" s="0" t="n">
        <v>1675011</v>
      </c>
      <c r="D139" s="44" t="s">
        <v>843</v>
      </c>
      <c r="E139" s="0" t="n">
        <v>1674202</v>
      </c>
      <c r="F139" s="0" t="n">
        <v>1675011</v>
      </c>
      <c r="G139" s="0" t="n">
        <v>810</v>
      </c>
      <c r="H139" s="0" t="n">
        <v>810</v>
      </c>
      <c r="I139" s="30" t="s">
        <v>707</v>
      </c>
      <c r="J139" s="0" t="n">
        <v>129</v>
      </c>
      <c r="K139" s="0" t="n">
        <v>148</v>
      </c>
      <c r="L139" s="0" t="n">
        <v>77</v>
      </c>
      <c r="M139" s="0" t="n">
        <f aca="false">K139/J138</f>
        <v>0.758974358974359</v>
      </c>
      <c r="O139" s="0" t="n">
        <f aca="false">J139/K140</f>
        <v>1.3030303030303</v>
      </c>
    </row>
    <row r="140" customFormat="false" ht="12.8" hidden="false" customHeight="false" outlineLevel="0" collapsed="false">
      <c r="A140" s="0" t="s">
        <v>232</v>
      </c>
      <c r="B140" s="0" t="n">
        <v>1874159</v>
      </c>
      <c r="C140" s="0" t="n">
        <v>1881684</v>
      </c>
      <c r="D140" s="44" t="s">
        <v>844</v>
      </c>
      <c r="E140" s="0" t="n">
        <v>1874160</v>
      </c>
      <c r="F140" s="0" t="n">
        <v>1875221</v>
      </c>
      <c r="G140" s="0" t="n">
        <v>1062</v>
      </c>
      <c r="H140" s="0" t="n">
        <v>1062</v>
      </c>
      <c r="I140" s="30" t="s">
        <v>707</v>
      </c>
      <c r="J140" s="0" t="n">
        <v>81</v>
      </c>
      <c r="K140" s="0" t="n">
        <v>99</v>
      </c>
      <c r="L140" s="0" t="n">
        <v>56</v>
      </c>
      <c r="M140" s="0" t="n">
        <f aca="false">K140/J139</f>
        <v>0.767441860465116</v>
      </c>
      <c r="O140" s="0" t="n">
        <f aca="false">J140/K141</f>
        <v>3.375</v>
      </c>
      <c r="Q140" s="0" t="n">
        <f aca="false">J142/J140</f>
        <v>0.259259259259259</v>
      </c>
      <c r="R140" s="0" t="n">
        <f aca="false">J140/J142</f>
        <v>3.85714285714286</v>
      </c>
    </row>
    <row r="141" customFormat="false" ht="12.8" hidden="false" customHeight="false" outlineLevel="0" collapsed="false">
      <c r="A141" s="0" t="s">
        <v>232</v>
      </c>
      <c r="B141" s="0" t="n">
        <v>1874159</v>
      </c>
      <c r="C141" s="0" t="n">
        <v>1881684</v>
      </c>
      <c r="D141" s="44" t="s">
        <v>845</v>
      </c>
      <c r="E141" s="0" t="n">
        <v>1875222</v>
      </c>
      <c r="F141" s="0" t="n">
        <v>1875303</v>
      </c>
      <c r="G141" s="0" t="n">
        <v>82</v>
      </c>
      <c r="H141" s="0" t="n">
        <v>82</v>
      </c>
      <c r="I141" s="30" t="s">
        <v>707</v>
      </c>
      <c r="J141" s="0" t="n">
        <v>26</v>
      </c>
      <c r="K141" s="0" t="n">
        <v>24</v>
      </c>
      <c r="L141" s="0" t="n">
        <v>4</v>
      </c>
      <c r="M141" s="0" t="n">
        <f aca="false">K141/J140</f>
        <v>0.296296296296296</v>
      </c>
      <c r="O141" s="0" t="n">
        <f aca="false">J141/K142</f>
        <v>1.625</v>
      </c>
    </row>
    <row r="142" customFormat="false" ht="12.8" hidden="false" customHeight="false" outlineLevel="0" collapsed="false">
      <c r="A142" s="0" t="s">
        <v>232</v>
      </c>
      <c r="B142" s="0" t="n">
        <v>1874159</v>
      </c>
      <c r="C142" s="0" t="n">
        <v>1881684</v>
      </c>
      <c r="D142" s="44" t="s">
        <v>846</v>
      </c>
      <c r="E142" s="0" t="n">
        <v>1875304</v>
      </c>
      <c r="F142" s="0" t="n">
        <v>1881684</v>
      </c>
      <c r="G142" s="0" t="n">
        <v>6381</v>
      </c>
      <c r="H142" s="0" t="n">
        <v>6180</v>
      </c>
      <c r="I142" s="30" t="s">
        <v>847</v>
      </c>
      <c r="J142" s="0" t="n">
        <v>21</v>
      </c>
      <c r="K142" s="0" t="n">
        <v>16</v>
      </c>
      <c r="L142" s="0" t="n">
        <v>15</v>
      </c>
      <c r="M142" s="0" t="n">
        <f aca="false">K142/J141</f>
        <v>0.615384615384615</v>
      </c>
      <c r="O142" s="0" t="n">
        <f aca="false">J142/K143</f>
        <v>2.33333333333333</v>
      </c>
      <c r="Q142" s="0" t="n">
        <f aca="false">J144/J142</f>
        <v>0.238095238095238</v>
      </c>
      <c r="R142" s="0" t="n">
        <f aca="false">J142/J144</f>
        <v>4.2</v>
      </c>
    </row>
    <row r="143" customFormat="false" ht="12.8" hidden="false" customHeight="false" outlineLevel="0" collapsed="false">
      <c r="A143" s="0" t="s">
        <v>173</v>
      </c>
      <c r="B143" s="0" t="n">
        <v>2048071</v>
      </c>
      <c r="C143" s="0" t="n">
        <v>2052688</v>
      </c>
      <c r="D143" s="44" t="s">
        <v>848</v>
      </c>
      <c r="E143" s="0" t="n">
        <v>2048072</v>
      </c>
      <c r="F143" s="0" t="n">
        <v>2048371</v>
      </c>
      <c r="G143" s="0" t="n">
        <v>300</v>
      </c>
      <c r="H143" s="0" t="n">
        <v>300</v>
      </c>
      <c r="I143" s="30" t="s">
        <v>707</v>
      </c>
      <c r="J143" s="0" t="n">
        <v>10</v>
      </c>
      <c r="K143" s="0" t="n">
        <v>9</v>
      </c>
      <c r="L143" s="0" t="n">
        <v>4</v>
      </c>
      <c r="O143" s="0" t="n">
        <f aca="false">J143/K144</f>
        <v>2.5</v>
      </c>
      <c r="Q143" s="0" t="n">
        <f aca="false">J145/J143</f>
        <v>1</v>
      </c>
      <c r="R143" s="0" t="n">
        <f aca="false">J143/J145</f>
        <v>1</v>
      </c>
    </row>
    <row r="144" customFormat="false" ht="12.8" hidden="false" customHeight="false" outlineLevel="0" collapsed="false">
      <c r="A144" s="0" t="s">
        <v>173</v>
      </c>
      <c r="B144" s="0" t="n">
        <v>2048071</v>
      </c>
      <c r="C144" s="0" t="n">
        <v>2052688</v>
      </c>
      <c r="D144" s="44" t="s">
        <v>849</v>
      </c>
      <c r="E144" s="0" t="n">
        <v>2048372</v>
      </c>
      <c r="F144" s="0" t="n">
        <v>2048397</v>
      </c>
      <c r="G144" s="0" t="n">
        <v>26</v>
      </c>
      <c r="H144" s="0" t="n">
        <v>26</v>
      </c>
      <c r="I144" s="30" t="s">
        <v>707</v>
      </c>
      <c r="J144" s="0" t="n">
        <v>5</v>
      </c>
      <c r="K144" s="0" t="n">
        <v>4</v>
      </c>
      <c r="L144" s="0" t="n">
        <v>1</v>
      </c>
      <c r="M144" s="0" t="n">
        <f aca="false">K144/J143</f>
        <v>0.4</v>
      </c>
      <c r="O144" s="0" t="n">
        <f aca="false">J144/K145</f>
        <v>0.714285714285714</v>
      </c>
    </row>
    <row r="145" customFormat="false" ht="12.8" hidden="false" customHeight="false" outlineLevel="0" collapsed="false">
      <c r="A145" s="0" t="s">
        <v>173</v>
      </c>
      <c r="B145" s="0" t="n">
        <v>2048071</v>
      </c>
      <c r="C145" s="0" t="n">
        <v>2052688</v>
      </c>
      <c r="D145" s="44" t="s">
        <v>850</v>
      </c>
      <c r="E145" s="0" t="n">
        <v>2048398</v>
      </c>
      <c r="F145" s="0" t="n">
        <v>2049597</v>
      </c>
      <c r="G145" s="0" t="n">
        <v>1200</v>
      </c>
      <c r="H145" s="0" t="n">
        <v>1200</v>
      </c>
      <c r="I145" s="30" t="s">
        <v>707</v>
      </c>
      <c r="J145" s="0" t="n">
        <v>10</v>
      </c>
      <c r="K145" s="0" t="n">
        <v>7</v>
      </c>
      <c r="L145" s="0" t="n">
        <v>6</v>
      </c>
      <c r="M145" s="0" t="n">
        <f aca="false">K145/J144</f>
        <v>1.4</v>
      </c>
      <c r="O145" s="0" t="n">
        <f aca="false">J145/K146</f>
        <v>0.5</v>
      </c>
      <c r="Q145" s="0" t="n">
        <f aca="false">J147/J145</f>
        <v>1.3</v>
      </c>
      <c r="R145" s="0" t="n">
        <f aca="false">J145/J147</f>
        <v>0.769230769230769</v>
      </c>
    </row>
    <row r="146" customFormat="false" ht="12.8" hidden="false" customHeight="false" outlineLevel="0" collapsed="false">
      <c r="A146" s="0" t="s">
        <v>173</v>
      </c>
      <c r="B146" s="0" t="n">
        <v>2048071</v>
      </c>
      <c r="C146" s="0" t="n">
        <v>2052688</v>
      </c>
      <c r="D146" s="44" t="s">
        <v>851</v>
      </c>
      <c r="E146" s="0" t="n">
        <v>2049598</v>
      </c>
      <c r="F146" s="0" t="n">
        <v>2049920</v>
      </c>
      <c r="G146" s="0" t="n">
        <v>323</v>
      </c>
      <c r="H146" s="0" t="n">
        <v>323</v>
      </c>
      <c r="I146" s="30" t="s">
        <v>707</v>
      </c>
      <c r="J146" s="0" t="n">
        <v>18</v>
      </c>
      <c r="K146" s="0" t="n">
        <v>20</v>
      </c>
      <c r="L146" s="0" t="n">
        <v>6</v>
      </c>
      <c r="M146" s="0" t="n">
        <f aca="false">K146/J145</f>
        <v>2</v>
      </c>
      <c r="O146" s="0" t="n">
        <f aca="false">J146/K147</f>
        <v>2.57142857142857</v>
      </c>
    </row>
    <row r="147" customFormat="false" ht="12.8" hidden="false" customHeight="false" outlineLevel="0" collapsed="false">
      <c r="A147" s="0" t="s">
        <v>173</v>
      </c>
      <c r="B147" s="0" t="n">
        <v>2048071</v>
      </c>
      <c r="C147" s="0" t="n">
        <v>2052688</v>
      </c>
      <c r="D147" s="44" t="s">
        <v>852</v>
      </c>
      <c r="E147" s="0" t="n">
        <v>2049921</v>
      </c>
      <c r="F147" s="0" t="n">
        <v>2051150</v>
      </c>
      <c r="G147" s="0" t="n">
        <v>1230</v>
      </c>
      <c r="H147" s="0" t="n">
        <v>1230</v>
      </c>
      <c r="I147" s="30" t="s">
        <v>707</v>
      </c>
      <c r="J147" s="0" t="n">
        <v>13</v>
      </c>
      <c r="K147" s="0" t="n">
        <v>7</v>
      </c>
      <c r="L147" s="0" t="n">
        <v>11</v>
      </c>
      <c r="M147" s="0" t="n">
        <f aca="false">K147/J146</f>
        <v>0.388888888888889</v>
      </c>
      <c r="O147" s="0" t="n">
        <f aca="false">J147/K148</f>
        <v>0.361111111111111</v>
      </c>
      <c r="Q147" s="0" t="n">
        <f aca="false">J149/J147</f>
        <v>3</v>
      </c>
      <c r="R147" s="0" t="n">
        <f aca="false">J147/J149</f>
        <v>0.333333333333333</v>
      </c>
    </row>
    <row r="148" customFormat="false" ht="12.8" hidden="false" customHeight="false" outlineLevel="0" collapsed="false">
      <c r="A148" s="0" t="s">
        <v>173</v>
      </c>
      <c r="B148" s="0" t="n">
        <v>2048071</v>
      </c>
      <c r="C148" s="0" t="n">
        <v>2052688</v>
      </c>
      <c r="D148" s="44" t="s">
        <v>853</v>
      </c>
      <c r="E148" s="0" t="n">
        <v>2051151</v>
      </c>
      <c r="F148" s="0" t="n">
        <v>2051281</v>
      </c>
      <c r="G148" s="0" t="n">
        <v>131</v>
      </c>
      <c r="H148" s="0" t="n">
        <v>131</v>
      </c>
      <c r="I148" s="30" t="s">
        <v>707</v>
      </c>
      <c r="J148" s="0" t="n">
        <v>34</v>
      </c>
      <c r="K148" s="0" t="n">
        <v>36</v>
      </c>
      <c r="L148" s="0" t="n">
        <v>8</v>
      </c>
      <c r="M148" s="0" t="n">
        <f aca="false">K148/J147</f>
        <v>2.76923076923077</v>
      </c>
      <c r="O148" s="0" t="n">
        <f aca="false">J148/K149</f>
        <v>1.13333333333333</v>
      </c>
    </row>
    <row r="149" customFormat="false" ht="12.8" hidden="false" customHeight="false" outlineLevel="0" collapsed="false">
      <c r="A149" s="0" t="s">
        <v>173</v>
      </c>
      <c r="B149" s="0" t="n">
        <v>2048071</v>
      </c>
      <c r="C149" s="0" t="n">
        <v>2052688</v>
      </c>
      <c r="D149" s="44" t="s">
        <v>854</v>
      </c>
      <c r="E149" s="0" t="n">
        <v>2051282</v>
      </c>
      <c r="F149" s="0" t="n">
        <v>2052688</v>
      </c>
      <c r="G149" s="0" t="n">
        <v>1407</v>
      </c>
      <c r="H149" s="0" t="n">
        <v>1407</v>
      </c>
      <c r="I149" s="30" t="s">
        <v>707</v>
      </c>
      <c r="J149" s="0" t="n">
        <v>39</v>
      </c>
      <c r="K149" s="0" t="n">
        <v>30</v>
      </c>
      <c r="L149" s="0" t="n">
        <v>12</v>
      </c>
      <c r="M149" s="0" t="n">
        <f aca="false">K149/J148</f>
        <v>0.882352941176471</v>
      </c>
      <c r="O149" s="0" t="n">
        <f aca="false">J149/K150</f>
        <v>7.8</v>
      </c>
    </row>
    <row r="150" customFormat="false" ht="12.8" hidden="false" customHeight="false" outlineLevel="0" collapsed="false">
      <c r="A150" s="0" t="s">
        <v>238</v>
      </c>
      <c r="B150" s="0" t="n">
        <v>2209326</v>
      </c>
      <c r="C150" s="0" t="n">
        <v>2216570</v>
      </c>
      <c r="D150" s="44" t="s">
        <v>855</v>
      </c>
      <c r="E150" s="0" t="n">
        <v>2209327</v>
      </c>
      <c r="F150" s="0" t="n">
        <v>2210604</v>
      </c>
      <c r="G150" s="0" t="n">
        <v>1278</v>
      </c>
      <c r="H150" s="0" t="n">
        <v>1062</v>
      </c>
      <c r="I150" s="30" t="s">
        <v>856</v>
      </c>
      <c r="J150" s="0" t="n">
        <v>5</v>
      </c>
      <c r="K150" s="0" t="n">
        <v>5</v>
      </c>
      <c r="L150" s="0" t="n">
        <v>6</v>
      </c>
      <c r="O150" s="0" t="n">
        <f aca="false">J150/K151</f>
        <v>5</v>
      </c>
      <c r="Q150" s="0" t="n">
        <f aca="false">J152/J150</f>
        <v>1</v>
      </c>
      <c r="R150" s="0" t="n">
        <f aca="false">J150/J152</f>
        <v>1</v>
      </c>
    </row>
    <row r="151" customFormat="false" ht="12.8" hidden="false" customHeight="false" outlineLevel="0" collapsed="false">
      <c r="A151" s="0" t="s">
        <v>238</v>
      </c>
      <c r="B151" s="0" t="n">
        <v>2209326</v>
      </c>
      <c r="C151" s="0" t="n">
        <v>2216570</v>
      </c>
      <c r="D151" s="44" t="s">
        <v>857</v>
      </c>
      <c r="E151" s="0" t="n">
        <v>2210605</v>
      </c>
      <c r="F151" s="0" t="n">
        <v>2210600</v>
      </c>
      <c r="G151" s="0" t="n">
        <v>6</v>
      </c>
      <c r="H151" s="0" t="n">
        <v>2</v>
      </c>
      <c r="I151" s="30" t="s">
        <v>711</v>
      </c>
      <c r="J151" s="0" t="n">
        <v>1</v>
      </c>
      <c r="K151" s="0" t="n">
        <v>1</v>
      </c>
      <c r="L151" s="0" t="n">
        <v>1</v>
      </c>
      <c r="M151" s="0" t="n">
        <f aca="false">K151/J150</f>
        <v>0.2</v>
      </c>
      <c r="O151" s="0" t="n">
        <f aca="false">J151/K152</f>
        <v>0.2</v>
      </c>
    </row>
    <row r="152" customFormat="false" ht="12.8" hidden="false" customHeight="false" outlineLevel="0" collapsed="false">
      <c r="A152" s="0" t="s">
        <v>238</v>
      </c>
      <c r="B152" s="0" t="n">
        <v>2209326</v>
      </c>
      <c r="C152" s="0" t="n">
        <v>2216570</v>
      </c>
      <c r="D152" s="44" t="s">
        <v>858</v>
      </c>
      <c r="E152" s="0" t="n">
        <v>2210601</v>
      </c>
      <c r="F152" s="0" t="n">
        <v>2211629</v>
      </c>
      <c r="G152" s="0" t="n">
        <v>1029</v>
      </c>
      <c r="H152" s="0" t="n">
        <v>1014</v>
      </c>
      <c r="I152" s="30" t="s">
        <v>755</v>
      </c>
      <c r="J152" s="0" t="n">
        <v>5</v>
      </c>
      <c r="K152" s="0" t="n">
        <v>5</v>
      </c>
      <c r="L152" s="0" t="n">
        <v>3</v>
      </c>
      <c r="M152" s="0" t="n">
        <f aca="false">K152/J151</f>
        <v>5</v>
      </c>
      <c r="O152" s="0" t="n">
        <f aca="false">J152/K153</f>
        <v>1.66666666666667</v>
      </c>
      <c r="Q152" s="0" t="n">
        <f aca="false">J154/J152</f>
        <v>0.6</v>
      </c>
      <c r="R152" s="0" t="n">
        <f aca="false">J152/J154</f>
        <v>1.66666666666667</v>
      </c>
    </row>
    <row r="153" customFormat="false" ht="12.8" hidden="false" customHeight="false" outlineLevel="0" collapsed="false">
      <c r="A153" s="0" t="s">
        <v>238</v>
      </c>
      <c r="B153" s="0" t="n">
        <v>2209326</v>
      </c>
      <c r="C153" s="0" t="n">
        <v>2216570</v>
      </c>
      <c r="D153" s="44" t="s">
        <v>859</v>
      </c>
      <c r="E153" s="0" t="n">
        <v>2211630</v>
      </c>
      <c r="F153" s="0" t="n">
        <v>2211625</v>
      </c>
      <c r="G153" s="0" t="n">
        <v>6</v>
      </c>
      <c r="H153" s="0" t="n">
        <v>2</v>
      </c>
      <c r="I153" s="30" t="s">
        <v>711</v>
      </c>
      <c r="J153" s="0" t="n">
        <v>3</v>
      </c>
      <c r="K153" s="0" t="n">
        <v>3</v>
      </c>
      <c r="L153" s="0" t="n">
        <v>3</v>
      </c>
      <c r="M153" s="0" t="n">
        <f aca="false">K153/J152</f>
        <v>0.6</v>
      </c>
      <c r="O153" s="0" t="n">
        <f aca="false">J153/K154</f>
        <v>0.75</v>
      </c>
    </row>
    <row r="154" customFormat="false" ht="12.8" hidden="false" customHeight="false" outlineLevel="0" collapsed="false">
      <c r="A154" s="0" t="s">
        <v>238</v>
      </c>
      <c r="B154" s="0" t="n">
        <v>2209326</v>
      </c>
      <c r="C154" s="0" t="n">
        <v>2216570</v>
      </c>
      <c r="D154" s="44" t="s">
        <v>860</v>
      </c>
      <c r="E154" s="0" t="n">
        <v>2211626</v>
      </c>
      <c r="F154" s="0" t="n">
        <v>2212858</v>
      </c>
      <c r="G154" s="0" t="n">
        <v>1233</v>
      </c>
      <c r="H154" s="0" t="n">
        <v>1109</v>
      </c>
      <c r="I154" s="30" t="s">
        <v>861</v>
      </c>
      <c r="J154" s="0" t="n">
        <v>3</v>
      </c>
      <c r="K154" s="0" t="n">
        <v>4</v>
      </c>
      <c r="L154" s="0" t="n">
        <v>2</v>
      </c>
      <c r="M154" s="0" t="n">
        <f aca="false">K154/J153</f>
        <v>1.33333333333333</v>
      </c>
      <c r="O154" s="0" t="n">
        <f aca="false">J154/K155</f>
        <v>0.6</v>
      </c>
    </row>
    <row r="155" customFormat="false" ht="12.8" hidden="false" customHeight="false" outlineLevel="0" collapsed="false">
      <c r="A155" s="0" t="s">
        <v>238</v>
      </c>
      <c r="B155" s="0" t="n">
        <v>2209326</v>
      </c>
      <c r="C155" s="0" t="n">
        <v>2216570</v>
      </c>
      <c r="D155" s="44" t="s">
        <v>862</v>
      </c>
      <c r="E155" s="0" t="n">
        <v>2212855</v>
      </c>
      <c r="F155" s="0" t="n">
        <v>2214126</v>
      </c>
      <c r="G155" s="0" t="n">
        <v>1272</v>
      </c>
      <c r="H155" s="0" t="n">
        <v>1243</v>
      </c>
      <c r="I155" s="30" t="s">
        <v>863</v>
      </c>
      <c r="J155" s="0" t="n">
        <v>5</v>
      </c>
      <c r="K155" s="0" t="n">
        <v>5</v>
      </c>
      <c r="L155" s="0" t="n">
        <v>3</v>
      </c>
      <c r="M155" s="0" t="n">
        <f aca="false">K155/J154</f>
        <v>1.66666666666667</v>
      </c>
      <c r="O155" s="0" t="n">
        <f aca="false">J155/K156</f>
        <v>2.5</v>
      </c>
      <c r="Q155" s="0" t="n">
        <f aca="false">J157/J155</f>
        <v>1.4</v>
      </c>
      <c r="R155" s="0" t="n">
        <f aca="false">J155/J157</f>
        <v>0.714285714285714</v>
      </c>
    </row>
    <row r="156" customFormat="false" ht="12.8" hidden="false" customHeight="false" outlineLevel="0" collapsed="false">
      <c r="A156" s="0" t="s">
        <v>238</v>
      </c>
      <c r="B156" s="0" t="n">
        <v>2209326</v>
      </c>
      <c r="C156" s="0" t="n">
        <v>2216570</v>
      </c>
      <c r="D156" s="44" t="s">
        <v>864</v>
      </c>
      <c r="E156" s="0" t="n">
        <v>2214127</v>
      </c>
      <c r="F156" s="0" t="n">
        <v>2214122</v>
      </c>
      <c r="G156" s="0" t="n">
        <v>6</v>
      </c>
      <c r="H156" s="0" t="n">
        <v>2</v>
      </c>
      <c r="I156" s="30" t="s">
        <v>711</v>
      </c>
      <c r="J156" s="0" t="n">
        <v>2</v>
      </c>
      <c r="K156" s="0" t="n">
        <v>2</v>
      </c>
      <c r="L156" s="0" t="n">
        <v>2</v>
      </c>
      <c r="M156" s="0" t="n">
        <f aca="false">K156/J155</f>
        <v>0.4</v>
      </c>
      <c r="O156" s="0" t="n">
        <f aca="false">J156/K157</f>
        <v>0.285714285714286</v>
      </c>
    </row>
    <row r="157" customFormat="false" ht="12.8" hidden="false" customHeight="false" outlineLevel="0" collapsed="false">
      <c r="A157" s="0" t="s">
        <v>238</v>
      </c>
      <c r="B157" s="0" t="n">
        <v>2209326</v>
      </c>
      <c r="C157" s="0" t="n">
        <v>2216570</v>
      </c>
      <c r="D157" s="44" t="s">
        <v>865</v>
      </c>
      <c r="E157" s="0" t="n">
        <v>2214123</v>
      </c>
      <c r="F157" s="0" t="n">
        <v>2215256</v>
      </c>
      <c r="G157" s="0" t="n">
        <v>1134</v>
      </c>
      <c r="H157" s="0" t="n">
        <v>1134</v>
      </c>
      <c r="I157" s="30" t="s">
        <v>707</v>
      </c>
      <c r="J157" s="0" t="n">
        <v>7</v>
      </c>
      <c r="K157" s="0" t="n">
        <v>7</v>
      </c>
      <c r="L157" s="0" t="n">
        <v>4</v>
      </c>
      <c r="M157" s="0" t="n">
        <f aca="false">K157/J156</f>
        <v>3.5</v>
      </c>
      <c r="O157" s="0" t="n">
        <f aca="false">J157/K158</f>
        <v>1</v>
      </c>
      <c r="Q157" s="0" t="n">
        <f aca="false">J159/J157</f>
        <v>1.28571428571429</v>
      </c>
      <c r="R157" s="0" t="n">
        <f aca="false">J157/J159</f>
        <v>0.777777777777778</v>
      </c>
    </row>
    <row r="158" customFormat="false" ht="12.8" hidden="false" customHeight="false" outlineLevel="0" collapsed="false">
      <c r="A158" s="0" t="s">
        <v>238</v>
      </c>
      <c r="B158" s="0" t="n">
        <v>2209326</v>
      </c>
      <c r="C158" s="0" t="n">
        <v>2216570</v>
      </c>
      <c r="D158" s="44" t="s">
        <v>866</v>
      </c>
      <c r="E158" s="0" t="n">
        <v>2215256</v>
      </c>
      <c r="F158" s="0" t="n">
        <v>2215257</v>
      </c>
      <c r="G158" s="0" t="n">
        <v>2</v>
      </c>
      <c r="H158" s="0" t="n">
        <v>2</v>
      </c>
      <c r="I158" s="30" t="s">
        <v>707</v>
      </c>
      <c r="J158" s="0" t="n">
        <v>7</v>
      </c>
      <c r="K158" s="0" t="n">
        <v>7</v>
      </c>
      <c r="L158" s="0" t="n">
        <v>7</v>
      </c>
      <c r="M158" s="0" t="n">
        <f aca="false">K158/J157</f>
        <v>1</v>
      </c>
      <c r="O158" s="0" t="n">
        <f aca="false">J158/K159</f>
        <v>0.777777777777778</v>
      </c>
    </row>
    <row r="159" customFormat="false" ht="12.8" hidden="false" customHeight="false" outlineLevel="0" collapsed="false">
      <c r="A159" s="0" t="s">
        <v>238</v>
      </c>
      <c r="B159" s="0" t="n">
        <v>2209326</v>
      </c>
      <c r="C159" s="0" t="n">
        <v>2216570</v>
      </c>
      <c r="D159" s="44" t="s">
        <v>867</v>
      </c>
      <c r="E159" s="0" t="n">
        <v>2215258</v>
      </c>
      <c r="F159" s="0" t="n">
        <v>2216569</v>
      </c>
      <c r="G159" s="0" t="n">
        <v>1312</v>
      </c>
      <c r="H159" s="0" t="n">
        <v>1312</v>
      </c>
      <c r="I159" s="30" t="s">
        <v>707</v>
      </c>
      <c r="J159" s="0" t="n">
        <v>9</v>
      </c>
      <c r="K159" s="0" t="n">
        <v>9</v>
      </c>
      <c r="L159" s="0" t="n">
        <v>8</v>
      </c>
      <c r="M159" s="0" t="n">
        <f aca="false">K159/J158</f>
        <v>1.28571428571429</v>
      </c>
      <c r="O159" s="0" t="n">
        <f aca="false">J159/K160</f>
        <v>0.0225</v>
      </c>
    </row>
    <row r="160" customFormat="false" ht="12.8" hidden="false" customHeight="false" outlineLevel="0" collapsed="false">
      <c r="A160" s="0" t="s">
        <v>241</v>
      </c>
      <c r="B160" s="0" t="n">
        <v>2516786</v>
      </c>
      <c r="C160" s="0" t="n">
        <v>2522164</v>
      </c>
      <c r="D160" s="44" t="s">
        <v>868</v>
      </c>
      <c r="E160" s="0" t="n">
        <v>2516787</v>
      </c>
      <c r="F160" s="0" t="n">
        <v>2517695</v>
      </c>
      <c r="G160" s="0" t="n">
        <v>909</v>
      </c>
      <c r="H160" s="0" t="n">
        <v>909</v>
      </c>
      <c r="I160" s="30" t="s">
        <v>707</v>
      </c>
      <c r="J160" s="0" t="n">
        <v>520</v>
      </c>
      <c r="K160" s="0" t="n">
        <v>400</v>
      </c>
      <c r="L160" s="0" t="n">
        <v>196</v>
      </c>
      <c r="O160" s="0" t="n">
        <f aca="false">J160/K161</f>
        <v>0.436974789915966</v>
      </c>
      <c r="Q160" s="0" t="n">
        <f aca="false">J162/J160</f>
        <v>3.14038461538462</v>
      </c>
      <c r="R160" s="0" t="n">
        <f aca="false">J160/J162</f>
        <v>0.31843233312921</v>
      </c>
    </row>
    <row r="161" customFormat="false" ht="12.8" hidden="false" customHeight="false" outlineLevel="0" collapsed="false">
      <c r="A161" s="0" t="s">
        <v>869</v>
      </c>
      <c r="B161" s="0" t="n">
        <v>2516786</v>
      </c>
      <c r="C161" s="0" t="n">
        <v>2522164</v>
      </c>
      <c r="D161" s="44" t="s">
        <v>870</v>
      </c>
      <c r="E161" s="0" t="n">
        <v>2517696</v>
      </c>
      <c r="F161" s="0" t="n">
        <v>2517770</v>
      </c>
      <c r="G161" s="0" t="n">
        <v>75</v>
      </c>
      <c r="H161" s="0" t="n">
        <v>75</v>
      </c>
      <c r="I161" s="30" t="s">
        <v>707</v>
      </c>
      <c r="J161" s="0" t="n">
        <v>1274</v>
      </c>
      <c r="K161" s="0" t="n">
        <v>1190</v>
      </c>
      <c r="L161" s="0" t="n">
        <v>202</v>
      </c>
      <c r="M161" s="0" t="n">
        <f aca="false">K161/J160</f>
        <v>2.28846153846154</v>
      </c>
      <c r="O161" s="0" t="n">
        <f aca="false">J161/K162</f>
        <v>0.67982924226254</v>
      </c>
    </row>
    <row r="162" customFormat="false" ht="12.8" hidden="false" customHeight="false" outlineLevel="0" collapsed="false">
      <c r="A162" s="0" t="s">
        <v>241</v>
      </c>
      <c r="B162" s="0" t="n">
        <v>2516786</v>
      </c>
      <c r="C162" s="0" t="n">
        <v>2522164</v>
      </c>
      <c r="D162" s="44" t="s">
        <v>871</v>
      </c>
      <c r="E162" s="0" t="n">
        <v>2517771</v>
      </c>
      <c r="F162" s="0" t="n">
        <v>2518118</v>
      </c>
      <c r="G162" s="0" t="n">
        <v>348</v>
      </c>
      <c r="H162" s="0" t="n">
        <v>348</v>
      </c>
      <c r="I162" s="30" t="s">
        <v>707</v>
      </c>
      <c r="J162" s="0" t="n">
        <v>1633</v>
      </c>
      <c r="K162" s="0" t="n">
        <v>1874</v>
      </c>
      <c r="L162" s="0" t="n">
        <v>404</v>
      </c>
      <c r="M162" s="0" t="n">
        <f aca="false">K162/J161</f>
        <v>1.47095761381476</v>
      </c>
      <c r="O162" s="0" t="n">
        <f aca="false">J162/K163</f>
        <v>2.66830065359477</v>
      </c>
      <c r="Q162" s="0" t="n">
        <f aca="false">J164/J162</f>
        <v>0.905082669932639</v>
      </c>
      <c r="R162" s="0" t="n">
        <f aca="false">J162/J164</f>
        <v>1.10487144790257</v>
      </c>
    </row>
    <row r="163" customFormat="false" ht="12.8" hidden="false" customHeight="false" outlineLevel="0" collapsed="false">
      <c r="A163" s="0" t="s">
        <v>872</v>
      </c>
      <c r="B163" s="0" t="n">
        <v>2516786</v>
      </c>
      <c r="C163" s="0" t="n">
        <v>2522164</v>
      </c>
      <c r="D163" s="44" t="s">
        <v>873</v>
      </c>
      <c r="E163" s="0" t="n">
        <v>2518119</v>
      </c>
      <c r="F163" s="0" t="n">
        <v>2518114</v>
      </c>
      <c r="G163" s="0" t="n">
        <v>6</v>
      </c>
      <c r="H163" s="0" t="n">
        <v>2</v>
      </c>
      <c r="I163" s="30" t="s">
        <v>711</v>
      </c>
      <c r="J163" s="0" t="n">
        <v>612</v>
      </c>
      <c r="K163" s="0" t="n">
        <v>612</v>
      </c>
      <c r="L163" s="0" t="n">
        <v>612</v>
      </c>
      <c r="M163" s="0" t="n">
        <f aca="false">K163/J162</f>
        <v>0.374770361298224</v>
      </c>
      <c r="O163" s="0" t="n">
        <f aca="false">J163/K164</f>
        <v>0.468965517241379</v>
      </c>
    </row>
    <row r="164" customFormat="false" ht="12.8" hidden="false" customHeight="false" outlineLevel="0" collapsed="false">
      <c r="A164" s="0" t="s">
        <v>241</v>
      </c>
      <c r="B164" s="0" t="n">
        <v>2516786</v>
      </c>
      <c r="C164" s="0" t="n">
        <v>2522164</v>
      </c>
      <c r="D164" s="44" t="s">
        <v>874</v>
      </c>
      <c r="E164" s="0" t="n">
        <v>2518115</v>
      </c>
      <c r="F164" s="0" t="n">
        <v>2519365</v>
      </c>
      <c r="G164" s="0" t="n">
        <v>1251</v>
      </c>
      <c r="H164" s="0" t="n">
        <v>1251</v>
      </c>
      <c r="I164" s="30" t="s">
        <v>707</v>
      </c>
      <c r="J164" s="0" t="n">
        <v>1478</v>
      </c>
      <c r="K164" s="0" t="n">
        <v>1305</v>
      </c>
      <c r="L164" s="0" t="n">
        <v>633</v>
      </c>
      <c r="M164" s="0" t="n">
        <f aca="false">K164/J163</f>
        <v>2.13235294117647</v>
      </c>
      <c r="O164" s="0" t="n">
        <f aca="false">J164/K165</f>
        <v>0.960363872644574</v>
      </c>
      <c r="Q164" s="0" t="n">
        <f aca="false">J166/J164</f>
        <v>0.652232746955345</v>
      </c>
      <c r="R164" s="0" t="n">
        <f aca="false">J164/J166</f>
        <v>1.53319502074689</v>
      </c>
    </row>
    <row r="165" customFormat="false" ht="12.8" hidden="false" customHeight="false" outlineLevel="0" collapsed="false">
      <c r="A165" s="0" t="s">
        <v>875</v>
      </c>
      <c r="B165" s="0" t="n">
        <v>2516786</v>
      </c>
      <c r="C165" s="0" t="n">
        <v>2522164</v>
      </c>
      <c r="D165" s="44" t="s">
        <v>876</v>
      </c>
      <c r="E165" s="0" t="n">
        <v>2519366</v>
      </c>
      <c r="F165" s="0" t="n">
        <v>2519395</v>
      </c>
      <c r="G165" s="0" t="n">
        <v>30</v>
      </c>
      <c r="H165" s="0" t="n">
        <v>30</v>
      </c>
      <c r="I165" s="30" t="s">
        <v>707</v>
      </c>
      <c r="J165" s="0" t="n">
        <v>1585</v>
      </c>
      <c r="K165" s="0" t="n">
        <v>1539</v>
      </c>
      <c r="L165" s="0" t="n">
        <v>51</v>
      </c>
      <c r="M165" s="0" t="n">
        <f aca="false">K165/J164</f>
        <v>1.04127198917456</v>
      </c>
      <c r="O165" s="0" t="n">
        <f aca="false">J165/K166</f>
        <v>1.64932362122789</v>
      </c>
    </row>
    <row r="166" customFormat="false" ht="12.8" hidden="false" customHeight="false" outlineLevel="0" collapsed="false">
      <c r="A166" s="0" t="s">
        <v>241</v>
      </c>
      <c r="B166" s="0" t="n">
        <v>2516786</v>
      </c>
      <c r="C166" s="0" t="n">
        <v>2522164</v>
      </c>
      <c r="D166" s="44" t="s">
        <v>877</v>
      </c>
      <c r="E166" s="0" t="n">
        <v>2519396</v>
      </c>
      <c r="F166" s="0" t="n">
        <v>2520712</v>
      </c>
      <c r="G166" s="0" t="n">
        <v>1317</v>
      </c>
      <c r="H166" s="0" t="n">
        <v>1317</v>
      </c>
      <c r="I166" s="30" t="s">
        <v>707</v>
      </c>
      <c r="J166" s="0" t="n">
        <v>964</v>
      </c>
      <c r="K166" s="0" t="n">
        <v>961</v>
      </c>
      <c r="L166" s="0" t="n">
        <v>541</v>
      </c>
      <c r="M166" s="0" t="n">
        <f aca="false">K166/J165</f>
        <v>0.606309148264984</v>
      </c>
      <c r="O166" s="0" t="n">
        <f aca="false">J166/K167</f>
        <v>0.788870703764321</v>
      </c>
      <c r="Q166" s="0" t="n">
        <f aca="false">J168/J166</f>
        <v>1.08091286307054</v>
      </c>
      <c r="R166" s="0" t="n">
        <f aca="false">J166/J168</f>
        <v>0.925143953934741</v>
      </c>
    </row>
    <row r="167" customFormat="false" ht="12.8" hidden="false" customHeight="false" outlineLevel="0" collapsed="false">
      <c r="A167" s="0" t="s">
        <v>878</v>
      </c>
      <c r="B167" s="0" t="n">
        <v>2516786</v>
      </c>
      <c r="C167" s="0" t="n">
        <v>2522164</v>
      </c>
      <c r="D167" s="44" t="s">
        <v>879</v>
      </c>
      <c r="E167" s="0" t="n">
        <v>2520713</v>
      </c>
      <c r="F167" s="0" t="n">
        <v>2520742</v>
      </c>
      <c r="G167" s="0" t="n">
        <v>30</v>
      </c>
      <c r="H167" s="0" t="n">
        <v>30</v>
      </c>
      <c r="I167" s="30" t="s">
        <v>707</v>
      </c>
      <c r="J167" s="0" t="n">
        <v>1226</v>
      </c>
      <c r="K167" s="0" t="n">
        <v>1222</v>
      </c>
      <c r="L167" s="0" t="n">
        <v>140</v>
      </c>
      <c r="M167" s="0" t="n">
        <f aca="false">K167/J166</f>
        <v>1.26763485477178</v>
      </c>
      <c r="O167" s="0" t="n">
        <f aca="false">J167/K168</f>
        <v>1.04251700680272</v>
      </c>
    </row>
    <row r="168" customFormat="false" ht="12.8" hidden="false" customHeight="false" outlineLevel="0" collapsed="false">
      <c r="A168" s="0" t="s">
        <v>241</v>
      </c>
      <c r="B168" s="0" t="n">
        <v>2516786</v>
      </c>
      <c r="C168" s="0" t="n">
        <v>2522164</v>
      </c>
      <c r="D168" s="44" t="s">
        <v>880</v>
      </c>
      <c r="E168" s="0" t="n">
        <v>2520743</v>
      </c>
      <c r="F168" s="0" t="n">
        <v>2522164</v>
      </c>
      <c r="G168" s="0" t="n">
        <v>1422</v>
      </c>
      <c r="H168" s="0" t="n">
        <v>1422</v>
      </c>
      <c r="I168" s="30" t="s">
        <v>707</v>
      </c>
      <c r="J168" s="0" t="n">
        <v>1042</v>
      </c>
      <c r="K168" s="0" t="n">
        <v>1176</v>
      </c>
      <c r="L168" s="0" t="n">
        <v>389</v>
      </c>
      <c r="M168" s="0" t="n">
        <f aca="false">K168/J167</f>
        <v>0.959216965742251</v>
      </c>
      <c r="O168" s="0" t="n">
        <f aca="false">J168/K169</f>
        <v>8.98275862068966</v>
      </c>
    </row>
    <row r="169" customFormat="false" ht="12.8" hidden="false" customHeight="false" outlineLevel="0" collapsed="false">
      <c r="A169" s="0" t="s">
        <v>244</v>
      </c>
      <c r="B169" s="0" t="n">
        <v>2641245</v>
      </c>
      <c r="C169" s="0" t="n">
        <v>2642042</v>
      </c>
      <c r="D169" s="44" t="s">
        <v>881</v>
      </c>
      <c r="E169" s="0" t="n">
        <v>2641246</v>
      </c>
      <c r="F169" s="0" t="n">
        <v>2641653</v>
      </c>
      <c r="G169" s="0" t="n">
        <v>408</v>
      </c>
      <c r="H169" s="0" t="n">
        <v>408</v>
      </c>
      <c r="I169" s="30" t="s">
        <v>707</v>
      </c>
      <c r="J169" s="0" t="n">
        <v>141</v>
      </c>
      <c r="K169" s="0" t="n">
        <v>116</v>
      </c>
      <c r="L169" s="0" t="n">
        <v>73</v>
      </c>
      <c r="O169" s="45" t="n">
        <f aca="false">J169/K170</f>
        <v>5.42307692307692</v>
      </c>
      <c r="P169" s="0" t="s">
        <v>727</v>
      </c>
      <c r="Q169" s="0" t="n">
        <f aca="false">J171/J169</f>
        <v>0.531914893617021</v>
      </c>
      <c r="R169" s="0" t="n">
        <f aca="false">J169/J171</f>
        <v>1.88</v>
      </c>
    </row>
    <row r="170" customFormat="false" ht="12.8" hidden="false" customHeight="false" outlineLevel="0" collapsed="false">
      <c r="A170" s="0" t="s">
        <v>244</v>
      </c>
      <c r="B170" s="0" t="n">
        <v>2641245</v>
      </c>
      <c r="C170" s="0" t="n">
        <v>2642042</v>
      </c>
      <c r="D170" s="44" t="s">
        <v>882</v>
      </c>
      <c r="E170" s="0" t="n">
        <v>2641654</v>
      </c>
      <c r="F170" s="0" t="n">
        <v>2641649</v>
      </c>
      <c r="G170" s="0" t="n">
        <v>6</v>
      </c>
      <c r="H170" s="0" t="n">
        <v>2</v>
      </c>
      <c r="I170" s="30" t="s">
        <v>711</v>
      </c>
      <c r="J170" s="0" t="n">
        <v>26</v>
      </c>
      <c r="K170" s="0" t="n">
        <v>26</v>
      </c>
      <c r="L170" s="0" t="n">
        <v>26</v>
      </c>
      <c r="M170" s="0" t="n">
        <f aca="false">K170/J169</f>
        <v>0.184397163120567</v>
      </c>
      <c r="N170" s="0" t="s">
        <v>727</v>
      </c>
      <c r="O170" s="0" t="n">
        <f aca="false">J170/K171</f>
        <v>0.426229508196721</v>
      </c>
    </row>
    <row r="171" customFormat="false" ht="12.8" hidden="false" customHeight="false" outlineLevel="0" collapsed="false">
      <c r="A171" s="0" t="s">
        <v>244</v>
      </c>
      <c r="B171" s="0" t="n">
        <v>2641245</v>
      </c>
      <c r="C171" s="0" t="n">
        <v>2642042</v>
      </c>
      <c r="D171" s="44" t="s">
        <v>883</v>
      </c>
      <c r="E171" s="0" t="n">
        <v>2641650</v>
      </c>
      <c r="F171" s="0" t="n">
        <v>2642042</v>
      </c>
      <c r="G171" s="0" t="n">
        <v>393</v>
      </c>
      <c r="H171" s="0" t="n">
        <v>393</v>
      </c>
      <c r="I171" s="30" t="s">
        <v>707</v>
      </c>
      <c r="J171" s="0" t="n">
        <v>75</v>
      </c>
      <c r="K171" s="0" t="n">
        <v>61</v>
      </c>
      <c r="L171" s="0" t="n">
        <v>27</v>
      </c>
      <c r="M171" s="0" t="n">
        <f aca="false">K171/J170</f>
        <v>2.34615384615385</v>
      </c>
      <c r="O171" s="0" t="n">
        <f aca="false">J171/K172</f>
        <v>1.10294117647059</v>
      </c>
    </row>
    <row r="172" customFormat="false" ht="12.8" hidden="false" customHeight="false" outlineLevel="0" collapsed="false">
      <c r="A172" s="0" t="s">
        <v>258</v>
      </c>
      <c r="B172" s="0" t="n">
        <v>3183137</v>
      </c>
      <c r="C172" s="0" t="n">
        <v>3187611</v>
      </c>
      <c r="D172" s="44" t="s">
        <v>884</v>
      </c>
      <c r="E172" s="0" t="n">
        <v>3183138</v>
      </c>
      <c r="F172" s="0" t="n">
        <v>3183395</v>
      </c>
      <c r="G172" s="0" t="n">
        <v>258</v>
      </c>
      <c r="H172" s="0" t="n">
        <v>251</v>
      </c>
      <c r="I172" s="30" t="s">
        <v>847</v>
      </c>
      <c r="J172" s="0" t="n">
        <v>56</v>
      </c>
      <c r="K172" s="0" t="n">
        <v>68</v>
      </c>
      <c r="L172" s="0" t="n">
        <v>18</v>
      </c>
      <c r="O172" s="45" t="n">
        <f aca="false">J172/K173</f>
        <v>7</v>
      </c>
      <c r="P172" s="0" t="s">
        <v>727</v>
      </c>
      <c r="Q172" s="0" t="n">
        <f aca="false">J174/J172</f>
        <v>0.696428571428571</v>
      </c>
      <c r="R172" s="0" t="n">
        <f aca="false">J172/J174</f>
        <v>1.43589743589744</v>
      </c>
    </row>
    <row r="173" customFormat="false" ht="12.8" hidden="false" customHeight="false" outlineLevel="0" collapsed="false">
      <c r="A173" s="0" t="s">
        <v>258</v>
      </c>
      <c r="B173" s="0" t="n">
        <v>3183137</v>
      </c>
      <c r="C173" s="0" t="n">
        <v>3187611</v>
      </c>
      <c r="D173" s="44" t="s">
        <v>885</v>
      </c>
      <c r="E173" s="0" t="n">
        <v>3183396</v>
      </c>
      <c r="F173" s="0" t="n">
        <v>3183381</v>
      </c>
      <c r="G173" s="0" t="n">
        <v>16</v>
      </c>
      <c r="H173" s="0" t="n">
        <v>2</v>
      </c>
      <c r="I173" s="30" t="s">
        <v>886</v>
      </c>
      <c r="J173" s="0" t="n">
        <v>8</v>
      </c>
      <c r="K173" s="0" t="n">
        <v>8</v>
      </c>
      <c r="L173" s="0" t="n">
        <v>8</v>
      </c>
      <c r="M173" s="0" t="n">
        <f aca="false">K173/J172</f>
        <v>0.142857142857143</v>
      </c>
      <c r="N173" s="0" t="s">
        <v>709</v>
      </c>
      <c r="O173" s="0" t="n">
        <f aca="false">J173/K174</f>
        <v>0.333333333333333</v>
      </c>
    </row>
    <row r="174" customFormat="false" ht="12.8" hidden="false" customHeight="false" outlineLevel="0" collapsed="false">
      <c r="A174" s="0" t="s">
        <v>258</v>
      </c>
      <c r="B174" s="0" t="n">
        <v>3183137</v>
      </c>
      <c r="C174" s="0" t="n">
        <v>3187611</v>
      </c>
      <c r="D174" s="44" t="s">
        <v>887</v>
      </c>
      <c r="E174" s="0" t="n">
        <v>3183382</v>
      </c>
      <c r="F174" s="0" t="n">
        <v>3183825</v>
      </c>
      <c r="G174" s="0" t="n">
        <v>444</v>
      </c>
      <c r="H174" s="0" t="n">
        <v>444</v>
      </c>
      <c r="I174" s="30" t="s">
        <v>707</v>
      </c>
      <c r="J174" s="0" t="n">
        <v>39</v>
      </c>
      <c r="K174" s="0" t="n">
        <v>24</v>
      </c>
      <c r="L174" s="0" t="n">
        <v>32</v>
      </c>
      <c r="M174" s="0" t="n">
        <f aca="false">K174/J173</f>
        <v>3</v>
      </c>
      <c r="O174" s="0" t="n">
        <f aca="false">J174/K175</f>
        <v>0.527027027027027</v>
      </c>
      <c r="Q174" s="0" t="n">
        <f aca="false">J176/J174</f>
        <v>4.43589743589744</v>
      </c>
      <c r="R174" s="0" t="n">
        <f aca="false">J174/J176</f>
        <v>0.225433526011561</v>
      </c>
    </row>
    <row r="175" customFormat="false" ht="12.8" hidden="false" customHeight="false" outlineLevel="0" collapsed="false">
      <c r="A175" s="0" t="s">
        <v>258</v>
      </c>
      <c r="B175" s="0" t="n">
        <v>3183137</v>
      </c>
      <c r="C175" s="0" t="n">
        <v>3187611</v>
      </c>
      <c r="D175" s="44" t="s">
        <v>888</v>
      </c>
      <c r="E175" s="0" t="n">
        <v>3183826</v>
      </c>
      <c r="F175" s="0" t="n">
        <v>3183904</v>
      </c>
      <c r="G175" s="0" t="n">
        <v>79</v>
      </c>
      <c r="H175" s="0" t="n">
        <v>79</v>
      </c>
      <c r="I175" s="30" t="s">
        <v>707</v>
      </c>
      <c r="J175" s="0" t="n">
        <v>82</v>
      </c>
      <c r="K175" s="0" t="n">
        <v>74</v>
      </c>
      <c r="L175" s="0" t="n">
        <v>125</v>
      </c>
      <c r="M175" s="0" t="n">
        <f aca="false">K175/J174</f>
        <v>1.8974358974359</v>
      </c>
      <c r="O175" s="0" t="n">
        <f aca="false">J175/K176</f>
        <v>0.325396825396825</v>
      </c>
    </row>
    <row r="176" customFormat="false" ht="12.8" hidden="false" customHeight="false" outlineLevel="0" collapsed="false">
      <c r="A176" s="0" t="s">
        <v>258</v>
      </c>
      <c r="B176" s="0" t="n">
        <v>3183137</v>
      </c>
      <c r="C176" s="0" t="n">
        <v>3187611</v>
      </c>
      <c r="D176" s="44" t="s">
        <v>889</v>
      </c>
      <c r="E176" s="0" t="n">
        <v>3183905</v>
      </c>
      <c r="F176" s="0" t="n">
        <v>3184567</v>
      </c>
      <c r="G176" s="0" t="n">
        <v>663</v>
      </c>
      <c r="H176" s="0" t="n">
        <v>663</v>
      </c>
      <c r="I176" s="30" t="s">
        <v>707</v>
      </c>
      <c r="J176" s="0" t="n">
        <v>173</v>
      </c>
      <c r="K176" s="0" t="n">
        <v>252</v>
      </c>
      <c r="L176" s="0" t="n">
        <v>128</v>
      </c>
      <c r="M176" s="0" t="n">
        <f aca="false">K176/J175</f>
        <v>3.07317073170732</v>
      </c>
      <c r="O176" s="0" t="n">
        <f aca="false">J176/K177</f>
        <v>1.98850574712644</v>
      </c>
      <c r="Q176" s="0" t="n">
        <f aca="false">J178/J176</f>
        <v>0.127167630057803</v>
      </c>
      <c r="R176" s="47" t="n">
        <f aca="false">J176/J178</f>
        <v>7.86363636363636</v>
      </c>
    </row>
    <row r="177" customFormat="false" ht="12.8" hidden="false" customHeight="false" outlineLevel="0" collapsed="false">
      <c r="A177" s="0" t="s">
        <v>258</v>
      </c>
      <c r="B177" s="0" t="n">
        <v>3183137</v>
      </c>
      <c r="C177" s="0" t="n">
        <v>3187611</v>
      </c>
      <c r="D177" s="44" t="s">
        <v>890</v>
      </c>
      <c r="E177" s="0" t="n">
        <v>3184568</v>
      </c>
      <c r="F177" s="0" t="n">
        <v>3184846</v>
      </c>
      <c r="G177" s="48" t="n">
        <v>279</v>
      </c>
      <c r="H177" s="0" t="n">
        <v>279</v>
      </c>
      <c r="I177" s="30" t="s">
        <v>707</v>
      </c>
      <c r="J177" s="0" t="n">
        <v>91</v>
      </c>
      <c r="K177" s="0" t="n">
        <v>87</v>
      </c>
      <c r="L177" s="0" t="n">
        <v>72</v>
      </c>
      <c r="M177" s="0" t="n">
        <f aca="false">K177/J176</f>
        <v>0.502890173410405</v>
      </c>
      <c r="O177" s="0" t="n">
        <f aca="false">J177/K178</f>
        <v>6.06666666666667</v>
      </c>
      <c r="P177" s="0" t="s">
        <v>891</v>
      </c>
    </row>
    <row r="178" customFormat="false" ht="12.8" hidden="false" customHeight="false" outlineLevel="0" collapsed="false">
      <c r="A178" s="0" t="s">
        <v>258</v>
      </c>
      <c r="B178" s="0" t="n">
        <v>3183137</v>
      </c>
      <c r="C178" s="0" t="n">
        <v>3187611</v>
      </c>
      <c r="D178" s="44" t="s">
        <v>892</v>
      </c>
      <c r="E178" s="0" t="n">
        <v>3184847</v>
      </c>
      <c r="F178" s="0" t="n">
        <v>3186934</v>
      </c>
      <c r="G178" s="0" t="n">
        <v>2088</v>
      </c>
      <c r="H178" s="0" t="n">
        <v>2088</v>
      </c>
      <c r="I178" s="30" t="s">
        <v>707</v>
      </c>
      <c r="J178" s="0" t="n">
        <v>22</v>
      </c>
      <c r="K178" s="0" t="n">
        <v>15</v>
      </c>
      <c r="L178" s="0" t="n">
        <v>12</v>
      </c>
      <c r="M178" s="49" t="n">
        <f aca="false">K178/J177</f>
        <v>0.164835164835165</v>
      </c>
      <c r="O178" s="0" t="n">
        <f aca="false">J178/K179</f>
        <v>0.25</v>
      </c>
      <c r="Q178" s="45" t="n">
        <f aca="false">J180/J178</f>
        <v>17.9545454545455</v>
      </c>
      <c r="R178" s="0" t="n">
        <f aca="false">J178/J180</f>
        <v>0.0556962025316456</v>
      </c>
      <c r="S178" s="0" t="s">
        <v>705</v>
      </c>
    </row>
    <row r="179" customFormat="false" ht="12.8" hidden="false" customHeight="false" outlineLevel="0" collapsed="false">
      <c r="A179" s="0" t="s">
        <v>258</v>
      </c>
      <c r="B179" s="0" t="n">
        <v>3183137</v>
      </c>
      <c r="C179" s="0" t="n">
        <v>3187611</v>
      </c>
      <c r="D179" s="44" t="s">
        <v>893</v>
      </c>
      <c r="E179" s="0" t="n">
        <v>3186935</v>
      </c>
      <c r="F179" s="0" t="n">
        <v>3187029</v>
      </c>
      <c r="G179" s="0" t="n">
        <v>95</v>
      </c>
      <c r="H179" s="0" t="n">
        <v>95</v>
      </c>
      <c r="I179" s="30" t="s">
        <v>707</v>
      </c>
      <c r="J179" s="0" t="n">
        <v>103</v>
      </c>
      <c r="K179" s="0" t="n">
        <v>88</v>
      </c>
      <c r="L179" s="0" t="n">
        <v>114</v>
      </c>
      <c r="M179" s="0" t="n">
        <f aca="false">K179/J178</f>
        <v>4</v>
      </c>
      <c r="N179" s="0" t="s">
        <v>894</v>
      </c>
      <c r="O179" s="0" t="n">
        <f aca="false">J179/K180</f>
        <v>0.195445920303605</v>
      </c>
    </row>
    <row r="180" customFormat="false" ht="12.8" hidden="false" customHeight="false" outlineLevel="0" collapsed="false">
      <c r="A180" s="0" t="s">
        <v>258</v>
      </c>
      <c r="B180" s="0" t="n">
        <v>3183137</v>
      </c>
      <c r="C180" s="0" t="n">
        <v>3187611</v>
      </c>
      <c r="D180" s="44" t="s">
        <v>895</v>
      </c>
      <c r="E180" s="0" t="n">
        <v>3187030</v>
      </c>
      <c r="F180" s="0" t="n">
        <v>3187611</v>
      </c>
      <c r="G180" s="0" t="n">
        <v>582</v>
      </c>
      <c r="H180" s="0" t="n">
        <v>582</v>
      </c>
      <c r="I180" s="30" t="s">
        <v>707</v>
      </c>
      <c r="J180" s="0" t="n">
        <v>395</v>
      </c>
      <c r="K180" s="0" t="n">
        <v>527</v>
      </c>
      <c r="L180" s="0" t="n">
        <v>189</v>
      </c>
      <c r="M180" s="45" t="n">
        <f aca="false">K180/J179</f>
        <v>5.11650485436893</v>
      </c>
      <c r="N180" s="0" t="s">
        <v>896</v>
      </c>
    </row>
    <row r="181" customFormat="false" ht="12.8" hidden="false" customHeight="false" outlineLevel="0" collapsed="false">
      <c r="A181" s="0" t="s">
        <v>261</v>
      </c>
      <c r="B181" s="0" t="n">
        <v>3245444</v>
      </c>
      <c r="C181" s="0" t="n">
        <v>3272203</v>
      </c>
      <c r="D181" s="44" t="s">
        <v>897</v>
      </c>
      <c r="E181" s="0" t="n">
        <v>3243697</v>
      </c>
      <c r="F181" s="0" t="n">
        <v>3245448</v>
      </c>
      <c r="G181" s="0" t="n">
        <v>1752</v>
      </c>
      <c r="H181" s="0" t="n">
        <v>10</v>
      </c>
      <c r="I181" s="30" t="s">
        <v>898</v>
      </c>
      <c r="J181" s="0" t="n">
        <v>2</v>
      </c>
      <c r="K181" s="0" t="n">
        <v>2</v>
      </c>
      <c r="L181" s="0" t="n">
        <v>3</v>
      </c>
      <c r="O181" s="0" t="n">
        <f aca="false">J181/K182</f>
        <v>0.00743494423791822</v>
      </c>
      <c r="Q181" s="45" t="n">
        <f aca="false">J183/J181</f>
        <v>183.5</v>
      </c>
      <c r="R181" s="0" t="n">
        <f aca="false">J181/J183</f>
        <v>0.00544959128065395</v>
      </c>
      <c r="S181" s="0" t="s">
        <v>705</v>
      </c>
    </row>
    <row r="182" customFormat="false" ht="12.8" hidden="false" customHeight="false" outlineLevel="0" collapsed="false">
      <c r="A182" s="0" t="s">
        <v>261</v>
      </c>
      <c r="B182" s="0" t="n">
        <v>3245444</v>
      </c>
      <c r="C182" s="0" t="n">
        <v>3272203</v>
      </c>
      <c r="D182" s="44" t="s">
        <v>899</v>
      </c>
      <c r="E182" s="0" t="n">
        <v>3245449</v>
      </c>
      <c r="F182" s="0" t="n">
        <v>3245444</v>
      </c>
      <c r="G182" s="0" t="n">
        <v>6</v>
      </c>
      <c r="H182" s="0" t="n">
        <v>4</v>
      </c>
      <c r="I182" s="30" t="s">
        <v>804</v>
      </c>
      <c r="J182" s="0" t="n">
        <v>269</v>
      </c>
      <c r="K182" s="0" t="n">
        <v>269</v>
      </c>
      <c r="L182" s="0" t="n">
        <v>269</v>
      </c>
      <c r="M182" s="0" t="n">
        <f aca="false">K182/J181</f>
        <v>134.5</v>
      </c>
      <c r="O182" s="0" t="n">
        <f aca="false">J182/K183</f>
        <v>1.43085106382979</v>
      </c>
    </row>
    <row r="183" customFormat="false" ht="12.8" hidden="false" customHeight="false" outlineLevel="0" collapsed="false">
      <c r="A183" s="0" t="s">
        <v>261</v>
      </c>
      <c r="B183" s="0" t="n">
        <v>3245444</v>
      </c>
      <c r="C183" s="0" t="n">
        <v>3272203</v>
      </c>
      <c r="D183" s="44" t="s">
        <v>900</v>
      </c>
      <c r="E183" s="0" t="n">
        <v>3245445</v>
      </c>
      <c r="F183" s="0" t="n">
        <v>3251075</v>
      </c>
      <c r="G183" s="0" t="n">
        <v>5631</v>
      </c>
      <c r="H183" s="0" t="n">
        <v>11262</v>
      </c>
      <c r="I183" s="30" t="s">
        <v>901</v>
      </c>
      <c r="J183" s="0" t="n">
        <v>367</v>
      </c>
      <c r="K183" s="0" t="n">
        <v>188</v>
      </c>
      <c r="L183" s="0" t="n">
        <v>107</v>
      </c>
      <c r="M183" s="0" t="n">
        <f aca="false">K183/J182</f>
        <v>0.698884758364312</v>
      </c>
      <c r="O183" s="0" t="n">
        <f aca="false">J183/K184</f>
        <v>3.5631067961165</v>
      </c>
      <c r="Q183" s="0" t="n">
        <f aca="false">J185/J183</f>
        <v>0.223433242506812</v>
      </c>
      <c r="R183" s="0" t="n">
        <f aca="false">J183/J185</f>
        <v>4.47560975609756</v>
      </c>
    </row>
    <row r="184" customFormat="false" ht="12.8" hidden="false" customHeight="false" outlineLevel="0" collapsed="false">
      <c r="A184" s="0" t="s">
        <v>261</v>
      </c>
      <c r="B184" s="0" t="n">
        <v>3245444</v>
      </c>
      <c r="C184" s="0" t="n">
        <v>3272203</v>
      </c>
      <c r="D184" s="44" t="s">
        <v>902</v>
      </c>
      <c r="E184" s="0" t="n">
        <v>3251076</v>
      </c>
      <c r="F184" s="0" t="n">
        <v>3251071</v>
      </c>
      <c r="G184" s="0" t="n">
        <v>6</v>
      </c>
      <c r="H184" s="0" t="n">
        <v>4</v>
      </c>
      <c r="I184" s="30" t="s">
        <v>804</v>
      </c>
      <c r="J184" s="0" t="n">
        <v>103</v>
      </c>
      <c r="K184" s="0" t="n">
        <v>103</v>
      </c>
      <c r="L184" s="0" t="n">
        <v>103</v>
      </c>
      <c r="M184" s="0" t="n">
        <f aca="false">K184/J183</f>
        <v>0.280653950953678</v>
      </c>
      <c r="O184" s="0" t="n">
        <f aca="false">J184/K185</f>
        <v>2.28888888888889</v>
      </c>
    </row>
    <row r="185" customFormat="false" ht="12.8" hidden="false" customHeight="false" outlineLevel="0" collapsed="false">
      <c r="A185" s="0" t="s">
        <v>261</v>
      </c>
      <c r="B185" s="0" t="n">
        <v>3245444</v>
      </c>
      <c r="C185" s="0" t="n">
        <v>3272203</v>
      </c>
      <c r="D185" s="44" t="s">
        <v>903</v>
      </c>
      <c r="E185" s="0" t="n">
        <v>3251072</v>
      </c>
      <c r="F185" s="0" t="n">
        <v>3255688</v>
      </c>
      <c r="G185" s="0" t="n">
        <v>4617</v>
      </c>
      <c r="H185" s="0" t="n">
        <v>9234</v>
      </c>
      <c r="I185" s="30" t="s">
        <v>901</v>
      </c>
      <c r="J185" s="0" t="n">
        <v>82</v>
      </c>
      <c r="K185" s="0" t="n">
        <v>45</v>
      </c>
      <c r="L185" s="0" t="n">
        <v>24</v>
      </c>
      <c r="M185" s="0" t="n">
        <f aca="false">K185/J184</f>
        <v>0.436893203883495</v>
      </c>
      <c r="O185" s="0" t="n">
        <f aca="false">J185/K186</f>
        <v>4.55555555555556</v>
      </c>
      <c r="Q185" s="0" t="n">
        <f aca="false">J187/J185</f>
        <v>1.02439024390244</v>
      </c>
      <c r="R185" s="0" t="n">
        <f aca="false">J185/J187</f>
        <v>0.976190476190476</v>
      </c>
    </row>
    <row r="186" customFormat="false" ht="12.8" hidden="false" customHeight="false" outlineLevel="0" collapsed="false">
      <c r="A186" s="0" t="s">
        <v>261</v>
      </c>
      <c r="B186" s="0" t="n">
        <v>3245444</v>
      </c>
      <c r="C186" s="0" t="n">
        <v>3272203</v>
      </c>
      <c r="D186" s="44" t="s">
        <v>904</v>
      </c>
      <c r="E186" s="0" t="n">
        <v>3255689</v>
      </c>
      <c r="F186" s="0" t="n">
        <v>3255684</v>
      </c>
      <c r="G186" s="0" t="n">
        <v>6</v>
      </c>
      <c r="H186" s="0" t="n">
        <v>4</v>
      </c>
      <c r="I186" s="30" t="s">
        <v>804</v>
      </c>
      <c r="J186" s="0" t="n">
        <v>18</v>
      </c>
      <c r="K186" s="0" t="n">
        <v>18</v>
      </c>
      <c r="L186" s="0" t="n">
        <v>18</v>
      </c>
      <c r="M186" s="0" t="n">
        <f aca="false">K186/J185</f>
        <v>0.219512195121951</v>
      </c>
      <c r="O186" s="0" t="n">
        <f aca="false">J186/K187</f>
        <v>0.4</v>
      </c>
    </row>
    <row r="187" customFormat="false" ht="12.8" hidden="false" customHeight="false" outlineLevel="0" collapsed="false">
      <c r="A187" s="0" t="s">
        <v>261</v>
      </c>
      <c r="B187" s="0" t="n">
        <v>3245444</v>
      </c>
      <c r="C187" s="0" t="n">
        <v>3272203</v>
      </c>
      <c r="D187" s="44" t="s">
        <v>905</v>
      </c>
      <c r="E187" s="0" t="n">
        <v>3255685</v>
      </c>
      <c r="F187" s="0" t="n">
        <v>3262251</v>
      </c>
      <c r="G187" s="0" t="n">
        <v>6567</v>
      </c>
      <c r="H187" s="0" t="n">
        <v>13134</v>
      </c>
      <c r="I187" s="30" t="s">
        <v>901</v>
      </c>
      <c r="J187" s="0" t="n">
        <v>84</v>
      </c>
      <c r="K187" s="0" t="n">
        <v>45</v>
      </c>
      <c r="L187" s="0" t="n">
        <v>19</v>
      </c>
      <c r="M187" s="0" t="n">
        <f aca="false">K187/J186</f>
        <v>2.5</v>
      </c>
      <c r="O187" s="0" t="n">
        <f aca="false">J187/K188</f>
        <v>3.11111111111111</v>
      </c>
      <c r="Q187" s="0" t="n">
        <f aca="false">J189/J187</f>
        <v>1.14285714285714</v>
      </c>
      <c r="R187" s="0" t="n">
        <f aca="false">J187/J189</f>
        <v>0.875</v>
      </c>
    </row>
    <row r="188" customFormat="false" ht="12.8" hidden="false" customHeight="false" outlineLevel="0" collapsed="false">
      <c r="A188" s="0" t="s">
        <v>261</v>
      </c>
      <c r="B188" s="0" t="n">
        <v>3245444</v>
      </c>
      <c r="C188" s="0" t="n">
        <v>3272203</v>
      </c>
      <c r="D188" s="44" t="s">
        <v>906</v>
      </c>
      <c r="E188" s="0" t="n">
        <v>3262252</v>
      </c>
      <c r="F188" s="0" t="n">
        <v>3262247</v>
      </c>
      <c r="G188" s="0" t="n">
        <v>6</v>
      </c>
      <c r="H188" s="0" t="n">
        <v>4</v>
      </c>
      <c r="I188" s="30" t="s">
        <v>804</v>
      </c>
      <c r="J188" s="0" t="n">
        <v>27</v>
      </c>
      <c r="K188" s="0" t="n">
        <v>27</v>
      </c>
      <c r="L188" s="0" t="n">
        <v>27</v>
      </c>
      <c r="M188" s="0" t="n">
        <f aca="false">K188/J187</f>
        <v>0.321428571428571</v>
      </c>
      <c r="O188" s="0" t="n">
        <f aca="false">J188/K189</f>
        <v>0.509433962264151</v>
      </c>
    </row>
    <row r="189" customFormat="false" ht="12.8" hidden="false" customHeight="false" outlineLevel="0" collapsed="false">
      <c r="A189" s="0" t="s">
        <v>261</v>
      </c>
      <c r="B189" s="0" t="n">
        <v>3245444</v>
      </c>
      <c r="C189" s="0" t="n">
        <v>3272203</v>
      </c>
      <c r="D189" s="44" t="s">
        <v>907</v>
      </c>
      <c r="E189" s="0" t="n">
        <v>3262248</v>
      </c>
      <c r="F189" s="0" t="n">
        <v>3267731</v>
      </c>
      <c r="G189" s="0" t="n">
        <v>5484</v>
      </c>
      <c r="H189" s="0" t="n">
        <v>10968</v>
      </c>
      <c r="I189" s="30" t="s">
        <v>901</v>
      </c>
      <c r="J189" s="0" t="n">
        <v>96</v>
      </c>
      <c r="K189" s="0" t="n">
        <v>53</v>
      </c>
      <c r="L189" s="0" t="n">
        <v>19</v>
      </c>
      <c r="M189" s="0" t="n">
        <f aca="false">K189/J188</f>
        <v>1.96296296296296</v>
      </c>
      <c r="O189" s="0" t="n">
        <f aca="false">J189/K190</f>
        <v>0.864864864864865</v>
      </c>
      <c r="Q189" s="0" t="n">
        <f aca="false">J191/J189</f>
        <v>1.9375</v>
      </c>
      <c r="R189" s="0" t="n">
        <f aca="false">J189/J191</f>
        <v>0.516129032258065</v>
      </c>
    </row>
    <row r="190" customFormat="false" ht="12.8" hidden="false" customHeight="false" outlineLevel="0" collapsed="false">
      <c r="A190" s="0" t="s">
        <v>261</v>
      </c>
      <c r="B190" s="0" t="n">
        <v>3245444</v>
      </c>
      <c r="C190" s="0" t="n">
        <v>3272203</v>
      </c>
      <c r="D190" s="44" t="s">
        <v>908</v>
      </c>
      <c r="E190" s="0" t="n">
        <v>3267732</v>
      </c>
      <c r="F190" s="0" t="n">
        <v>3267736</v>
      </c>
      <c r="G190" s="0" t="n">
        <v>5</v>
      </c>
      <c r="H190" s="0" t="n">
        <v>10</v>
      </c>
      <c r="I190" s="30" t="s">
        <v>901</v>
      </c>
      <c r="J190" s="0" t="n">
        <v>111</v>
      </c>
      <c r="K190" s="0" t="n">
        <v>111</v>
      </c>
      <c r="L190" s="0" t="n">
        <v>1</v>
      </c>
      <c r="M190" s="0" t="n">
        <f aca="false">K190/J189</f>
        <v>1.15625</v>
      </c>
      <c r="O190" s="0" t="n">
        <f aca="false">J190/K191</f>
        <v>1.21978021978022</v>
      </c>
    </row>
    <row r="191" customFormat="false" ht="12.8" hidden="false" customHeight="false" outlineLevel="0" collapsed="false">
      <c r="A191" s="0" t="s">
        <v>261</v>
      </c>
      <c r="B191" s="0" t="n">
        <v>3245444</v>
      </c>
      <c r="C191" s="0" t="n">
        <v>3272203</v>
      </c>
      <c r="D191" s="44" t="s">
        <v>909</v>
      </c>
      <c r="E191" s="0" t="n">
        <v>3267737</v>
      </c>
      <c r="F191" s="0" t="n">
        <v>3272203</v>
      </c>
      <c r="G191" s="0" t="n">
        <v>4467</v>
      </c>
      <c r="H191" s="0" t="n">
        <v>8934</v>
      </c>
      <c r="I191" s="30" t="s">
        <v>901</v>
      </c>
      <c r="J191" s="0" t="n">
        <v>186</v>
      </c>
      <c r="K191" s="0" t="n">
        <v>91</v>
      </c>
      <c r="L191" s="0" t="n">
        <v>43</v>
      </c>
      <c r="M191" s="0" t="n">
        <f aca="false">K191/J190</f>
        <v>0.81981981981982</v>
      </c>
      <c r="O191" s="47" t="n">
        <f aca="false">J191/K192</f>
        <v>6.64285714285714</v>
      </c>
      <c r="Q191" s="0" t="n">
        <f aca="false">J193/J191</f>
        <v>1.16129032258065</v>
      </c>
      <c r="R191" s="0" t="n">
        <f aca="false">J191/J193</f>
        <v>0.861111111111111</v>
      </c>
    </row>
    <row r="192" customFormat="false" ht="12.8" hidden="false" customHeight="false" outlineLevel="0" collapsed="false">
      <c r="A192" s="0" t="s">
        <v>261</v>
      </c>
      <c r="B192" s="0" t="n">
        <v>3272213</v>
      </c>
      <c r="C192" s="0" t="n">
        <v>3274902</v>
      </c>
      <c r="D192" s="44" t="s">
        <v>910</v>
      </c>
      <c r="E192" s="0" t="n">
        <v>3272204</v>
      </c>
      <c r="F192" s="0" t="n">
        <v>3272213</v>
      </c>
      <c r="G192" s="0" t="n">
        <v>10</v>
      </c>
      <c r="H192" s="0" t="n">
        <v>2</v>
      </c>
      <c r="I192" s="30" t="s">
        <v>809</v>
      </c>
      <c r="J192" s="0" t="n">
        <v>28</v>
      </c>
      <c r="K192" s="0" t="n">
        <v>28</v>
      </c>
      <c r="L192" s="0" t="n">
        <v>28</v>
      </c>
      <c r="M192" s="49" t="n">
        <f aca="false">K192/J191</f>
        <v>0.150537634408602</v>
      </c>
      <c r="N192" s="0" t="s">
        <v>911</v>
      </c>
      <c r="O192" s="0" t="n">
        <f aca="false">J192/K193</f>
        <v>0.274509803921569</v>
      </c>
    </row>
    <row r="193" customFormat="false" ht="12.8" hidden="false" customHeight="false" outlineLevel="0" collapsed="false">
      <c r="A193" s="0" t="s">
        <v>264</v>
      </c>
      <c r="B193" s="0" t="n">
        <v>3272213</v>
      </c>
      <c r="C193" s="0" t="n">
        <v>3274902</v>
      </c>
      <c r="D193" s="44" t="s">
        <v>912</v>
      </c>
      <c r="E193" s="0" t="n">
        <v>3272214</v>
      </c>
      <c r="F193" s="0" t="n">
        <v>3273209</v>
      </c>
      <c r="G193" s="0" t="n">
        <v>996</v>
      </c>
      <c r="H193" s="0" t="n">
        <v>1992</v>
      </c>
      <c r="I193" s="30" t="s">
        <v>901</v>
      </c>
      <c r="J193" s="0" t="n">
        <v>216</v>
      </c>
      <c r="K193" s="0" t="n">
        <v>102</v>
      </c>
      <c r="L193" s="0" t="n">
        <v>30</v>
      </c>
      <c r="M193" s="0" t="n">
        <f aca="false">K193/J192</f>
        <v>3.64285714285714</v>
      </c>
      <c r="O193" s="45" t="n">
        <f aca="false">J193/K194</f>
        <v>6</v>
      </c>
      <c r="P193" s="0" t="s">
        <v>727</v>
      </c>
      <c r="Q193" s="0" t="n">
        <f aca="false">J195/J193</f>
        <v>0.486111111111111</v>
      </c>
      <c r="R193" s="0" t="n">
        <f aca="false">J193/J195</f>
        <v>2.05714285714286</v>
      </c>
    </row>
    <row r="194" customFormat="false" ht="12.8" hidden="false" customHeight="false" outlineLevel="0" collapsed="false">
      <c r="A194" s="0" t="s">
        <v>261</v>
      </c>
      <c r="B194" s="0" t="n">
        <v>3272213</v>
      </c>
      <c r="C194" s="0" t="n">
        <v>3274902</v>
      </c>
      <c r="D194" s="44" t="s">
        <v>913</v>
      </c>
      <c r="E194" s="0" t="n">
        <v>3273210</v>
      </c>
      <c r="F194" s="0" t="n">
        <v>3273205</v>
      </c>
      <c r="G194" s="0" t="n">
        <v>6</v>
      </c>
      <c r="H194" s="0" t="n">
        <v>4</v>
      </c>
      <c r="I194" s="30" t="s">
        <v>804</v>
      </c>
      <c r="J194" s="0" t="n">
        <v>36</v>
      </c>
      <c r="K194" s="0" t="n">
        <v>36</v>
      </c>
      <c r="L194" s="0" t="n">
        <v>36</v>
      </c>
      <c r="M194" s="0" t="n">
        <f aca="false">K194/J193</f>
        <v>0.166666666666667</v>
      </c>
      <c r="N194" s="0" t="s">
        <v>727</v>
      </c>
      <c r="O194" s="0" t="n">
        <f aca="false">J194/K195</f>
        <v>0.679245283018868</v>
      </c>
      <c r="R194" s="0" t="n">
        <f aca="false">J194/J196</f>
        <v>0.75</v>
      </c>
    </row>
    <row r="195" customFormat="false" ht="12.8" hidden="false" customHeight="false" outlineLevel="0" collapsed="false">
      <c r="A195" s="0" t="s">
        <v>264</v>
      </c>
      <c r="B195" s="0" t="n">
        <v>3272213</v>
      </c>
      <c r="C195" s="0" t="n">
        <v>3274902</v>
      </c>
      <c r="D195" s="44" t="s">
        <v>914</v>
      </c>
      <c r="E195" s="0" t="n">
        <v>3273206</v>
      </c>
      <c r="F195" s="0" t="n">
        <v>3274075</v>
      </c>
      <c r="G195" s="0" t="n">
        <v>870</v>
      </c>
      <c r="H195" s="0" t="n">
        <v>1740</v>
      </c>
      <c r="I195" s="30" t="s">
        <v>901</v>
      </c>
      <c r="J195" s="0" t="n">
        <v>105</v>
      </c>
      <c r="K195" s="0" t="n">
        <v>53</v>
      </c>
      <c r="L195" s="0" t="n">
        <v>23</v>
      </c>
      <c r="M195" s="0" t="n">
        <f aca="false">K195/J194</f>
        <v>1.47222222222222</v>
      </c>
      <c r="O195" s="0" t="n">
        <f aca="false">J195/K196</f>
        <v>2.1875</v>
      </c>
      <c r="Q195" s="0" t="n">
        <f aca="false">J197/J195</f>
        <v>0.961904761904762</v>
      </c>
      <c r="R195" s="0" t="n">
        <f aca="false">J195/J197</f>
        <v>1.03960396039604</v>
      </c>
    </row>
    <row r="196" customFormat="false" ht="12.8" hidden="false" customHeight="false" outlineLevel="0" collapsed="false">
      <c r="A196" s="0" t="s">
        <v>261</v>
      </c>
      <c r="B196" s="0" t="n">
        <v>3272213</v>
      </c>
      <c r="C196" s="0" t="n">
        <v>3274902</v>
      </c>
      <c r="D196" s="44" t="s">
        <v>915</v>
      </c>
      <c r="E196" s="0" t="n">
        <v>3274076</v>
      </c>
      <c r="F196" s="0" t="n">
        <v>3274071</v>
      </c>
      <c r="G196" s="0" t="n">
        <v>6</v>
      </c>
      <c r="H196" s="0" t="n">
        <v>4</v>
      </c>
      <c r="I196" s="30" t="s">
        <v>804</v>
      </c>
      <c r="J196" s="0" t="n">
        <v>48</v>
      </c>
      <c r="K196" s="0" t="n">
        <v>48</v>
      </c>
      <c r="L196" s="0" t="n">
        <v>48</v>
      </c>
      <c r="M196" s="0" t="n">
        <f aca="false">K196/J195</f>
        <v>0.457142857142857</v>
      </c>
      <c r="O196" s="0" t="n">
        <f aca="false">J196/K197</f>
        <v>1.02127659574468</v>
      </c>
    </row>
    <row r="197" customFormat="false" ht="12.8" hidden="false" customHeight="false" outlineLevel="0" collapsed="false">
      <c r="A197" s="0" t="s">
        <v>264</v>
      </c>
      <c r="B197" s="0" t="n">
        <v>3272213</v>
      </c>
      <c r="C197" s="0" t="n">
        <v>3274902</v>
      </c>
      <c r="D197" s="44" t="s">
        <v>916</v>
      </c>
      <c r="E197" s="0" t="n">
        <v>3274072</v>
      </c>
      <c r="F197" s="0" t="n">
        <v>3274902</v>
      </c>
      <c r="G197" s="0" t="n">
        <v>831</v>
      </c>
      <c r="H197" s="0" t="n">
        <v>1662</v>
      </c>
      <c r="I197" s="30" t="s">
        <v>901</v>
      </c>
      <c r="J197" s="0" t="n">
        <v>101</v>
      </c>
      <c r="K197" s="0" t="n">
        <v>47</v>
      </c>
      <c r="L197" s="0" t="n">
        <v>16</v>
      </c>
      <c r="M197" s="0" t="n">
        <f aca="false">K197/J196</f>
        <v>0.979166666666667</v>
      </c>
      <c r="O197" s="0" t="n">
        <f aca="false">J197/K198</f>
        <v>0.35191637630662</v>
      </c>
    </row>
    <row r="198" customFormat="false" ht="12.8" hidden="false" customHeight="false" outlineLevel="0" collapsed="false">
      <c r="A198" s="0" t="s">
        <v>207</v>
      </c>
      <c r="B198" s="0" t="n">
        <v>3448503</v>
      </c>
      <c r="C198" s="0" t="n">
        <v>3457272</v>
      </c>
      <c r="D198" s="44" t="s">
        <v>604</v>
      </c>
      <c r="E198" s="0" t="n">
        <v>3448504</v>
      </c>
      <c r="F198" s="0" t="n">
        <v>3449991</v>
      </c>
      <c r="G198" s="0" t="n">
        <v>1488</v>
      </c>
      <c r="H198" s="0" t="n">
        <v>1483</v>
      </c>
      <c r="I198" s="30" t="s">
        <v>707</v>
      </c>
      <c r="J198" s="0" t="n">
        <v>326</v>
      </c>
      <c r="K198" s="0" t="n">
        <v>287</v>
      </c>
      <c r="L198" s="0" t="n">
        <v>240</v>
      </c>
      <c r="O198" s="0" t="n">
        <f aca="false">J198/K199</f>
        <v>2.608</v>
      </c>
      <c r="Q198" s="0" t="n">
        <f aca="false">J200/J198</f>
        <v>0.159509202453988</v>
      </c>
      <c r="R198" s="0" t="n">
        <f aca="false">J198/J200</f>
        <v>6.26923076923077</v>
      </c>
    </row>
    <row r="199" customFormat="false" ht="12.8" hidden="false" customHeight="false" outlineLevel="0" collapsed="false">
      <c r="A199" s="0" t="s">
        <v>207</v>
      </c>
      <c r="B199" s="0" t="n">
        <v>3448503</v>
      </c>
      <c r="C199" s="0" t="n">
        <v>3457272</v>
      </c>
      <c r="D199" s="44" t="s">
        <v>917</v>
      </c>
      <c r="E199" s="0" t="n">
        <v>3449992</v>
      </c>
      <c r="F199" s="0" t="n">
        <v>3449996</v>
      </c>
      <c r="G199" s="0" t="n">
        <v>5</v>
      </c>
      <c r="H199" s="0" t="n">
        <v>5</v>
      </c>
      <c r="I199" s="30" t="s">
        <v>707</v>
      </c>
      <c r="J199" s="0" t="n">
        <v>125</v>
      </c>
      <c r="K199" s="0" t="n">
        <v>125</v>
      </c>
      <c r="L199" s="0" t="n">
        <v>1</v>
      </c>
      <c r="M199" s="0" t="n">
        <f aca="false">K199/J198</f>
        <v>0.383435582822086</v>
      </c>
      <c r="O199" s="0" t="n">
        <f aca="false">J199/K200</f>
        <v>2.77777777777778</v>
      </c>
    </row>
    <row r="200" customFormat="false" ht="12.8" hidden="false" customHeight="false" outlineLevel="0" collapsed="false">
      <c r="A200" s="0" t="s">
        <v>207</v>
      </c>
      <c r="B200" s="0" t="n">
        <v>3448503</v>
      </c>
      <c r="C200" s="0" t="n">
        <v>3457272</v>
      </c>
      <c r="D200" s="44" t="s">
        <v>918</v>
      </c>
      <c r="E200" s="0" t="n">
        <v>3449997</v>
      </c>
      <c r="F200" s="0" t="n">
        <v>3450923</v>
      </c>
      <c r="G200" s="0" t="n">
        <v>927</v>
      </c>
      <c r="H200" s="0" t="n">
        <v>927</v>
      </c>
      <c r="I200" s="30" t="s">
        <v>707</v>
      </c>
      <c r="J200" s="0" t="n">
        <v>52</v>
      </c>
      <c r="K200" s="0" t="n">
        <v>45</v>
      </c>
      <c r="L200" s="0" t="n">
        <v>21</v>
      </c>
      <c r="M200" s="0" t="n">
        <f aca="false">K200/J199</f>
        <v>0.36</v>
      </c>
      <c r="O200" s="45" t="n">
        <f aca="false">J200/K201</f>
        <v>6.5</v>
      </c>
      <c r="P200" s="0" t="s">
        <v>727</v>
      </c>
      <c r="Q200" s="0" t="n">
        <f aca="false">J202/J200</f>
        <v>0.403846153846154</v>
      </c>
      <c r="R200" s="0" t="n">
        <f aca="false">J200/J202</f>
        <v>2.47619047619048</v>
      </c>
    </row>
    <row r="201" customFormat="false" ht="12.8" hidden="false" customHeight="false" outlineLevel="0" collapsed="false">
      <c r="A201" s="0" t="s">
        <v>207</v>
      </c>
      <c r="B201" s="0" t="n">
        <v>3448503</v>
      </c>
      <c r="C201" s="0" t="n">
        <v>3457272</v>
      </c>
      <c r="D201" s="44" t="s">
        <v>919</v>
      </c>
      <c r="E201" s="0" t="n">
        <v>3450924</v>
      </c>
      <c r="F201" s="0" t="n">
        <v>3450919</v>
      </c>
      <c r="G201" s="0" t="n">
        <v>6</v>
      </c>
      <c r="H201" s="0" t="n">
        <v>2</v>
      </c>
      <c r="I201" s="30" t="s">
        <v>711</v>
      </c>
      <c r="J201" s="0" t="n">
        <v>8</v>
      </c>
      <c r="K201" s="0" t="n">
        <v>8</v>
      </c>
      <c r="L201" s="0" t="n">
        <v>8</v>
      </c>
      <c r="M201" s="0" t="n">
        <f aca="false">K201/J200</f>
        <v>0.153846153846154</v>
      </c>
      <c r="O201" s="0" t="n">
        <f aca="false">J201/K202</f>
        <v>0.380952380952381</v>
      </c>
    </row>
    <row r="202" customFormat="false" ht="12.8" hidden="false" customHeight="false" outlineLevel="0" collapsed="false">
      <c r="A202" s="0" t="s">
        <v>207</v>
      </c>
      <c r="B202" s="0" t="n">
        <v>3448503</v>
      </c>
      <c r="C202" s="0" t="n">
        <v>3457272</v>
      </c>
      <c r="D202" s="44" t="s">
        <v>606</v>
      </c>
      <c r="E202" s="0" t="n">
        <v>3450920</v>
      </c>
      <c r="F202" s="0" t="n">
        <v>3451750</v>
      </c>
      <c r="G202" s="0" t="n">
        <v>831</v>
      </c>
      <c r="H202" s="0" t="n">
        <v>831</v>
      </c>
      <c r="I202" s="30" t="s">
        <v>707</v>
      </c>
      <c r="J202" s="0" t="n">
        <v>21</v>
      </c>
      <c r="K202" s="0" t="n">
        <v>21</v>
      </c>
      <c r="L202" s="0" t="n">
        <v>11</v>
      </c>
      <c r="M202" s="0" t="n">
        <f aca="false">K202/J201</f>
        <v>2.625</v>
      </c>
      <c r="O202" s="0" t="n">
        <f aca="false">J202/K203</f>
        <v>1.23529411764706</v>
      </c>
      <c r="Q202" s="0" t="n">
        <f aca="false">J204/J202</f>
        <v>3.80952380952381</v>
      </c>
      <c r="R202" s="0" t="n">
        <f aca="false">J202/J204</f>
        <v>0.2625</v>
      </c>
    </row>
    <row r="203" customFormat="false" ht="12.8" hidden="false" customHeight="false" outlineLevel="0" collapsed="false">
      <c r="A203" s="0" t="s">
        <v>207</v>
      </c>
      <c r="B203" s="0" t="n">
        <v>3448503</v>
      </c>
      <c r="C203" s="0" t="n">
        <v>3457272</v>
      </c>
      <c r="D203" s="44" t="s">
        <v>920</v>
      </c>
      <c r="E203" s="0" t="n">
        <v>3451751</v>
      </c>
      <c r="F203" s="0" t="n">
        <v>3451780</v>
      </c>
      <c r="G203" s="0" t="n">
        <v>30</v>
      </c>
      <c r="H203" s="0" t="n">
        <v>30</v>
      </c>
      <c r="I203" s="30" t="s">
        <v>707</v>
      </c>
      <c r="J203" s="0" t="n">
        <v>20</v>
      </c>
      <c r="K203" s="0" t="n">
        <v>17</v>
      </c>
      <c r="L203" s="0" t="n">
        <v>3</v>
      </c>
      <c r="M203" s="0" t="n">
        <f aca="false">K203/J202</f>
        <v>0.80952380952381</v>
      </c>
      <c r="O203" s="0" t="n">
        <f aca="false">J203/K204</f>
        <v>0.4</v>
      </c>
    </row>
    <row r="204" customFormat="false" ht="12.8" hidden="false" customHeight="false" outlineLevel="0" collapsed="false">
      <c r="A204" s="0" t="s">
        <v>207</v>
      </c>
      <c r="B204" s="0" t="n">
        <v>3448503</v>
      </c>
      <c r="C204" s="0" t="n">
        <v>3457272</v>
      </c>
      <c r="D204" s="44" t="s">
        <v>921</v>
      </c>
      <c r="E204" s="0" t="n">
        <v>3451781</v>
      </c>
      <c r="F204" s="0" t="n">
        <v>3452887</v>
      </c>
      <c r="G204" s="0" t="n">
        <v>1107</v>
      </c>
      <c r="H204" s="0" t="n">
        <v>1107</v>
      </c>
      <c r="I204" s="30" t="s">
        <v>707</v>
      </c>
      <c r="J204" s="0" t="n">
        <v>80</v>
      </c>
      <c r="K204" s="0" t="n">
        <v>50</v>
      </c>
      <c r="L204" s="0" t="n">
        <v>70</v>
      </c>
      <c r="M204" s="0" t="n">
        <f aca="false">K204/J203</f>
        <v>2.5</v>
      </c>
      <c r="O204" s="0" t="n">
        <f aca="false">J204/K205</f>
        <v>1.17647058823529</v>
      </c>
      <c r="Q204" s="0" t="n">
        <f aca="false">J206/J204</f>
        <v>0.3875</v>
      </c>
      <c r="R204" s="0" t="n">
        <f aca="false">J204/J206</f>
        <v>2.58064516129032</v>
      </c>
    </row>
    <row r="205" customFormat="false" ht="12.8" hidden="false" customHeight="false" outlineLevel="0" collapsed="false">
      <c r="A205" s="0" t="s">
        <v>207</v>
      </c>
      <c r="B205" s="0" t="n">
        <v>3448503</v>
      </c>
      <c r="C205" s="0" t="n">
        <v>3457272</v>
      </c>
      <c r="D205" s="44" t="s">
        <v>922</v>
      </c>
      <c r="E205" s="0" t="n">
        <v>3452888</v>
      </c>
      <c r="F205" s="0" t="n">
        <v>3452924</v>
      </c>
      <c r="G205" s="0" t="n">
        <v>37</v>
      </c>
      <c r="H205" s="0" t="n">
        <v>37</v>
      </c>
      <c r="I205" s="30" t="s">
        <v>707</v>
      </c>
      <c r="J205" s="0" t="n">
        <v>71</v>
      </c>
      <c r="K205" s="0" t="n">
        <v>68</v>
      </c>
      <c r="L205" s="0" t="n">
        <v>2</v>
      </c>
      <c r="M205" s="0" t="n">
        <f aca="false">K205/J204</f>
        <v>0.85</v>
      </c>
      <c r="O205" s="0" t="n">
        <f aca="false">J205/K206</f>
        <v>3.38095238095238</v>
      </c>
    </row>
    <row r="206" customFormat="false" ht="12.8" hidden="false" customHeight="false" outlineLevel="0" collapsed="false">
      <c r="A206" s="0" t="s">
        <v>207</v>
      </c>
      <c r="B206" s="0" t="n">
        <v>3448503</v>
      </c>
      <c r="C206" s="0" t="n">
        <v>3457272</v>
      </c>
      <c r="D206" s="44" t="s">
        <v>608</v>
      </c>
      <c r="E206" s="0" t="n">
        <v>3452925</v>
      </c>
      <c r="F206" s="0" t="n">
        <v>3454343</v>
      </c>
      <c r="G206" s="0" t="n">
        <v>1419</v>
      </c>
      <c r="H206" s="0" t="n">
        <v>1419</v>
      </c>
      <c r="I206" s="30" t="s">
        <v>707</v>
      </c>
      <c r="J206" s="0" t="n">
        <v>31</v>
      </c>
      <c r="K206" s="0" t="n">
        <v>21</v>
      </c>
      <c r="L206" s="0" t="n">
        <v>22</v>
      </c>
      <c r="M206" s="0" t="n">
        <f aca="false">K206/J205</f>
        <v>0.295774647887324</v>
      </c>
      <c r="O206" s="0" t="n">
        <f aca="false">J206/K207</f>
        <v>2.38461538461538</v>
      </c>
      <c r="Q206" s="0" t="n">
        <f aca="false">J208/J206</f>
        <v>1.2258064516129</v>
      </c>
      <c r="R206" s="0" t="n">
        <f aca="false">J206/J208</f>
        <v>0.81578947368421</v>
      </c>
    </row>
    <row r="207" customFormat="false" ht="12.8" hidden="false" customHeight="false" outlineLevel="0" collapsed="false">
      <c r="A207" s="0" t="s">
        <v>207</v>
      </c>
      <c r="B207" s="0" t="n">
        <v>3448503</v>
      </c>
      <c r="C207" s="0" t="n">
        <v>3457272</v>
      </c>
      <c r="D207" s="44" t="s">
        <v>923</v>
      </c>
      <c r="E207" s="0" t="n">
        <v>3454344</v>
      </c>
      <c r="F207" s="0" t="n">
        <v>3454339</v>
      </c>
      <c r="G207" s="0" t="n">
        <v>6</v>
      </c>
      <c r="H207" s="0" t="n">
        <v>2</v>
      </c>
      <c r="I207" s="30" t="s">
        <v>711</v>
      </c>
      <c r="J207" s="0" t="n">
        <v>13</v>
      </c>
      <c r="K207" s="0" t="n">
        <v>13</v>
      </c>
      <c r="L207" s="0" t="n">
        <v>13</v>
      </c>
      <c r="M207" s="0" t="n">
        <f aca="false">K207/J206</f>
        <v>0.419354838709677</v>
      </c>
      <c r="O207" s="0" t="n">
        <f aca="false">J207/K208</f>
        <v>0.382352941176471</v>
      </c>
    </row>
    <row r="208" customFormat="false" ht="12.8" hidden="false" customHeight="false" outlineLevel="0" collapsed="false">
      <c r="A208" s="0" t="s">
        <v>207</v>
      </c>
      <c r="B208" s="0" t="n">
        <v>3448503</v>
      </c>
      <c r="C208" s="0" t="n">
        <v>3457272</v>
      </c>
      <c r="D208" s="44" t="s">
        <v>924</v>
      </c>
      <c r="E208" s="0" t="n">
        <v>3454340</v>
      </c>
      <c r="F208" s="0" t="n">
        <v>3455764</v>
      </c>
      <c r="G208" s="0" t="n">
        <v>1425</v>
      </c>
      <c r="H208" s="0" t="n">
        <v>1425</v>
      </c>
      <c r="I208" s="30" t="s">
        <v>707</v>
      </c>
      <c r="J208" s="0" t="n">
        <v>38</v>
      </c>
      <c r="K208" s="0" t="n">
        <v>34</v>
      </c>
      <c r="L208" s="0" t="n">
        <v>13</v>
      </c>
      <c r="M208" s="0" t="n">
        <f aca="false">K208/J207</f>
        <v>2.61538461538462</v>
      </c>
      <c r="O208" s="0" t="n">
        <f aca="false">J208/K209</f>
        <v>3.16666666666667</v>
      </c>
      <c r="Q208" s="0" t="n">
        <f aca="false">J210/J208</f>
        <v>1.36842105263158</v>
      </c>
      <c r="R208" s="0" t="n">
        <f aca="false">J208/J210</f>
        <v>0.730769230769231</v>
      </c>
    </row>
    <row r="209" customFormat="false" ht="12.8" hidden="false" customHeight="false" outlineLevel="0" collapsed="false">
      <c r="A209" s="0" t="s">
        <v>207</v>
      </c>
      <c r="B209" s="0" t="n">
        <v>3448503</v>
      </c>
      <c r="C209" s="0" t="n">
        <v>3457272</v>
      </c>
      <c r="D209" s="44" t="s">
        <v>925</v>
      </c>
      <c r="E209" s="0" t="n">
        <v>3455765</v>
      </c>
      <c r="F209" s="0" t="n">
        <v>3455760</v>
      </c>
      <c r="G209" s="0" t="n">
        <v>6</v>
      </c>
      <c r="H209" s="0" t="n">
        <v>2</v>
      </c>
      <c r="I209" s="30" t="s">
        <v>711</v>
      </c>
      <c r="J209" s="0" t="n">
        <v>12</v>
      </c>
      <c r="K209" s="0" t="n">
        <v>12</v>
      </c>
      <c r="L209" s="0" t="n">
        <v>12</v>
      </c>
      <c r="M209" s="0" t="n">
        <f aca="false">K209/J208</f>
        <v>0.31578947368421</v>
      </c>
      <c r="O209" s="0" t="n">
        <f aca="false">J209/K210</f>
        <v>0.285714285714286</v>
      </c>
    </row>
    <row r="210" customFormat="false" ht="12.8" hidden="false" customHeight="false" outlineLevel="0" collapsed="false">
      <c r="A210" s="0" t="s">
        <v>207</v>
      </c>
      <c r="B210" s="0" t="n">
        <v>3448503</v>
      </c>
      <c r="C210" s="0" t="n">
        <v>3457272</v>
      </c>
      <c r="D210" s="44" t="s">
        <v>926</v>
      </c>
      <c r="E210" s="0" t="n">
        <v>3455761</v>
      </c>
      <c r="F210" s="0" t="n">
        <v>3457272</v>
      </c>
      <c r="G210" s="0" t="n">
        <v>1512</v>
      </c>
      <c r="H210" s="0" t="n">
        <v>1512</v>
      </c>
      <c r="I210" s="30" t="s">
        <v>707</v>
      </c>
      <c r="J210" s="0" t="n">
        <v>52</v>
      </c>
      <c r="K210" s="0" t="n">
        <v>42</v>
      </c>
      <c r="L210" s="0" t="n">
        <v>36</v>
      </c>
      <c r="M210" s="0" t="n">
        <f aca="false">K210/J209</f>
        <v>3.5</v>
      </c>
      <c r="O210" s="0" t="n">
        <f aca="false">J210/K211</f>
        <v>0.358620689655172</v>
      </c>
    </row>
    <row r="211" customFormat="false" ht="12.8" hidden="false" customHeight="false" outlineLevel="0" collapsed="false">
      <c r="A211" s="0" t="s">
        <v>273</v>
      </c>
      <c r="B211" s="0" t="n">
        <v>3511681</v>
      </c>
      <c r="C211" s="0" t="n">
        <v>3527385</v>
      </c>
      <c r="D211" s="44" t="s">
        <v>927</v>
      </c>
      <c r="E211" s="0" t="n">
        <v>3511682</v>
      </c>
      <c r="F211" s="0" t="n">
        <v>3512068</v>
      </c>
      <c r="G211" s="0" t="n">
        <v>387</v>
      </c>
      <c r="H211" s="0" t="n">
        <v>387</v>
      </c>
      <c r="I211" s="30" t="s">
        <v>707</v>
      </c>
      <c r="J211" s="0" t="n">
        <v>148</v>
      </c>
      <c r="K211" s="0" t="n">
        <v>145</v>
      </c>
      <c r="L211" s="0" t="n">
        <v>21</v>
      </c>
      <c r="O211" s="0" t="n">
        <f aca="false">J211/K212</f>
        <v>1.02777777777778</v>
      </c>
      <c r="Q211" s="0" t="n">
        <f aca="false">J213/J211</f>
        <v>0.709459459459459</v>
      </c>
      <c r="R211" s="0" t="n">
        <f aca="false">J211/J213</f>
        <v>1.40952380952381</v>
      </c>
    </row>
    <row r="212" customFormat="false" ht="12.8" hidden="false" customHeight="false" outlineLevel="0" collapsed="false">
      <c r="A212" s="0" t="s">
        <v>273</v>
      </c>
      <c r="B212" s="0" t="n">
        <v>3511681</v>
      </c>
      <c r="C212" s="0" t="n">
        <v>3527385</v>
      </c>
      <c r="D212" s="44" t="s">
        <v>928</v>
      </c>
      <c r="E212" s="0" t="n">
        <v>3512069</v>
      </c>
      <c r="F212" s="0" t="n">
        <v>3512076</v>
      </c>
      <c r="G212" s="0" t="n">
        <v>8</v>
      </c>
      <c r="H212" s="0" t="n">
        <v>8</v>
      </c>
      <c r="I212" s="30" t="s">
        <v>707</v>
      </c>
      <c r="J212" s="0" t="n">
        <v>144</v>
      </c>
      <c r="K212" s="0" t="n">
        <v>144</v>
      </c>
      <c r="L212" s="0" t="n">
        <v>2</v>
      </c>
      <c r="M212" s="0" t="n">
        <f aca="false">K212/J211</f>
        <v>0.972972972972973</v>
      </c>
      <c r="O212" s="0" t="n">
        <f aca="false">J212/K213</f>
        <v>1.06666666666667</v>
      </c>
    </row>
    <row r="213" customFormat="false" ht="12.8" hidden="false" customHeight="false" outlineLevel="0" collapsed="false">
      <c r="A213" s="0" t="s">
        <v>273</v>
      </c>
      <c r="B213" s="0" t="n">
        <v>3511681</v>
      </c>
      <c r="C213" s="0" t="n">
        <v>3527385</v>
      </c>
      <c r="D213" s="44" t="s">
        <v>929</v>
      </c>
      <c r="E213" s="0" t="n">
        <v>3512077</v>
      </c>
      <c r="F213" s="0" t="n">
        <v>3512631</v>
      </c>
      <c r="G213" s="0" t="n">
        <v>555</v>
      </c>
      <c r="H213" s="0" t="n">
        <v>555</v>
      </c>
      <c r="I213" s="30" t="s">
        <v>707</v>
      </c>
      <c r="J213" s="0" t="n">
        <v>105</v>
      </c>
      <c r="K213" s="0" t="n">
        <v>135</v>
      </c>
      <c r="L213" s="0" t="n">
        <v>57</v>
      </c>
      <c r="M213" s="0" t="n">
        <f aca="false">K213/J212</f>
        <v>0.9375</v>
      </c>
      <c r="O213" s="45" t="n">
        <f aca="false">J213/K214</f>
        <v>5.25</v>
      </c>
      <c r="P213" s="0" t="s">
        <v>727</v>
      </c>
      <c r="Q213" s="0" t="n">
        <f aca="false">J215/J213</f>
        <v>0.904761904761905</v>
      </c>
      <c r="R213" s="0" t="n">
        <f aca="false">J213/J215</f>
        <v>1.10526315789474</v>
      </c>
    </row>
    <row r="214" customFormat="false" ht="12.8" hidden="false" customHeight="false" outlineLevel="0" collapsed="false">
      <c r="A214" s="0" t="s">
        <v>273</v>
      </c>
      <c r="B214" s="0" t="n">
        <v>3511681</v>
      </c>
      <c r="C214" s="0" t="n">
        <v>3527385</v>
      </c>
      <c r="D214" s="44" t="s">
        <v>930</v>
      </c>
      <c r="E214" s="0" t="n">
        <v>3512632</v>
      </c>
      <c r="F214" s="0" t="n">
        <v>3512627</v>
      </c>
      <c r="G214" s="0" t="n">
        <v>6</v>
      </c>
      <c r="H214" s="0" t="n">
        <v>2</v>
      </c>
      <c r="I214" s="30" t="s">
        <v>711</v>
      </c>
      <c r="J214" s="0" t="n">
        <v>20</v>
      </c>
      <c r="K214" s="0" t="n">
        <v>20</v>
      </c>
      <c r="L214" s="0" t="n">
        <v>20</v>
      </c>
      <c r="M214" s="0" t="n">
        <f aca="false">K214/J213</f>
        <v>0.19047619047619</v>
      </c>
      <c r="O214" s="0" t="n">
        <f aca="false">J214/K215</f>
        <v>0.240963855421687</v>
      </c>
    </row>
    <row r="215" customFormat="false" ht="12.8" hidden="false" customHeight="false" outlineLevel="0" collapsed="false">
      <c r="A215" s="0" t="s">
        <v>273</v>
      </c>
      <c r="B215" s="0" t="n">
        <v>3511681</v>
      </c>
      <c r="C215" s="0" t="n">
        <v>3527385</v>
      </c>
      <c r="D215" s="44" t="s">
        <v>931</v>
      </c>
      <c r="E215" s="0" t="n">
        <v>3512628</v>
      </c>
      <c r="F215" s="0" t="n">
        <v>3513338</v>
      </c>
      <c r="G215" s="0" t="n">
        <v>711</v>
      </c>
      <c r="H215" s="0" t="n">
        <v>711</v>
      </c>
      <c r="I215" s="30" t="s">
        <v>707</v>
      </c>
      <c r="J215" s="0" t="n">
        <v>95</v>
      </c>
      <c r="K215" s="0" t="n">
        <v>83</v>
      </c>
      <c r="L215" s="0" t="n">
        <v>24</v>
      </c>
      <c r="M215" s="0" t="n">
        <f aca="false">K215/J214</f>
        <v>4.15</v>
      </c>
      <c r="O215" s="0" t="n">
        <f aca="false">J215/K216</f>
        <v>1.46153846153846</v>
      </c>
      <c r="Q215" s="0" t="n">
        <f aca="false">J217/J215</f>
        <v>1.36842105263158</v>
      </c>
      <c r="R215" s="0" t="n">
        <f aca="false">J215/J217</f>
        <v>0.730769230769231</v>
      </c>
    </row>
    <row r="216" customFormat="false" ht="12.8" hidden="false" customHeight="false" outlineLevel="0" collapsed="false">
      <c r="A216" s="0" t="s">
        <v>273</v>
      </c>
      <c r="B216" s="0" t="n">
        <v>3511681</v>
      </c>
      <c r="C216" s="0" t="n">
        <v>3527385</v>
      </c>
      <c r="D216" s="44" t="s">
        <v>932</v>
      </c>
      <c r="E216" s="0" t="n">
        <v>3513339</v>
      </c>
      <c r="F216" s="0" t="n">
        <v>3513337</v>
      </c>
      <c r="G216" s="0" t="n">
        <v>3</v>
      </c>
      <c r="H216" s="0" t="n">
        <v>2</v>
      </c>
      <c r="I216" s="30" t="s">
        <v>804</v>
      </c>
      <c r="J216" s="0" t="n">
        <v>65</v>
      </c>
      <c r="K216" s="0" t="n">
        <v>65</v>
      </c>
      <c r="L216" s="0" t="n">
        <v>65</v>
      </c>
      <c r="M216" s="0" t="n">
        <f aca="false">K216/J215</f>
        <v>0.68421052631579</v>
      </c>
      <c r="O216" s="0" t="n">
        <f aca="false">J216/K217</f>
        <v>0.511811023622047</v>
      </c>
    </row>
    <row r="217" customFormat="false" ht="12.8" hidden="false" customHeight="false" outlineLevel="0" collapsed="false">
      <c r="A217" s="0" t="s">
        <v>273</v>
      </c>
      <c r="B217" s="0" t="n">
        <v>3511681</v>
      </c>
      <c r="C217" s="0" t="n">
        <v>3527385</v>
      </c>
      <c r="D217" s="44" t="s">
        <v>933</v>
      </c>
      <c r="E217" s="0" t="n">
        <v>3513338</v>
      </c>
      <c r="F217" s="0" t="n">
        <v>3514660</v>
      </c>
      <c r="G217" s="0" t="n">
        <v>1323</v>
      </c>
      <c r="H217" s="0" t="n">
        <v>1323</v>
      </c>
      <c r="I217" s="30" t="s">
        <v>707</v>
      </c>
      <c r="J217" s="0" t="n">
        <v>130</v>
      </c>
      <c r="K217" s="0" t="n">
        <v>127</v>
      </c>
      <c r="L217" s="0" t="n">
        <v>79</v>
      </c>
      <c r="M217" s="0" t="n">
        <f aca="false">K217/J216</f>
        <v>1.95384615384615</v>
      </c>
      <c r="O217" s="0" t="n">
        <f aca="false">J217/K218</f>
        <v>2.06349206349206</v>
      </c>
      <c r="Q217" s="0" t="n">
        <f aca="false">J219/J217</f>
        <v>1.41538461538462</v>
      </c>
      <c r="R217" s="0" t="n">
        <f aca="false">J217/J219</f>
        <v>0.706521739130435</v>
      </c>
    </row>
    <row r="218" customFormat="false" ht="12.8" hidden="false" customHeight="false" outlineLevel="0" collapsed="false">
      <c r="A218" s="0" t="s">
        <v>273</v>
      </c>
      <c r="B218" s="0" t="n">
        <v>3511681</v>
      </c>
      <c r="C218" s="0" t="n">
        <v>3527385</v>
      </c>
      <c r="D218" s="44" t="s">
        <v>934</v>
      </c>
      <c r="E218" s="0" t="n">
        <v>3514661</v>
      </c>
      <c r="F218" s="0" t="n">
        <v>3514656</v>
      </c>
      <c r="G218" s="0" t="n">
        <v>6</v>
      </c>
      <c r="H218" s="0" t="n">
        <v>2</v>
      </c>
      <c r="I218" s="30" t="s">
        <v>711</v>
      </c>
      <c r="J218" s="0" t="n">
        <v>63</v>
      </c>
      <c r="K218" s="0" t="n">
        <v>63</v>
      </c>
      <c r="L218" s="0" t="n">
        <v>63</v>
      </c>
      <c r="M218" s="0" t="n">
        <f aca="false">K218/J217</f>
        <v>0.484615384615385</v>
      </c>
      <c r="O218" s="0" t="n">
        <f aca="false">J218/K219</f>
        <v>0.39622641509434</v>
      </c>
    </row>
    <row r="219" customFormat="false" ht="12.8" hidden="false" customHeight="false" outlineLevel="0" collapsed="false">
      <c r="A219" s="0" t="s">
        <v>273</v>
      </c>
      <c r="B219" s="0" t="n">
        <v>3511681</v>
      </c>
      <c r="C219" s="0" t="n">
        <v>3527385</v>
      </c>
      <c r="D219" s="44" t="s">
        <v>935</v>
      </c>
      <c r="E219" s="0" t="n">
        <v>3514657</v>
      </c>
      <c r="F219" s="0" t="n">
        <v>3515415</v>
      </c>
      <c r="G219" s="0" t="n">
        <v>759</v>
      </c>
      <c r="H219" s="0" t="n">
        <v>759</v>
      </c>
      <c r="I219" s="30" t="s">
        <v>707</v>
      </c>
      <c r="J219" s="0" t="n">
        <v>184</v>
      </c>
      <c r="K219" s="0" t="n">
        <v>159</v>
      </c>
      <c r="L219" s="0" t="n">
        <v>82</v>
      </c>
      <c r="M219" s="0" t="n">
        <f aca="false">K219/J218</f>
        <v>2.52380952380952</v>
      </c>
      <c r="O219" s="0" t="n">
        <f aca="false">J219/K220</f>
        <v>3.11864406779661</v>
      </c>
      <c r="Q219" s="0" t="n">
        <f aca="false">J221/J219</f>
        <v>0.690217391304348</v>
      </c>
      <c r="R219" s="0" t="n">
        <f aca="false">J219/J221</f>
        <v>1.4488188976378</v>
      </c>
    </row>
    <row r="220" customFormat="false" ht="12.8" hidden="false" customHeight="false" outlineLevel="0" collapsed="false">
      <c r="A220" s="0" t="s">
        <v>273</v>
      </c>
      <c r="B220" s="0" t="n">
        <v>3511681</v>
      </c>
      <c r="C220" s="0" t="n">
        <v>3527385</v>
      </c>
      <c r="D220" s="44" t="s">
        <v>936</v>
      </c>
      <c r="E220" s="0" t="n">
        <v>3515416</v>
      </c>
      <c r="F220" s="0" t="n">
        <v>3515411</v>
      </c>
      <c r="G220" s="0" t="n">
        <v>6</v>
      </c>
      <c r="H220" s="0" t="n">
        <v>2</v>
      </c>
      <c r="I220" s="30" t="s">
        <v>711</v>
      </c>
      <c r="J220" s="0" t="n">
        <v>59</v>
      </c>
      <c r="K220" s="0" t="n">
        <v>59</v>
      </c>
      <c r="L220" s="0" t="n">
        <v>59</v>
      </c>
      <c r="M220" s="0" t="n">
        <f aca="false">K220/J219</f>
        <v>0.320652173913043</v>
      </c>
      <c r="O220" s="0" t="n">
        <f aca="false">J220/K221</f>
        <v>0.602040816326531</v>
      </c>
    </row>
    <row r="221" customFormat="false" ht="12.8" hidden="false" customHeight="false" outlineLevel="0" collapsed="false">
      <c r="A221" s="0" t="s">
        <v>273</v>
      </c>
      <c r="B221" s="0" t="n">
        <v>3511681</v>
      </c>
      <c r="C221" s="0" t="n">
        <v>3527385</v>
      </c>
      <c r="D221" s="44" t="s">
        <v>937</v>
      </c>
      <c r="E221" s="0" t="n">
        <v>3515412</v>
      </c>
      <c r="F221" s="0" t="n">
        <v>3516749</v>
      </c>
      <c r="G221" s="0" t="n">
        <v>1338</v>
      </c>
      <c r="H221" s="0" t="n">
        <v>1338</v>
      </c>
      <c r="I221" s="30" t="s">
        <v>707</v>
      </c>
      <c r="J221" s="0" t="n">
        <v>127</v>
      </c>
      <c r="K221" s="0" t="n">
        <v>98</v>
      </c>
      <c r="L221" s="0" t="n">
        <v>63</v>
      </c>
      <c r="M221" s="0" t="n">
        <f aca="false">K221/J220</f>
        <v>1.66101694915254</v>
      </c>
      <c r="O221" s="0" t="n">
        <f aca="false">J221/K222</f>
        <v>1.73972602739726</v>
      </c>
      <c r="Q221" s="0" t="n">
        <f aca="false">J223/J221</f>
        <v>0.913385826771654</v>
      </c>
      <c r="R221" s="0" t="n">
        <f aca="false">J221/J223</f>
        <v>1.0948275862069</v>
      </c>
    </row>
    <row r="222" customFormat="false" ht="12.8" hidden="false" customHeight="false" outlineLevel="0" collapsed="false">
      <c r="A222" s="0" t="s">
        <v>273</v>
      </c>
      <c r="B222" s="0" t="n">
        <v>3511681</v>
      </c>
      <c r="C222" s="0" t="n">
        <v>3527385</v>
      </c>
      <c r="D222" s="44" t="s">
        <v>938</v>
      </c>
      <c r="E222" s="0" t="n">
        <v>3516750</v>
      </c>
      <c r="F222" s="0" t="n">
        <v>3516745</v>
      </c>
      <c r="G222" s="0" t="n">
        <v>6</v>
      </c>
      <c r="H222" s="0" t="n">
        <v>2</v>
      </c>
      <c r="I222" s="30" t="s">
        <v>711</v>
      </c>
      <c r="J222" s="0" t="n">
        <v>73</v>
      </c>
      <c r="K222" s="0" t="n">
        <v>73</v>
      </c>
      <c r="L222" s="0" t="n">
        <v>73</v>
      </c>
      <c r="M222" s="0" t="n">
        <f aca="false">K222/J221</f>
        <v>0.574803149606299</v>
      </c>
      <c r="O222" s="0" t="n">
        <f aca="false">J222/K223</f>
        <v>0.669724770642202</v>
      </c>
    </row>
    <row r="223" customFormat="false" ht="12.8" hidden="false" customHeight="false" outlineLevel="0" collapsed="false">
      <c r="A223" s="0" t="s">
        <v>273</v>
      </c>
      <c r="B223" s="0" t="n">
        <v>3511681</v>
      </c>
      <c r="C223" s="0" t="n">
        <v>3527385</v>
      </c>
      <c r="D223" s="44" t="s">
        <v>939</v>
      </c>
      <c r="E223" s="0" t="n">
        <v>3516746</v>
      </c>
      <c r="F223" s="0" t="n">
        <v>3519166</v>
      </c>
      <c r="G223" s="0" t="n">
        <v>2421</v>
      </c>
      <c r="H223" s="0" t="n">
        <v>2421</v>
      </c>
      <c r="I223" s="30" t="s">
        <v>707</v>
      </c>
      <c r="J223" s="0" t="n">
        <v>116</v>
      </c>
      <c r="K223" s="0" t="n">
        <v>109</v>
      </c>
      <c r="L223" s="0" t="n">
        <v>44</v>
      </c>
      <c r="M223" s="0" t="n">
        <f aca="false">K223/J222</f>
        <v>1.49315068493151</v>
      </c>
      <c r="O223" s="0" t="n">
        <f aca="false">J223/K224</f>
        <v>1.28888888888889</v>
      </c>
      <c r="Q223" s="0" t="n">
        <f aca="false">J225/J223</f>
        <v>0.775862068965517</v>
      </c>
      <c r="R223" s="0" t="n">
        <f aca="false">J223/J225</f>
        <v>1.28888888888889</v>
      </c>
    </row>
    <row r="224" customFormat="false" ht="12.8" hidden="false" customHeight="false" outlineLevel="0" collapsed="false">
      <c r="A224" s="0" t="s">
        <v>273</v>
      </c>
      <c r="B224" s="0" t="n">
        <v>3511681</v>
      </c>
      <c r="C224" s="0" t="n">
        <v>3527385</v>
      </c>
      <c r="D224" s="44" t="s">
        <v>940</v>
      </c>
      <c r="E224" s="0" t="n">
        <v>3519167</v>
      </c>
      <c r="F224" s="0" t="n">
        <v>3519281</v>
      </c>
      <c r="G224" s="0" t="n">
        <v>115</v>
      </c>
      <c r="H224" s="0" t="n">
        <v>115</v>
      </c>
      <c r="I224" s="30" t="s">
        <v>707</v>
      </c>
      <c r="J224" s="0" t="n">
        <v>92</v>
      </c>
      <c r="K224" s="0" t="n">
        <v>90</v>
      </c>
      <c r="L224" s="0" t="n">
        <v>19</v>
      </c>
      <c r="M224" s="0" t="n">
        <f aca="false">K224/J223</f>
        <v>0.775862068965517</v>
      </c>
      <c r="O224" s="0" t="n">
        <f aca="false">J224/K225</f>
        <v>1.17948717948718</v>
      </c>
    </row>
    <row r="225" customFormat="false" ht="12.8" hidden="false" customHeight="false" outlineLevel="0" collapsed="false">
      <c r="A225" s="0" t="s">
        <v>273</v>
      </c>
      <c r="B225" s="0" t="n">
        <v>3511681</v>
      </c>
      <c r="C225" s="0" t="n">
        <v>3527385</v>
      </c>
      <c r="D225" s="44" t="s">
        <v>941</v>
      </c>
      <c r="E225" s="0" t="n">
        <v>3519282</v>
      </c>
      <c r="F225" s="0" t="n">
        <v>3520514</v>
      </c>
      <c r="G225" s="0" t="n">
        <v>1233</v>
      </c>
      <c r="H225" s="0" t="n">
        <v>1233</v>
      </c>
      <c r="I225" s="30" t="s">
        <v>707</v>
      </c>
      <c r="J225" s="0" t="n">
        <v>90</v>
      </c>
      <c r="K225" s="0" t="n">
        <v>78</v>
      </c>
      <c r="L225" s="0" t="n">
        <v>23</v>
      </c>
      <c r="M225" s="0" t="n">
        <f aca="false">K225/J224</f>
        <v>0.847826086956522</v>
      </c>
      <c r="O225" s="0" t="n">
        <f aca="false">J225/K226</f>
        <v>4.73684210526316</v>
      </c>
      <c r="Q225" s="0" t="n">
        <f aca="false">J227/J225</f>
        <v>1.32222222222222</v>
      </c>
      <c r="R225" s="0" t="n">
        <f aca="false">J225/J227</f>
        <v>0.756302521008403</v>
      </c>
    </row>
    <row r="226" customFormat="false" ht="12.8" hidden="false" customHeight="false" outlineLevel="0" collapsed="false">
      <c r="A226" s="0" t="s">
        <v>273</v>
      </c>
      <c r="B226" s="0" t="n">
        <v>3511681</v>
      </c>
      <c r="C226" s="0" t="n">
        <v>3527385</v>
      </c>
      <c r="D226" s="44" t="s">
        <v>942</v>
      </c>
      <c r="E226" s="0" t="n">
        <v>3520515</v>
      </c>
      <c r="F226" s="0" t="n">
        <v>3520506</v>
      </c>
      <c r="G226" s="0" t="n">
        <v>10</v>
      </c>
      <c r="H226" s="0" t="n">
        <v>2</v>
      </c>
      <c r="I226" s="30" t="s">
        <v>809</v>
      </c>
      <c r="J226" s="0" t="n">
        <v>19</v>
      </c>
      <c r="K226" s="0" t="n">
        <v>19</v>
      </c>
      <c r="L226" s="0" t="n">
        <v>19</v>
      </c>
      <c r="M226" s="0" t="n">
        <f aca="false">K226/J225</f>
        <v>0.211111111111111</v>
      </c>
      <c r="O226" s="0" t="n">
        <f aca="false">J226/K227</f>
        <v>0.191919191919192</v>
      </c>
    </row>
    <row r="227" customFormat="false" ht="12.8" hidden="false" customHeight="false" outlineLevel="0" collapsed="false">
      <c r="A227" s="0" t="s">
        <v>273</v>
      </c>
      <c r="B227" s="0" t="n">
        <v>3511681</v>
      </c>
      <c r="C227" s="0" t="n">
        <v>3527385</v>
      </c>
      <c r="D227" s="44" t="s">
        <v>943</v>
      </c>
      <c r="E227" s="0" t="n">
        <v>3520507</v>
      </c>
      <c r="F227" s="0" t="n">
        <v>3521142</v>
      </c>
      <c r="G227" s="0" t="n">
        <v>636</v>
      </c>
      <c r="H227" s="0" t="n">
        <v>636</v>
      </c>
      <c r="I227" s="30" t="s">
        <v>707</v>
      </c>
      <c r="J227" s="0" t="n">
        <v>119</v>
      </c>
      <c r="K227" s="0" t="n">
        <v>99</v>
      </c>
      <c r="L227" s="0" t="n">
        <v>41</v>
      </c>
      <c r="M227" s="46" t="n">
        <f aca="false">K227/J226</f>
        <v>5.21052631578947</v>
      </c>
      <c r="O227" s="0" t="n">
        <f aca="false">J227/K228</f>
        <v>1.52564102564103</v>
      </c>
      <c r="Q227" s="0" t="n">
        <f aca="false">J229/J227</f>
        <v>0.915966386554622</v>
      </c>
      <c r="R227" s="0" t="n">
        <f aca="false">J227/J229</f>
        <v>1.09174311926606</v>
      </c>
    </row>
    <row r="228" customFormat="false" ht="12.8" hidden="false" customHeight="false" outlineLevel="0" collapsed="false">
      <c r="A228" s="0" t="s">
        <v>273</v>
      </c>
      <c r="B228" s="0" t="n">
        <v>3511681</v>
      </c>
      <c r="C228" s="0" t="n">
        <v>3527385</v>
      </c>
      <c r="D228" s="44" t="s">
        <v>944</v>
      </c>
      <c r="E228" s="0" t="n">
        <v>3521143</v>
      </c>
      <c r="F228" s="0" t="n">
        <v>3521138</v>
      </c>
      <c r="G228" s="0" t="n">
        <v>6</v>
      </c>
      <c r="H228" s="0" t="n">
        <v>2</v>
      </c>
      <c r="I228" s="30" t="s">
        <v>711</v>
      </c>
      <c r="J228" s="0" t="n">
        <v>78</v>
      </c>
      <c r="K228" s="0" t="n">
        <v>78</v>
      </c>
      <c r="L228" s="0" t="n">
        <v>78</v>
      </c>
      <c r="M228" s="0" t="n">
        <f aca="false">K228/J227</f>
        <v>0.65546218487395</v>
      </c>
      <c r="O228" s="0" t="n">
        <f aca="false">J228/K229</f>
        <v>0.8125</v>
      </c>
    </row>
    <row r="229" customFormat="false" ht="12.8" hidden="false" customHeight="false" outlineLevel="0" collapsed="false">
      <c r="A229" s="0" t="s">
        <v>273</v>
      </c>
      <c r="B229" s="0" t="n">
        <v>3511681</v>
      </c>
      <c r="C229" s="0" t="n">
        <v>3527385</v>
      </c>
      <c r="D229" s="44" t="s">
        <v>945</v>
      </c>
      <c r="E229" s="0" t="n">
        <v>3521139</v>
      </c>
      <c r="F229" s="0" t="n">
        <v>3521927</v>
      </c>
      <c r="G229" s="0" t="n">
        <v>789</v>
      </c>
      <c r="H229" s="0" t="n">
        <v>789</v>
      </c>
      <c r="I229" s="30" t="s">
        <v>707</v>
      </c>
      <c r="J229" s="0" t="n">
        <v>109</v>
      </c>
      <c r="K229" s="0" t="n">
        <v>96</v>
      </c>
      <c r="L229" s="0" t="n">
        <v>19</v>
      </c>
      <c r="M229" s="0" t="n">
        <f aca="false">K229/J228</f>
        <v>1.23076923076923</v>
      </c>
      <c r="O229" s="0" t="n">
        <f aca="false">J229/K230</f>
        <v>3.51612903225806</v>
      </c>
      <c r="Q229" s="0" t="n">
        <f aca="false">J231/J229</f>
        <v>0.834862385321101</v>
      </c>
      <c r="R229" s="0" t="n">
        <f aca="false">J229/J231</f>
        <v>1.1978021978022</v>
      </c>
    </row>
    <row r="230" customFormat="false" ht="12.8" hidden="false" customHeight="false" outlineLevel="0" collapsed="false">
      <c r="A230" s="0" t="s">
        <v>273</v>
      </c>
      <c r="B230" s="0" t="n">
        <v>3511681</v>
      </c>
      <c r="C230" s="0" t="n">
        <v>3527385</v>
      </c>
      <c r="D230" s="44" t="s">
        <v>946</v>
      </c>
      <c r="E230" s="0" t="n">
        <v>3521928</v>
      </c>
      <c r="F230" s="0" t="n">
        <v>3521923</v>
      </c>
      <c r="G230" s="0" t="n">
        <v>6</v>
      </c>
      <c r="H230" s="0" t="n">
        <v>2</v>
      </c>
      <c r="I230" s="30" t="s">
        <v>711</v>
      </c>
      <c r="J230" s="0" t="n">
        <v>31</v>
      </c>
      <c r="K230" s="0" t="n">
        <v>31</v>
      </c>
      <c r="L230" s="0" t="n">
        <v>31</v>
      </c>
      <c r="M230" s="0" t="n">
        <f aca="false">K230/J229</f>
        <v>0.284403669724771</v>
      </c>
      <c r="O230" s="0" t="n">
        <f aca="false">J230/K231</f>
        <v>0.36046511627907</v>
      </c>
    </row>
    <row r="231" customFormat="false" ht="12.8" hidden="false" customHeight="false" outlineLevel="0" collapsed="false">
      <c r="A231" s="0" t="s">
        <v>273</v>
      </c>
      <c r="B231" s="0" t="n">
        <v>3511681</v>
      </c>
      <c r="C231" s="0" t="n">
        <v>3527385</v>
      </c>
      <c r="D231" s="44" t="s">
        <v>947</v>
      </c>
      <c r="E231" s="0" t="n">
        <v>3521924</v>
      </c>
      <c r="F231" s="0" t="n">
        <v>3522223</v>
      </c>
      <c r="G231" s="0" t="n">
        <v>300</v>
      </c>
      <c r="H231" s="0" t="n">
        <v>300</v>
      </c>
      <c r="I231" s="30" t="s">
        <v>707</v>
      </c>
      <c r="J231" s="0" t="n">
        <v>91</v>
      </c>
      <c r="K231" s="0" t="n">
        <v>86</v>
      </c>
      <c r="L231" s="0" t="n">
        <v>63</v>
      </c>
      <c r="M231" s="0" t="n">
        <f aca="false">K231/J230</f>
        <v>2.7741935483871</v>
      </c>
      <c r="O231" s="0" t="n">
        <f aca="false">J231/K232</f>
        <v>0.777777777777778</v>
      </c>
      <c r="Q231" s="0" t="n">
        <f aca="false">J233/J231</f>
        <v>0.945054945054945</v>
      </c>
      <c r="R231" s="0" t="n">
        <f aca="false">J231/J233</f>
        <v>1.05813953488372</v>
      </c>
    </row>
    <row r="232" customFormat="false" ht="12.8" hidden="false" customHeight="false" outlineLevel="0" collapsed="false">
      <c r="A232" s="0" t="s">
        <v>273</v>
      </c>
      <c r="B232" s="0" t="n">
        <v>3511681</v>
      </c>
      <c r="C232" s="0" t="n">
        <v>3527385</v>
      </c>
      <c r="D232" s="44" t="s">
        <v>948</v>
      </c>
      <c r="E232" s="0" t="n">
        <v>3522224</v>
      </c>
      <c r="F232" s="0" t="n">
        <v>3522233</v>
      </c>
      <c r="G232" s="0" t="n">
        <v>10</v>
      </c>
      <c r="H232" s="0" t="n">
        <v>10</v>
      </c>
      <c r="I232" s="30" t="s">
        <v>707</v>
      </c>
      <c r="J232" s="0" t="n">
        <v>117</v>
      </c>
      <c r="K232" s="0" t="n">
        <v>117</v>
      </c>
      <c r="L232" s="0" t="n">
        <v>6</v>
      </c>
      <c r="M232" s="0" t="n">
        <f aca="false">K232/J231</f>
        <v>1.28571428571429</v>
      </c>
      <c r="O232" s="0" t="n">
        <f aca="false">J232/K233</f>
        <v>1.06363636363636</v>
      </c>
    </row>
    <row r="233" customFormat="false" ht="12.8" hidden="false" customHeight="false" outlineLevel="0" collapsed="false">
      <c r="A233" s="0" t="s">
        <v>273</v>
      </c>
      <c r="B233" s="0" t="n">
        <v>3511681</v>
      </c>
      <c r="C233" s="0" t="n">
        <v>3527385</v>
      </c>
      <c r="D233" s="44" t="s">
        <v>949</v>
      </c>
      <c r="E233" s="0" t="n">
        <v>3522234</v>
      </c>
      <c r="F233" s="0" t="n">
        <v>3524135</v>
      </c>
      <c r="G233" s="0" t="n">
        <v>1902</v>
      </c>
      <c r="H233" s="0" t="n">
        <v>1902</v>
      </c>
      <c r="I233" s="30" t="s">
        <v>707</v>
      </c>
      <c r="J233" s="0" t="n">
        <v>86</v>
      </c>
      <c r="K233" s="0" t="n">
        <v>110</v>
      </c>
      <c r="L233" s="0" t="n">
        <v>43</v>
      </c>
      <c r="M233" s="0" t="n">
        <f aca="false">K233/J232</f>
        <v>0.94017094017094</v>
      </c>
      <c r="O233" s="0" t="n">
        <f aca="false">J233/K234</f>
        <v>4.77777777777778</v>
      </c>
      <c r="Q233" s="0" t="n">
        <f aca="false">J235/J233</f>
        <v>0.930232558139535</v>
      </c>
      <c r="R233" s="0" t="n">
        <f aca="false">J233/J235</f>
        <v>1.075</v>
      </c>
    </row>
    <row r="234" customFormat="false" ht="12.8" hidden="false" customHeight="false" outlineLevel="0" collapsed="false">
      <c r="A234" s="0" t="s">
        <v>273</v>
      </c>
      <c r="B234" s="0" t="n">
        <v>3511681</v>
      </c>
      <c r="C234" s="0" t="n">
        <v>3527385</v>
      </c>
      <c r="D234" s="44" t="s">
        <v>950</v>
      </c>
      <c r="E234" s="0" t="n">
        <v>3524136</v>
      </c>
      <c r="F234" s="0" t="n">
        <v>3524131</v>
      </c>
      <c r="G234" s="0" t="n">
        <v>6</v>
      </c>
      <c r="H234" s="0" t="n">
        <v>2</v>
      </c>
      <c r="I234" s="30" t="s">
        <v>711</v>
      </c>
      <c r="J234" s="0" t="n">
        <v>18</v>
      </c>
      <c r="K234" s="0" t="n">
        <v>18</v>
      </c>
      <c r="L234" s="0" t="n">
        <v>18</v>
      </c>
      <c r="M234" s="0" t="n">
        <f aca="false">K234/J233</f>
        <v>0.209302325581395</v>
      </c>
      <c r="O234" s="0" t="n">
        <f aca="false">J234/K235</f>
        <v>0.195652173913043</v>
      </c>
    </row>
    <row r="235" customFormat="false" ht="12.8" hidden="false" customHeight="false" outlineLevel="0" collapsed="false">
      <c r="A235" s="0" t="s">
        <v>273</v>
      </c>
      <c r="B235" s="0" t="n">
        <v>3511681</v>
      </c>
      <c r="C235" s="0" t="n">
        <v>3527385</v>
      </c>
      <c r="D235" s="44" t="s">
        <v>951</v>
      </c>
      <c r="E235" s="0" t="n">
        <v>3524132</v>
      </c>
      <c r="F235" s="0" t="n">
        <v>3525793</v>
      </c>
      <c r="G235" s="0" t="n">
        <v>1662</v>
      </c>
      <c r="H235" s="0" t="n">
        <v>1662</v>
      </c>
      <c r="I235" s="30" t="s">
        <v>707</v>
      </c>
      <c r="J235" s="0" t="n">
        <v>80</v>
      </c>
      <c r="K235" s="0" t="n">
        <v>92</v>
      </c>
      <c r="L235" s="0" t="n">
        <v>46</v>
      </c>
      <c r="M235" s="46" t="n">
        <f aca="false">K235/J234</f>
        <v>5.11111111111111</v>
      </c>
      <c r="O235" s="0" t="n">
        <f aca="false">J235/K236</f>
        <v>4</v>
      </c>
      <c r="Q235" s="0" t="n">
        <f aca="false">J237/J235</f>
        <v>0.9</v>
      </c>
      <c r="R235" s="0" t="n">
        <f aca="false">J235/J237</f>
        <v>1.11111111111111</v>
      </c>
    </row>
    <row r="236" customFormat="false" ht="12.8" hidden="false" customHeight="false" outlineLevel="0" collapsed="false">
      <c r="A236" s="0" t="s">
        <v>273</v>
      </c>
      <c r="B236" s="0" t="n">
        <v>3511681</v>
      </c>
      <c r="C236" s="0" t="n">
        <v>3527385</v>
      </c>
      <c r="D236" s="44" t="s">
        <v>952</v>
      </c>
      <c r="E236" s="0" t="n">
        <v>3525794</v>
      </c>
      <c r="F236" s="0" t="n">
        <v>3525789</v>
      </c>
      <c r="G236" s="0" t="n">
        <v>6</v>
      </c>
      <c r="H236" s="0" t="n">
        <v>2</v>
      </c>
      <c r="I236" s="30" t="s">
        <v>711</v>
      </c>
      <c r="J236" s="0" t="n">
        <v>20</v>
      </c>
      <c r="K236" s="0" t="n">
        <v>20</v>
      </c>
      <c r="L236" s="0" t="n">
        <v>20</v>
      </c>
      <c r="M236" s="0" t="n">
        <f aca="false">K236/J235</f>
        <v>0.25</v>
      </c>
      <c r="O236" s="0" t="n">
        <f aca="false">J236/K237</f>
        <v>0.3125</v>
      </c>
    </row>
    <row r="237" customFormat="false" ht="12.8" hidden="false" customHeight="false" outlineLevel="0" collapsed="false">
      <c r="A237" s="0" t="s">
        <v>273</v>
      </c>
      <c r="B237" s="0" t="n">
        <v>3511681</v>
      </c>
      <c r="C237" s="0" t="n">
        <v>3527385</v>
      </c>
      <c r="D237" s="44" t="s">
        <v>953</v>
      </c>
      <c r="E237" s="0" t="n">
        <v>3525790</v>
      </c>
      <c r="F237" s="0" t="n">
        <v>3527385</v>
      </c>
      <c r="G237" s="0" t="n">
        <v>1596</v>
      </c>
      <c r="H237" s="0" t="n">
        <v>1596</v>
      </c>
      <c r="I237" s="30" t="s">
        <v>707</v>
      </c>
      <c r="J237" s="0" t="n">
        <v>72</v>
      </c>
      <c r="K237" s="0" t="n">
        <v>64</v>
      </c>
      <c r="L237" s="0" t="n">
        <v>32</v>
      </c>
      <c r="M237" s="0" t="n">
        <f aca="false">K237/J236</f>
        <v>3.2</v>
      </c>
      <c r="O237" s="0" t="n">
        <f aca="false">J237/K238</f>
        <v>3.27272727272727</v>
      </c>
    </row>
    <row r="238" customFormat="false" ht="12.8" hidden="false" customHeight="false" outlineLevel="0" collapsed="false">
      <c r="A238" s="0" t="s">
        <v>276</v>
      </c>
      <c r="B238" s="0" t="n">
        <v>3952543</v>
      </c>
      <c r="C238" s="0" t="n">
        <v>3954270</v>
      </c>
      <c r="D238" s="44" t="s">
        <v>954</v>
      </c>
      <c r="E238" s="0" t="n">
        <v>3952544</v>
      </c>
      <c r="F238" s="0" t="n">
        <v>3953335</v>
      </c>
      <c r="G238" s="0" t="n">
        <v>792</v>
      </c>
      <c r="H238" s="0" t="n">
        <v>792</v>
      </c>
      <c r="I238" s="30" t="s">
        <v>707</v>
      </c>
      <c r="J238" s="0" t="n">
        <v>27</v>
      </c>
      <c r="K238" s="0" t="n">
        <v>22</v>
      </c>
      <c r="L238" s="0" t="n">
        <v>9</v>
      </c>
      <c r="O238" s="0" t="n">
        <f aca="false">J238/K239</f>
        <v>1.8</v>
      </c>
      <c r="Q238" s="0" t="n">
        <f aca="false">J240/J238</f>
        <v>0.185185185185185</v>
      </c>
      <c r="R238" s="45" t="n">
        <f aca="false">J238/J240</f>
        <v>5.4</v>
      </c>
      <c r="S238" s="0" t="s">
        <v>705</v>
      </c>
    </row>
    <row r="239" customFormat="false" ht="12.8" hidden="false" customHeight="false" outlineLevel="0" collapsed="false">
      <c r="A239" s="0" t="s">
        <v>276</v>
      </c>
      <c r="B239" s="0" t="n">
        <v>3952543</v>
      </c>
      <c r="C239" s="0" t="n">
        <v>3954270</v>
      </c>
      <c r="D239" s="44" t="s">
        <v>955</v>
      </c>
      <c r="E239" s="0" t="n">
        <v>3953336</v>
      </c>
      <c r="F239" s="0" t="n">
        <v>3953430</v>
      </c>
      <c r="G239" s="0" t="n">
        <v>95</v>
      </c>
      <c r="H239" s="0" t="n">
        <v>95</v>
      </c>
      <c r="I239" s="30" t="s">
        <v>707</v>
      </c>
      <c r="J239" s="0" t="n">
        <v>15</v>
      </c>
      <c r="K239" s="0" t="n">
        <v>15</v>
      </c>
      <c r="L239" s="0" t="n">
        <v>5</v>
      </c>
      <c r="M239" s="0" t="n">
        <f aca="false">K239/J238</f>
        <v>0.555555555555556</v>
      </c>
      <c r="O239" s="0" t="n">
        <f aca="false">J239/K240</f>
        <v>3</v>
      </c>
    </row>
    <row r="240" customFormat="false" ht="12.8" hidden="false" customHeight="false" outlineLevel="0" collapsed="false">
      <c r="A240" s="0" t="s">
        <v>276</v>
      </c>
      <c r="B240" s="0" t="n">
        <v>3952543</v>
      </c>
      <c r="C240" s="0" t="n">
        <v>3954270</v>
      </c>
      <c r="D240" s="44" t="s">
        <v>624</v>
      </c>
      <c r="E240" s="0" t="n">
        <v>3953431</v>
      </c>
      <c r="F240" s="0" t="n">
        <v>3954270</v>
      </c>
      <c r="G240" s="0" t="n">
        <v>840</v>
      </c>
      <c r="H240" s="0" t="n">
        <v>840</v>
      </c>
      <c r="I240" s="30" t="s">
        <v>707</v>
      </c>
      <c r="J240" s="0" t="n">
        <v>5</v>
      </c>
      <c r="K240" s="0" t="n">
        <v>5</v>
      </c>
      <c r="L240" s="0" t="n">
        <v>3</v>
      </c>
      <c r="M240" s="0" t="n">
        <f aca="false">K240/J239</f>
        <v>0.333333333333333</v>
      </c>
      <c r="O240" s="0" t="e">
        <f aca="false">J240/K241</f>
        <v>#DIV/0!</v>
      </c>
    </row>
    <row r="241" customFormat="false" ht="12.8" hidden="false" customHeight="false" outlineLevel="0" collapsed="false">
      <c r="A241" s="0" t="s">
        <v>283</v>
      </c>
      <c r="B241" s="0" t="n">
        <v>4239862</v>
      </c>
      <c r="C241" s="0" t="n">
        <v>4249810</v>
      </c>
      <c r="D241" s="44" t="s">
        <v>956</v>
      </c>
      <c r="E241" s="0" t="n">
        <v>4237932</v>
      </c>
      <c r="F241" s="0" t="n">
        <v>4239863</v>
      </c>
      <c r="G241" s="0" t="n">
        <v>1932</v>
      </c>
      <c r="H241" s="0" t="n">
        <v>2</v>
      </c>
      <c r="I241" s="30" t="s">
        <v>957</v>
      </c>
      <c r="J241" s="0" t="n">
        <v>0</v>
      </c>
      <c r="K241" s="0" t="n">
        <v>0</v>
      </c>
      <c r="L241" s="0" t="n">
        <v>0</v>
      </c>
      <c r="O241" s="0" t="n">
        <f aca="false">J241/K242</f>
        <v>0</v>
      </c>
      <c r="Q241" s="0" t="e">
        <f aca="false">J243/J241</f>
        <v>#DIV/0!</v>
      </c>
      <c r="R241" s="0" t="n">
        <f aca="false">J241/J243</f>
        <v>0</v>
      </c>
    </row>
    <row r="242" customFormat="false" ht="12.8" hidden="false" customHeight="false" outlineLevel="0" collapsed="false">
      <c r="A242" s="0" t="s">
        <v>283</v>
      </c>
      <c r="B242" s="0" t="n">
        <v>4239862</v>
      </c>
      <c r="C242" s="0" t="n">
        <v>4249810</v>
      </c>
      <c r="D242" s="44" t="s">
        <v>958</v>
      </c>
      <c r="E242" s="0" t="n">
        <v>4239864</v>
      </c>
      <c r="F242" s="0" t="n">
        <v>4239862</v>
      </c>
      <c r="G242" s="0" t="n">
        <v>3</v>
      </c>
      <c r="H242" s="0" t="n">
        <v>2</v>
      </c>
      <c r="I242" s="30" t="s">
        <v>804</v>
      </c>
      <c r="J242" s="0" t="n">
        <v>16</v>
      </c>
      <c r="K242" s="0" t="n">
        <v>16</v>
      </c>
      <c r="L242" s="0" t="n">
        <v>16</v>
      </c>
      <c r="O242" s="0" t="n">
        <f aca="false">J242/K243</f>
        <v>0.571428571428571</v>
      </c>
    </row>
    <row r="243" customFormat="false" ht="12.8" hidden="false" customHeight="false" outlineLevel="0" collapsed="false">
      <c r="A243" s="0" t="s">
        <v>283</v>
      </c>
      <c r="B243" s="0" t="n">
        <v>4239862</v>
      </c>
      <c r="C243" s="0" t="n">
        <v>4249810</v>
      </c>
      <c r="D243" s="44" t="s">
        <v>959</v>
      </c>
      <c r="E243" s="0" t="n">
        <v>4239863</v>
      </c>
      <c r="F243" s="0" t="n">
        <v>4243147</v>
      </c>
      <c r="G243" s="0" t="n">
        <v>3285</v>
      </c>
      <c r="H243" s="0" t="n">
        <v>3285</v>
      </c>
      <c r="I243" s="30" t="s">
        <v>707</v>
      </c>
      <c r="J243" s="0" t="n">
        <v>33</v>
      </c>
      <c r="K243" s="0" t="n">
        <v>28</v>
      </c>
      <c r="L243" s="0" t="n">
        <v>12</v>
      </c>
      <c r="M243" s="0" t="n">
        <f aca="false">K243/J242</f>
        <v>1.75</v>
      </c>
      <c r="O243" s="0" t="n">
        <f aca="false">J243/K244</f>
        <v>1.06451612903226</v>
      </c>
      <c r="Q243" s="0" t="n">
        <f aca="false">J245/J243</f>
        <v>0.96969696969697</v>
      </c>
      <c r="R243" s="0" t="n">
        <f aca="false">J243/J245</f>
        <v>1.03125</v>
      </c>
    </row>
    <row r="244" customFormat="false" ht="12.8" hidden="false" customHeight="false" outlineLevel="0" collapsed="false">
      <c r="A244" s="0" t="s">
        <v>283</v>
      </c>
      <c r="B244" s="0" t="n">
        <v>4239862</v>
      </c>
      <c r="C244" s="0" t="n">
        <v>4249810</v>
      </c>
      <c r="D244" s="44" t="s">
        <v>960</v>
      </c>
      <c r="E244" s="0" t="n">
        <v>4243148</v>
      </c>
      <c r="F244" s="0" t="n">
        <v>4243232</v>
      </c>
      <c r="G244" s="0" t="n">
        <v>85</v>
      </c>
      <c r="H244" s="0" t="n">
        <v>85</v>
      </c>
      <c r="I244" s="30" t="s">
        <v>707</v>
      </c>
      <c r="J244" s="0" t="n">
        <v>27</v>
      </c>
      <c r="K244" s="0" t="n">
        <v>31</v>
      </c>
      <c r="L244" s="0" t="n">
        <v>19</v>
      </c>
      <c r="M244" s="0" t="n">
        <f aca="false">K244/J243</f>
        <v>0.939393939393939</v>
      </c>
      <c r="O244" s="0" t="n">
        <f aca="false">J244/K245</f>
        <v>1.28571428571429</v>
      </c>
    </row>
    <row r="245" customFormat="false" ht="12.8" hidden="false" customHeight="false" outlineLevel="0" collapsed="false">
      <c r="A245" s="0" t="s">
        <v>283</v>
      </c>
      <c r="B245" s="0" t="n">
        <v>4239862</v>
      </c>
      <c r="C245" s="0" t="n">
        <v>4249810</v>
      </c>
      <c r="D245" s="44" t="s">
        <v>961</v>
      </c>
      <c r="E245" s="0" t="n">
        <v>4243233</v>
      </c>
      <c r="F245" s="0" t="n">
        <v>4246517</v>
      </c>
      <c r="G245" s="0" t="n">
        <v>3285</v>
      </c>
      <c r="H245" s="0" t="n">
        <v>3285</v>
      </c>
      <c r="I245" s="30" t="s">
        <v>707</v>
      </c>
      <c r="J245" s="0" t="n">
        <v>32</v>
      </c>
      <c r="K245" s="0" t="n">
        <v>21</v>
      </c>
      <c r="L245" s="0" t="n">
        <v>18</v>
      </c>
      <c r="M245" s="0" t="n">
        <f aca="false">K245/J244</f>
        <v>0.777777777777778</v>
      </c>
      <c r="O245" s="0" t="n">
        <f aca="false">J245/K246</f>
        <v>3.2</v>
      </c>
      <c r="Q245" s="0" t="n">
        <f aca="false">J247/J245</f>
        <v>1.40625</v>
      </c>
      <c r="R245" s="0" t="n">
        <f aca="false">J245/J247</f>
        <v>0.711111111111111</v>
      </c>
    </row>
    <row r="246" customFormat="false" ht="12.8" hidden="false" customHeight="false" outlineLevel="0" collapsed="false">
      <c r="A246" s="0" t="s">
        <v>283</v>
      </c>
      <c r="B246" s="0" t="n">
        <v>4239862</v>
      </c>
      <c r="C246" s="0" t="n">
        <v>4249810</v>
      </c>
      <c r="D246" s="44" t="s">
        <v>962</v>
      </c>
      <c r="E246" s="0" t="n">
        <v>4246518</v>
      </c>
      <c r="F246" s="0" t="n">
        <v>4246513</v>
      </c>
      <c r="G246" s="0" t="n">
        <v>6</v>
      </c>
      <c r="H246" s="0" t="n">
        <v>2</v>
      </c>
      <c r="I246" s="30" t="s">
        <v>711</v>
      </c>
      <c r="J246" s="0" t="n">
        <v>10</v>
      </c>
      <c r="K246" s="0" t="n">
        <v>10</v>
      </c>
      <c r="L246" s="0" t="n">
        <v>10</v>
      </c>
      <c r="M246" s="0" t="n">
        <f aca="false">K246/J245</f>
        <v>0.3125</v>
      </c>
      <c r="O246" s="0" t="n">
        <f aca="false">J246/K247</f>
        <v>0.3125</v>
      </c>
    </row>
    <row r="247" customFormat="false" ht="12.8" hidden="false" customHeight="false" outlineLevel="0" collapsed="false">
      <c r="A247" s="0" t="s">
        <v>283</v>
      </c>
      <c r="B247" s="0" t="n">
        <v>4239862</v>
      </c>
      <c r="C247" s="0" t="n">
        <v>4249810</v>
      </c>
      <c r="D247" s="44" t="s">
        <v>963</v>
      </c>
      <c r="E247" s="0" t="n">
        <v>4246514</v>
      </c>
      <c r="F247" s="0" t="n">
        <v>4249810</v>
      </c>
      <c r="G247" s="0" t="n">
        <v>3297</v>
      </c>
      <c r="H247" s="0" t="n">
        <v>3295</v>
      </c>
      <c r="I247" s="30" t="s">
        <v>707</v>
      </c>
      <c r="J247" s="0" t="n">
        <v>45</v>
      </c>
      <c r="K247" s="0" t="n">
        <v>32</v>
      </c>
      <c r="L247" s="0" t="n">
        <v>31</v>
      </c>
      <c r="M247" s="0" t="n">
        <f aca="false">K247/J246</f>
        <v>3.2</v>
      </c>
      <c r="O247" s="0" t="n">
        <f aca="false">J247/K248</f>
        <v>0.0053744177714081</v>
      </c>
    </row>
    <row r="248" customFormat="false" ht="12.8" hidden="false" customHeight="false" outlineLevel="0" collapsed="false">
      <c r="A248" s="0" t="s">
        <v>286</v>
      </c>
      <c r="B248" s="0" t="n">
        <v>4352273</v>
      </c>
      <c r="C248" s="0" t="n">
        <v>4352896</v>
      </c>
      <c r="D248" s="44" t="s">
        <v>964</v>
      </c>
      <c r="E248" s="0" t="n">
        <v>4352274</v>
      </c>
      <c r="F248" s="0" t="n">
        <v>4352576</v>
      </c>
      <c r="G248" s="0" t="n">
        <v>303</v>
      </c>
      <c r="H248" s="0" t="n">
        <v>303</v>
      </c>
      <c r="I248" s="30" t="s">
        <v>707</v>
      </c>
      <c r="J248" s="0" t="n">
        <v>7967</v>
      </c>
      <c r="K248" s="0" t="n">
        <v>8373</v>
      </c>
      <c r="L248" s="0" t="n">
        <v>2414</v>
      </c>
      <c r="O248" s="0" t="n">
        <f aca="false">J248/K249</f>
        <v>0.782305577376276</v>
      </c>
      <c r="Q248" s="0" t="n">
        <f aca="false">J250/J248</f>
        <v>0.829044809840593</v>
      </c>
      <c r="R248" s="0" t="n">
        <f aca="false">J248/J250</f>
        <v>1.20620741862226</v>
      </c>
    </row>
    <row r="249" customFormat="false" ht="12.8" hidden="false" customHeight="false" outlineLevel="0" collapsed="false">
      <c r="A249" s="0" t="s">
        <v>286</v>
      </c>
      <c r="B249" s="0" t="n">
        <v>4352273</v>
      </c>
      <c r="C249" s="0" t="n">
        <v>4352896</v>
      </c>
      <c r="D249" s="44" t="s">
        <v>965</v>
      </c>
      <c r="E249" s="0" t="n">
        <v>4352577</v>
      </c>
      <c r="F249" s="0" t="n">
        <v>4352608</v>
      </c>
      <c r="G249" s="0" t="n">
        <v>32</v>
      </c>
      <c r="H249" s="0" t="n">
        <v>32</v>
      </c>
      <c r="I249" s="30" t="s">
        <v>707</v>
      </c>
      <c r="J249" s="0" t="n">
        <v>10015</v>
      </c>
      <c r="K249" s="0" t="n">
        <v>10184</v>
      </c>
      <c r="L249" s="0" t="n">
        <v>225</v>
      </c>
      <c r="M249" s="0" t="n">
        <f aca="false">K249/J248</f>
        <v>1.2782728756119</v>
      </c>
      <c r="O249" s="0" t="n">
        <f aca="false">J249/K250</f>
        <v>1.58968253968254</v>
      </c>
    </row>
    <row r="250" customFormat="false" ht="12.8" hidden="false" customHeight="false" outlineLevel="0" collapsed="false">
      <c r="A250" s="0" t="s">
        <v>286</v>
      </c>
      <c r="B250" s="0" t="n">
        <v>4352273</v>
      </c>
      <c r="C250" s="0" t="n">
        <v>4352896</v>
      </c>
      <c r="D250" s="44" t="s">
        <v>966</v>
      </c>
      <c r="E250" s="0" t="n">
        <v>4352609</v>
      </c>
      <c r="F250" s="0" t="n">
        <v>4352896</v>
      </c>
      <c r="G250" s="0" t="n">
        <v>288</v>
      </c>
      <c r="H250" s="0" t="n">
        <v>288</v>
      </c>
      <c r="I250" s="30" t="s">
        <v>707</v>
      </c>
      <c r="J250" s="0" t="n">
        <v>6605</v>
      </c>
      <c r="K250" s="0" t="n">
        <v>6300</v>
      </c>
      <c r="L250" s="0" t="n">
        <v>1057</v>
      </c>
      <c r="O250" s="0" t="e">
        <f aca="false">J250/K251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53"/>
  <sheetViews>
    <sheetView showFormulas="false" showGridLines="true" showRowColHeaders="true" showZeros="true" rightToLeft="false" tabSelected="false" showOutlineSymbols="true" defaultGridColor="true" view="normal" topLeftCell="C52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56"/>
    <col collapsed="false" customWidth="true" hidden="false" outlineLevel="0" max="3" min="3" style="0" width="8.89"/>
    <col collapsed="false" customWidth="true" hidden="false" outlineLevel="0" max="4" min="4" style="0" width="10.69"/>
    <col collapsed="false" customWidth="true" hidden="false" outlineLevel="0" max="5" min="5" style="0" width="9.17"/>
    <col collapsed="false" customWidth="true" hidden="false" outlineLevel="0" max="6" min="6" style="0" width="7.8"/>
    <col collapsed="false" customWidth="true" hidden="false" outlineLevel="0" max="7" min="7" style="0" width="7.92"/>
    <col collapsed="false" customWidth="true" hidden="false" outlineLevel="0" max="8" min="8" style="0" width="9.03"/>
    <col collapsed="false" customWidth="true" hidden="false" outlineLevel="0" max="9" min="9" style="0" width="8.47"/>
    <col collapsed="false" customWidth="true" hidden="false" outlineLevel="0" max="10" min="10" style="0" width="6.23"/>
    <col collapsed="false" customWidth="true" hidden="false" outlineLevel="0" max="11" min="11" style="0" width="7.49"/>
    <col collapsed="false" customWidth="true" hidden="false" outlineLevel="0" max="12" min="12" style="0" width="7.08"/>
    <col collapsed="false" customWidth="true" hidden="false" outlineLevel="0" max="13" min="13" style="0" width="6.39"/>
    <col collapsed="false" customWidth="true" hidden="false" outlineLevel="0" max="14" min="14" style="0" width="10.69"/>
    <col collapsed="false" customWidth="true" hidden="false" outlineLevel="0" max="16" min="16" style="0" width="9.59"/>
  </cols>
  <sheetData>
    <row r="1" customFormat="false" ht="12.8" hidden="false" customHeight="false" outlineLevel="0" collapsed="false">
      <c r="A1" s="0" t="s">
        <v>2</v>
      </c>
      <c r="B1" s="0" t="s">
        <v>359</v>
      </c>
      <c r="C1" s="0" t="s">
        <v>360</v>
      </c>
      <c r="D1" s="0" t="s">
        <v>691</v>
      </c>
      <c r="E1" s="0" t="s">
        <v>692</v>
      </c>
      <c r="F1" s="0" t="s">
        <v>693</v>
      </c>
      <c r="G1" s="0" t="s">
        <v>694</v>
      </c>
      <c r="H1" s="0" t="s">
        <v>695</v>
      </c>
      <c r="I1" s="0" t="s">
        <v>696</v>
      </c>
      <c r="J1" s="26" t="s">
        <v>697</v>
      </c>
      <c r="K1" s="26" t="s">
        <v>698</v>
      </c>
      <c r="L1" s="0" t="s">
        <v>699</v>
      </c>
      <c r="N1" s="37" t="s">
        <v>700</v>
      </c>
      <c r="O1" s="37"/>
      <c r="P1" s="37" t="s">
        <v>701</v>
      </c>
      <c r="Q1" s="26"/>
      <c r="R1" s="37" t="s">
        <v>702</v>
      </c>
      <c r="S1" s="37" t="s">
        <v>703</v>
      </c>
    </row>
    <row r="2" customFormat="false" ht="12.8" hidden="false" customHeight="false" outlineLevel="0" collapsed="false">
      <c r="A2" s="0" t="s">
        <v>967</v>
      </c>
      <c r="B2" s="0" t="n">
        <v>612255</v>
      </c>
      <c r="C2" s="0" t="n">
        <v>614342</v>
      </c>
      <c r="D2" s="0" t="s">
        <v>968</v>
      </c>
      <c r="E2" s="0" t="n">
        <v>612255</v>
      </c>
      <c r="F2" s="0" t="n">
        <v>612605</v>
      </c>
      <c r="G2" s="0" t="n">
        <v>351</v>
      </c>
      <c r="H2" s="0" t="n">
        <v>351</v>
      </c>
      <c r="I2" s="30" t="s">
        <v>707</v>
      </c>
      <c r="J2" s="0" t="n">
        <v>33</v>
      </c>
      <c r="K2" s="0" t="n">
        <v>21</v>
      </c>
      <c r="L2" s="0" t="n">
        <v>53</v>
      </c>
      <c r="P2" s="45" t="n">
        <f aca="false">J2/K3</f>
        <v>33</v>
      </c>
      <c r="Q2" s="0" t="s">
        <v>709</v>
      </c>
      <c r="R2" s="0" t="n">
        <f aca="false">J4/J2</f>
        <v>0.121212121212121</v>
      </c>
      <c r="S2" s="0" t="n">
        <f aca="false">J2/J4</f>
        <v>8.25</v>
      </c>
    </row>
    <row r="3" customFormat="false" ht="12.8" hidden="false" customHeight="false" outlineLevel="0" collapsed="false">
      <c r="A3" s="0" t="s">
        <v>967</v>
      </c>
      <c r="B3" s="0" t="n">
        <v>612255</v>
      </c>
      <c r="C3" s="0" t="n">
        <v>614342</v>
      </c>
      <c r="D3" s="0" t="s">
        <v>969</v>
      </c>
      <c r="E3" s="0" t="n">
        <v>612606</v>
      </c>
      <c r="F3" s="0" t="n">
        <v>612597</v>
      </c>
      <c r="G3" s="0" t="n">
        <v>10</v>
      </c>
      <c r="H3" s="0" t="n">
        <v>2</v>
      </c>
      <c r="I3" s="30" t="s">
        <v>809</v>
      </c>
      <c r="J3" s="0" t="n">
        <v>1</v>
      </c>
      <c r="K3" s="0" t="n">
        <v>1</v>
      </c>
      <c r="L3" s="0" t="n">
        <v>1</v>
      </c>
      <c r="N3" s="0" t="n">
        <f aca="false">J3/K2</f>
        <v>0.0476190476190476</v>
      </c>
      <c r="P3" s="0" t="n">
        <f aca="false">J3/K4</f>
        <v>0.25</v>
      </c>
    </row>
    <row r="4" customFormat="false" ht="12.8" hidden="false" customHeight="false" outlineLevel="0" collapsed="false">
      <c r="A4" s="0" t="s">
        <v>967</v>
      </c>
      <c r="B4" s="0" t="n">
        <v>612255</v>
      </c>
      <c r="C4" s="0" t="n">
        <v>614342</v>
      </c>
      <c r="D4" s="0" t="s">
        <v>970</v>
      </c>
      <c r="E4" s="0" t="n">
        <v>612598</v>
      </c>
      <c r="F4" s="0" t="n">
        <v>612903</v>
      </c>
      <c r="G4" s="0" t="n">
        <v>306</v>
      </c>
      <c r="H4" s="0" t="n">
        <v>306</v>
      </c>
      <c r="I4" s="30" t="s">
        <v>707</v>
      </c>
      <c r="J4" s="0" t="n">
        <v>4</v>
      </c>
      <c r="K4" s="0" t="n">
        <v>4</v>
      </c>
      <c r="L4" s="0" t="n">
        <v>2</v>
      </c>
      <c r="N4" s="0" t="n">
        <f aca="false">J4/K3</f>
        <v>4</v>
      </c>
      <c r="P4" s="0" t="n">
        <f aca="false">J4/K5</f>
        <v>0.0615384615384615</v>
      </c>
      <c r="R4" s="45" t="n">
        <f aca="false">J6/J4</f>
        <v>9.5</v>
      </c>
      <c r="S4" s="0" t="n">
        <f aca="false">J4/J6</f>
        <v>0.105263157894737</v>
      </c>
    </row>
    <row r="5" customFormat="false" ht="12.8" hidden="false" customHeight="false" outlineLevel="0" collapsed="false">
      <c r="A5" s="0" t="s">
        <v>967</v>
      </c>
      <c r="B5" s="0" t="n">
        <v>612255</v>
      </c>
      <c r="C5" s="0" t="n">
        <v>614342</v>
      </c>
      <c r="D5" s="0" t="s">
        <v>971</v>
      </c>
      <c r="E5" s="0" t="n">
        <v>612904</v>
      </c>
      <c r="F5" s="0" t="n">
        <v>613037</v>
      </c>
      <c r="G5" s="0" t="n">
        <v>134</v>
      </c>
      <c r="H5" s="0" t="n">
        <v>124</v>
      </c>
      <c r="I5" s="30" t="s">
        <v>972</v>
      </c>
      <c r="J5" s="0" t="n">
        <v>59</v>
      </c>
      <c r="K5" s="0" t="n">
        <v>65</v>
      </c>
      <c r="L5" s="0" t="n">
        <v>33</v>
      </c>
      <c r="N5" s="0" t="n">
        <f aca="false">J5/K4</f>
        <v>14.75</v>
      </c>
      <c r="O5" s="0" t="s">
        <v>973</v>
      </c>
      <c r="P5" s="0" t="n">
        <f aca="false">J5/K6</f>
        <v>1.90322580645161</v>
      </c>
    </row>
    <row r="6" customFormat="false" ht="12.8" hidden="false" customHeight="false" outlineLevel="0" collapsed="false">
      <c r="A6" s="0" t="s">
        <v>967</v>
      </c>
      <c r="B6" s="0" t="n">
        <v>612255</v>
      </c>
      <c r="C6" s="0" t="n">
        <v>614342</v>
      </c>
      <c r="D6" s="0" t="s">
        <v>974</v>
      </c>
      <c r="E6" s="0" t="n">
        <v>613038</v>
      </c>
      <c r="F6" s="0" t="n">
        <v>614342</v>
      </c>
      <c r="G6" s="0" t="n">
        <v>1305</v>
      </c>
      <c r="H6" s="0" t="n">
        <v>1305</v>
      </c>
      <c r="I6" s="30" t="s">
        <v>707</v>
      </c>
      <c r="J6" s="0" t="n">
        <v>38</v>
      </c>
      <c r="K6" s="0" t="n">
        <v>31</v>
      </c>
      <c r="L6" s="0" t="n">
        <v>29</v>
      </c>
      <c r="N6" s="0" t="n">
        <f aca="false">J6/K5</f>
        <v>0.584615384615385</v>
      </c>
      <c r="P6" s="0" t="n">
        <f aca="false">J6/K7</f>
        <v>2.92307692307692</v>
      </c>
    </row>
    <row r="7" customFormat="false" ht="12.8" hidden="false" customHeight="false" outlineLevel="0" collapsed="false">
      <c r="A7" s="0" t="s">
        <v>975</v>
      </c>
      <c r="B7" s="0" t="n">
        <v>658321</v>
      </c>
      <c r="C7" s="0" t="n">
        <v>663373</v>
      </c>
      <c r="D7" s="0" t="s">
        <v>976</v>
      </c>
      <c r="E7" s="0" t="n">
        <v>658321</v>
      </c>
      <c r="F7" s="0" t="n">
        <v>659340</v>
      </c>
      <c r="G7" s="0" t="n">
        <v>1020</v>
      </c>
      <c r="H7" s="0" t="n">
        <v>1020</v>
      </c>
      <c r="I7" s="30" t="s">
        <v>707</v>
      </c>
      <c r="J7" s="0" t="n">
        <v>24</v>
      </c>
      <c r="K7" s="0" t="n">
        <v>13</v>
      </c>
      <c r="L7" s="0" t="n">
        <v>35</v>
      </c>
      <c r="N7" s="0" t="n">
        <f aca="false">J7/K6</f>
        <v>0.774193548387097</v>
      </c>
      <c r="P7" s="0" t="n">
        <f aca="false">J7/K8</f>
        <v>2.66666666666667</v>
      </c>
      <c r="R7" s="45" t="n">
        <f aca="false">J9/J7</f>
        <v>8.66666666666667</v>
      </c>
      <c r="S7" s="0" t="n">
        <f aca="false">J7/J9</f>
        <v>0.115384615384615</v>
      </c>
    </row>
    <row r="8" customFormat="false" ht="12.8" hidden="false" customHeight="false" outlineLevel="0" collapsed="false">
      <c r="A8" s="0" t="s">
        <v>975</v>
      </c>
      <c r="B8" s="0" t="n">
        <v>658321</v>
      </c>
      <c r="C8" s="0" t="n">
        <v>663373</v>
      </c>
      <c r="D8" s="0" t="s">
        <v>977</v>
      </c>
      <c r="E8" s="0" t="n">
        <v>659341</v>
      </c>
      <c r="F8" s="0" t="n">
        <v>659449</v>
      </c>
      <c r="G8" s="0" t="n">
        <v>109</v>
      </c>
      <c r="H8" s="0" t="n">
        <v>109</v>
      </c>
      <c r="I8" s="30" t="s">
        <v>707</v>
      </c>
      <c r="J8" s="0" t="n">
        <v>9</v>
      </c>
      <c r="K8" s="0" t="n">
        <v>9</v>
      </c>
      <c r="L8" s="0" t="n">
        <v>1</v>
      </c>
      <c r="N8" s="0" t="n">
        <f aca="false">J8/K7</f>
        <v>0.692307692307692</v>
      </c>
      <c r="P8" s="0" t="n">
        <f aca="false">J8/K9</f>
        <v>0.0310344827586207</v>
      </c>
    </row>
    <row r="9" customFormat="false" ht="12.8" hidden="false" customHeight="false" outlineLevel="0" collapsed="false">
      <c r="A9" s="0" t="s">
        <v>975</v>
      </c>
      <c r="B9" s="0" t="n">
        <v>658321</v>
      </c>
      <c r="C9" s="0" t="n">
        <v>663373</v>
      </c>
      <c r="D9" s="0" t="s">
        <v>978</v>
      </c>
      <c r="E9" s="0" t="n">
        <v>659450</v>
      </c>
      <c r="F9" s="0" t="n">
        <v>660868</v>
      </c>
      <c r="G9" s="0" t="n">
        <v>1419</v>
      </c>
      <c r="H9" s="0" t="n">
        <v>1419</v>
      </c>
      <c r="I9" s="30" t="s">
        <v>707</v>
      </c>
      <c r="J9" s="0" t="n">
        <v>208</v>
      </c>
      <c r="K9" s="0" t="n">
        <v>290</v>
      </c>
      <c r="L9" s="0" t="n">
        <v>98</v>
      </c>
      <c r="N9" s="45" t="n">
        <f aca="false">J9/K8</f>
        <v>23.1111111111111</v>
      </c>
      <c r="O9" s="0" t="s">
        <v>979</v>
      </c>
      <c r="P9" s="0" t="n">
        <f aca="false">J9/K10</f>
        <v>1.45454545454545</v>
      </c>
      <c r="R9" s="47" t="n">
        <f aca="false">J11/J9</f>
        <v>7.55769230769231</v>
      </c>
      <c r="S9" s="0" t="n">
        <f aca="false">J9/J11</f>
        <v>0.132315521628499</v>
      </c>
    </row>
    <row r="10" customFormat="false" ht="12.8" hidden="false" customHeight="false" outlineLevel="0" collapsed="false">
      <c r="A10" s="0" t="s">
        <v>975</v>
      </c>
      <c r="B10" s="0" t="n">
        <v>658321</v>
      </c>
      <c r="C10" s="0" t="n">
        <v>663373</v>
      </c>
      <c r="D10" s="0" t="s">
        <v>980</v>
      </c>
      <c r="E10" s="0" t="n">
        <v>660869</v>
      </c>
      <c r="F10" s="0" t="n">
        <v>661002</v>
      </c>
      <c r="G10" s="0" t="n">
        <v>134</v>
      </c>
      <c r="H10" s="0" t="n">
        <v>134</v>
      </c>
      <c r="I10" s="30" t="s">
        <v>707</v>
      </c>
      <c r="J10" s="0" t="n">
        <v>174</v>
      </c>
      <c r="K10" s="0" t="n">
        <v>143</v>
      </c>
      <c r="L10" s="0" t="n">
        <v>9</v>
      </c>
      <c r="N10" s="0" t="n">
        <f aca="false">J10/K9</f>
        <v>0.6</v>
      </c>
      <c r="P10" s="0" t="n">
        <f aca="false">J10/K11</f>
        <v>0.104254044337927</v>
      </c>
    </row>
    <row r="11" customFormat="false" ht="12.8" hidden="false" customHeight="false" outlineLevel="0" collapsed="false">
      <c r="A11" s="0" t="s">
        <v>975</v>
      </c>
      <c r="B11" s="0" t="n">
        <v>658321</v>
      </c>
      <c r="C11" s="0" t="n">
        <v>663373</v>
      </c>
      <c r="D11" s="0" t="s">
        <v>981</v>
      </c>
      <c r="E11" s="0" t="n">
        <v>661003</v>
      </c>
      <c r="F11" s="0" t="n">
        <v>661269</v>
      </c>
      <c r="G11" s="0" t="n">
        <v>267</v>
      </c>
      <c r="H11" s="0" t="n">
        <v>267</v>
      </c>
      <c r="I11" s="30" t="s">
        <v>707</v>
      </c>
      <c r="J11" s="0" t="n">
        <v>1572</v>
      </c>
      <c r="K11" s="0" t="n">
        <v>1669</v>
      </c>
      <c r="L11" s="0" t="n">
        <v>389</v>
      </c>
      <c r="N11" s="47" t="n">
        <f aca="false">J11/K10</f>
        <v>10.993006993007</v>
      </c>
      <c r="P11" s="0" t="n">
        <f aca="false">J11/K12</f>
        <v>1.11016949152542</v>
      </c>
      <c r="R11" s="0" t="n">
        <f aca="false">J13/J11</f>
        <v>0.30089058524173</v>
      </c>
      <c r="S11" s="0" t="n">
        <f aca="false">J11/J13</f>
        <v>3.32346723044397</v>
      </c>
    </row>
    <row r="12" customFormat="false" ht="12.8" hidden="false" customHeight="false" outlineLevel="0" collapsed="false">
      <c r="A12" s="0" t="s">
        <v>975</v>
      </c>
      <c r="B12" s="0" t="n">
        <v>658321</v>
      </c>
      <c r="C12" s="0" t="n">
        <v>663373</v>
      </c>
      <c r="D12" s="0" t="s">
        <v>982</v>
      </c>
      <c r="E12" s="0" t="n">
        <v>661270</v>
      </c>
      <c r="F12" s="0" t="n">
        <v>661294</v>
      </c>
      <c r="G12" s="0" t="n">
        <v>25</v>
      </c>
      <c r="H12" s="0" t="n">
        <v>25</v>
      </c>
      <c r="I12" s="30" t="s">
        <v>707</v>
      </c>
      <c r="J12" s="0" t="n">
        <v>1406</v>
      </c>
      <c r="K12" s="0" t="n">
        <v>1416</v>
      </c>
      <c r="L12" s="0" t="n">
        <v>51</v>
      </c>
      <c r="N12" s="0" t="n">
        <f aca="false">J12/K11</f>
        <v>0.842420611144398</v>
      </c>
      <c r="P12" s="0" t="n">
        <f aca="false">J12/K13</f>
        <v>4.84827586206897</v>
      </c>
    </row>
    <row r="13" customFormat="false" ht="12.8" hidden="false" customHeight="false" outlineLevel="0" collapsed="false">
      <c r="A13" s="0" t="s">
        <v>975</v>
      </c>
      <c r="B13" s="0" t="n">
        <v>658321</v>
      </c>
      <c r="C13" s="0" t="n">
        <v>663373</v>
      </c>
      <c r="D13" s="0" t="s">
        <v>983</v>
      </c>
      <c r="E13" s="0" t="n">
        <v>661295</v>
      </c>
      <c r="F13" s="0" t="n">
        <v>663373</v>
      </c>
      <c r="G13" s="0" t="n">
        <v>2079</v>
      </c>
      <c r="H13" s="0" t="n">
        <v>2079</v>
      </c>
      <c r="I13" s="30" t="s">
        <v>707</v>
      </c>
      <c r="J13" s="0" t="n">
        <v>473</v>
      </c>
      <c r="K13" s="0" t="n">
        <v>290</v>
      </c>
      <c r="L13" s="0" t="n">
        <v>240</v>
      </c>
      <c r="N13" s="0" t="n">
        <f aca="false">J13/K12</f>
        <v>0.334039548022599</v>
      </c>
    </row>
    <row r="14" customFormat="false" ht="12.8" hidden="false" customHeight="false" outlineLevel="0" collapsed="false">
      <c r="A14" s="0" t="s">
        <v>984</v>
      </c>
      <c r="B14" s="0" t="n">
        <v>709356</v>
      </c>
      <c r="C14" s="0" t="n">
        <v>710587</v>
      </c>
      <c r="D14" s="0" t="s">
        <v>985</v>
      </c>
      <c r="E14" s="0" t="n">
        <v>709356</v>
      </c>
      <c r="F14" s="0" t="n">
        <v>710348</v>
      </c>
      <c r="G14" s="0" t="n">
        <v>993</v>
      </c>
      <c r="H14" s="0" t="n">
        <v>625</v>
      </c>
      <c r="I14" s="30" t="s">
        <v>986</v>
      </c>
      <c r="J14" s="0" t="n">
        <v>3</v>
      </c>
      <c r="K14" s="0" t="n">
        <v>4</v>
      </c>
      <c r="L14" s="0" t="n">
        <v>8</v>
      </c>
      <c r="N14" s="0" t="n">
        <f aca="false">J14/K13</f>
        <v>0.0103448275862069</v>
      </c>
      <c r="P14" s="0" t="n">
        <f aca="false">J14/K15</f>
        <v>0.214285714285714</v>
      </c>
      <c r="R14" s="45" t="n">
        <f aca="false">J16/J14</f>
        <v>31.6666666666667</v>
      </c>
      <c r="S14" s="0" t="n">
        <f aca="false">J14/J16</f>
        <v>0.0315789473684211</v>
      </c>
    </row>
    <row r="15" customFormat="false" ht="12.8" hidden="false" customHeight="false" outlineLevel="0" collapsed="false">
      <c r="A15" s="0" t="s">
        <v>984</v>
      </c>
      <c r="B15" s="0" t="n">
        <v>709356</v>
      </c>
      <c r="C15" s="0" t="n">
        <v>710587</v>
      </c>
      <c r="D15" s="0" t="s">
        <v>984</v>
      </c>
      <c r="E15" s="0" t="n">
        <v>710349</v>
      </c>
      <c r="F15" s="0" t="n">
        <v>710344</v>
      </c>
      <c r="G15" s="0" t="n">
        <v>6</v>
      </c>
      <c r="H15" s="0" t="n">
        <v>2</v>
      </c>
      <c r="I15" s="30" t="s">
        <v>711</v>
      </c>
      <c r="J15" s="0" t="n">
        <v>14</v>
      </c>
      <c r="K15" s="0" t="n">
        <v>14</v>
      </c>
      <c r="L15" s="0" t="n">
        <v>14</v>
      </c>
      <c r="N15" s="0" t="n">
        <f aca="false">J15/K14</f>
        <v>3.5</v>
      </c>
      <c r="P15" s="0" t="n">
        <f aca="false">J15/K16</f>
        <v>0.144329896907216</v>
      </c>
    </row>
    <row r="16" customFormat="false" ht="12.8" hidden="false" customHeight="false" outlineLevel="0" collapsed="false">
      <c r="A16" s="0" t="s">
        <v>984</v>
      </c>
      <c r="B16" s="0" t="n">
        <v>709356</v>
      </c>
      <c r="C16" s="0" t="n">
        <v>710587</v>
      </c>
      <c r="D16" s="0" t="s">
        <v>987</v>
      </c>
      <c r="E16" s="0" t="n">
        <v>710345</v>
      </c>
      <c r="F16" s="0" t="n">
        <v>710587</v>
      </c>
      <c r="G16" s="0" t="n">
        <v>243</v>
      </c>
      <c r="H16" s="0" t="n">
        <v>243</v>
      </c>
      <c r="I16" s="30" t="s">
        <v>707</v>
      </c>
      <c r="J16" s="0" t="n">
        <v>95</v>
      </c>
      <c r="K16" s="0" t="n">
        <v>97</v>
      </c>
      <c r="L16" s="0" t="n">
        <v>21</v>
      </c>
      <c r="N16" s="47" t="n">
        <f aca="false">J16/K15</f>
        <v>6.78571428571429</v>
      </c>
      <c r="O16" s="0" t="s">
        <v>13</v>
      </c>
      <c r="P16" s="47" t="n">
        <f aca="false">J16/K17</f>
        <v>95</v>
      </c>
      <c r="R16" s="0" t="n">
        <f aca="false">J17/J16</f>
        <v>0.0105263157894737</v>
      </c>
      <c r="S16" s="0" t="n">
        <f aca="false">J16/J17</f>
        <v>95</v>
      </c>
    </row>
    <row r="17" customFormat="false" ht="12.8" hidden="false" customHeight="false" outlineLevel="0" collapsed="false">
      <c r="A17" s="0" t="s">
        <v>988</v>
      </c>
      <c r="B17" s="0" t="n">
        <v>711006</v>
      </c>
      <c r="C17" s="0" t="n">
        <v>716664</v>
      </c>
      <c r="D17" s="0" t="s">
        <v>989</v>
      </c>
      <c r="E17" s="0" t="n">
        <v>710782</v>
      </c>
      <c r="F17" s="0" t="n">
        <v>711009</v>
      </c>
      <c r="G17" s="0" t="n">
        <v>228</v>
      </c>
      <c r="H17" s="0" t="n">
        <v>4</v>
      </c>
      <c r="I17" s="30" t="s">
        <v>807</v>
      </c>
      <c r="J17" s="0" t="n">
        <v>1</v>
      </c>
      <c r="K17" s="0" t="n">
        <v>1</v>
      </c>
      <c r="L17" s="0" t="n">
        <v>1</v>
      </c>
      <c r="N17" s="0" t="n">
        <f aca="false">J17/K16</f>
        <v>0.0103092783505155</v>
      </c>
      <c r="O17" s="0" t="s">
        <v>13</v>
      </c>
      <c r="P17" s="0" t="n">
        <f aca="false">J17/K18</f>
        <v>0.0175438596491228</v>
      </c>
      <c r="S17" s="0" t="n">
        <f aca="false">J17/J18</f>
        <v>0.0169491525423729</v>
      </c>
    </row>
    <row r="18" customFormat="false" ht="12.8" hidden="false" customHeight="false" outlineLevel="0" collapsed="false">
      <c r="A18" s="0" t="s">
        <v>988</v>
      </c>
      <c r="B18" s="0" t="n">
        <v>711006</v>
      </c>
      <c r="C18" s="0" t="n">
        <v>716664</v>
      </c>
      <c r="D18" s="0" t="s">
        <v>990</v>
      </c>
      <c r="E18" s="0" t="n">
        <v>711006</v>
      </c>
      <c r="F18" s="0" t="n">
        <v>711407</v>
      </c>
      <c r="G18" s="0" t="n">
        <v>402</v>
      </c>
      <c r="H18" s="0" t="n">
        <v>402</v>
      </c>
      <c r="I18" s="30" t="s">
        <v>707</v>
      </c>
      <c r="J18" s="0" t="n">
        <v>59</v>
      </c>
      <c r="K18" s="0" t="n">
        <v>57</v>
      </c>
      <c r="L18" s="0" t="n">
        <v>17</v>
      </c>
      <c r="P18" s="0" t="n">
        <f aca="false">J18/K19</f>
        <v>1.15686274509804</v>
      </c>
      <c r="R18" s="45" t="n">
        <f aca="false">J18/J17</f>
        <v>59</v>
      </c>
      <c r="S18" s="0" t="n">
        <f aca="false">J18/J20</f>
        <v>5.36363636363636</v>
      </c>
    </row>
    <row r="19" customFormat="false" ht="12.8" hidden="false" customHeight="false" outlineLevel="0" collapsed="false">
      <c r="A19" s="0" t="s">
        <v>988</v>
      </c>
      <c r="B19" s="0" t="n">
        <v>711006</v>
      </c>
      <c r="C19" s="0" t="n">
        <v>716664</v>
      </c>
      <c r="D19" s="0" t="s">
        <v>991</v>
      </c>
      <c r="E19" s="0" t="n">
        <v>711408</v>
      </c>
      <c r="F19" s="0" t="n">
        <v>711535</v>
      </c>
      <c r="G19" s="0" t="n">
        <v>128</v>
      </c>
      <c r="H19" s="0" t="n">
        <v>128</v>
      </c>
      <c r="I19" s="30" t="s">
        <v>707</v>
      </c>
      <c r="J19" s="0" t="n">
        <v>47</v>
      </c>
      <c r="K19" s="0" t="n">
        <v>51</v>
      </c>
      <c r="L19" s="0" t="n">
        <v>11</v>
      </c>
      <c r="N19" s="0" t="n">
        <f aca="false">J19/K18</f>
        <v>0.824561403508772</v>
      </c>
      <c r="P19" s="0" t="n">
        <f aca="false">J19/K20</f>
        <v>4.27272727272727</v>
      </c>
    </row>
    <row r="20" customFormat="false" ht="12.8" hidden="false" customHeight="false" outlineLevel="0" collapsed="false">
      <c r="A20" s="0" t="s">
        <v>988</v>
      </c>
      <c r="B20" s="0" t="n">
        <v>711006</v>
      </c>
      <c r="C20" s="0" t="n">
        <v>716664</v>
      </c>
      <c r="D20" s="0" t="s">
        <v>992</v>
      </c>
      <c r="E20" s="0" t="n">
        <v>711536</v>
      </c>
      <c r="F20" s="0" t="n">
        <v>712231</v>
      </c>
      <c r="G20" s="0" t="n">
        <v>696</v>
      </c>
      <c r="H20" s="0" t="n">
        <v>696</v>
      </c>
      <c r="I20" s="30" t="s">
        <v>707</v>
      </c>
      <c r="J20" s="0" t="n">
        <v>11</v>
      </c>
      <c r="K20" s="0" t="n">
        <v>11</v>
      </c>
      <c r="L20" s="0" t="n">
        <v>9</v>
      </c>
      <c r="N20" s="0" t="n">
        <f aca="false">J20/K19</f>
        <v>0.215686274509804</v>
      </c>
      <c r="P20" s="0" t="e">
        <f aca="false">J20/K21</f>
        <v>#DIV/0!</v>
      </c>
      <c r="R20" s="0" t="n">
        <f aca="false">J22/J20</f>
        <v>0.0909090909090909</v>
      </c>
      <c r="S20" s="0" t="n">
        <f aca="false">J20/J22</f>
        <v>11</v>
      </c>
    </row>
    <row r="21" customFormat="false" ht="12.8" hidden="false" customHeight="false" outlineLevel="0" collapsed="false">
      <c r="A21" s="0" t="s">
        <v>988</v>
      </c>
      <c r="B21" s="0" t="n">
        <v>711006</v>
      </c>
      <c r="C21" s="0" t="n">
        <v>716664</v>
      </c>
      <c r="D21" s="0" t="s">
        <v>993</v>
      </c>
      <c r="E21" s="0" t="n">
        <v>712232</v>
      </c>
      <c r="F21" s="0" t="n">
        <v>712173</v>
      </c>
      <c r="G21" s="0" t="n">
        <v>60</v>
      </c>
      <c r="H21" s="0" t="n">
        <v>2</v>
      </c>
      <c r="I21" s="30" t="s">
        <v>994</v>
      </c>
      <c r="J21" s="0" t="n">
        <v>0</v>
      </c>
      <c r="K21" s="0" t="n">
        <v>0</v>
      </c>
      <c r="L21" s="0" t="n">
        <v>0</v>
      </c>
      <c r="N21" s="0" t="n">
        <f aca="false">J21/K20</f>
        <v>0</v>
      </c>
      <c r="P21" s="0" t="n">
        <f aca="false">J21/K22</f>
        <v>0</v>
      </c>
    </row>
    <row r="22" customFormat="false" ht="12.8" hidden="false" customHeight="false" outlineLevel="0" collapsed="false">
      <c r="A22" s="0" t="s">
        <v>988</v>
      </c>
      <c r="B22" s="0" t="n">
        <v>711006</v>
      </c>
      <c r="C22" s="0" t="n">
        <v>716664</v>
      </c>
      <c r="D22" s="0" t="s">
        <v>995</v>
      </c>
      <c r="E22" s="0" t="n">
        <v>712174</v>
      </c>
      <c r="F22" s="0" t="n">
        <v>712719</v>
      </c>
      <c r="G22" s="0" t="n">
        <v>546</v>
      </c>
      <c r="H22" s="0" t="n">
        <v>356</v>
      </c>
      <c r="I22" s="30" t="s">
        <v>996</v>
      </c>
      <c r="J22" s="0" t="n">
        <v>1</v>
      </c>
      <c r="K22" s="0" t="n">
        <v>1</v>
      </c>
      <c r="L22" s="0" t="n">
        <v>1</v>
      </c>
      <c r="N22" s="0" t="e">
        <f aca="false">J22/K21</f>
        <v>#DIV/0!</v>
      </c>
      <c r="P22" s="0" t="n">
        <f aca="false">J22/K23</f>
        <v>1</v>
      </c>
      <c r="R22" s="0" t="s">
        <v>997</v>
      </c>
    </row>
    <row r="23" customFormat="false" ht="12.8" hidden="false" customHeight="false" outlineLevel="0" collapsed="false">
      <c r="A23" s="0" t="s">
        <v>988</v>
      </c>
      <c r="B23" s="0" t="n">
        <v>711006</v>
      </c>
      <c r="C23" s="0" t="n">
        <v>716664</v>
      </c>
      <c r="D23" s="0" t="s">
        <v>998</v>
      </c>
      <c r="E23" s="0" t="n">
        <v>712716</v>
      </c>
      <c r="F23" s="0" t="n">
        <v>713807</v>
      </c>
      <c r="G23" s="0" t="n">
        <v>1092</v>
      </c>
      <c r="H23" s="0" t="n">
        <v>197</v>
      </c>
      <c r="I23" s="30" t="s">
        <v>999</v>
      </c>
      <c r="J23" s="0" t="n">
        <v>0</v>
      </c>
      <c r="K23" s="0" t="n">
        <v>1</v>
      </c>
      <c r="L23" s="0" t="n">
        <v>1</v>
      </c>
      <c r="N23" s="0" t="n">
        <f aca="false">J23/K22</f>
        <v>0</v>
      </c>
      <c r="P23" s="0" t="e">
        <f aca="false">J23/K24</f>
        <v>#DIV/0!</v>
      </c>
      <c r="R23" s="0" t="e">
        <f aca="false">J25/J23</f>
        <v>#DIV/0!</v>
      </c>
    </row>
    <row r="24" customFormat="false" ht="12.8" hidden="false" customHeight="false" outlineLevel="0" collapsed="false">
      <c r="A24" s="0" t="s">
        <v>988</v>
      </c>
      <c r="B24" s="0" t="n">
        <v>711006</v>
      </c>
      <c r="C24" s="0" t="n">
        <v>716664</v>
      </c>
      <c r="D24" s="0" t="s">
        <v>1000</v>
      </c>
      <c r="E24" s="0" t="n">
        <v>713808</v>
      </c>
      <c r="F24" s="0" t="n">
        <v>714201</v>
      </c>
      <c r="G24" s="48" t="n">
        <v>394</v>
      </c>
      <c r="H24" s="0" t="n">
        <v>9</v>
      </c>
      <c r="I24" s="30" t="s">
        <v>807</v>
      </c>
      <c r="J24" s="0" t="n">
        <v>0</v>
      </c>
      <c r="K24" s="0" t="n">
        <v>0</v>
      </c>
      <c r="L24" s="0" t="n">
        <v>8</v>
      </c>
      <c r="N24" s="0" t="n">
        <f aca="false">J24/K23</f>
        <v>0</v>
      </c>
      <c r="P24" s="0" t="n">
        <f aca="false">J24/K25</f>
        <v>0</v>
      </c>
    </row>
    <row r="25" customFormat="false" ht="12.8" hidden="false" customHeight="false" outlineLevel="0" collapsed="false">
      <c r="A25" s="0" t="s">
        <v>988</v>
      </c>
      <c r="B25" s="0" t="n">
        <v>711006</v>
      </c>
      <c r="C25" s="0" t="n">
        <v>716664</v>
      </c>
      <c r="D25" s="0" t="s">
        <v>1001</v>
      </c>
      <c r="E25" s="0" t="n">
        <v>714202</v>
      </c>
      <c r="F25" s="0" t="n">
        <v>715266</v>
      </c>
      <c r="G25" s="0" t="n">
        <v>1065</v>
      </c>
      <c r="H25" s="0" t="n">
        <v>1065</v>
      </c>
      <c r="I25" s="30" t="s">
        <v>707</v>
      </c>
      <c r="J25" s="0" t="n">
        <v>18</v>
      </c>
      <c r="K25" s="0" t="n">
        <v>12</v>
      </c>
      <c r="L25" s="0" t="n">
        <v>14</v>
      </c>
      <c r="N25" s="0" t="e">
        <f aca="false">J25/K24</f>
        <v>#DIV/0!</v>
      </c>
      <c r="P25" s="0" t="n">
        <f aca="false">J25/K26</f>
        <v>18</v>
      </c>
      <c r="Q25" s="0" t="s">
        <v>709</v>
      </c>
      <c r="R25" s="0" t="n">
        <f aca="false">J27/J25</f>
        <v>0.388888888888889</v>
      </c>
      <c r="S25" s="0" t="n">
        <f aca="false">J25/J27</f>
        <v>2.57142857142857</v>
      </c>
    </row>
    <row r="26" customFormat="false" ht="12.8" hidden="false" customHeight="false" outlineLevel="0" collapsed="false">
      <c r="A26" s="0" t="s">
        <v>988</v>
      </c>
      <c r="B26" s="0" t="n">
        <v>711006</v>
      </c>
      <c r="C26" s="0" t="n">
        <v>716664</v>
      </c>
      <c r="D26" s="0" t="s">
        <v>1002</v>
      </c>
      <c r="E26" s="0" t="n">
        <v>715267</v>
      </c>
      <c r="F26" s="0" t="n">
        <v>715369</v>
      </c>
      <c r="G26" s="0" t="n">
        <v>103</v>
      </c>
      <c r="H26" s="0" t="n">
        <v>69</v>
      </c>
      <c r="I26" s="30" t="s">
        <v>804</v>
      </c>
      <c r="J26" s="0" t="n">
        <v>1</v>
      </c>
      <c r="K26" s="0" t="n">
        <v>1</v>
      </c>
      <c r="L26" s="0" t="n">
        <v>2</v>
      </c>
      <c r="N26" s="0" t="n">
        <f aca="false">J26/K25</f>
        <v>0.0833333333333333</v>
      </c>
      <c r="P26" s="0" t="n">
        <f aca="false">J26/K27</f>
        <v>0.0714285714285714</v>
      </c>
    </row>
    <row r="27" customFormat="false" ht="12.8" hidden="false" customHeight="false" outlineLevel="0" collapsed="false">
      <c r="A27" s="0" t="s">
        <v>988</v>
      </c>
      <c r="B27" s="0" t="n">
        <v>711006</v>
      </c>
      <c r="C27" s="0" t="n">
        <v>716664</v>
      </c>
      <c r="D27" s="0" t="s">
        <v>1003</v>
      </c>
      <c r="E27" s="0" t="n">
        <v>715370</v>
      </c>
      <c r="F27" s="0" t="n">
        <v>716317</v>
      </c>
      <c r="G27" s="0" t="n">
        <v>948</v>
      </c>
      <c r="H27" s="0" t="n">
        <v>788</v>
      </c>
      <c r="I27" s="30" t="s">
        <v>856</v>
      </c>
      <c r="J27" s="0" t="n">
        <v>7</v>
      </c>
      <c r="K27" s="0" t="n">
        <v>14</v>
      </c>
      <c r="L27" s="0" t="n">
        <v>12</v>
      </c>
      <c r="N27" s="45" t="n">
        <f aca="false">J27/K26</f>
        <v>7</v>
      </c>
      <c r="O27" s="0" t="s">
        <v>1004</v>
      </c>
      <c r="P27" s="47" t="n">
        <f aca="false">J27/K28</f>
        <v>7</v>
      </c>
      <c r="R27" s="45" t="n">
        <f aca="false">J29/J27</f>
        <v>9.28571428571429</v>
      </c>
      <c r="S27" s="0" t="n">
        <f aca="false">J27/J29</f>
        <v>0.107692307692308</v>
      </c>
    </row>
    <row r="28" customFormat="false" ht="12.8" hidden="false" customHeight="false" outlineLevel="0" collapsed="false">
      <c r="A28" s="0" t="s">
        <v>988</v>
      </c>
      <c r="B28" s="0" t="n">
        <v>711006</v>
      </c>
      <c r="C28" s="0" t="n">
        <v>716664</v>
      </c>
      <c r="D28" s="0" t="s">
        <v>1005</v>
      </c>
      <c r="E28" s="0" t="n">
        <v>716318</v>
      </c>
      <c r="F28" s="0" t="n">
        <v>716409</v>
      </c>
      <c r="G28" s="0" t="n">
        <v>92</v>
      </c>
      <c r="H28" s="0" t="n">
        <v>14</v>
      </c>
      <c r="I28" s="30" t="s">
        <v>1006</v>
      </c>
      <c r="J28" s="0" t="n">
        <v>0</v>
      </c>
      <c r="K28" s="0" t="n">
        <v>1</v>
      </c>
      <c r="L28" s="0" t="n">
        <v>1</v>
      </c>
      <c r="N28" s="0" t="n">
        <f aca="false">J28/K27</f>
        <v>0</v>
      </c>
      <c r="O28" s="0" t="s">
        <v>1007</v>
      </c>
      <c r="P28" s="0" t="n">
        <f aca="false">J28/K29</f>
        <v>0</v>
      </c>
    </row>
    <row r="29" customFormat="false" ht="12.8" hidden="false" customHeight="false" outlineLevel="0" collapsed="false">
      <c r="A29" s="0" t="s">
        <v>988</v>
      </c>
      <c r="B29" s="0" t="n">
        <v>711006</v>
      </c>
      <c r="C29" s="0" t="n">
        <v>716664</v>
      </c>
      <c r="D29" s="0" t="s">
        <v>1008</v>
      </c>
      <c r="E29" s="0" t="n">
        <v>716410</v>
      </c>
      <c r="F29" s="0" t="n">
        <v>716664</v>
      </c>
      <c r="G29" s="0" t="n">
        <v>255</v>
      </c>
      <c r="H29" s="0" t="n">
        <v>255</v>
      </c>
      <c r="I29" s="30" t="s">
        <v>707</v>
      </c>
      <c r="J29" s="0" t="n">
        <v>65</v>
      </c>
      <c r="K29" s="0" t="n">
        <v>84</v>
      </c>
      <c r="L29" s="0" t="n">
        <v>23</v>
      </c>
      <c r="N29" s="45" t="n">
        <f aca="false">J29/K28</f>
        <v>65</v>
      </c>
      <c r="O29" s="0" t="s">
        <v>1009</v>
      </c>
      <c r="P29" s="0" t="n">
        <f aca="false">J29/K30</f>
        <v>0.546218487394958</v>
      </c>
    </row>
    <row r="30" customFormat="false" ht="12.8" hidden="false" customHeight="false" outlineLevel="0" collapsed="false">
      <c r="A30" s="0" t="s">
        <v>1010</v>
      </c>
      <c r="B30" s="0" t="n">
        <v>1110269</v>
      </c>
      <c r="C30" s="0" t="n">
        <v>1112223</v>
      </c>
      <c r="D30" s="0" t="s">
        <v>1011</v>
      </c>
      <c r="E30" s="0" t="n">
        <v>1110269</v>
      </c>
      <c r="F30" s="0" t="n">
        <v>1111549</v>
      </c>
      <c r="G30" s="0" t="n">
        <v>1281</v>
      </c>
      <c r="H30" s="0" t="n">
        <v>1281</v>
      </c>
      <c r="I30" s="30" t="s">
        <v>707</v>
      </c>
      <c r="J30" s="0" t="n">
        <v>85</v>
      </c>
      <c r="K30" s="0" t="n">
        <v>119</v>
      </c>
      <c r="L30" s="0" t="n">
        <v>47</v>
      </c>
      <c r="N30" s="0" t="n">
        <f aca="false">J30/K29</f>
        <v>1.01190476190476</v>
      </c>
      <c r="P30" s="0" t="n">
        <f aca="false">J30/K31</f>
        <v>2.57575757575758</v>
      </c>
      <c r="R30" s="0" t="n">
        <f aca="false">J32/J30</f>
        <v>0.388235294117647</v>
      </c>
      <c r="S30" s="0" t="n">
        <f aca="false">J30/J32</f>
        <v>2.57575757575758</v>
      </c>
    </row>
    <row r="31" customFormat="false" ht="12.8" hidden="false" customHeight="false" outlineLevel="0" collapsed="false">
      <c r="A31" s="0" t="s">
        <v>1010</v>
      </c>
      <c r="B31" s="0" t="n">
        <v>1110269</v>
      </c>
      <c r="C31" s="0" t="n">
        <v>1112223</v>
      </c>
      <c r="D31" s="0" t="s">
        <v>1010</v>
      </c>
      <c r="E31" s="0" t="n">
        <v>1111550</v>
      </c>
      <c r="F31" s="0" t="n">
        <v>1111611</v>
      </c>
      <c r="G31" s="0" t="n">
        <v>62</v>
      </c>
      <c r="H31" s="0" t="n">
        <v>62</v>
      </c>
      <c r="I31" s="30" t="s">
        <v>707</v>
      </c>
      <c r="J31" s="0" t="n">
        <v>34</v>
      </c>
      <c r="K31" s="0" t="n">
        <v>33</v>
      </c>
      <c r="L31" s="0" t="n">
        <v>2</v>
      </c>
      <c r="N31" s="0" t="n">
        <f aca="false">J31/K30</f>
        <v>0.285714285714286</v>
      </c>
      <c r="P31" s="0" t="n">
        <f aca="false">J31/K32</f>
        <v>1.09677419354839</v>
      </c>
    </row>
    <row r="32" customFormat="false" ht="12.8" hidden="false" customHeight="false" outlineLevel="0" collapsed="false">
      <c r="A32" s="0" t="s">
        <v>1010</v>
      </c>
      <c r="B32" s="0" t="n">
        <v>1110269</v>
      </c>
      <c r="C32" s="0" t="n">
        <v>1112223</v>
      </c>
      <c r="D32" s="0" t="s">
        <v>1012</v>
      </c>
      <c r="E32" s="0" t="n">
        <v>1111612</v>
      </c>
      <c r="F32" s="0" t="n">
        <v>1112223</v>
      </c>
      <c r="G32" s="0" t="n">
        <v>612</v>
      </c>
      <c r="H32" s="0" t="n">
        <v>612</v>
      </c>
      <c r="I32" s="30" t="s">
        <v>707</v>
      </c>
      <c r="J32" s="0" t="n">
        <v>33</v>
      </c>
      <c r="K32" s="0" t="n">
        <v>31</v>
      </c>
      <c r="L32" s="0" t="n">
        <v>7</v>
      </c>
      <c r="N32" s="46" t="n">
        <f aca="false">J32/K31</f>
        <v>1</v>
      </c>
      <c r="O32" s="0" t="s">
        <v>1013</v>
      </c>
      <c r="P32" s="0" t="n">
        <f aca="false">J32/K33</f>
        <v>0.366666666666667</v>
      </c>
    </row>
    <row r="33" customFormat="false" ht="12.8" hidden="false" customHeight="false" outlineLevel="0" collapsed="false">
      <c r="A33" s="0" t="s">
        <v>1014</v>
      </c>
      <c r="B33" s="0" t="n">
        <v>1220574</v>
      </c>
      <c r="C33" s="0" t="n">
        <v>1222786</v>
      </c>
      <c r="D33" s="0" t="s">
        <v>1015</v>
      </c>
      <c r="E33" s="0" t="n">
        <v>1220574</v>
      </c>
      <c r="F33" s="0" t="n">
        <v>1221854</v>
      </c>
      <c r="G33" s="0" t="n">
        <v>1281</v>
      </c>
      <c r="H33" s="0" t="n">
        <v>1281</v>
      </c>
      <c r="I33" s="30" t="s">
        <v>707</v>
      </c>
      <c r="J33" s="0" t="n">
        <v>116</v>
      </c>
      <c r="K33" s="0" t="n">
        <v>90</v>
      </c>
      <c r="L33" s="0" t="n">
        <v>48</v>
      </c>
      <c r="P33" s="0" t="n">
        <f aca="false">J33/K34</f>
        <v>2.27450980392157</v>
      </c>
      <c r="R33" s="47" t="n">
        <f aca="false">J35/J33</f>
        <v>14.9568965517241</v>
      </c>
      <c r="S33" s="0" t="n">
        <f aca="false">J33/J35</f>
        <v>0.0668587896253602</v>
      </c>
    </row>
    <row r="34" customFormat="false" ht="12.8" hidden="false" customHeight="false" outlineLevel="0" collapsed="false">
      <c r="A34" s="0" t="s">
        <v>1014</v>
      </c>
      <c r="B34" s="0" t="n">
        <v>1220574</v>
      </c>
      <c r="C34" s="0" t="n">
        <v>1222786</v>
      </c>
      <c r="D34" s="0" t="s">
        <v>1014</v>
      </c>
      <c r="E34" s="0" t="n">
        <v>1221855</v>
      </c>
      <c r="F34" s="0" t="n">
        <v>1221958</v>
      </c>
      <c r="G34" s="0" t="n">
        <v>104</v>
      </c>
      <c r="H34" s="0" t="n">
        <v>104</v>
      </c>
      <c r="I34" s="30" t="s">
        <v>707</v>
      </c>
      <c r="J34" s="0" t="n">
        <v>52</v>
      </c>
      <c r="K34" s="0" t="n">
        <v>51</v>
      </c>
      <c r="L34" s="0" t="n">
        <v>5</v>
      </c>
      <c r="N34" s="0" t="n">
        <f aca="false">J34/K33</f>
        <v>0.577777777777778</v>
      </c>
      <c r="P34" s="0" t="n">
        <f aca="false">J34/K35</f>
        <v>0.0293951384963256</v>
      </c>
    </row>
    <row r="35" customFormat="false" ht="12.8" hidden="false" customHeight="false" outlineLevel="0" collapsed="false">
      <c r="A35" s="0" t="s">
        <v>1014</v>
      </c>
      <c r="B35" s="0" t="n">
        <v>1220574</v>
      </c>
      <c r="C35" s="0" t="n">
        <v>1222786</v>
      </c>
      <c r="D35" s="0" t="s">
        <v>1016</v>
      </c>
      <c r="E35" s="0" t="n">
        <v>1221959</v>
      </c>
      <c r="F35" s="0" t="n">
        <v>1222786</v>
      </c>
      <c r="G35" s="0" t="n">
        <v>828</v>
      </c>
      <c r="H35" s="0" t="n">
        <v>828</v>
      </c>
      <c r="I35" s="30" t="s">
        <v>707</v>
      </c>
      <c r="J35" s="0" t="n">
        <v>1735</v>
      </c>
      <c r="K35" s="0" t="n">
        <v>1769</v>
      </c>
      <c r="L35" s="0" t="n">
        <v>893</v>
      </c>
    </row>
    <row r="36" customFormat="false" ht="12.8" hidden="false" customHeight="false" outlineLevel="0" collapsed="false">
      <c r="A36" s="0" t="s">
        <v>1017</v>
      </c>
      <c r="B36" s="0" t="n">
        <v>1240187</v>
      </c>
      <c r="C36" s="0" t="n">
        <v>1241956</v>
      </c>
      <c r="D36" s="0" t="s">
        <v>1018</v>
      </c>
      <c r="E36" s="0" t="n">
        <v>1240187</v>
      </c>
      <c r="F36" s="0" t="n">
        <v>1240885</v>
      </c>
      <c r="G36" s="0" t="n">
        <v>699</v>
      </c>
      <c r="H36" s="0" t="n">
        <v>699</v>
      </c>
      <c r="I36" s="30" t="s">
        <v>707</v>
      </c>
      <c r="J36" s="0" t="n">
        <v>12</v>
      </c>
      <c r="K36" s="0" t="n">
        <v>12</v>
      </c>
      <c r="L36" s="0" t="n">
        <v>5</v>
      </c>
      <c r="N36" s="0" t="n">
        <f aca="false">J36/K35</f>
        <v>0.00678349349915206</v>
      </c>
      <c r="P36" s="0" t="n">
        <f aca="false">J36/K37</f>
        <v>4</v>
      </c>
      <c r="R36" s="0" t="n">
        <f aca="false">J38/J36</f>
        <v>0.416666666666667</v>
      </c>
      <c r="S36" s="0" t="n">
        <f aca="false">J36/J38</f>
        <v>2.4</v>
      </c>
    </row>
    <row r="37" customFormat="false" ht="12.8" hidden="false" customHeight="false" outlineLevel="0" collapsed="false">
      <c r="A37" s="0" t="s">
        <v>1017</v>
      </c>
      <c r="B37" s="0" t="n">
        <v>1240187</v>
      </c>
      <c r="C37" s="0" t="n">
        <v>1241956</v>
      </c>
      <c r="D37" s="0" t="s">
        <v>1019</v>
      </c>
      <c r="E37" s="0" t="n">
        <v>1240886</v>
      </c>
      <c r="F37" s="0" t="n">
        <v>1241002</v>
      </c>
      <c r="G37" s="0" t="n">
        <v>117</v>
      </c>
      <c r="H37" s="0" t="n">
        <v>117</v>
      </c>
      <c r="I37" s="30" t="s">
        <v>707</v>
      </c>
      <c r="J37" s="0" t="n">
        <v>4</v>
      </c>
      <c r="K37" s="0" t="n">
        <v>3</v>
      </c>
      <c r="L37" s="0" t="n">
        <v>2</v>
      </c>
      <c r="N37" s="0" t="n">
        <f aca="false">J37/K36</f>
        <v>0.333333333333333</v>
      </c>
      <c r="P37" s="0" t="n">
        <f aca="false">J37/K38</f>
        <v>0.8</v>
      </c>
    </row>
    <row r="38" customFormat="false" ht="12.8" hidden="false" customHeight="false" outlineLevel="0" collapsed="false">
      <c r="A38" s="0" t="s">
        <v>1017</v>
      </c>
      <c r="B38" s="0" t="n">
        <v>1240187</v>
      </c>
      <c r="C38" s="0" t="n">
        <v>1241956</v>
      </c>
      <c r="D38" s="0" t="s">
        <v>1020</v>
      </c>
      <c r="E38" s="0" t="n">
        <v>1241003</v>
      </c>
      <c r="F38" s="0" t="n">
        <v>1241188</v>
      </c>
      <c r="G38" s="0" t="n">
        <v>186</v>
      </c>
      <c r="H38" s="0" t="n">
        <v>186</v>
      </c>
      <c r="I38" s="30" t="s">
        <v>707</v>
      </c>
      <c r="J38" s="0" t="n">
        <v>5</v>
      </c>
      <c r="K38" s="0" t="n">
        <v>5</v>
      </c>
      <c r="L38" s="0" t="n">
        <v>1</v>
      </c>
      <c r="N38" s="0" t="n">
        <f aca="false">J38/K37</f>
        <v>1.66666666666667</v>
      </c>
      <c r="P38" s="0" t="n">
        <f aca="false">J38/K39</f>
        <v>2.5</v>
      </c>
      <c r="R38" s="45" t="n">
        <f aca="false">J40/J38</f>
        <v>113.2</v>
      </c>
      <c r="S38" s="0" t="n">
        <f aca="false">J38/J40</f>
        <v>0.0088339222614841</v>
      </c>
    </row>
    <row r="39" customFormat="false" ht="12.8" hidden="false" customHeight="false" outlineLevel="0" collapsed="false">
      <c r="A39" s="0" t="s">
        <v>1017</v>
      </c>
      <c r="B39" s="0" t="n">
        <v>1240187</v>
      </c>
      <c r="C39" s="0" t="n">
        <v>1241956</v>
      </c>
      <c r="D39" s="0" t="s">
        <v>1021</v>
      </c>
      <c r="E39" s="0" t="n">
        <v>1241189</v>
      </c>
      <c r="F39" s="0" t="n">
        <v>1241632</v>
      </c>
      <c r="G39" s="48" t="n">
        <v>444</v>
      </c>
      <c r="H39" s="0" t="n">
        <v>397</v>
      </c>
      <c r="I39" s="30" t="s">
        <v>1022</v>
      </c>
      <c r="J39" s="0" t="n">
        <v>22</v>
      </c>
      <c r="K39" s="0" t="n">
        <v>2</v>
      </c>
      <c r="L39" s="0" t="n">
        <v>4</v>
      </c>
      <c r="N39" s="0" t="n">
        <f aca="false">J39/K38</f>
        <v>4.4</v>
      </c>
      <c r="P39" s="0" t="n">
        <f aca="false">J39/K40</f>
        <v>0.0291777188328912</v>
      </c>
    </row>
    <row r="40" customFormat="false" ht="12.8" hidden="false" customHeight="false" outlineLevel="0" collapsed="false">
      <c r="A40" s="0" t="s">
        <v>1017</v>
      </c>
      <c r="B40" s="0" t="n">
        <v>1240187</v>
      </c>
      <c r="C40" s="0" t="n">
        <v>1241956</v>
      </c>
      <c r="D40" s="0" t="s">
        <v>1023</v>
      </c>
      <c r="E40" s="0" t="n">
        <v>1241633</v>
      </c>
      <c r="F40" s="0" t="n">
        <v>1241956</v>
      </c>
      <c r="G40" s="0" t="n">
        <v>324</v>
      </c>
      <c r="H40" s="0" t="n">
        <v>324</v>
      </c>
      <c r="I40" s="30" t="s">
        <v>707</v>
      </c>
      <c r="J40" s="0" t="n">
        <v>566</v>
      </c>
      <c r="K40" s="0" t="n">
        <v>754</v>
      </c>
      <c r="L40" s="0" t="n">
        <v>302</v>
      </c>
      <c r="N40" s="47" t="n">
        <f aca="false">J40/K39</f>
        <v>283</v>
      </c>
      <c r="P40" s="0" t="e">
        <f aca="false">J40/K41</f>
        <v>#DIV/0!</v>
      </c>
    </row>
    <row r="41" customFormat="false" ht="12.8" hidden="false" customHeight="false" outlineLevel="0" collapsed="false">
      <c r="A41" s="0" t="s">
        <v>1024</v>
      </c>
      <c r="B41" s="0" t="n">
        <v>1427414</v>
      </c>
      <c r="C41" s="0" t="n">
        <v>1431648</v>
      </c>
      <c r="D41" s="0" t="s">
        <v>1025</v>
      </c>
      <c r="E41" s="0" t="n">
        <v>1426164</v>
      </c>
      <c r="F41" s="0" t="n">
        <v>1427417</v>
      </c>
      <c r="G41" s="0" t="n">
        <v>1254</v>
      </c>
      <c r="H41" s="0" t="n">
        <v>4</v>
      </c>
      <c r="I41" s="30" t="s">
        <v>957</v>
      </c>
      <c r="J41" s="0" t="n">
        <v>0</v>
      </c>
      <c r="K41" s="0" t="n">
        <v>0</v>
      </c>
      <c r="L41" s="0" t="n">
        <v>0</v>
      </c>
      <c r="N41" s="0" t="n">
        <f aca="false">J41/K40</f>
        <v>0</v>
      </c>
      <c r="P41" s="0" t="n">
        <f aca="false">J41/K42</f>
        <v>0</v>
      </c>
      <c r="R41" s="0" t="e">
        <f aca="false">J43/J41</f>
        <v>#DIV/0!</v>
      </c>
      <c r="S41" s="0" t="n">
        <f aca="false">J41/J43</f>
        <v>0</v>
      </c>
    </row>
    <row r="42" customFormat="false" ht="12.8" hidden="false" customHeight="false" outlineLevel="0" collapsed="false">
      <c r="A42" s="0" t="s">
        <v>1024</v>
      </c>
      <c r="B42" s="0" t="n">
        <v>1427414</v>
      </c>
      <c r="C42" s="0" t="n">
        <v>1431648</v>
      </c>
      <c r="D42" s="0" t="s">
        <v>1026</v>
      </c>
      <c r="E42" s="0" t="n">
        <v>1427418</v>
      </c>
      <c r="F42" s="0" t="n">
        <v>1427413</v>
      </c>
      <c r="G42" s="0" t="n">
        <v>6</v>
      </c>
      <c r="H42" s="0" t="n">
        <v>1</v>
      </c>
      <c r="I42" s="30" t="s">
        <v>1027</v>
      </c>
      <c r="J42" s="0" t="n">
        <v>34</v>
      </c>
      <c r="K42" s="0" t="n">
        <v>34</v>
      </c>
      <c r="L42" s="0" t="n">
        <v>34</v>
      </c>
      <c r="N42" s="0" t="e">
        <f aca="false">J42/K41</f>
        <v>#DIV/0!</v>
      </c>
      <c r="P42" s="0" t="n">
        <f aca="false">J42/K43</f>
        <v>1.41666666666667</v>
      </c>
    </row>
    <row r="43" customFormat="false" ht="12.8" hidden="false" customHeight="false" outlineLevel="0" collapsed="false">
      <c r="A43" s="0" t="s">
        <v>1024</v>
      </c>
      <c r="B43" s="0" t="n">
        <v>1427414</v>
      </c>
      <c r="C43" s="0" t="n">
        <v>1431648</v>
      </c>
      <c r="D43" s="0" t="s">
        <v>1028</v>
      </c>
      <c r="E43" s="0" t="n">
        <v>1427414</v>
      </c>
      <c r="F43" s="0" t="n">
        <v>1430041</v>
      </c>
      <c r="G43" s="0" t="n">
        <v>2628</v>
      </c>
      <c r="H43" s="0" t="n">
        <v>2628</v>
      </c>
      <c r="I43" s="30" t="s">
        <v>707</v>
      </c>
      <c r="J43" s="0" t="n">
        <v>30</v>
      </c>
      <c r="K43" s="0" t="n">
        <v>24</v>
      </c>
      <c r="L43" s="0" t="n">
        <v>14</v>
      </c>
      <c r="N43" s="0" t="n">
        <f aca="false">J43/K42</f>
        <v>0.882352941176471</v>
      </c>
      <c r="P43" s="0" t="n">
        <f aca="false">J43/K44</f>
        <v>0.526315789473684</v>
      </c>
      <c r="R43" s="0" t="n">
        <f aca="false">J45/J43</f>
        <v>1.93333333333333</v>
      </c>
      <c r="S43" s="0" t="n">
        <f aca="false">J43/J45</f>
        <v>0.517241379310345</v>
      </c>
    </row>
    <row r="44" customFormat="false" ht="12.8" hidden="false" customHeight="false" outlineLevel="0" collapsed="false">
      <c r="A44" s="0" t="s">
        <v>1024</v>
      </c>
      <c r="B44" s="0" t="n">
        <v>1427414</v>
      </c>
      <c r="C44" s="0" t="n">
        <v>1431648</v>
      </c>
      <c r="D44" s="0" t="s">
        <v>1024</v>
      </c>
      <c r="E44" s="0" t="n">
        <v>1430042</v>
      </c>
      <c r="F44" s="0" t="n">
        <v>1430061</v>
      </c>
      <c r="G44" s="0" t="n">
        <v>20</v>
      </c>
      <c r="H44" s="0" t="n">
        <v>20</v>
      </c>
      <c r="I44" s="30" t="s">
        <v>707</v>
      </c>
      <c r="J44" s="0" t="n">
        <v>59</v>
      </c>
      <c r="K44" s="0" t="n">
        <v>57</v>
      </c>
      <c r="L44" s="0" t="n">
        <v>1</v>
      </c>
      <c r="N44" s="0" t="n">
        <f aca="false">J44/K43</f>
        <v>2.45833333333333</v>
      </c>
      <c r="P44" s="0" t="n">
        <f aca="false">J44/K45</f>
        <v>1.11320754716981</v>
      </c>
    </row>
    <row r="45" customFormat="false" ht="12.8" hidden="false" customHeight="false" outlineLevel="0" collapsed="false">
      <c r="A45" s="0" t="s">
        <v>1024</v>
      </c>
      <c r="B45" s="0" t="n">
        <v>1427414</v>
      </c>
      <c r="C45" s="0" t="n">
        <v>1431648</v>
      </c>
      <c r="D45" s="0" t="s">
        <v>1029</v>
      </c>
      <c r="E45" s="0" t="n">
        <v>1430062</v>
      </c>
      <c r="F45" s="0" t="n">
        <v>1431648</v>
      </c>
      <c r="G45" s="0" t="n">
        <v>1587</v>
      </c>
      <c r="H45" s="0" t="n">
        <v>1587</v>
      </c>
      <c r="I45" s="30" t="s">
        <v>707</v>
      </c>
      <c r="J45" s="0" t="n">
        <v>58</v>
      </c>
      <c r="K45" s="0" t="n">
        <v>53</v>
      </c>
      <c r="L45" s="0" t="n">
        <v>41</v>
      </c>
      <c r="N45" s="0" t="n">
        <f aca="false">J45/K44</f>
        <v>1.01754385964912</v>
      </c>
      <c r="P45" s="0" t="e">
        <f aca="false">J45/K46</f>
        <v>#DIV/0!</v>
      </c>
      <c r="R45" s="0" t="n">
        <f aca="false">J47/J45</f>
        <v>0.724137931034483</v>
      </c>
    </row>
    <row r="46" customFormat="false" ht="12.8" hidden="false" customHeight="false" outlineLevel="0" collapsed="false">
      <c r="A46" s="0" t="s">
        <v>1030</v>
      </c>
      <c r="B46" s="0" t="n">
        <v>1553232</v>
      </c>
      <c r="C46" s="0" t="n">
        <v>1563388</v>
      </c>
      <c r="D46" s="0" t="s">
        <v>1031</v>
      </c>
      <c r="E46" s="0" t="n">
        <v>1552654</v>
      </c>
      <c r="F46" s="0" t="n">
        <v>1553235</v>
      </c>
      <c r="G46" s="0" t="n">
        <v>582</v>
      </c>
      <c r="H46" s="0" t="n">
        <v>4</v>
      </c>
      <c r="I46" s="30" t="s">
        <v>898</v>
      </c>
      <c r="J46" s="0" t="n">
        <v>0</v>
      </c>
      <c r="K46" s="0" t="n">
        <v>0</v>
      </c>
      <c r="L46" s="0" t="n">
        <v>0</v>
      </c>
      <c r="P46" s="0" t="n">
        <f aca="false">J46/K47</f>
        <v>0</v>
      </c>
      <c r="R46" s="0" t="e">
        <f aca="false">J48/J46</f>
        <v>#DIV/0!</v>
      </c>
      <c r="S46" s="0" t="n">
        <f aca="false">J46/J48</f>
        <v>0</v>
      </c>
    </row>
    <row r="47" customFormat="false" ht="12.8" hidden="false" customHeight="false" outlineLevel="0" collapsed="false">
      <c r="A47" s="0" t="s">
        <v>1030</v>
      </c>
      <c r="B47" s="0" t="n">
        <v>1553232</v>
      </c>
      <c r="C47" s="0" t="n">
        <v>1563388</v>
      </c>
      <c r="D47" s="0" t="s">
        <v>1032</v>
      </c>
      <c r="E47" s="0" t="n">
        <v>1553236</v>
      </c>
      <c r="F47" s="0" t="n">
        <v>1553231</v>
      </c>
      <c r="G47" s="0" t="n">
        <v>6</v>
      </c>
      <c r="H47" s="0" t="n">
        <v>1</v>
      </c>
      <c r="I47" s="30" t="s">
        <v>1027</v>
      </c>
      <c r="J47" s="0" t="n">
        <v>42</v>
      </c>
      <c r="K47" s="0" t="n">
        <v>42</v>
      </c>
      <c r="L47" s="0" t="n">
        <v>42</v>
      </c>
      <c r="N47" s="0" t="e">
        <f aca="false">J47/K46</f>
        <v>#DIV/0!</v>
      </c>
      <c r="P47" s="0" t="n">
        <f aca="false">J47/K48</f>
        <v>1.4</v>
      </c>
    </row>
    <row r="48" customFormat="false" ht="12.8" hidden="false" customHeight="false" outlineLevel="0" collapsed="false">
      <c r="A48" s="0" t="s">
        <v>1030</v>
      </c>
      <c r="B48" s="0" t="n">
        <v>1553232</v>
      </c>
      <c r="C48" s="0" t="n">
        <v>1563388</v>
      </c>
      <c r="D48" s="0" t="s">
        <v>1033</v>
      </c>
      <c r="E48" s="0" t="n">
        <v>1553232</v>
      </c>
      <c r="F48" s="0" t="n">
        <v>1554191</v>
      </c>
      <c r="G48" s="0" t="n">
        <v>960</v>
      </c>
      <c r="H48" s="0" t="n">
        <v>960</v>
      </c>
      <c r="I48" s="30" t="s">
        <v>707</v>
      </c>
      <c r="J48" s="0" t="n">
        <v>31</v>
      </c>
      <c r="K48" s="0" t="n">
        <v>30</v>
      </c>
      <c r="L48" s="0" t="n">
        <v>16</v>
      </c>
      <c r="N48" s="0" t="n">
        <f aca="false">J48/K47</f>
        <v>0.738095238095238</v>
      </c>
      <c r="P48" s="0" t="n">
        <f aca="false">J48/K49</f>
        <v>3.44444444444444</v>
      </c>
      <c r="R48" s="0" t="n">
        <f aca="false">J50/J48</f>
        <v>1.29032258064516</v>
      </c>
      <c r="S48" s="0" t="n">
        <f aca="false">J48/J50</f>
        <v>0.775</v>
      </c>
    </row>
    <row r="49" customFormat="false" ht="12.8" hidden="false" customHeight="false" outlineLevel="0" collapsed="false">
      <c r="A49" s="0" t="s">
        <v>1030</v>
      </c>
      <c r="B49" s="0" t="n">
        <v>1553232</v>
      </c>
      <c r="C49" s="0" t="n">
        <v>1563388</v>
      </c>
      <c r="D49" s="0" t="s">
        <v>1034</v>
      </c>
      <c r="E49" s="0" t="n">
        <v>1554192</v>
      </c>
      <c r="F49" s="0" t="n">
        <v>1554187</v>
      </c>
      <c r="G49" s="0" t="n">
        <v>6</v>
      </c>
      <c r="H49" s="0" t="n">
        <v>2</v>
      </c>
      <c r="I49" s="30" t="s">
        <v>711</v>
      </c>
      <c r="J49" s="0" t="n">
        <v>9</v>
      </c>
      <c r="K49" s="0" t="n">
        <v>9</v>
      </c>
      <c r="L49" s="0" t="n">
        <v>9</v>
      </c>
      <c r="N49" s="0" t="n">
        <f aca="false">J49/K48</f>
        <v>0.3</v>
      </c>
      <c r="P49" s="0" t="n">
        <f aca="false">J49/K50</f>
        <v>0.346153846153846</v>
      </c>
    </row>
    <row r="50" customFormat="false" ht="12.8" hidden="false" customHeight="false" outlineLevel="0" collapsed="false">
      <c r="A50" s="0" t="s">
        <v>1030</v>
      </c>
      <c r="B50" s="0" t="n">
        <v>1553232</v>
      </c>
      <c r="C50" s="0" t="n">
        <v>1563388</v>
      </c>
      <c r="D50" s="0" t="s">
        <v>1035</v>
      </c>
      <c r="E50" s="0" t="n">
        <v>1554188</v>
      </c>
      <c r="F50" s="0" t="n">
        <v>1555480</v>
      </c>
      <c r="G50" s="0" t="n">
        <v>1293</v>
      </c>
      <c r="H50" s="0" t="n">
        <v>1293</v>
      </c>
      <c r="I50" s="30" t="s">
        <v>707</v>
      </c>
      <c r="J50" s="0" t="n">
        <v>40</v>
      </c>
      <c r="K50" s="0" t="n">
        <v>26</v>
      </c>
      <c r="L50" s="0" t="n">
        <v>18</v>
      </c>
      <c r="N50" s="0" t="n">
        <f aca="false">J50/K49</f>
        <v>4.44444444444444</v>
      </c>
      <c r="P50" s="0" t="n">
        <f aca="false">J50/K51</f>
        <v>5</v>
      </c>
      <c r="R50" s="0" t="n">
        <f aca="false">J52/J50</f>
        <v>1.025</v>
      </c>
      <c r="S50" s="0" t="n">
        <f aca="false">J50/J52</f>
        <v>0.975609756097561</v>
      </c>
    </row>
    <row r="51" customFormat="false" ht="12.8" hidden="false" customHeight="false" outlineLevel="0" collapsed="false">
      <c r="A51" s="0" t="s">
        <v>1030</v>
      </c>
      <c r="B51" s="0" t="n">
        <v>1553232</v>
      </c>
      <c r="C51" s="0" t="n">
        <v>1563388</v>
      </c>
      <c r="D51" s="0" t="s">
        <v>1036</v>
      </c>
      <c r="E51" s="0" t="n">
        <v>1555481</v>
      </c>
      <c r="F51" s="0" t="n">
        <v>1555476</v>
      </c>
      <c r="G51" s="0" t="n">
        <v>6</v>
      </c>
      <c r="H51" s="0" t="n">
        <v>2</v>
      </c>
      <c r="I51" s="30" t="s">
        <v>711</v>
      </c>
      <c r="J51" s="0" t="n">
        <v>8</v>
      </c>
      <c r="K51" s="0" t="n">
        <v>8</v>
      </c>
      <c r="L51" s="0" t="n">
        <v>8</v>
      </c>
      <c r="N51" s="0" t="n">
        <f aca="false">J51/K50</f>
        <v>0.307692307692308</v>
      </c>
      <c r="P51" s="0" t="n">
        <f aca="false">J51/K52</f>
        <v>0.173913043478261</v>
      </c>
    </row>
    <row r="52" customFormat="false" ht="12.8" hidden="false" customHeight="false" outlineLevel="0" collapsed="false">
      <c r="A52" s="0" t="s">
        <v>1030</v>
      </c>
      <c r="B52" s="0" t="n">
        <v>1553232</v>
      </c>
      <c r="C52" s="0" t="n">
        <v>1563388</v>
      </c>
      <c r="D52" s="0" t="s">
        <v>1037</v>
      </c>
      <c r="E52" s="0" t="n">
        <v>1555477</v>
      </c>
      <c r="F52" s="0" t="n">
        <v>1555974</v>
      </c>
      <c r="G52" s="0" t="n">
        <v>498</v>
      </c>
      <c r="H52" s="0" t="n">
        <v>498</v>
      </c>
      <c r="I52" s="30" t="s">
        <v>707</v>
      </c>
      <c r="J52" s="0" t="n">
        <v>41</v>
      </c>
      <c r="K52" s="0" t="n">
        <v>46</v>
      </c>
      <c r="L52" s="0" t="n">
        <v>13</v>
      </c>
      <c r="N52" s="45" t="n">
        <f aca="false">J52/K51</f>
        <v>5.125</v>
      </c>
      <c r="O52" s="0" t="s">
        <v>1009</v>
      </c>
      <c r="P52" s="0" t="n">
        <f aca="false">J52/K53</f>
        <v>3.41666666666667</v>
      </c>
      <c r="R52" s="0" t="n">
        <f aca="false">J54/J52</f>
        <v>0.926829268292683</v>
      </c>
      <c r="S52" s="0" t="n">
        <f aca="false">J52/J54</f>
        <v>1.07894736842105</v>
      </c>
    </row>
    <row r="53" customFormat="false" ht="12.8" hidden="false" customHeight="false" outlineLevel="0" collapsed="false">
      <c r="A53" s="0" t="s">
        <v>1030</v>
      </c>
      <c r="B53" s="0" t="n">
        <v>1553232</v>
      </c>
      <c r="C53" s="0" t="n">
        <v>1563388</v>
      </c>
      <c r="D53" s="0" t="s">
        <v>1038</v>
      </c>
      <c r="E53" s="0" t="n">
        <v>1555975</v>
      </c>
      <c r="F53" s="0" t="n">
        <v>1555970</v>
      </c>
      <c r="G53" s="0" t="n">
        <v>6</v>
      </c>
      <c r="H53" s="0" t="n">
        <v>2</v>
      </c>
      <c r="I53" s="30" t="s">
        <v>711</v>
      </c>
      <c r="J53" s="0" t="n">
        <v>12</v>
      </c>
      <c r="K53" s="0" t="n">
        <v>12</v>
      </c>
      <c r="L53" s="0" t="n">
        <v>12</v>
      </c>
      <c r="N53" s="0" t="n">
        <f aca="false">J53/K52</f>
        <v>0.260869565217391</v>
      </c>
      <c r="P53" s="0" t="n">
        <f aca="false">J53/K54</f>
        <v>0.363636363636364</v>
      </c>
    </row>
    <row r="54" customFormat="false" ht="12.8" hidden="false" customHeight="false" outlineLevel="0" collapsed="false">
      <c r="A54" s="0" t="s">
        <v>1030</v>
      </c>
      <c r="B54" s="0" t="n">
        <v>1553232</v>
      </c>
      <c r="C54" s="0" t="n">
        <v>1563388</v>
      </c>
      <c r="D54" s="0" t="s">
        <v>1039</v>
      </c>
      <c r="E54" s="0" t="n">
        <v>1555971</v>
      </c>
      <c r="F54" s="0" t="n">
        <v>1557101</v>
      </c>
      <c r="G54" s="0" t="n">
        <v>1131</v>
      </c>
      <c r="H54" s="0" t="n">
        <v>1131</v>
      </c>
      <c r="I54" s="30" t="s">
        <v>707</v>
      </c>
      <c r="J54" s="0" t="n">
        <v>38</v>
      </c>
      <c r="K54" s="0" t="n">
        <v>33</v>
      </c>
      <c r="L54" s="0" t="n">
        <v>20</v>
      </c>
      <c r="N54" s="0" t="n">
        <f aca="false">J54/K53</f>
        <v>3.16666666666667</v>
      </c>
      <c r="P54" s="0" t="n">
        <f aca="false">J54/K55</f>
        <v>1.11764705882353</v>
      </c>
      <c r="R54" s="0" t="n">
        <f aca="false">J56/J54</f>
        <v>1.28947368421053</v>
      </c>
      <c r="S54" s="0" t="n">
        <f aca="false">J54/J56</f>
        <v>0.775510204081633</v>
      </c>
    </row>
    <row r="55" customFormat="false" ht="12.8" hidden="false" customHeight="false" outlineLevel="0" collapsed="false">
      <c r="A55" s="0" t="s">
        <v>1030</v>
      </c>
      <c r="B55" s="0" t="n">
        <v>1553232</v>
      </c>
      <c r="C55" s="0" t="n">
        <v>1563388</v>
      </c>
      <c r="D55" s="0" t="s">
        <v>1040</v>
      </c>
      <c r="E55" s="0" t="n">
        <v>1557102</v>
      </c>
      <c r="F55" s="0" t="n">
        <v>1557100</v>
      </c>
      <c r="G55" s="0" t="n">
        <v>3</v>
      </c>
      <c r="H55" s="0" t="n">
        <v>2</v>
      </c>
      <c r="I55" s="30" t="s">
        <v>804</v>
      </c>
      <c r="J55" s="0" t="n">
        <v>34</v>
      </c>
      <c r="K55" s="0" t="n">
        <v>34</v>
      </c>
      <c r="L55" s="0" t="n">
        <v>34</v>
      </c>
      <c r="N55" s="0" t="n">
        <f aca="false">J55/K54</f>
        <v>1.03030303030303</v>
      </c>
      <c r="P55" s="0" t="n">
        <f aca="false">J55/K56</f>
        <v>0.80952380952381</v>
      </c>
    </row>
    <row r="56" customFormat="false" ht="12.8" hidden="false" customHeight="false" outlineLevel="0" collapsed="false">
      <c r="A56" s="0" t="s">
        <v>1030</v>
      </c>
      <c r="B56" s="0" t="n">
        <v>1553232</v>
      </c>
      <c r="C56" s="0" t="n">
        <v>1563388</v>
      </c>
      <c r="D56" s="0" t="s">
        <v>1041</v>
      </c>
      <c r="E56" s="0" t="n">
        <v>1557101</v>
      </c>
      <c r="F56" s="0" t="n">
        <v>1560448</v>
      </c>
      <c r="G56" s="0" t="n">
        <v>3348</v>
      </c>
      <c r="H56" s="0" t="n">
        <v>3348</v>
      </c>
      <c r="I56" s="30" t="s">
        <v>707</v>
      </c>
      <c r="J56" s="0" t="n">
        <v>49</v>
      </c>
      <c r="K56" s="0" t="n">
        <v>42</v>
      </c>
      <c r="L56" s="0" t="n">
        <v>24</v>
      </c>
      <c r="N56" s="0" t="n">
        <f aca="false">J56/K55</f>
        <v>1.44117647058824</v>
      </c>
      <c r="P56" s="0" t="n">
        <f aca="false">J56/K57</f>
        <v>3.76923076923077</v>
      </c>
      <c r="R56" s="0" t="n">
        <f aca="false">J58/J56</f>
        <v>0.591836734693878</v>
      </c>
      <c r="S56" s="0" t="n">
        <f aca="false">J56/J58</f>
        <v>1.68965517241379</v>
      </c>
    </row>
    <row r="57" customFormat="false" ht="12.8" hidden="false" customHeight="false" outlineLevel="0" collapsed="false">
      <c r="A57" s="0" t="s">
        <v>1030</v>
      </c>
      <c r="B57" s="0" t="n">
        <v>1553232</v>
      </c>
      <c r="C57" s="0" t="n">
        <v>1563388</v>
      </c>
      <c r="D57" s="0" t="s">
        <v>1042</v>
      </c>
      <c r="E57" s="0" t="n">
        <v>1560449</v>
      </c>
      <c r="F57" s="0" t="n">
        <v>1560444</v>
      </c>
      <c r="G57" s="0" t="n">
        <v>6</v>
      </c>
      <c r="H57" s="0" t="n">
        <v>2</v>
      </c>
      <c r="I57" s="30" t="s">
        <v>711</v>
      </c>
      <c r="J57" s="0" t="n">
        <v>13</v>
      </c>
      <c r="K57" s="0" t="n">
        <v>13</v>
      </c>
      <c r="L57" s="0" t="n">
        <v>13</v>
      </c>
      <c r="N57" s="0" t="n">
        <f aca="false">J57/K56</f>
        <v>0.30952380952381</v>
      </c>
      <c r="P57" s="0" t="n">
        <f aca="false">J57/K58</f>
        <v>0.333333333333333</v>
      </c>
    </row>
    <row r="58" customFormat="false" ht="12.8" hidden="false" customHeight="false" outlineLevel="0" collapsed="false">
      <c r="A58" s="0" t="s">
        <v>1030</v>
      </c>
      <c r="B58" s="0" t="n">
        <v>1553232</v>
      </c>
      <c r="C58" s="0" t="n">
        <v>1563388</v>
      </c>
      <c r="D58" s="0" t="s">
        <v>1043</v>
      </c>
      <c r="E58" s="0" t="n">
        <v>1560445</v>
      </c>
      <c r="F58" s="0" t="n">
        <v>1561269</v>
      </c>
      <c r="G58" s="0" t="n">
        <v>825</v>
      </c>
      <c r="H58" s="0" t="n">
        <v>825</v>
      </c>
      <c r="I58" s="30" t="s">
        <v>707</v>
      </c>
      <c r="J58" s="0" t="n">
        <v>29</v>
      </c>
      <c r="K58" s="0" t="n">
        <v>39</v>
      </c>
      <c r="L58" s="0" t="n">
        <v>14</v>
      </c>
      <c r="N58" s="0" t="n">
        <f aca="false">J58/K57</f>
        <v>2.23076923076923</v>
      </c>
      <c r="P58" s="0" t="n">
        <f aca="false">J58/K59</f>
        <v>2.41666666666667</v>
      </c>
      <c r="R58" s="47" t="n">
        <f aca="false">J60/J58</f>
        <v>17.2413793103448</v>
      </c>
      <c r="S58" s="0" t="n">
        <f aca="false">J58/J60</f>
        <v>0.058</v>
      </c>
    </row>
    <row r="59" customFormat="false" ht="12.8" hidden="false" customHeight="false" outlineLevel="0" collapsed="false">
      <c r="A59" s="0" t="s">
        <v>1030</v>
      </c>
      <c r="B59" s="0" t="n">
        <v>1553232</v>
      </c>
      <c r="C59" s="0" t="n">
        <v>1563388</v>
      </c>
      <c r="D59" s="0" t="s">
        <v>1044</v>
      </c>
      <c r="E59" s="0" t="n">
        <v>1561270</v>
      </c>
      <c r="F59" s="0" t="n">
        <v>1561463</v>
      </c>
      <c r="G59" s="0" t="n">
        <v>194</v>
      </c>
      <c r="H59" s="0" t="n">
        <v>194</v>
      </c>
      <c r="I59" s="30" t="s">
        <v>707</v>
      </c>
      <c r="J59" s="0" t="n">
        <v>69</v>
      </c>
      <c r="K59" s="0" t="n">
        <v>12</v>
      </c>
      <c r="L59" s="0" t="n">
        <v>99</v>
      </c>
      <c r="N59" s="0" t="n">
        <f aca="false">J59/K58</f>
        <v>1.76923076923077</v>
      </c>
      <c r="P59" s="0" t="n">
        <f aca="false">J59/K60</f>
        <v>0.110932475884244</v>
      </c>
    </row>
    <row r="60" customFormat="false" ht="12.8" hidden="false" customHeight="false" outlineLevel="0" collapsed="false">
      <c r="A60" s="0" t="s">
        <v>1030</v>
      </c>
      <c r="B60" s="0" t="n">
        <v>1553232</v>
      </c>
      <c r="C60" s="0" t="n">
        <v>1563388</v>
      </c>
      <c r="D60" s="0" t="s">
        <v>1045</v>
      </c>
      <c r="E60" s="0" t="n">
        <v>1561464</v>
      </c>
      <c r="F60" s="0" t="n">
        <v>1561772</v>
      </c>
      <c r="G60" s="0" t="n">
        <v>309</v>
      </c>
      <c r="H60" s="0" t="n">
        <v>309</v>
      </c>
      <c r="I60" s="30" t="s">
        <v>707</v>
      </c>
      <c r="J60" s="0" t="n">
        <v>500</v>
      </c>
      <c r="K60" s="0" t="n">
        <v>622</v>
      </c>
      <c r="L60" s="0" t="n">
        <v>224</v>
      </c>
      <c r="N60" s="47" t="n">
        <f aca="false">J60/K59</f>
        <v>41.6666666666667</v>
      </c>
      <c r="P60" s="0" t="n">
        <f aca="false">J60/K61</f>
        <v>3.84615384615385</v>
      </c>
      <c r="R60" s="0" t="n">
        <f aca="false">J62/J60</f>
        <v>0.692</v>
      </c>
      <c r="S60" s="0" t="n">
        <f aca="false">J60/J62</f>
        <v>1.44508670520231</v>
      </c>
    </row>
    <row r="61" customFormat="false" ht="12.8" hidden="false" customHeight="false" outlineLevel="0" collapsed="false">
      <c r="A61" s="0" t="s">
        <v>1030</v>
      </c>
      <c r="B61" s="0" t="n">
        <v>1553232</v>
      </c>
      <c r="C61" s="0" t="n">
        <v>1563388</v>
      </c>
      <c r="D61" s="0" t="s">
        <v>1046</v>
      </c>
      <c r="E61" s="0" t="n">
        <v>1561773</v>
      </c>
      <c r="F61" s="0" t="n">
        <v>1561768</v>
      </c>
      <c r="G61" s="0" t="n">
        <v>6</v>
      </c>
      <c r="H61" s="0" t="n">
        <v>2</v>
      </c>
      <c r="I61" s="30" t="s">
        <v>711</v>
      </c>
      <c r="J61" s="0" t="n">
        <v>130</v>
      </c>
      <c r="K61" s="0" t="n">
        <v>130</v>
      </c>
      <c r="L61" s="0" t="n">
        <v>130</v>
      </c>
      <c r="N61" s="0" t="n">
        <f aca="false">J61/K60</f>
        <v>0.209003215434084</v>
      </c>
      <c r="P61" s="0" t="n">
        <f aca="false">J61/K62</f>
        <v>0.301624129930394</v>
      </c>
    </row>
    <row r="62" customFormat="false" ht="12.8" hidden="false" customHeight="false" outlineLevel="0" collapsed="false">
      <c r="A62" s="0" t="s">
        <v>1030</v>
      </c>
      <c r="B62" s="0" t="n">
        <v>1553232</v>
      </c>
      <c r="C62" s="0" t="n">
        <v>1563388</v>
      </c>
      <c r="D62" s="0" t="s">
        <v>1047</v>
      </c>
      <c r="E62" s="0" t="n">
        <v>1561769</v>
      </c>
      <c r="F62" s="0" t="n">
        <v>1563388</v>
      </c>
      <c r="G62" s="0" t="n">
        <v>1620</v>
      </c>
      <c r="H62" s="0" t="n">
        <v>1620</v>
      </c>
      <c r="I62" s="30" t="s">
        <v>707</v>
      </c>
      <c r="J62" s="0" t="n">
        <v>346</v>
      </c>
      <c r="K62" s="0" t="n">
        <v>431</v>
      </c>
      <c r="L62" s="0" t="n">
        <v>193</v>
      </c>
      <c r="N62" s="0" t="n">
        <f aca="false">J62/K61</f>
        <v>2.66153846153846</v>
      </c>
    </row>
    <row r="63" customFormat="false" ht="12.8" hidden="false" customHeight="false" outlineLevel="0" collapsed="false">
      <c r="A63" s="0" t="s">
        <v>1048</v>
      </c>
      <c r="B63" s="0" t="n">
        <v>1588567</v>
      </c>
      <c r="C63" s="0" t="n">
        <v>1593325</v>
      </c>
      <c r="D63" s="0" t="s">
        <v>1049</v>
      </c>
      <c r="E63" s="0" t="n">
        <v>1588567</v>
      </c>
      <c r="F63" s="0" t="n">
        <v>1589172</v>
      </c>
      <c r="G63" s="0" t="n">
        <v>606</v>
      </c>
      <c r="H63" s="0" t="n">
        <v>606</v>
      </c>
      <c r="I63" s="30" t="s">
        <v>707</v>
      </c>
      <c r="J63" s="0" t="n">
        <v>33</v>
      </c>
      <c r="K63" s="0" t="n">
        <v>26</v>
      </c>
      <c r="L63" s="0" t="n">
        <v>14</v>
      </c>
      <c r="N63" s="0" t="n">
        <f aca="false">J63/K62</f>
        <v>0.0765661252900232</v>
      </c>
      <c r="P63" s="0" t="n">
        <f aca="false">J63/K64</f>
        <v>0.868421052631579</v>
      </c>
      <c r="R63" s="0" t="n">
        <f aca="false">J65/J63</f>
        <v>0.666666666666667</v>
      </c>
      <c r="S63" s="0" t="n">
        <f aca="false">J63/J65</f>
        <v>1.5</v>
      </c>
    </row>
    <row r="64" customFormat="false" ht="12.8" hidden="false" customHeight="false" outlineLevel="0" collapsed="false">
      <c r="A64" s="0" t="s">
        <v>1048</v>
      </c>
      <c r="B64" s="0" t="n">
        <v>1588567</v>
      </c>
      <c r="C64" s="0" t="n">
        <v>1593325</v>
      </c>
      <c r="D64" s="0" t="s">
        <v>1050</v>
      </c>
      <c r="E64" s="0" t="n">
        <v>1589173</v>
      </c>
      <c r="F64" s="0" t="n">
        <v>1589385</v>
      </c>
      <c r="G64" s="48" t="n">
        <v>213</v>
      </c>
      <c r="H64" s="0" t="n">
        <v>213</v>
      </c>
      <c r="I64" s="30" t="s">
        <v>707</v>
      </c>
      <c r="J64" s="0" t="n">
        <v>37</v>
      </c>
      <c r="K64" s="0" t="n">
        <v>38</v>
      </c>
      <c r="L64" s="0" t="n">
        <v>6</v>
      </c>
      <c r="N64" s="0" t="n">
        <f aca="false">J64/K63</f>
        <v>1.42307692307692</v>
      </c>
      <c r="P64" s="0" t="n">
        <f aca="false">J64/K65</f>
        <v>1.60869565217391</v>
      </c>
    </row>
    <row r="65" customFormat="false" ht="12.8" hidden="false" customHeight="false" outlineLevel="0" collapsed="false">
      <c r="A65" s="0" t="s">
        <v>1048</v>
      </c>
      <c r="B65" s="0" t="n">
        <v>1588567</v>
      </c>
      <c r="C65" s="0" t="n">
        <v>1593325</v>
      </c>
      <c r="D65" s="0" t="s">
        <v>1051</v>
      </c>
      <c r="E65" s="0" t="n">
        <v>1589386</v>
      </c>
      <c r="F65" s="0" t="n">
        <v>1589901</v>
      </c>
      <c r="G65" s="0" t="n">
        <v>516</v>
      </c>
      <c r="H65" s="0" t="n">
        <v>516</v>
      </c>
      <c r="I65" s="30" t="s">
        <v>707</v>
      </c>
      <c r="J65" s="0" t="n">
        <v>22</v>
      </c>
      <c r="K65" s="0" t="n">
        <v>23</v>
      </c>
      <c r="L65" s="0" t="n">
        <v>6</v>
      </c>
      <c r="N65" s="0" t="n">
        <f aca="false">J65/K64</f>
        <v>0.578947368421053</v>
      </c>
      <c r="P65" s="45" t="n">
        <f aca="false">J65/K66</f>
        <v>11</v>
      </c>
      <c r="Q65" s="0" t="s">
        <v>727</v>
      </c>
      <c r="R65" s="0" t="n">
        <f aca="false">J67/J65</f>
        <v>0.363636363636364</v>
      </c>
      <c r="S65" s="0" t="n">
        <f aca="false">J65/J67</f>
        <v>2.75</v>
      </c>
    </row>
    <row r="66" customFormat="false" ht="12.8" hidden="false" customHeight="false" outlineLevel="0" collapsed="false">
      <c r="A66" s="0" t="s">
        <v>1048</v>
      </c>
      <c r="B66" s="0" t="n">
        <v>1588567</v>
      </c>
      <c r="C66" s="0" t="n">
        <v>1593325</v>
      </c>
      <c r="D66" s="0" t="s">
        <v>1052</v>
      </c>
      <c r="E66" s="0" t="n">
        <v>1589902</v>
      </c>
      <c r="F66" s="0" t="n">
        <v>1589890</v>
      </c>
      <c r="G66" s="0" t="n">
        <v>13</v>
      </c>
      <c r="H66" s="0" t="n">
        <v>2</v>
      </c>
      <c r="I66" s="30" t="s">
        <v>1006</v>
      </c>
      <c r="J66" s="0" t="n">
        <v>2</v>
      </c>
      <c r="K66" s="0" t="n">
        <v>2</v>
      </c>
      <c r="L66" s="0" t="n">
        <v>2</v>
      </c>
      <c r="N66" s="0" t="n">
        <f aca="false">J66/K65</f>
        <v>0.0869565217391304</v>
      </c>
      <c r="P66" s="0" t="n">
        <f aca="false">J66/K67</f>
        <v>0.2</v>
      </c>
    </row>
    <row r="67" customFormat="false" ht="12.8" hidden="false" customHeight="false" outlineLevel="0" collapsed="false">
      <c r="A67" s="0" t="s">
        <v>1048</v>
      </c>
      <c r="B67" s="0" t="n">
        <v>1588567</v>
      </c>
      <c r="C67" s="0" t="n">
        <v>1593325</v>
      </c>
      <c r="D67" s="0" t="s">
        <v>1053</v>
      </c>
      <c r="E67" s="0" t="n">
        <v>1589891</v>
      </c>
      <c r="F67" s="0" t="n">
        <v>1590292</v>
      </c>
      <c r="G67" s="0" t="n">
        <v>402</v>
      </c>
      <c r="H67" s="0" t="n">
        <v>402</v>
      </c>
      <c r="I67" s="30" t="s">
        <v>707</v>
      </c>
      <c r="J67" s="0" t="n">
        <v>8</v>
      </c>
      <c r="K67" s="0" t="n">
        <v>10</v>
      </c>
      <c r="L67" s="0" t="n">
        <v>4</v>
      </c>
      <c r="N67" s="0" t="n">
        <f aca="false">J67/K66</f>
        <v>4</v>
      </c>
      <c r="P67" s="0" t="n">
        <f aca="false">J67/K68</f>
        <v>0.888888888888889</v>
      </c>
      <c r="R67" s="45" t="n">
        <f aca="false">J69/J67</f>
        <v>17.625</v>
      </c>
      <c r="S67" s="0" t="n">
        <f aca="false">J67/J69</f>
        <v>0.0567375886524823</v>
      </c>
    </row>
    <row r="68" customFormat="false" ht="12.8" hidden="false" customHeight="false" outlineLevel="0" collapsed="false">
      <c r="A68" s="0" t="s">
        <v>1048</v>
      </c>
      <c r="B68" s="0" t="n">
        <v>1588567</v>
      </c>
      <c r="C68" s="0" t="n">
        <v>1593325</v>
      </c>
      <c r="D68" s="0" t="s">
        <v>1054</v>
      </c>
      <c r="E68" s="0" t="n">
        <v>1590293</v>
      </c>
      <c r="F68" s="0" t="n">
        <v>1590396</v>
      </c>
      <c r="G68" s="0" t="n">
        <v>104</v>
      </c>
      <c r="H68" s="0" t="n">
        <v>104</v>
      </c>
      <c r="I68" s="30" t="s">
        <v>707</v>
      </c>
      <c r="J68" s="0" t="n">
        <v>38</v>
      </c>
      <c r="K68" s="0" t="n">
        <v>9</v>
      </c>
      <c r="L68" s="0" t="n">
        <v>46</v>
      </c>
      <c r="N68" s="0" t="n">
        <f aca="false">J68/K67</f>
        <v>3.8</v>
      </c>
      <c r="P68" s="0" t="n">
        <f aca="false">J68/K69</f>
        <v>0.324786324786325</v>
      </c>
    </row>
    <row r="69" customFormat="false" ht="12.8" hidden="false" customHeight="false" outlineLevel="0" collapsed="false">
      <c r="A69" s="0" t="s">
        <v>1048</v>
      </c>
      <c r="B69" s="0" t="n">
        <v>1588567</v>
      </c>
      <c r="C69" s="0" t="n">
        <v>1593325</v>
      </c>
      <c r="D69" s="0" t="s">
        <v>1055</v>
      </c>
      <c r="E69" s="0" t="n">
        <v>1590397</v>
      </c>
      <c r="F69" s="0" t="n">
        <v>1591674</v>
      </c>
      <c r="G69" s="0" t="n">
        <v>1278</v>
      </c>
      <c r="H69" s="0" t="n">
        <v>1278</v>
      </c>
      <c r="I69" s="30" t="s">
        <v>707</v>
      </c>
      <c r="J69" s="0" t="n">
        <v>141</v>
      </c>
      <c r="K69" s="0" t="n">
        <v>117</v>
      </c>
      <c r="L69" s="0" t="n">
        <v>83</v>
      </c>
      <c r="N69" s="47" t="n">
        <f aca="false">J69/K68</f>
        <v>15.6666666666667</v>
      </c>
      <c r="P69" s="0" t="n">
        <f aca="false">J69/K70</f>
        <v>3.525</v>
      </c>
      <c r="R69" s="0" t="n">
        <f aca="false">J71/J69</f>
        <v>1.24822695035461</v>
      </c>
      <c r="S69" s="0" t="n">
        <f aca="false">J69/J71</f>
        <v>0.801136363636364</v>
      </c>
    </row>
    <row r="70" customFormat="false" ht="12.8" hidden="false" customHeight="false" outlineLevel="0" collapsed="false">
      <c r="A70" s="0" t="s">
        <v>1048</v>
      </c>
      <c r="B70" s="0" t="n">
        <v>1588567</v>
      </c>
      <c r="C70" s="0" t="n">
        <v>1593325</v>
      </c>
      <c r="D70" s="0" t="s">
        <v>1056</v>
      </c>
      <c r="E70" s="0" t="n">
        <v>1591675</v>
      </c>
      <c r="F70" s="0" t="n">
        <v>1591670</v>
      </c>
      <c r="G70" s="0" t="n">
        <v>6</v>
      </c>
      <c r="H70" s="0" t="n">
        <v>2</v>
      </c>
      <c r="I70" s="30" t="s">
        <v>711</v>
      </c>
      <c r="J70" s="0" t="n">
        <v>40</v>
      </c>
      <c r="K70" s="0" t="n">
        <v>40</v>
      </c>
      <c r="L70" s="0" t="n">
        <v>40</v>
      </c>
      <c r="N70" s="0" t="n">
        <f aca="false">J70/K69</f>
        <v>0.341880341880342</v>
      </c>
      <c r="P70" s="0" t="n">
        <f aca="false">J70/K71</f>
        <v>0.195121951219512</v>
      </c>
    </row>
    <row r="71" customFormat="false" ht="12.8" hidden="false" customHeight="false" outlineLevel="0" collapsed="false">
      <c r="A71" s="0" t="s">
        <v>1048</v>
      </c>
      <c r="B71" s="0" t="n">
        <v>1588567</v>
      </c>
      <c r="C71" s="0" t="n">
        <v>1593325</v>
      </c>
      <c r="D71" s="0" t="s">
        <v>1057</v>
      </c>
      <c r="E71" s="0" t="n">
        <v>1591671</v>
      </c>
      <c r="F71" s="0" t="n">
        <v>1592153</v>
      </c>
      <c r="G71" s="0" t="n">
        <v>483</v>
      </c>
      <c r="H71" s="0" t="n">
        <v>483</v>
      </c>
      <c r="I71" s="30" t="s">
        <v>707</v>
      </c>
      <c r="J71" s="0" t="n">
        <v>176</v>
      </c>
      <c r="K71" s="0" t="n">
        <v>205</v>
      </c>
      <c r="L71" s="0" t="n">
        <v>55</v>
      </c>
      <c r="N71" s="0" t="n">
        <f aca="false">J71/K70</f>
        <v>4.4</v>
      </c>
      <c r="P71" s="0" t="n">
        <f aca="false">J71/K72</f>
        <v>4.4</v>
      </c>
      <c r="R71" s="0" t="n">
        <f aca="false">J73/J71</f>
        <v>0.369318181818182</v>
      </c>
      <c r="S71" s="0" t="n">
        <f aca="false">J71/J73</f>
        <v>2.70769230769231</v>
      </c>
    </row>
    <row r="72" customFormat="false" ht="12.8" hidden="false" customHeight="false" outlineLevel="0" collapsed="false">
      <c r="A72" s="0" t="s">
        <v>1048</v>
      </c>
      <c r="B72" s="0" t="n">
        <v>1588567</v>
      </c>
      <c r="C72" s="0" t="n">
        <v>1593325</v>
      </c>
      <c r="D72" s="0" t="s">
        <v>1058</v>
      </c>
      <c r="E72" s="0" t="n">
        <v>1592154</v>
      </c>
      <c r="F72" s="0" t="n">
        <v>1592149</v>
      </c>
      <c r="G72" s="0" t="n">
        <v>6</v>
      </c>
      <c r="H72" s="0" t="n">
        <v>2</v>
      </c>
      <c r="I72" s="30" t="s">
        <v>711</v>
      </c>
      <c r="J72" s="0" t="n">
        <v>40</v>
      </c>
      <c r="K72" s="0" t="n">
        <v>40</v>
      </c>
      <c r="L72" s="0" t="n">
        <v>40</v>
      </c>
      <c r="N72" s="0" t="n">
        <f aca="false">J72/K71</f>
        <v>0.195121951219512</v>
      </c>
      <c r="P72" s="0" t="n">
        <f aca="false">J72/K73</f>
        <v>0.540540540540541</v>
      </c>
    </row>
    <row r="73" customFormat="false" ht="12.8" hidden="false" customHeight="false" outlineLevel="0" collapsed="false">
      <c r="A73" s="0" t="s">
        <v>1048</v>
      </c>
      <c r="B73" s="0" t="n">
        <v>1588567</v>
      </c>
      <c r="C73" s="0" t="n">
        <v>1593325</v>
      </c>
      <c r="D73" s="0" t="s">
        <v>1059</v>
      </c>
      <c r="E73" s="0" t="n">
        <v>1592150</v>
      </c>
      <c r="F73" s="0" t="n">
        <v>1592614</v>
      </c>
      <c r="G73" s="0" t="n">
        <v>465</v>
      </c>
      <c r="H73" s="0" t="n">
        <v>465</v>
      </c>
      <c r="I73" s="30" t="s">
        <v>707</v>
      </c>
      <c r="J73" s="0" t="n">
        <v>65</v>
      </c>
      <c r="K73" s="0" t="n">
        <v>74</v>
      </c>
      <c r="L73" s="0" t="n">
        <v>19</v>
      </c>
      <c r="N73" s="0" t="n">
        <f aca="false">J73/K72</f>
        <v>1.625</v>
      </c>
      <c r="P73" s="0" t="n">
        <f aca="false">J73/K74</f>
        <v>1.0655737704918</v>
      </c>
      <c r="R73" s="0" t="n">
        <f aca="false">J75/J73</f>
        <v>0.892307692307692</v>
      </c>
      <c r="S73" s="0" t="n">
        <f aca="false">J73/J75</f>
        <v>1.12068965517241</v>
      </c>
    </row>
    <row r="74" customFormat="false" ht="12.8" hidden="false" customHeight="false" outlineLevel="0" collapsed="false">
      <c r="A74" s="0" t="s">
        <v>1048</v>
      </c>
      <c r="B74" s="0" t="n">
        <v>1588567</v>
      </c>
      <c r="C74" s="0" t="n">
        <v>1593325</v>
      </c>
      <c r="D74" s="0" t="s">
        <v>1060</v>
      </c>
      <c r="E74" s="0" t="n">
        <v>1592615</v>
      </c>
      <c r="F74" s="0" t="n">
        <v>1592638</v>
      </c>
      <c r="G74" s="0" t="n">
        <v>24</v>
      </c>
      <c r="H74" s="0" t="n">
        <v>24</v>
      </c>
      <c r="I74" s="30" t="s">
        <v>707</v>
      </c>
      <c r="J74" s="0" t="n">
        <v>61</v>
      </c>
      <c r="K74" s="0" t="n">
        <v>61</v>
      </c>
      <c r="L74" s="0" t="n">
        <v>3</v>
      </c>
      <c r="N74" s="0" t="n">
        <f aca="false">J74/K73</f>
        <v>0.824324324324324</v>
      </c>
      <c r="P74" s="0" t="n">
        <f aca="false">J74/K75</f>
        <v>1.45238095238095</v>
      </c>
    </row>
    <row r="75" customFormat="false" ht="12.8" hidden="false" customHeight="false" outlineLevel="0" collapsed="false">
      <c r="A75" s="0" t="s">
        <v>1048</v>
      </c>
      <c r="B75" s="0" t="n">
        <v>1588567</v>
      </c>
      <c r="C75" s="0" t="n">
        <v>1593325</v>
      </c>
      <c r="D75" s="0" t="s">
        <v>1061</v>
      </c>
      <c r="E75" s="0" t="n">
        <v>1592639</v>
      </c>
      <c r="F75" s="0" t="n">
        <v>1593325</v>
      </c>
      <c r="G75" s="0" t="n">
        <v>687</v>
      </c>
      <c r="H75" s="0" t="n">
        <v>687</v>
      </c>
      <c r="I75" s="30" t="s">
        <v>707</v>
      </c>
      <c r="J75" s="0" t="n">
        <v>58</v>
      </c>
      <c r="K75" s="0" t="n">
        <v>42</v>
      </c>
      <c r="L75" s="0" t="n">
        <v>38</v>
      </c>
      <c r="N75" s="0" t="n">
        <f aca="false">J75/K74</f>
        <v>0.950819672131147</v>
      </c>
      <c r="P75" s="0" t="n">
        <f aca="false">J75/K76</f>
        <v>2.76190476190476</v>
      </c>
    </row>
    <row r="76" customFormat="false" ht="12.8" hidden="false" customHeight="false" outlineLevel="0" collapsed="false">
      <c r="A76" s="0" t="s">
        <v>1062</v>
      </c>
      <c r="B76" s="0" t="n">
        <v>1753510</v>
      </c>
      <c r="C76" s="0" t="n">
        <v>1765383</v>
      </c>
      <c r="D76" s="0" t="s">
        <v>1063</v>
      </c>
      <c r="E76" s="0" t="n">
        <v>1753510</v>
      </c>
      <c r="F76" s="0" t="n">
        <v>1754037</v>
      </c>
      <c r="G76" s="0" t="n">
        <v>528</v>
      </c>
      <c r="H76" s="0" t="n">
        <v>523</v>
      </c>
      <c r="I76" s="30" t="s">
        <v>755</v>
      </c>
      <c r="J76" s="0" t="n">
        <v>16</v>
      </c>
      <c r="K76" s="0" t="n">
        <v>21</v>
      </c>
      <c r="L76" s="0" t="n">
        <v>6</v>
      </c>
      <c r="N76" s="0" t="n">
        <f aca="false">J76/K75</f>
        <v>0.380952380952381</v>
      </c>
      <c r="P76" s="0" t="e">
        <f aca="false">J76/K77</f>
        <v>#DIV/0!</v>
      </c>
      <c r="R76" s="0" t="n">
        <f aca="false">J78/J76</f>
        <v>0.6875</v>
      </c>
      <c r="S76" s="0" t="n">
        <f aca="false">J76/J78</f>
        <v>1.45454545454545</v>
      </c>
    </row>
    <row r="77" customFormat="false" ht="12.8" hidden="false" customHeight="false" outlineLevel="0" collapsed="false">
      <c r="A77" s="0" t="s">
        <v>1062</v>
      </c>
      <c r="B77" s="0" t="n">
        <v>1753510</v>
      </c>
      <c r="C77" s="0" t="n">
        <v>1765383</v>
      </c>
      <c r="D77" s="0" t="s">
        <v>1064</v>
      </c>
      <c r="E77" s="0" t="n">
        <v>1754038</v>
      </c>
      <c r="F77" s="0" t="n">
        <v>1753715</v>
      </c>
      <c r="G77" s="48" t="n">
        <v>324</v>
      </c>
      <c r="H77" s="0" t="n">
        <v>2</v>
      </c>
      <c r="I77" s="30" t="s">
        <v>898</v>
      </c>
      <c r="J77" s="0" t="n">
        <v>0</v>
      </c>
      <c r="K77" s="0" t="n">
        <v>0</v>
      </c>
      <c r="L77" s="0" t="n">
        <v>0</v>
      </c>
      <c r="N77" s="0" t="n">
        <f aca="false">J77/K76</f>
        <v>0</v>
      </c>
      <c r="P77" s="0" t="n">
        <f aca="false">J77/K78</f>
        <v>0</v>
      </c>
    </row>
    <row r="78" customFormat="false" ht="12.8" hidden="false" customHeight="false" outlineLevel="0" collapsed="false">
      <c r="A78" s="0" t="s">
        <v>1062</v>
      </c>
      <c r="B78" s="0" t="n">
        <v>1753510</v>
      </c>
      <c r="C78" s="0" t="n">
        <v>1765383</v>
      </c>
      <c r="D78" s="0" t="s">
        <v>1065</v>
      </c>
      <c r="E78" s="0" t="n">
        <v>1753716</v>
      </c>
      <c r="F78" s="0" t="n">
        <v>1755431</v>
      </c>
      <c r="G78" s="0" t="n">
        <v>1716</v>
      </c>
      <c r="H78" s="0" t="n">
        <v>1688</v>
      </c>
      <c r="I78" s="30" t="s">
        <v>863</v>
      </c>
      <c r="J78" s="0" t="n">
        <v>11</v>
      </c>
      <c r="K78" s="0" t="n">
        <v>5</v>
      </c>
      <c r="L78" s="0" t="n">
        <v>11</v>
      </c>
      <c r="N78" s="0" t="e">
        <f aca="false">J78/K77</f>
        <v>#DIV/0!</v>
      </c>
      <c r="P78" s="0" t="n">
        <f aca="false">J78/K79</f>
        <v>1.375</v>
      </c>
      <c r="R78" s="0" t="n">
        <f aca="false">J80/J78</f>
        <v>0.545454545454545</v>
      </c>
      <c r="S78" s="0" t="n">
        <f aca="false">J78/J80</f>
        <v>1.83333333333333</v>
      </c>
    </row>
    <row r="79" customFormat="false" ht="12.8" hidden="false" customHeight="false" outlineLevel="0" collapsed="false">
      <c r="A79" s="0" t="s">
        <v>1062</v>
      </c>
      <c r="B79" s="0" t="n">
        <v>1753510</v>
      </c>
      <c r="C79" s="0" t="n">
        <v>1765383</v>
      </c>
      <c r="D79" s="0" t="s">
        <v>1066</v>
      </c>
      <c r="E79" s="0" t="n">
        <v>1755432</v>
      </c>
      <c r="F79" s="0" t="n">
        <v>1755444</v>
      </c>
      <c r="G79" s="0" t="n">
        <v>13</v>
      </c>
      <c r="H79" s="0" t="n">
        <v>13</v>
      </c>
      <c r="I79" s="30" t="s">
        <v>707</v>
      </c>
      <c r="J79" s="0" t="n">
        <v>8</v>
      </c>
      <c r="K79" s="0" t="n">
        <v>8</v>
      </c>
      <c r="L79" s="0" t="n">
        <v>3</v>
      </c>
      <c r="N79" s="0" t="n">
        <f aca="false">J79/K78</f>
        <v>1.6</v>
      </c>
      <c r="P79" s="0" t="n">
        <f aca="false">J79/K80</f>
        <v>1</v>
      </c>
    </row>
    <row r="80" customFormat="false" ht="12.8" hidden="false" customHeight="false" outlineLevel="0" collapsed="false">
      <c r="A80" s="0" t="s">
        <v>1062</v>
      </c>
      <c r="B80" s="0" t="n">
        <v>1753510</v>
      </c>
      <c r="C80" s="0" t="n">
        <v>1765383</v>
      </c>
      <c r="D80" s="0" t="s">
        <v>1067</v>
      </c>
      <c r="E80" s="0" t="n">
        <v>1755445</v>
      </c>
      <c r="F80" s="0" t="n">
        <v>1757310</v>
      </c>
      <c r="G80" s="0" t="n">
        <v>1866</v>
      </c>
      <c r="H80" s="0" t="n">
        <v>1865</v>
      </c>
      <c r="I80" s="30" t="s">
        <v>707</v>
      </c>
      <c r="J80" s="0" t="n">
        <v>6</v>
      </c>
      <c r="K80" s="0" t="n">
        <v>8</v>
      </c>
      <c r="L80" s="0" t="n">
        <v>4</v>
      </c>
      <c r="N80" s="0" t="n">
        <f aca="false">J80/K79</f>
        <v>0.75</v>
      </c>
      <c r="P80" s="0" t="n">
        <f aca="false">J80/K81</f>
        <v>0.352941176470588</v>
      </c>
      <c r="R80" s="0" t="n">
        <f aca="false">J82/J80</f>
        <v>1.16666666666667</v>
      </c>
      <c r="S80" s="0" t="n">
        <f aca="false">J80/J82</f>
        <v>0.857142857142857</v>
      </c>
    </row>
    <row r="81" customFormat="false" ht="12.8" hidden="false" customHeight="false" outlineLevel="0" collapsed="false">
      <c r="A81" s="0" t="s">
        <v>1062</v>
      </c>
      <c r="B81" s="0" t="n">
        <v>1753510</v>
      </c>
      <c r="C81" s="0" t="n">
        <v>1765383</v>
      </c>
      <c r="D81" s="0" t="s">
        <v>1068</v>
      </c>
      <c r="E81" s="0" t="n">
        <v>1757311</v>
      </c>
      <c r="F81" s="0" t="n">
        <v>1757680</v>
      </c>
      <c r="G81" s="48" t="n">
        <v>370</v>
      </c>
      <c r="H81" s="0" t="n">
        <v>370</v>
      </c>
      <c r="I81" s="30" t="s">
        <v>707</v>
      </c>
      <c r="J81" s="0" t="n">
        <v>14</v>
      </c>
      <c r="K81" s="0" t="n">
        <v>17</v>
      </c>
      <c r="L81" s="0" t="n">
        <v>6</v>
      </c>
      <c r="N81" s="0" t="n">
        <f aca="false">J81/K80</f>
        <v>1.75</v>
      </c>
      <c r="P81" s="0" t="n">
        <f aca="false">J81/K82</f>
        <v>2.33333333333333</v>
      </c>
    </row>
    <row r="82" customFormat="false" ht="12.8" hidden="false" customHeight="false" outlineLevel="0" collapsed="false">
      <c r="A82" s="0" t="s">
        <v>1062</v>
      </c>
      <c r="B82" s="0" t="n">
        <v>1753510</v>
      </c>
      <c r="C82" s="0" t="n">
        <v>1765383</v>
      </c>
      <c r="D82" s="0" t="s">
        <v>1069</v>
      </c>
      <c r="E82" s="0" t="n">
        <v>1757681</v>
      </c>
      <c r="F82" s="0" t="n">
        <v>1759432</v>
      </c>
      <c r="G82" s="0" t="n">
        <v>1752</v>
      </c>
      <c r="H82" s="0" t="n">
        <v>1748</v>
      </c>
      <c r="I82" s="30" t="s">
        <v>707</v>
      </c>
      <c r="J82" s="0" t="n">
        <v>7</v>
      </c>
      <c r="K82" s="0" t="n">
        <v>6</v>
      </c>
      <c r="L82" s="0" t="n">
        <v>6</v>
      </c>
      <c r="N82" s="0" t="n">
        <f aca="false">J82/K81</f>
        <v>0.411764705882353</v>
      </c>
      <c r="P82" s="0" t="n">
        <f aca="false">J82/K83</f>
        <v>0.7</v>
      </c>
      <c r="R82" s="0" t="n">
        <f aca="false">J84/J82</f>
        <v>1.14285714285714</v>
      </c>
      <c r="S82" s="0" t="n">
        <f aca="false">J82/J84</f>
        <v>0.875</v>
      </c>
    </row>
    <row r="83" customFormat="false" ht="12.8" hidden="false" customHeight="false" outlineLevel="0" collapsed="false">
      <c r="A83" s="0" t="s">
        <v>1062</v>
      </c>
      <c r="B83" s="0" t="n">
        <v>1753510</v>
      </c>
      <c r="C83" s="0" t="n">
        <v>1765383</v>
      </c>
      <c r="D83" s="0" t="s">
        <v>1070</v>
      </c>
      <c r="E83" s="0" t="n">
        <v>1759433</v>
      </c>
      <c r="F83" s="0" t="n">
        <v>1759434</v>
      </c>
      <c r="G83" s="0" t="n">
        <v>2</v>
      </c>
      <c r="H83" s="0" t="n">
        <v>2</v>
      </c>
      <c r="I83" s="30" t="s">
        <v>707</v>
      </c>
      <c r="J83" s="0" t="n">
        <v>10</v>
      </c>
      <c r="K83" s="0" t="n">
        <v>10</v>
      </c>
      <c r="L83" s="0" t="n">
        <v>10</v>
      </c>
      <c r="N83" s="0" t="n">
        <f aca="false">J83/K82</f>
        <v>1.66666666666667</v>
      </c>
      <c r="P83" s="0" t="n">
        <f aca="false">J83/K84</f>
        <v>1.42857142857143</v>
      </c>
    </row>
    <row r="84" customFormat="false" ht="12.8" hidden="false" customHeight="false" outlineLevel="0" collapsed="false">
      <c r="A84" s="0" t="s">
        <v>1062</v>
      </c>
      <c r="B84" s="0" t="n">
        <v>1753510</v>
      </c>
      <c r="C84" s="0" t="n">
        <v>1765383</v>
      </c>
      <c r="D84" s="0" t="s">
        <v>1071</v>
      </c>
      <c r="E84" s="0" t="n">
        <v>1759435</v>
      </c>
      <c r="F84" s="0" t="n">
        <v>1760178</v>
      </c>
      <c r="G84" s="0" t="n">
        <v>744</v>
      </c>
      <c r="H84" s="0" t="n">
        <v>744</v>
      </c>
      <c r="I84" s="30" t="s">
        <v>707</v>
      </c>
      <c r="J84" s="0" t="n">
        <v>8</v>
      </c>
      <c r="K84" s="0" t="n">
        <v>7</v>
      </c>
      <c r="L84" s="0" t="n">
        <v>4</v>
      </c>
      <c r="N84" s="0" t="n">
        <f aca="false">J84/K83</f>
        <v>0.8</v>
      </c>
      <c r="P84" s="0" t="n">
        <f aca="false">J84/K85</f>
        <v>4</v>
      </c>
      <c r="R84" s="0" t="n">
        <f aca="false">J86/J84</f>
        <v>0.75</v>
      </c>
      <c r="S84" s="0" t="n">
        <f aca="false">J84/J86</f>
        <v>1.33333333333333</v>
      </c>
    </row>
    <row r="85" customFormat="false" ht="12.8" hidden="false" customHeight="false" outlineLevel="0" collapsed="false">
      <c r="A85" s="0" t="s">
        <v>1062</v>
      </c>
      <c r="B85" s="0" t="n">
        <v>1753510</v>
      </c>
      <c r="C85" s="0" t="n">
        <v>1765383</v>
      </c>
      <c r="D85" s="0" t="s">
        <v>1072</v>
      </c>
      <c r="E85" s="0" t="n">
        <v>1760179</v>
      </c>
      <c r="F85" s="0" t="n">
        <v>1760174</v>
      </c>
      <c r="G85" s="0" t="n">
        <v>6</v>
      </c>
      <c r="H85" s="0" t="n">
        <v>2</v>
      </c>
      <c r="I85" s="30" t="s">
        <v>711</v>
      </c>
      <c r="J85" s="0" t="n">
        <v>2</v>
      </c>
      <c r="K85" s="0" t="n">
        <v>2</v>
      </c>
      <c r="L85" s="0" t="n">
        <v>2</v>
      </c>
      <c r="N85" s="0" t="n">
        <f aca="false">J85/K84</f>
        <v>0.285714285714286</v>
      </c>
      <c r="P85" s="0" t="n">
        <f aca="false">J85/K86</f>
        <v>1</v>
      </c>
    </row>
    <row r="86" customFormat="false" ht="12.8" hidden="false" customHeight="false" outlineLevel="0" collapsed="false">
      <c r="A86" s="0" t="s">
        <v>1062</v>
      </c>
      <c r="B86" s="0" t="n">
        <v>1753510</v>
      </c>
      <c r="C86" s="0" t="n">
        <v>1765383</v>
      </c>
      <c r="D86" s="0" t="s">
        <v>1073</v>
      </c>
      <c r="E86" s="0" t="n">
        <v>1760175</v>
      </c>
      <c r="F86" s="0" t="n">
        <v>1760555</v>
      </c>
      <c r="G86" s="0" t="n">
        <v>381</v>
      </c>
      <c r="H86" s="0" t="n">
        <v>372</v>
      </c>
      <c r="I86" s="30" t="s">
        <v>863</v>
      </c>
      <c r="J86" s="0" t="n">
        <v>6</v>
      </c>
      <c r="K86" s="0" t="n">
        <v>2</v>
      </c>
      <c r="L86" s="0" t="n">
        <v>5</v>
      </c>
      <c r="N86" s="0" t="n">
        <f aca="false">J86/K85</f>
        <v>3</v>
      </c>
      <c r="P86" s="0" t="n">
        <f aca="false">J86/K87</f>
        <v>3</v>
      </c>
      <c r="R86" s="0" t="n">
        <f aca="false">J88/J86</f>
        <v>2.66666666666667</v>
      </c>
      <c r="S86" s="0" t="n">
        <f aca="false">J86/J88</f>
        <v>0.375</v>
      </c>
    </row>
    <row r="87" customFormat="false" ht="12.8" hidden="false" customHeight="false" outlineLevel="0" collapsed="false">
      <c r="A87" s="0" t="s">
        <v>1062</v>
      </c>
      <c r="B87" s="0" t="n">
        <v>1753510</v>
      </c>
      <c r="C87" s="0" t="n">
        <v>1765383</v>
      </c>
      <c r="D87" s="0" t="s">
        <v>1074</v>
      </c>
      <c r="E87" s="0" t="n">
        <v>1760556</v>
      </c>
      <c r="F87" s="0" t="n">
        <v>1760551</v>
      </c>
      <c r="G87" s="0" t="n">
        <v>6</v>
      </c>
      <c r="H87" s="0" t="n">
        <v>2</v>
      </c>
      <c r="I87" s="30" t="s">
        <v>711</v>
      </c>
      <c r="J87" s="0" t="n">
        <v>2</v>
      </c>
      <c r="K87" s="0" t="n">
        <v>2</v>
      </c>
      <c r="L87" s="0" t="n">
        <v>2</v>
      </c>
      <c r="N87" s="0" t="n">
        <f aca="false">J87/K86</f>
        <v>1</v>
      </c>
      <c r="P87" s="0" t="n">
        <f aca="false">J87/K88</f>
        <v>0.222222222222222</v>
      </c>
    </row>
    <row r="88" customFormat="false" ht="12.8" hidden="false" customHeight="false" outlineLevel="0" collapsed="false">
      <c r="A88" s="0" t="s">
        <v>1062</v>
      </c>
      <c r="B88" s="0" t="n">
        <v>1753510</v>
      </c>
      <c r="C88" s="0" t="n">
        <v>1765383</v>
      </c>
      <c r="D88" s="0" t="s">
        <v>1075</v>
      </c>
      <c r="E88" s="0" t="n">
        <v>1760552</v>
      </c>
      <c r="F88" s="0" t="n">
        <v>1760929</v>
      </c>
      <c r="G88" s="0" t="n">
        <v>378</v>
      </c>
      <c r="H88" s="0" t="n">
        <v>378</v>
      </c>
      <c r="I88" s="30" t="s">
        <v>707</v>
      </c>
      <c r="J88" s="0" t="n">
        <v>16</v>
      </c>
      <c r="K88" s="0" t="n">
        <v>9</v>
      </c>
      <c r="L88" s="0" t="n">
        <v>17</v>
      </c>
      <c r="N88" s="45" t="n">
        <f aca="false">J88/K87</f>
        <v>8</v>
      </c>
      <c r="O88" s="0" t="s">
        <v>1009</v>
      </c>
      <c r="P88" s="0" t="n">
        <f aca="false">J88/K89</f>
        <v>0.258064516129032</v>
      </c>
      <c r="R88" s="0" t="n">
        <f aca="false">J90/J88</f>
        <v>2</v>
      </c>
      <c r="S88" s="0" t="n">
        <f aca="false">J88/J90</f>
        <v>0.5</v>
      </c>
    </row>
    <row r="89" customFormat="false" ht="12.8" hidden="false" customHeight="false" outlineLevel="0" collapsed="false">
      <c r="A89" s="0" t="s">
        <v>1062</v>
      </c>
      <c r="B89" s="0" t="n">
        <v>1753510</v>
      </c>
      <c r="C89" s="0" t="n">
        <v>1765383</v>
      </c>
      <c r="D89" s="0" t="s">
        <v>1076</v>
      </c>
      <c r="E89" s="0" t="n">
        <v>1760930</v>
      </c>
      <c r="F89" s="0" t="n">
        <v>1760996</v>
      </c>
      <c r="G89" s="0" t="n">
        <v>67</v>
      </c>
      <c r="H89" s="0" t="n">
        <v>67</v>
      </c>
      <c r="I89" s="30" t="s">
        <v>707</v>
      </c>
      <c r="J89" s="0" t="n">
        <v>60</v>
      </c>
      <c r="K89" s="0" t="n">
        <v>62</v>
      </c>
      <c r="L89" s="0" t="n">
        <v>9</v>
      </c>
      <c r="N89" s="0" t="n">
        <f aca="false">J89/K88</f>
        <v>6.66666666666667</v>
      </c>
      <c r="P89" s="0" t="n">
        <f aca="false">J89/K90</f>
        <v>2</v>
      </c>
    </row>
    <row r="90" customFormat="false" ht="12.8" hidden="false" customHeight="false" outlineLevel="0" collapsed="false">
      <c r="A90" s="0" t="s">
        <v>1062</v>
      </c>
      <c r="B90" s="0" t="n">
        <v>1753510</v>
      </c>
      <c r="C90" s="0" t="n">
        <v>1765383</v>
      </c>
      <c r="D90" s="0" t="s">
        <v>1077</v>
      </c>
      <c r="E90" s="0" t="n">
        <v>1760997</v>
      </c>
      <c r="F90" s="0" t="n">
        <v>1761605</v>
      </c>
      <c r="G90" s="0" t="n">
        <v>609</v>
      </c>
      <c r="H90" s="0" t="n">
        <v>609</v>
      </c>
      <c r="I90" s="30" t="s">
        <v>707</v>
      </c>
      <c r="J90" s="0" t="n">
        <v>32</v>
      </c>
      <c r="K90" s="0" t="n">
        <v>30</v>
      </c>
      <c r="L90" s="0" t="n">
        <v>24</v>
      </c>
      <c r="N90" s="0" t="n">
        <f aca="false">J90/K89</f>
        <v>0.516129032258065</v>
      </c>
      <c r="P90" s="0" t="n">
        <f aca="false">J90/K91</f>
        <v>1.77777777777778</v>
      </c>
      <c r="R90" s="0" t="n">
        <f aca="false">J92/J90</f>
        <v>0.84375</v>
      </c>
      <c r="S90" s="0" t="n">
        <f aca="false">J90/J92</f>
        <v>1.18518518518519</v>
      </c>
    </row>
    <row r="91" customFormat="false" ht="12.8" hidden="false" customHeight="false" outlineLevel="0" collapsed="false">
      <c r="A91" s="0" t="s">
        <v>1062</v>
      </c>
      <c r="B91" s="0" t="n">
        <v>1753510</v>
      </c>
      <c r="C91" s="0" t="n">
        <v>1765383</v>
      </c>
      <c r="D91" s="0" t="s">
        <v>1078</v>
      </c>
      <c r="E91" s="0" t="n">
        <v>1761606</v>
      </c>
      <c r="F91" s="0" t="n">
        <v>1761743</v>
      </c>
      <c r="G91" s="0" t="n">
        <v>138</v>
      </c>
      <c r="H91" s="0" t="n">
        <v>138</v>
      </c>
      <c r="I91" s="30" t="s">
        <v>707</v>
      </c>
      <c r="J91" s="0" t="n">
        <v>22</v>
      </c>
      <c r="K91" s="0" t="n">
        <v>18</v>
      </c>
      <c r="L91" s="0" t="n">
        <v>27</v>
      </c>
      <c r="N91" s="0" t="n">
        <f aca="false">J91/K90</f>
        <v>0.733333333333333</v>
      </c>
      <c r="P91" s="0" t="n">
        <f aca="false">J91/K92</f>
        <v>1.57142857142857</v>
      </c>
    </row>
    <row r="92" customFormat="false" ht="12.8" hidden="false" customHeight="false" outlineLevel="0" collapsed="false">
      <c r="A92" s="0" t="s">
        <v>1062</v>
      </c>
      <c r="B92" s="0" t="n">
        <v>1753510</v>
      </c>
      <c r="C92" s="0" t="n">
        <v>1765383</v>
      </c>
      <c r="D92" s="0" t="s">
        <v>1079</v>
      </c>
      <c r="E92" s="0" t="n">
        <v>1761744</v>
      </c>
      <c r="F92" s="0" t="n">
        <v>1762937</v>
      </c>
      <c r="G92" s="0" t="n">
        <v>1194</v>
      </c>
      <c r="H92" s="0" t="n">
        <v>1194</v>
      </c>
      <c r="I92" s="30" t="s">
        <v>707</v>
      </c>
      <c r="J92" s="0" t="n">
        <v>27</v>
      </c>
      <c r="K92" s="0" t="n">
        <v>14</v>
      </c>
      <c r="L92" s="0" t="n">
        <v>20</v>
      </c>
      <c r="N92" s="0" t="n">
        <f aca="false">J92/K91</f>
        <v>1.5</v>
      </c>
      <c r="P92" s="0" t="n">
        <f aca="false">J92/K93</f>
        <v>1.35</v>
      </c>
      <c r="R92" s="0" t="n">
        <f aca="false">J94/J92</f>
        <v>4.2962962962963</v>
      </c>
      <c r="S92" s="0" t="n">
        <f aca="false">J92/J94</f>
        <v>0.232758620689655</v>
      </c>
    </row>
    <row r="93" customFormat="false" ht="12.8" hidden="false" customHeight="false" outlineLevel="0" collapsed="false">
      <c r="A93" s="0" t="s">
        <v>1062</v>
      </c>
      <c r="B93" s="0" t="n">
        <v>1753510</v>
      </c>
      <c r="C93" s="0" t="n">
        <v>1765383</v>
      </c>
      <c r="D93" s="0" t="s">
        <v>1080</v>
      </c>
      <c r="E93" s="0" t="n">
        <v>1762938</v>
      </c>
      <c r="F93" s="0" t="n">
        <v>1762946</v>
      </c>
      <c r="G93" s="0" t="n">
        <v>9</v>
      </c>
      <c r="H93" s="0" t="n">
        <v>9</v>
      </c>
      <c r="I93" s="30" t="s">
        <v>707</v>
      </c>
      <c r="J93" s="0" t="n">
        <v>20</v>
      </c>
      <c r="K93" s="0" t="n">
        <v>20</v>
      </c>
      <c r="L93" s="0" t="n">
        <v>0</v>
      </c>
      <c r="N93" s="0" t="n">
        <f aca="false">J93/K92</f>
        <v>1.42857142857143</v>
      </c>
      <c r="P93" s="0" t="n">
        <f aca="false">J93/K94</f>
        <v>0.176991150442478</v>
      </c>
    </row>
    <row r="94" customFormat="false" ht="12.8" hidden="false" customHeight="false" outlineLevel="0" collapsed="false">
      <c r="A94" s="0" t="s">
        <v>1062</v>
      </c>
      <c r="B94" s="0" t="n">
        <v>1753510</v>
      </c>
      <c r="C94" s="0" t="n">
        <v>1765383</v>
      </c>
      <c r="D94" s="0" t="s">
        <v>1081</v>
      </c>
      <c r="E94" s="0" t="n">
        <v>1762947</v>
      </c>
      <c r="F94" s="0" t="n">
        <v>1763393</v>
      </c>
      <c r="G94" s="0" t="n">
        <v>447</v>
      </c>
      <c r="H94" s="0" t="n">
        <v>447</v>
      </c>
      <c r="I94" s="30" t="s">
        <v>707</v>
      </c>
      <c r="J94" s="0" t="n">
        <v>116</v>
      </c>
      <c r="K94" s="0" t="n">
        <v>113</v>
      </c>
      <c r="L94" s="0" t="n">
        <v>22</v>
      </c>
      <c r="N94" s="47" t="n">
        <f aca="false">J94/K93</f>
        <v>5.8</v>
      </c>
      <c r="P94" s="0" t="n">
        <f aca="false">J94/K95</f>
        <v>1.36470588235294</v>
      </c>
      <c r="R94" s="0" t="n">
        <f aca="false">J96/J94</f>
        <v>1.05172413793103</v>
      </c>
      <c r="S94" s="0" t="n">
        <f aca="false">J94/J96</f>
        <v>0.950819672131147</v>
      </c>
    </row>
    <row r="95" customFormat="false" ht="12.8" hidden="false" customHeight="false" outlineLevel="0" collapsed="false">
      <c r="A95" s="0" t="s">
        <v>1062</v>
      </c>
      <c r="B95" s="0" t="n">
        <v>1753510</v>
      </c>
      <c r="C95" s="0" t="n">
        <v>1765383</v>
      </c>
      <c r="D95" s="0" t="s">
        <v>1082</v>
      </c>
      <c r="E95" s="0" t="n">
        <v>1763394</v>
      </c>
      <c r="F95" s="0" t="n">
        <v>1763427</v>
      </c>
      <c r="G95" s="0" t="n">
        <v>34</v>
      </c>
      <c r="H95" s="0" t="n">
        <v>34</v>
      </c>
      <c r="I95" s="30" t="s">
        <v>707</v>
      </c>
      <c r="J95" s="0" t="n">
        <v>89</v>
      </c>
      <c r="K95" s="0" t="n">
        <v>85</v>
      </c>
      <c r="L95" s="0" t="n">
        <v>8</v>
      </c>
      <c r="N95" s="0" t="n">
        <f aca="false">J95/K94</f>
        <v>0.787610619469027</v>
      </c>
      <c r="P95" s="0" t="n">
        <f aca="false">J95/K96</f>
        <v>0.787610619469027</v>
      </c>
    </row>
    <row r="96" customFormat="false" ht="12.8" hidden="false" customHeight="false" outlineLevel="0" collapsed="false">
      <c r="A96" s="0" t="s">
        <v>1062</v>
      </c>
      <c r="B96" s="0" t="n">
        <v>1753510</v>
      </c>
      <c r="C96" s="0" t="n">
        <v>1765383</v>
      </c>
      <c r="D96" s="0" t="s">
        <v>1083</v>
      </c>
      <c r="E96" s="0" t="n">
        <v>1763428</v>
      </c>
      <c r="F96" s="0" t="n">
        <v>1764717</v>
      </c>
      <c r="G96" s="0" t="n">
        <v>1290</v>
      </c>
      <c r="H96" s="0" t="n">
        <v>1290</v>
      </c>
      <c r="I96" s="30" t="s">
        <v>707</v>
      </c>
      <c r="J96" s="0" t="n">
        <v>122</v>
      </c>
      <c r="K96" s="0" t="n">
        <v>113</v>
      </c>
      <c r="L96" s="0" t="n">
        <v>67</v>
      </c>
      <c r="N96" s="0" t="n">
        <f aca="false">J96/K95</f>
        <v>1.43529411764706</v>
      </c>
      <c r="O96" s="0" t="s">
        <v>1004</v>
      </c>
      <c r="P96" s="0" t="n">
        <f aca="false">J96/K97</f>
        <v>3.21052631578947</v>
      </c>
      <c r="R96" s="0" t="n">
        <f aca="false">J98/J96</f>
        <v>0.434426229508197</v>
      </c>
      <c r="S96" s="0" t="n">
        <f aca="false">J96/J98</f>
        <v>2.30188679245283</v>
      </c>
    </row>
    <row r="97" customFormat="false" ht="12.8" hidden="false" customHeight="false" outlineLevel="0" collapsed="false">
      <c r="A97" s="0" t="s">
        <v>1062</v>
      </c>
      <c r="B97" s="0" t="n">
        <v>1753510</v>
      </c>
      <c r="C97" s="0" t="n">
        <v>1765383</v>
      </c>
      <c r="D97" s="0" t="s">
        <v>1084</v>
      </c>
      <c r="E97" s="0" t="n">
        <v>1764718</v>
      </c>
      <c r="F97" s="0" t="n">
        <v>1764754</v>
      </c>
      <c r="G97" s="0" t="n">
        <v>37</v>
      </c>
      <c r="H97" s="0" t="n">
        <v>37</v>
      </c>
      <c r="I97" s="30" t="s">
        <v>707</v>
      </c>
      <c r="J97" s="0" t="n">
        <v>38</v>
      </c>
      <c r="K97" s="0" t="n">
        <v>38</v>
      </c>
      <c r="L97" s="0" t="n">
        <v>2</v>
      </c>
      <c r="N97" s="0" t="n">
        <f aca="false">J97/K96</f>
        <v>0.336283185840708</v>
      </c>
      <c r="P97" s="0" t="n">
        <f aca="false">J97/K98</f>
        <v>0.612903225806452</v>
      </c>
    </row>
    <row r="98" customFormat="false" ht="12.8" hidden="false" customHeight="false" outlineLevel="0" collapsed="false">
      <c r="A98" s="0" t="s">
        <v>1062</v>
      </c>
      <c r="B98" s="0" t="n">
        <v>1753510</v>
      </c>
      <c r="C98" s="0" t="n">
        <v>1765383</v>
      </c>
      <c r="D98" s="0" t="s">
        <v>1085</v>
      </c>
      <c r="E98" s="0" t="n">
        <v>1764755</v>
      </c>
      <c r="F98" s="0" t="n">
        <v>1764973</v>
      </c>
      <c r="G98" s="0" t="n">
        <v>219</v>
      </c>
      <c r="H98" s="0" t="n">
        <v>219</v>
      </c>
      <c r="I98" s="30" t="s">
        <v>707</v>
      </c>
      <c r="J98" s="0" t="n">
        <v>53</v>
      </c>
      <c r="K98" s="0" t="n">
        <v>62</v>
      </c>
      <c r="L98" s="0" t="n">
        <v>11</v>
      </c>
      <c r="N98" s="0" t="n">
        <f aca="false">J98/K97</f>
        <v>1.39473684210526</v>
      </c>
      <c r="O98" s="0" t="s">
        <v>1086</v>
      </c>
      <c r="P98" s="0" t="n">
        <f aca="false">J98/K99</f>
        <v>1.39473684210526</v>
      </c>
      <c r="R98" s="0" t="n">
        <f aca="false">J100/J98</f>
        <v>0.566037735849057</v>
      </c>
      <c r="S98" s="0" t="n">
        <f aca="false">J98/J100</f>
        <v>1.76666666666667</v>
      </c>
    </row>
    <row r="99" customFormat="false" ht="12.8" hidden="false" customHeight="false" outlineLevel="0" collapsed="false">
      <c r="A99" s="0" t="s">
        <v>1062</v>
      </c>
      <c r="B99" s="0" t="n">
        <v>1753510</v>
      </c>
      <c r="C99" s="0" t="n">
        <v>1765383</v>
      </c>
      <c r="D99" s="0" t="s">
        <v>1087</v>
      </c>
      <c r="E99" s="0" t="n">
        <v>1764974</v>
      </c>
      <c r="F99" s="0" t="n">
        <v>1764978</v>
      </c>
      <c r="G99" s="0" t="n">
        <v>5</v>
      </c>
      <c r="H99" s="0" t="n">
        <v>5</v>
      </c>
      <c r="I99" s="30" t="s">
        <v>707</v>
      </c>
      <c r="J99" s="0" t="n">
        <v>38</v>
      </c>
      <c r="K99" s="0" t="n">
        <v>38</v>
      </c>
      <c r="L99" s="0" t="n">
        <v>2</v>
      </c>
      <c r="N99" s="0" t="n">
        <f aca="false">J99/K98</f>
        <v>0.612903225806452</v>
      </c>
      <c r="P99" s="0" t="n">
        <f aca="false">J99/K100</f>
        <v>1.35714285714286</v>
      </c>
    </row>
    <row r="100" customFormat="false" ht="12.8" hidden="false" customHeight="false" outlineLevel="0" collapsed="false">
      <c r="A100" s="0" t="s">
        <v>1062</v>
      </c>
      <c r="B100" s="0" t="n">
        <v>1753510</v>
      </c>
      <c r="C100" s="0" t="n">
        <v>1765383</v>
      </c>
      <c r="D100" s="0" t="s">
        <v>1088</v>
      </c>
      <c r="E100" s="0" t="n">
        <v>1764979</v>
      </c>
      <c r="F100" s="0" t="n">
        <v>1765383</v>
      </c>
      <c r="G100" s="0" t="n">
        <v>405</v>
      </c>
      <c r="H100" s="0" t="n">
        <v>405</v>
      </c>
      <c r="I100" s="30" t="s">
        <v>707</v>
      </c>
      <c r="J100" s="0" t="n">
        <v>30</v>
      </c>
      <c r="K100" s="0" t="n">
        <v>28</v>
      </c>
      <c r="L100" s="0" t="n">
        <v>20</v>
      </c>
      <c r="N100" s="0" t="n">
        <f aca="false">J100/K99</f>
        <v>0.789473684210526</v>
      </c>
      <c r="P100" s="0" t="n">
        <f aca="false">J100/K101</f>
        <v>0.37037037037037</v>
      </c>
    </row>
    <row r="101" customFormat="false" ht="12.8" hidden="false" customHeight="false" outlineLevel="0" collapsed="false">
      <c r="A101" s="0" t="s">
        <v>1089</v>
      </c>
      <c r="B101" s="0" t="n">
        <v>1790284</v>
      </c>
      <c r="C101" s="0" t="n">
        <v>1792235</v>
      </c>
      <c r="D101" s="0" t="s">
        <v>1090</v>
      </c>
      <c r="E101" s="0" t="n">
        <v>1790284</v>
      </c>
      <c r="F101" s="0" t="n">
        <v>1791333</v>
      </c>
      <c r="G101" s="0" t="n">
        <v>1050</v>
      </c>
      <c r="H101" s="0" t="n">
        <v>1050</v>
      </c>
      <c r="I101" s="30" t="s">
        <v>707</v>
      </c>
      <c r="J101" s="0" t="n">
        <v>65</v>
      </c>
      <c r="K101" s="0" t="n">
        <v>81</v>
      </c>
      <c r="L101" s="0" t="n">
        <v>29</v>
      </c>
      <c r="N101" s="0" t="n">
        <f aca="false">J101/K100</f>
        <v>2.32142857142857</v>
      </c>
      <c r="P101" s="0" t="n">
        <f aca="false">J101/K102</f>
        <v>1.41304347826087</v>
      </c>
      <c r="R101" s="0" t="n">
        <f aca="false">J103/J101</f>
        <v>1.06153846153846</v>
      </c>
      <c r="S101" s="0" t="n">
        <f aca="false">J101/J103</f>
        <v>0.942028985507246</v>
      </c>
    </row>
    <row r="102" customFormat="false" ht="12.8" hidden="false" customHeight="false" outlineLevel="0" collapsed="false">
      <c r="A102" s="0" t="s">
        <v>1089</v>
      </c>
      <c r="B102" s="0" t="n">
        <v>1790284</v>
      </c>
      <c r="C102" s="0" t="n">
        <v>1792235</v>
      </c>
      <c r="D102" s="0" t="s">
        <v>1091</v>
      </c>
      <c r="E102" s="0" t="n">
        <v>1791334</v>
      </c>
      <c r="F102" s="0" t="n">
        <v>1791333</v>
      </c>
      <c r="G102" s="0" t="n">
        <v>2</v>
      </c>
      <c r="H102" s="0" t="n">
        <v>2</v>
      </c>
      <c r="I102" s="30" t="s">
        <v>707</v>
      </c>
      <c r="J102" s="0" t="n">
        <v>46</v>
      </c>
      <c r="K102" s="0" t="n">
        <v>46</v>
      </c>
      <c r="L102" s="0" t="n">
        <v>46</v>
      </c>
      <c r="N102" s="0" t="n">
        <f aca="false">J102/K101</f>
        <v>0.567901234567901</v>
      </c>
      <c r="P102" s="0" t="n">
        <f aca="false">J102/K103</f>
        <v>0.575</v>
      </c>
    </row>
    <row r="103" customFormat="false" ht="12.8" hidden="false" customHeight="false" outlineLevel="0" collapsed="false">
      <c r="A103" s="0" t="s">
        <v>1089</v>
      </c>
      <c r="B103" s="0" t="n">
        <v>1790284</v>
      </c>
      <c r="C103" s="0" t="n">
        <v>1792235</v>
      </c>
      <c r="D103" s="0" t="s">
        <v>1092</v>
      </c>
      <c r="E103" s="0" t="n">
        <v>1791334</v>
      </c>
      <c r="F103" s="0" t="n">
        <v>1791573</v>
      </c>
      <c r="G103" s="0" t="n">
        <v>240</v>
      </c>
      <c r="H103" s="0" t="n">
        <v>240</v>
      </c>
      <c r="I103" s="30" t="s">
        <v>707</v>
      </c>
      <c r="J103" s="0" t="n">
        <v>69</v>
      </c>
      <c r="K103" s="0" t="n">
        <v>80</v>
      </c>
      <c r="L103" s="0" t="n">
        <v>21</v>
      </c>
      <c r="N103" s="0" t="n">
        <f aca="false">J103/K102</f>
        <v>1.5</v>
      </c>
      <c r="P103" s="0" t="n">
        <f aca="false">J103/K104</f>
        <v>4.92857142857143</v>
      </c>
      <c r="R103" s="0" t="n">
        <f aca="false">J105/J103</f>
        <v>0.333333333333333</v>
      </c>
      <c r="S103" s="0" t="n">
        <f aca="false">J103/J105</f>
        <v>3</v>
      </c>
    </row>
    <row r="104" customFormat="false" ht="12.8" hidden="false" customHeight="false" outlineLevel="0" collapsed="false">
      <c r="A104" s="0" t="s">
        <v>1089</v>
      </c>
      <c r="B104" s="0" t="n">
        <v>1790284</v>
      </c>
      <c r="C104" s="0" t="n">
        <v>1792235</v>
      </c>
      <c r="D104" s="0" t="s">
        <v>1093</v>
      </c>
      <c r="E104" s="0" t="n">
        <v>1791574</v>
      </c>
      <c r="F104" s="0" t="n">
        <v>1791569</v>
      </c>
      <c r="G104" s="0" t="n">
        <v>6</v>
      </c>
      <c r="H104" s="0" t="n">
        <v>2</v>
      </c>
      <c r="I104" s="30" t="s">
        <v>711</v>
      </c>
      <c r="J104" s="0" t="n">
        <v>14</v>
      </c>
      <c r="K104" s="0" t="n">
        <v>14</v>
      </c>
      <c r="L104" s="0" t="n">
        <v>14</v>
      </c>
      <c r="N104" s="0" t="n">
        <f aca="false">J104/K103</f>
        <v>0.175</v>
      </c>
      <c r="P104" s="0" t="n">
        <f aca="false">J104/K105</f>
        <v>0.933333333333333</v>
      </c>
    </row>
    <row r="105" customFormat="false" ht="12.8" hidden="false" customHeight="false" outlineLevel="0" collapsed="false">
      <c r="A105" s="0" t="s">
        <v>1089</v>
      </c>
      <c r="B105" s="0" t="n">
        <v>1790284</v>
      </c>
      <c r="C105" s="0" t="n">
        <v>1792235</v>
      </c>
      <c r="D105" s="0" t="s">
        <v>1094</v>
      </c>
      <c r="E105" s="0" t="n">
        <v>1791570</v>
      </c>
      <c r="F105" s="0" t="n">
        <v>1792235</v>
      </c>
      <c r="G105" s="0" t="n">
        <v>666</v>
      </c>
      <c r="H105" s="0" t="n">
        <v>666</v>
      </c>
      <c r="I105" s="30" t="s">
        <v>707</v>
      </c>
      <c r="J105" s="0" t="n">
        <v>23</v>
      </c>
      <c r="K105" s="0" t="n">
        <v>15</v>
      </c>
      <c r="L105" s="0" t="n">
        <v>28</v>
      </c>
      <c r="N105" s="0" t="n">
        <f aca="false">J105/K104</f>
        <v>1.64285714285714</v>
      </c>
      <c r="P105" s="0" t="n">
        <f aca="false">J105/K106</f>
        <v>0.0200348432055749</v>
      </c>
    </row>
    <row r="106" customFormat="false" ht="12.8" hidden="false" customHeight="false" outlineLevel="0" collapsed="false">
      <c r="A106" s="0" t="s">
        <v>1095</v>
      </c>
      <c r="B106" s="0" t="n">
        <v>1852273</v>
      </c>
      <c r="C106" s="0" t="n">
        <v>1862253</v>
      </c>
      <c r="D106" s="0" t="s">
        <v>1096</v>
      </c>
      <c r="E106" s="0" t="n">
        <v>1852273</v>
      </c>
      <c r="F106" s="0" t="n">
        <v>1852878</v>
      </c>
      <c r="G106" s="0" t="n">
        <v>606</v>
      </c>
      <c r="H106" s="0" t="n">
        <v>606</v>
      </c>
      <c r="I106" s="30" t="s">
        <v>707</v>
      </c>
      <c r="J106" s="0" t="n">
        <v>1470</v>
      </c>
      <c r="K106" s="0" t="n">
        <v>1148</v>
      </c>
      <c r="L106" s="0" t="n">
        <v>591</v>
      </c>
      <c r="P106" s="0" t="n">
        <f aca="false">J106/K107</f>
        <v>1.13338473400154</v>
      </c>
      <c r="R106" s="0" t="n">
        <f aca="false">J108/J106</f>
        <v>0.862585034013605</v>
      </c>
      <c r="S106" s="0" t="n">
        <f aca="false">J106/J108</f>
        <v>1.15930599369085</v>
      </c>
    </row>
    <row r="107" customFormat="false" ht="12.8" hidden="false" customHeight="false" outlineLevel="0" collapsed="false">
      <c r="A107" s="0" t="s">
        <v>1095</v>
      </c>
      <c r="B107" s="0" t="n">
        <v>1852273</v>
      </c>
      <c r="C107" s="0" t="n">
        <v>1862253</v>
      </c>
      <c r="D107" s="0" t="s">
        <v>1097</v>
      </c>
      <c r="E107" s="0" t="n">
        <v>1852879</v>
      </c>
      <c r="F107" s="0" t="n">
        <v>1852927</v>
      </c>
      <c r="G107" s="0" t="n">
        <v>49</v>
      </c>
      <c r="H107" s="0" t="n">
        <v>49</v>
      </c>
      <c r="I107" s="30" t="s">
        <v>707</v>
      </c>
      <c r="J107" s="0" t="n">
        <v>1417</v>
      </c>
      <c r="K107" s="0" t="n">
        <v>1297</v>
      </c>
      <c r="L107" s="0" t="n">
        <v>494</v>
      </c>
      <c r="N107" s="0" t="n">
        <f aca="false">J107/K106</f>
        <v>1.23432055749129</v>
      </c>
      <c r="P107" s="0" t="n">
        <f aca="false">J107/K108</f>
        <v>1.09505409582689</v>
      </c>
    </row>
    <row r="108" customFormat="false" ht="12.8" hidden="false" customHeight="false" outlineLevel="0" collapsed="false">
      <c r="A108" s="0" t="s">
        <v>1095</v>
      </c>
      <c r="B108" s="0" t="n">
        <v>1852273</v>
      </c>
      <c r="C108" s="0" t="n">
        <v>1862253</v>
      </c>
      <c r="D108" s="0" t="s">
        <v>1098</v>
      </c>
      <c r="E108" s="0" t="n">
        <v>1852928</v>
      </c>
      <c r="F108" s="0" t="n">
        <v>1853122</v>
      </c>
      <c r="G108" s="0" t="n">
        <v>195</v>
      </c>
      <c r="H108" s="0" t="n">
        <v>195</v>
      </c>
      <c r="I108" s="30" t="s">
        <v>707</v>
      </c>
      <c r="J108" s="0" t="n">
        <v>1268</v>
      </c>
      <c r="K108" s="0" t="n">
        <v>1294</v>
      </c>
      <c r="L108" s="0" t="n">
        <v>323</v>
      </c>
      <c r="N108" s="0" t="n">
        <f aca="false">J108/K107</f>
        <v>0.977640709329221</v>
      </c>
      <c r="P108" s="0" t="n">
        <f aca="false">J108/K109</f>
        <v>0.940652818991098</v>
      </c>
      <c r="R108" s="0" t="n">
        <f aca="false">J110/J108</f>
        <v>0.775236593059937</v>
      </c>
      <c r="S108" s="0" t="n">
        <f aca="false">J108/J110</f>
        <v>1.28992878942014</v>
      </c>
    </row>
    <row r="109" customFormat="false" ht="12.8" hidden="false" customHeight="false" outlineLevel="0" collapsed="false">
      <c r="A109" s="0" t="s">
        <v>1095</v>
      </c>
      <c r="B109" s="0" t="n">
        <v>1852273</v>
      </c>
      <c r="C109" s="0" t="n">
        <v>1862253</v>
      </c>
      <c r="D109" s="0" t="s">
        <v>1099</v>
      </c>
      <c r="E109" s="0" t="n">
        <v>1853123</v>
      </c>
      <c r="F109" s="0" t="n">
        <v>1853183</v>
      </c>
      <c r="G109" s="0" t="n">
        <v>61</v>
      </c>
      <c r="H109" s="0" t="n">
        <v>61</v>
      </c>
      <c r="I109" s="30" t="s">
        <v>707</v>
      </c>
      <c r="J109" s="0" t="n">
        <v>1263</v>
      </c>
      <c r="K109" s="0" t="n">
        <v>1348</v>
      </c>
      <c r="L109" s="0" t="n">
        <v>371</v>
      </c>
      <c r="N109" s="0" t="n">
        <f aca="false">J109/K108</f>
        <v>0.976043276661515</v>
      </c>
      <c r="P109" s="0" t="n">
        <f aca="false">J109/K110</f>
        <v>1.08412017167382</v>
      </c>
    </row>
    <row r="110" customFormat="false" ht="12.8" hidden="false" customHeight="false" outlineLevel="0" collapsed="false">
      <c r="A110" s="0" t="s">
        <v>1095</v>
      </c>
      <c r="B110" s="0" t="n">
        <v>1852273</v>
      </c>
      <c r="C110" s="0" t="n">
        <v>1862253</v>
      </c>
      <c r="D110" s="0" t="s">
        <v>1100</v>
      </c>
      <c r="E110" s="0" t="n">
        <v>1853184</v>
      </c>
      <c r="F110" s="0" t="n">
        <v>1853573</v>
      </c>
      <c r="G110" s="0" t="n">
        <v>390</v>
      </c>
      <c r="H110" s="0" t="n">
        <v>390</v>
      </c>
      <c r="I110" s="30" t="s">
        <v>707</v>
      </c>
      <c r="J110" s="0" t="n">
        <v>983</v>
      </c>
      <c r="K110" s="0" t="n">
        <v>1165</v>
      </c>
      <c r="L110" s="0" t="n">
        <v>458</v>
      </c>
      <c r="N110" s="0" t="n">
        <f aca="false">J110/K109</f>
        <v>0.729228486646884</v>
      </c>
      <c r="P110" s="0" t="n">
        <f aca="false">J110/K111</f>
        <v>1.34657534246575</v>
      </c>
      <c r="R110" s="0" t="n">
        <f aca="false">J112/J110</f>
        <v>0.325534079348932</v>
      </c>
      <c r="S110" s="0" t="n">
        <f aca="false">J110/J112</f>
        <v>3.071875</v>
      </c>
    </row>
    <row r="111" customFormat="false" ht="12.8" hidden="false" customHeight="false" outlineLevel="0" collapsed="false">
      <c r="A111" s="0" t="s">
        <v>1095</v>
      </c>
      <c r="B111" s="0" t="n">
        <v>1852273</v>
      </c>
      <c r="C111" s="0" t="n">
        <v>1862253</v>
      </c>
      <c r="D111" s="0" t="s">
        <v>1101</v>
      </c>
      <c r="E111" s="0" t="n">
        <v>1853574</v>
      </c>
      <c r="F111" s="0" t="n">
        <v>1853605</v>
      </c>
      <c r="G111" s="0" t="n">
        <v>32</v>
      </c>
      <c r="H111" s="0" t="n">
        <v>32</v>
      </c>
      <c r="I111" s="30" t="s">
        <v>707</v>
      </c>
      <c r="J111" s="0" t="n">
        <v>724</v>
      </c>
      <c r="K111" s="0" t="n">
        <v>730</v>
      </c>
      <c r="L111" s="0" t="n">
        <v>53</v>
      </c>
      <c r="N111" s="0" t="n">
        <f aca="false">J111/K110</f>
        <v>0.621459227467811</v>
      </c>
      <c r="P111" s="0" t="n">
        <f aca="false">J111/K112</f>
        <v>2.77394636015326</v>
      </c>
    </row>
    <row r="112" customFormat="false" ht="12.8" hidden="false" customHeight="false" outlineLevel="0" collapsed="false">
      <c r="A112" s="0" t="s">
        <v>1095</v>
      </c>
      <c r="B112" s="0" t="n">
        <v>1852273</v>
      </c>
      <c r="C112" s="0" t="n">
        <v>1862253</v>
      </c>
      <c r="D112" s="0" t="s">
        <v>1102</v>
      </c>
      <c r="E112" s="0" t="n">
        <v>1853606</v>
      </c>
      <c r="F112" s="0" t="n">
        <v>1854388</v>
      </c>
      <c r="G112" s="0" t="n">
        <v>783</v>
      </c>
      <c r="H112" s="0" t="n">
        <v>783</v>
      </c>
      <c r="I112" s="30" t="s">
        <v>707</v>
      </c>
      <c r="J112" s="0" t="n">
        <v>320</v>
      </c>
      <c r="K112" s="0" t="n">
        <v>261</v>
      </c>
      <c r="L112" s="0" t="n">
        <v>131</v>
      </c>
      <c r="N112" s="0" t="n">
        <f aca="false">J112/K111</f>
        <v>0.438356164383562</v>
      </c>
      <c r="O112" s="0" t="s">
        <v>1086</v>
      </c>
      <c r="P112" s="47" t="n">
        <f aca="false">J112/K113</f>
        <v>20</v>
      </c>
      <c r="R112" s="0" t="n">
        <f aca="false">J114/J112</f>
        <v>0.584375</v>
      </c>
      <c r="S112" s="0" t="n">
        <f aca="false">J112/J114</f>
        <v>1.71122994652406</v>
      </c>
    </row>
    <row r="113" customFormat="false" ht="12.8" hidden="false" customHeight="false" outlineLevel="0" collapsed="false">
      <c r="A113" s="0" t="s">
        <v>1095</v>
      </c>
      <c r="B113" s="0" t="n">
        <v>1852273</v>
      </c>
      <c r="C113" s="0" t="n">
        <v>1862253</v>
      </c>
      <c r="D113" s="0" t="s">
        <v>1103</v>
      </c>
      <c r="E113" s="0" t="n">
        <v>1854389</v>
      </c>
      <c r="F113" s="0" t="n">
        <v>1855763</v>
      </c>
      <c r="G113" s="48" t="n">
        <v>1375</v>
      </c>
      <c r="H113" s="0" t="n">
        <v>1375</v>
      </c>
      <c r="I113" s="30" t="s">
        <v>707</v>
      </c>
      <c r="J113" s="0" t="n">
        <v>53</v>
      </c>
      <c r="K113" s="0" t="n">
        <v>16</v>
      </c>
      <c r="L113" s="0" t="n">
        <v>65</v>
      </c>
      <c r="N113" s="0" t="n">
        <f aca="false">J113/K112</f>
        <v>0.203065134099617</v>
      </c>
      <c r="P113" s="0" t="n">
        <f aca="false">J113/K114</f>
        <v>0.417322834645669</v>
      </c>
    </row>
    <row r="114" customFormat="false" ht="12.8" hidden="false" customHeight="false" outlineLevel="0" collapsed="false">
      <c r="A114" s="0" t="s">
        <v>1095</v>
      </c>
      <c r="B114" s="0" t="n">
        <v>1852273</v>
      </c>
      <c r="C114" s="0" t="n">
        <v>1862253</v>
      </c>
      <c r="D114" s="0" t="s">
        <v>1104</v>
      </c>
      <c r="E114" s="0" t="n">
        <v>1855764</v>
      </c>
      <c r="F114" s="0" t="n">
        <v>1856696</v>
      </c>
      <c r="G114" s="0" t="n">
        <v>933</v>
      </c>
      <c r="H114" s="0" t="n">
        <v>933</v>
      </c>
      <c r="I114" s="30" t="s">
        <v>707</v>
      </c>
      <c r="J114" s="0" t="n">
        <v>187</v>
      </c>
      <c r="K114" s="0" t="n">
        <v>127</v>
      </c>
      <c r="L114" s="0" t="n">
        <v>56</v>
      </c>
      <c r="N114" s="47" t="n">
        <f aca="false">J114/K113</f>
        <v>11.6875</v>
      </c>
      <c r="P114" s="0" t="n">
        <f aca="false">J114/K115</f>
        <v>3.66666666666667</v>
      </c>
      <c r="R114" s="0" t="n">
        <f aca="false">J116/J114</f>
        <v>0.588235294117647</v>
      </c>
      <c r="S114" s="0" t="n">
        <f aca="false">J114/J116</f>
        <v>1.7</v>
      </c>
    </row>
    <row r="115" customFormat="false" ht="12.8" hidden="false" customHeight="false" outlineLevel="0" collapsed="false">
      <c r="A115" s="0" t="s">
        <v>1095</v>
      </c>
      <c r="B115" s="0" t="n">
        <v>1852273</v>
      </c>
      <c r="C115" s="0" t="n">
        <v>1862253</v>
      </c>
      <c r="D115" s="0" t="s">
        <v>1105</v>
      </c>
      <c r="E115" s="0" t="n">
        <v>1856697</v>
      </c>
      <c r="F115" s="0" t="n">
        <v>1856773</v>
      </c>
      <c r="G115" s="0" t="n">
        <v>77</v>
      </c>
      <c r="H115" s="0" t="n">
        <v>77</v>
      </c>
      <c r="I115" s="30" t="s">
        <v>707</v>
      </c>
      <c r="J115" s="0" t="n">
        <v>52</v>
      </c>
      <c r="K115" s="0" t="n">
        <v>51</v>
      </c>
      <c r="L115" s="0" t="n">
        <v>8</v>
      </c>
      <c r="N115" s="0" t="n">
        <f aca="false">J115/K114</f>
        <v>0.409448818897638</v>
      </c>
      <c r="P115" s="0" t="n">
        <f aca="false">J115/K116</f>
        <v>0.604651162790698</v>
      </c>
    </row>
    <row r="116" customFormat="false" ht="12.8" hidden="false" customHeight="false" outlineLevel="0" collapsed="false">
      <c r="A116" s="0" t="s">
        <v>1095</v>
      </c>
      <c r="B116" s="0" t="n">
        <v>1852273</v>
      </c>
      <c r="C116" s="0" t="n">
        <v>1862253</v>
      </c>
      <c r="D116" s="0" t="s">
        <v>1106</v>
      </c>
      <c r="E116" s="0" t="n">
        <v>1856774</v>
      </c>
      <c r="F116" s="0" t="n">
        <v>1857724</v>
      </c>
      <c r="G116" s="0" t="n">
        <v>951</v>
      </c>
      <c r="H116" s="0" t="n">
        <v>951</v>
      </c>
      <c r="I116" s="30" t="s">
        <v>707</v>
      </c>
      <c r="J116" s="0" t="n">
        <v>110</v>
      </c>
      <c r="K116" s="0" t="n">
        <v>86</v>
      </c>
      <c r="L116" s="0" t="n">
        <v>43</v>
      </c>
      <c r="N116" s="0" t="n">
        <f aca="false">J116/K115</f>
        <v>2.15686274509804</v>
      </c>
      <c r="O116" s="0" t="s">
        <v>1086</v>
      </c>
      <c r="P116" s="0" t="n">
        <f aca="false">J116/K117</f>
        <v>1.34146341463415</v>
      </c>
      <c r="R116" s="0" t="n">
        <f aca="false">J118/J116</f>
        <v>0.7</v>
      </c>
      <c r="S116" s="0" t="n">
        <f aca="false">J116/J118</f>
        <v>1.42857142857143</v>
      </c>
    </row>
    <row r="117" customFormat="false" ht="12.8" hidden="false" customHeight="false" outlineLevel="0" collapsed="false">
      <c r="A117" s="0" t="s">
        <v>1095</v>
      </c>
      <c r="B117" s="0" t="n">
        <v>1852273</v>
      </c>
      <c r="C117" s="0" t="n">
        <v>1862253</v>
      </c>
      <c r="D117" s="0" t="s">
        <v>1107</v>
      </c>
      <c r="E117" s="0" t="n">
        <v>1857725</v>
      </c>
      <c r="F117" s="0" t="n">
        <v>1857730</v>
      </c>
      <c r="G117" s="0" t="n">
        <v>6</v>
      </c>
      <c r="H117" s="0" t="n">
        <v>6</v>
      </c>
      <c r="I117" s="30" t="s">
        <v>707</v>
      </c>
      <c r="J117" s="0" t="n">
        <v>82</v>
      </c>
      <c r="K117" s="0" t="n">
        <v>82</v>
      </c>
      <c r="L117" s="0" t="n">
        <v>5</v>
      </c>
      <c r="N117" s="0" t="n">
        <f aca="false">J117/K116</f>
        <v>0.953488372093023</v>
      </c>
      <c r="P117" s="0" t="n">
        <f aca="false">J117/K118</f>
        <v>0.845360824742268</v>
      </c>
    </row>
    <row r="118" customFormat="false" ht="12.8" hidden="false" customHeight="false" outlineLevel="0" collapsed="false">
      <c r="A118" s="0" t="s">
        <v>1095</v>
      </c>
      <c r="B118" s="0" t="n">
        <v>1852273</v>
      </c>
      <c r="C118" s="0" t="n">
        <v>1862253</v>
      </c>
      <c r="D118" s="0" t="s">
        <v>1108</v>
      </c>
      <c r="E118" s="0" t="n">
        <v>1857731</v>
      </c>
      <c r="F118" s="0" t="n">
        <v>1858537</v>
      </c>
      <c r="G118" s="0" t="n">
        <v>807</v>
      </c>
      <c r="H118" s="0" t="n">
        <v>807</v>
      </c>
      <c r="I118" s="30" t="s">
        <v>707</v>
      </c>
      <c r="J118" s="0" t="n">
        <v>77</v>
      </c>
      <c r="K118" s="0" t="n">
        <v>97</v>
      </c>
      <c r="L118" s="0" t="n">
        <v>69</v>
      </c>
      <c r="N118" s="0" t="n">
        <f aca="false">J118/K117</f>
        <v>0.939024390243902</v>
      </c>
      <c r="P118" s="0" t="n">
        <f aca="false">J118/K119</f>
        <v>2.08108108108108</v>
      </c>
      <c r="R118" s="0" t="n">
        <f aca="false">J120/J118</f>
        <v>0.584415584415584</v>
      </c>
      <c r="S118" s="0" t="n">
        <f aca="false">J118/J120</f>
        <v>1.71111111111111</v>
      </c>
    </row>
    <row r="119" customFormat="false" ht="12.8" hidden="false" customHeight="false" outlineLevel="0" collapsed="false">
      <c r="A119" s="0" t="s">
        <v>1095</v>
      </c>
      <c r="B119" s="0" t="n">
        <v>1852273</v>
      </c>
      <c r="C119" s="0" t="n">
        <v>1862253</v>
      </c>
      <c r="D119" s="0" t="s">
        <v>1109</v>
      </c>
      <c r="E119" s="0" t="n">
        <v>1858538</v>
      </c>
      <c r="F119" s="0" t="n">
        <v>1858732</v>
      </c>
      <c r="G119" s="0" t="n">
        <v>195</v>
      </c>
      <c r="H119" s="0" t="n">
        <v>195</v>
      </c>
      <c r="I119" s="30" t="s">
        <v>707</v>
      </c>
      <c r="J119" s="0" t="n">
        <v>41</v>
      </c>
      <c r="K119" s="0" t="n">
        <v>37</v>
      </c>
      <c r="L119" s="0" t="n">
        <v>22</v>
      </c>
      <c r="N119" s="0" t="n">
        <f aca="false">J119/K118</f>
        <v>0.422680412371134</v>
      </c>
      <c r="P119" s="0" t="n">
        <f aca="false">J119/K120</f>
        <v>0.836734693877551</v>
      </c>
    </row>
    <row r="120" customFormat="false" ht="12.8" hidden="false" customHeight="false" outlineLevel="0" collapsed="false">
      <c r="A120" s="0" t="s">
        <v>1095</v>
      </c>
      <c r="B120" s="0" t="n">
        <v>1852273</v>
      </c>
      <c r="C120" s="0" t="n">
        <v>1862253</v>
      </c>
      <c r="D120" s="0" t="s">
        <v>1110</v>
      </c>
      <c r="E120" s="0" t="n">
        <v>1858733</v>
      </c>
      <c r="F120" s="0" t="n">
        <v>1859758</v>
      </c>
      <c r="G120" s="0" t="n">
        <v>1026</v>
      </c>
      <c r="H120" s="0" t="n">
        <v>1026</v>
      </c>
      <c r="I120" s="30" t="s">
        <v>707</v>
      </c>
      <c r="J120" s="0" t="n">
        <v>45</v>
      </c>
      <c r="K120" s="0" t="n">
        <v>49</v>
      </c>
      <c r="L120" s="0" t="n">
        <v>11</v>
      </c>
      <c r="N120" s="0" t="n">
        <f aca="false">J120/K119</f>
        <v>1.21621621621622</v>
      </c>
      <c r="P120" s="0" t="n">
        <f aca="false">J120/K121</f>
        <v>1.66666666666667</v>
      </c>
      <c r="R120" s="0" t="n">
        <f aca="false">J122/J120</f>
        <v>1.26666666666667</v>
      </c>
      <c r="S120" s="0" t="n">
        <f aca="false">J120/J122</f>
        <v>0.789473684210526</v>
      </c>
    </row>
    <row r="121" customFormat="false" ht="12.8" hidden="false" customHeight="false" outlineLevel="0" collapsed="false">
      <c r="A121" s="0" t="s">
        <v>1095</v>
      </c>
      <c r="B121" s="0" t="n">
        <v>1852273</v>
      </c>
      <c r="C121" s="0" t="n">
        <v>1862253</v>
      </c>
      <c r="D121" s="0" t="s">
        <v>1111</v>
      </c>
      <c r="E121" s="0" t="n">
        <v>1859759</v>
      </c>
      <c r="F121" s="0" t="n">
        <v>1859757</v>
      </c>
      <c r="G121" s="0" t="n">
        <v>3</v>
      </c>
      <c r="H121" s="0" t="n">
        <v>2</v>
      </c>
      <c r="I121" s="30" t="s">
        <v>804</v>
      </c>
      <c r="J121" s="0" t="n">
        <v>27</v>
      </c>
      <c r="K121" s="0" t="n">
        <v>27</v>
      </c>
      <c r="L121" s="0" t="n">
        <v>27</v>
      </c>
      <c r="N121" s="0" t="n">
        <f aca="false">J121/K120</f>
        <v>0.551020408163265</v>
      </c>
      <c r="P121" s="0" t="n">
        <f aca="false">J121/K122</f>
        <v>0.355263157894737</v>
      </c>
    </row>
    <row r="122" customFormat="false" ht="12.8" hidden="false" customHeight="false" outlineLevel="0" collapsed="false">
      <c r="A122" s="0" t="s">
        <v>1095</v>
      </c>
      <c r="B122" s="0" t="n">
        <v>1852273</v>
      </c>
      <c r="C122" s="0" t="n">
        <v>1862253</v>
      </c>
      <c r="D122" s="0" t="s">
        <v>1112</v>
      </c>
      <c r="E122" s="0" t="n">
        <v>1859758</v>
      </c>
      <c r="F122" s="0" t="n">
        <v>1862253</v>
      </c>
      <c r="G122" s="0" t="n">
        <v>2496</v>
      </c>
      <c r="H122" s="0" t="n">
        <v>2496</v>
      </c>
      <c r="I122" s="30" t="s">
        <v>707</v>
      </c>
      <c r="J122" s="0" t="n">
        <v>57</v>
      </c>
      <c r="K122" s="0" t="n">
        <v>76</v>
      </c>
      <c r="L122" s="0" t="n">
        <v>22</v>
      </c>
      <c r="N122" s="0" t="n">
        <f aca="false">J122/K121</f>
        <v>2.11111111111111</v>
      </c>
    </row>
    <row r="123" customFormat="false" ht="12.8" hidden="false" customHeight="false" outlineLevel="0" collapsed="false">
      <c r="A123" s="0" t="s">
        <v>1113</v>
      </c>
      <c r="B123" s="0" t="n">
        <v>1912979</v>
      </c>
      <c r="C123" s="0" t="n">
        <v>1927137</v>
      </c>
      <c r="D123" s="0" t="s">
        <v>1114</v>
      </c>
      <c r="E123" s="0" t="n">
        <v>1912979</v>
      </c>
      <c r="F123" s="0" t="n">
        <v>1913590</v>
      </c>
      <c r="G123" s="0" t="n">
        <v>612</v>
      </c>
      <c r="H123" s="0" t="n">
        <v>606</v>
      </c>
      <c r="I123" s="30" t="s">
        <v>755</v>
      </c>
      <c r="J123" s="0" t="n">
        <v>8</v>
      </c>
      <c r="K123" s="0" t="n">
        <v>10</v>
      </c>
      <c r="L123" s="0" t="n">
        <v>5</v>
      </c>
      <c r="N123" s="0" t="n">
        <f aca="false">J123/K122</f>
        <v>0.105263157894737</v>
      </c>
      <c r="P123" s="0" t="n">
        <f aca="false">J123/K124</f>
        <v>1.14285714285714</v>
      </c>
      <c r="R123" s="0" t="n">
        <f aca="false">J125/J123</f>
        <v>5.125</v>
      </c>
      <c r="S123" s="0" t="n">
        <f aca="false">J123/J125</f>
        <v>0.195121951219512</v>
      </c>
    </row>
    <row r="124" customFormat="false" ht="12.8" hidden="false" customHeight="false" outlineLevel="0" collapsed="false">
      <c r="A124" s="0" t="s">
        <v>1113</v>
      </c>
      <c r="B124" s="0" t="n">
        <v>1912979</v>
      </c>
      <c r="C124" s="0" t="n">
        <v>1927137</v>
      </c>
      <c r="D124" s="0" t="s">
        <v>1115</v>
      </c>
      <c r="E124" s="0" t="n">
        <v>1913591</v>
      </c>
      <c r="F124" s="0" t="n">
        <v>1913601</v>
      </c>
      <c r="G124" s="0" t="n">
        <v>11</v>
      </c>
      <c r="H124" s="0" t="n">
        <v>11</v>
      </c>
      <c r="I124" s="30" t="s">
        <v>707</v>
      </c>
      <c r="J124" s="0" t="n">
        <v>7</v>
      </c>
      <c r="K124" s="0" t="n">
        <v>7</v>
      </c>
      <c r="L124" s="0" t="n">
        <v>0</v>
      </c>
      <c r="N124" s="0" t="n">
        <f aca="false">J124/K123</f>
        <v>0.7</v>
      </c>
      <c r="P124" s="0" t="n">
        <f aca="false">J124/K125</f>
        <v>0.25</v>
      </c>
    </row>
    <row r="125" customFormat="false" ht="12.8" hidden="false" customHeight="false" outlineLevel="0" collapsed="false">
      <c r="A125" s="0" t="s">
        <v>1113</v>
      </c>
      <c r="B125" s="0" t="n">
        <v>1912979</v>
      </c>
      <c r="C125" s="0" t="n">
        <v>1927137</v>
      </c>
      <c r="D125" s="0" t="s">
        <v>1116</v>
      </c>
      <c r="E125" s="0" t="n">
        <v>1913602</v>
      </c>
      <c r="F125" s="0" t="n">
        <v>1914876</v>
      </c>
      <c r="G125" s="0" t="n">
        <v>1275</v>
      </c>
      <c r="H125" s="0" t="n">
        <v>1275</v>
      </c>
      <c r="I125" s="30" t="s">
        <v>707</v>
      </c>
      <c r="J125" s="0" t="n">
        <v>41</v>
      </c>
      <c r="K125" s="0" t="n">
        <v>28</v>
      </c>
      <c r="L125" s="0" t="n">
        <v>22</v>
      </c>
      <c r="N125" s="45" t="n">
        <f aca="false">J125/K124</f>
        <v>5.85714285714286</v>
      </c>
      <c r="O125" s="0" t="s">
        <v>1009</v>
      </c>
      <c r="P125" s="0" t="n">
        <f aca="false">J125/K126</f>
        <v>0.953488372093023</v>
      </c>
      <c r="R125" s="0" t="n">
        <f aca="false">J127/J125</f>
        <v>2.53658536585366</v>
      </c>
      <c r="S125" s="0" t="n">
        <f aca="false">J125/J127</f>
        <v>0.394230769230769</v>
      </c>
    </row>
    <row r="126" customFormat="false" ht="12.8" hidden="false" customHeight="false" outlineLevel="0" collapsed="false">
      <c r="A126" s="0" t="s">
        <v>1113</v>
      </c>
      <c r="B126" s="0" t="n">
        <v>1912979</v>
      </c>
      <c r="C126" s="0" t="n">
        <v>1927137</v>
      </c>
      <c r="D126" s="0" t="s">
        <v>1117</v>
      </c>
      <c r="E126" s="0" t="n">
        <v>1914877</v>
      </c>
      <c r="F126" s="0" t="n">
        <v>1915526</v>
      </c>
      <c r="G126" s="48" t="n">
        <v>650</v>
      </c>
      <c r="H126" s="0" t="n">
        <v>650</v>
      </c>
      <c r="I126" s="30" t="s">
        <v>707</v>
      </c>
      <c r="J126" s="0" t="n">
        <v>40</v>
      </c>
      <c r="K126" s="0" t="n">
        <v>43</v>
      </c>
      <c r="L126" s="0" t="n">
        <v>20</v>
      </c>
      <c r="N126" s="0" t="n">
        <f aca="false">J126/K125</f>
        <v>1.42857142857143</v>
      </c>
      <c r="P126" s="0" t="n">
        <f aca="false">J126/K127</f>
        <v>0.563380281690141</v>
      </c>
    </row>
    <row r="127" customFormat="false" ht="12.8" hidden="false" customHeight="false" outlineLevel="0" collapsed="false">
      <c r="A127" s="0" t="s">
        <v>1113</v>
      </c>
      <c r="B127" s="0" t="n">
        <v>1912979</v>
      </c>
      <c r="C127" s="0" t="n">
        <v>1927137</v>
      </c>
      <c r="D127" s="0" t="s">
        <v>1118</v>
      </c>
      <c r="E127" s="0" t="n">
        <v>1915527</v>
      </c>
      <c r="F127" s="0" t="n">
        <v>1915910</v>
      </c>
      <c r="G127" s="0" t="n">
        <v>384</v>
      </c>
      <c r="H127" s="0" t="n">
        <v>384</v>
      </c>
      <c r="I127" s="30" t="s">
        <v>707</v>
      </c>
      <c r="J127" s="0" t="n">
        <v>104</v>
      </c>
      <c r="K127" s="0" t="n">
        <v>71</v>
      </c>
      <c r="L127" s="0" t="n">
        <v>79</v>
      </c>
      <c r="N127" s="0" t="n">
        <f aca="false">J127/K126</f>
        <v>2.41860465116279</v>
      </c>
      <c r="O127" s="0" t="s">
        <v>1119</v>
      </c>
      <c r="P127" s="0" t="n">
        <f aca="false">J127/K128</f>
        <v>1.28395061728395</v>
      </c>
      <c r="R127" s="0" t="n">
        <f aca="false">J129/J127</f>
        <v>0.461538461538462</v>
      </c>
      <c r="S127" s="0" t="n">
        <f aca="false">J127/J129</f>
        <v>2.16666666666667</v>
      </c>
    </row>
    <row r="128" customFormat="false" ht="12.8" hidden="false" customHeight="false" outlineLevel="0" collapsed="false">
      <c r="A128" s="0" t="s">
        <v>1113</v>
      </c>
      <c r="B128" s="0" t="n">
        <v>1912979</v>
      </c>
      <c r="C128" s="0" t="n">
        <v>1927137</v>
      </c>
      <c r="D128" s="0" t="s">
        <v>1120</v>
      </c>
      <c r="E128" s="0" t="n">
        <v>1915911</v>
      </c>
      <c r="F128" s="0" t="n">
        <v>1915948</v>
      </c>
      <c r="G128" s="0" t="n">
        <v>38</v>
      </c>
      <c r="H128" s="0" t="n">
        <v>38</v>
      </c>
      <c r="I128" s="30" t="s">
        <v>707</v>
      </c>
      <c r="J128" s="0" t="n">
        <v>83</v>
      </c>
      <c r="K128" s="0" t="n">
        <v>81</v>
      </c>
      <c r="L128" s="0" t="n">
        <v>2</v>
      </c>
      <c r="N128" s="0" t="n">
        <f aca="false">J128/K127</f>
        <v>1.16901408450704</v>
      </c>
      <c r="P128" s="0" t="n">
        <f aca="false">J128/K129</f>
        <v>2.86206896551724</v>
      </c>
    </row>
    <row r="129" customFormat="false" ht="12.8" hidden="false" customHeight="false" outlineLevel="0" collapsed="false">
      <c r="A129" s="0" t="s">
        <v>1113</v>
      </c>
      <c r="B129" s="0" t="n">
        <v>1912979</v>
      </c>
      <c r="C129" s="0" t="n">
        <v>1927137</v>
      </c>
      <c r="D129" s="0" t="s">
        <v>1121</v>
      </c>
      <c r="E129" s="0" t="n">
        <v>1915949</v>
      </c>
      <c r="F129" s="0" t="n">
        <v>1916701</v>
      </c>
      <c r="G129" s="0" t="n">
        <v>753</v>
      </c>
      <c r="H129" s="0" t="n">
        <v>753</v>
      </c>
      <c r="I129" s="30" t="s">
        <v>707</v>
      </c>
      <c r="J129" s="0" t="n">
        <v>48</v>
      </c>
      <c r="K129" s="0" t="n">
        <v>29</v>
      </c>
      <c r="L129" s="0" t="n">
        <v>44</v>
      </c>
      <c r="N129" s="0" t="n">
        <f aca="false">J129/K128</f>
        <v>0.592592592592593</v>
      </c>
      <c r="P129" s="0" t="n">
        <f aca="false">J129/K130</f>
        <v>2.52631578947368</v>
      </c>
      <c r="R129" s="0" t="n">
        <f aca="false">J131/J129</f>
        <v>0.958333333333333</v>
      </c>
      <c r="S129" s="0" t="n">
        <f aca="false">J129/J131</f>
        <v>1.04347826086957</v>
      </c>
    </row>
    <row r="130" customFormat="false" ht="12.8" hidden="false" customHeight="false" outlineLevel="0" collapsed="false">
      <c r="A130" s="0" t="s">
        <v>1113</v>
      </c>
      <c r="B130" s="0" t="n">
        <v>1912979</v>
      </c>
      <c r="C130" s="0" t="n">
        <v>1927137</v>
      </c>
      <c r="D130" s="0" t="s">
        <v>1122</v>
      </c>
      <c r="E130" s="0" t="n">
        <v>1916702</v>
      </c>
      <c r="F130" s="0" t="n">
        <v>1916697</v>
      </c>
      <c r="G130" s="0" t="n">
        <v>6</v>
      </c>
      <c r="H130" s="0" t="n">
        <v>2</v>
      </c>
      <c r="I130" s="30" t="s">
        <v>711</v>
      </c>
      <c r="J130" s="0" t="n">
        <v>19</v>
      </c>
      <c r="K130" s="0" t="n">
        <v>19</v>
      </c>
      <c r="L130" s="0" t="n">
        <v>19</v>
      </c>
      <c r="N130" s="0" t="n">
        <f aca="false">J130/K129</f>
        <v>0.655172413793103</v>
      </c>
      <c r="P130" s="0" t="n">
        <f aca="false">J130/K131</f>
        <v>0.38</v>
      </c>
    </row>
    <row r="131" customFormat="false" ht="12.8" hidden="false" customHeight="false" outlineLevel="0" collapsed="false">
      <c r="A131" s="0" t="s">
        <v>1113</v>
      </c>
      <c r="B131" s="0" t="n">
        <v>1912979</v>
      </c>
      <c r="C131" s="0" t="n">
        <v>1927137</v>
      </c>
      <c r="D131" s="0" t="s">
        <v>1123</v>
      </c>
      <c r="E131" s="0" t="n">
        <v>1916698</v>
      </c>
      <c r="F131" s="0" t="n">
        <v>1917759</v>
      </c>
      <c r="G131" s="0" t="n">
        <v>1062</v>
      </c>
      <c r="H131" s="0" t="n">
        <v>1062</v>
      </c>
      <c r="I131" s="30" t="s">
        <v>707</v>
      </c>
      <c r="J131" s="0" t="n">
        <v>46</v>
      </c>
      <c r="K131" s="0" t="n">
        <v>50</v>
      </c>
      <c r="L131" s="0" t="n">
        <v>18</v>
      </c>
      <c r="N131" s="0" t="n">
        <f aca="false">J131/K130</f>
        <v>2.42105263157895</v>
      </c>
      <c r="P131" s="0" t="n">
        <f aca="false">J131/K132</f>
        <v>2.42105263157895</v>
      </c>
      <c r="R131" s="0" t="n">
        <f aca="false">J133/J131</f>
        <v>2.52173913043478</v>
      </c>
      <c r="S131" s="0" t="n">
        <f aca="false">J131/J133</f>
        <v>0.396551724137931</v>
      </c>
    </row>
    <row r="132" customFormat="false" ht="12.8" hidden="false" customHeight="false" outlineLevel="0" collapsed="false">
      <c r="A132" s="0" t="s">
        <v>1113</v>
      </c>
      <c r="B132" s="0" t="n">
        <v>1912979</v>
      </c>
      <c r="C132" s="0" t="n">
        <v>1927137</v>
      </c>
      <c r="D132" s="0" t="s">
        <v>1124</v>
      </c>
      <c r="E132" s="0" t="n">
        <v>1917760</v>
      </c>
      <c r="F132" s="0" t="n">
        <v>1917755</v>
      </c>
      <c r="G132" s="0" t="n">
        <v>6</v>
      </c>
      <c r="H132" s="0" t="n">
        <v>2</v>
      </c>
      <c r="I132" s="30" t="s">
        <v>711</v>
      </c>
      <c r="J132" s="0" t="n">
        <v>19</v>
      </c>
      <c r="K132" s="0" t="n">
        <v>19</v>
      </c>
      <c r="L132" s="0" t="n">
        <v>19</v>
      </c>
      <c r="N132" s="0" t="n">
        <f aca="false">J132/K131</f>
        <v>0.38</v>
      </c>
      <c r="P132" s="0" t="n">
        <f aca="false">J132/K133</f>
        <v>0.150793650793651</v>
      </c>
    </row>
    <row r="133" customFormat="false" ht="12.8" hidden="false" customHeight="false" outlineLevel="0" collapsed="false">
      <c r="A133" s="0" t="s">
        <v>1113</v>
      </c>
      <c r="B133" s="0" t="n">
        <v>1912979</v>
      </c>
      <c r="C133" s="0" t="n">
        <v>1927137</v>
      </c>
      <c r="D133" s="0" t="s">
        <v>1125</v>
      </c>
      <c r="E133" s="0" t="n">
        <v>1917756</v>
      </c>
      <c r="F133" s="0" t="n">
        <v>1917932</v>
      </c>
      <c r="G133" s="0" t="n">
        <v>177</v>
      </c>
      <c r="H133" s="0" t="n">
        <v>177</v>
      </c>
      <c r="I133" s="30" t="s">
        <v>707</v>
      </c>
      <c r="J133" s="0" t="n">
        <v>116</v>
      </c>
      <c r="K133" s="0" t="n">
        <v>126</v>
      </c>
      <c r="L133" s="0" t="n">
        <v>63</v>
      </c>
      <c r="N133" s="45" t="n">
        <f aca="false">J133/K132</f>
        <v>6.10526315789474</v>
      </c>
      <c r="O133" s="0" t="s">
        <v>1126</v>
      </c>
      <c r="P133" s="0" t="n">
        <f aca="false">J133/K134</f>
        <v>0.878787878787879</v>
      </c>
      <c r="R133" s="0" t="n">
        <f aca="false">J135/J133</f>
        <v>0.75</v>
      </c>
      <c r="S133" s="0" t="n">
        <f aca="false">J133/J135</f>
        <v>1.33333333333333</v>
      </c>
    </row>
    <row r="134" customFormat="false" ht="12.8" hidden="false" customHeight="false" outlineLevel="0" collapsed="false">
      <c r="A134" s="0" t="s">
        <v>1113</v>
      </c>
      <c r="B134" s="0" t="n">
        <v>1912979</v>
      </c>
      <c r="C134" s="0" t="n">
        <v>1927137</v>
      </c>
      <c r="D134" s="0" t="s">
        <v>1127</v>
      </c>
      <c r="E134" s="0" t="n">
        <v>1917933</v>
      </c>
      <c r="F134" s="0" t="n">
        <v>1917939</v>
      </c>
      <c r="G134" s="0" t="n">
        <v>7</v>
      </c>
      <c r="H134" s="0" t="n">
        <v>7</v>
      </c>
      <c r="I134" s="30" t="s">
        <v>707</v>
      </c>
      <c r="J134" s="0" t="n">
        <v>132</v>
      </c>
      <c r="K134" s="0" t="n">
        <v>132</v>
      </c>
      <c r="L134" s="0" t="n">
        <v>4</v>
      </c>
      <c r="N134" s="0" t="n">
        <f aca="false">J134/K133</f>
        <v>1.04761904761905</v>
      </c>
      <c r="P134" s="0" t="n">
        <f aca="false">J134/K135</f>
        <v>1.85915492957746</v>
      </c>
    </row>
    <row r="135" customFormat="false" ht="12.8" hidden="false" customHeight="false" outlineLevel="0" collapsed="false">
      <c r="A135" s="0" t="s">
        <v>1113</v>
      </c>
      <c r="B135" s="0" t="n">
        <v>1912979</v>
      </c>
      <c r="C135" s="0" t="n">
        <v>1927137</v>
      </c>
      <c r="D135" s="0" t="s">
        <v>1128</v>
      </c>
      <c r="E135" s="0" t="n">
        <v>1917940</v>
      </c>
      <c r="F135" s="0" t="n">
        <v>1918746</v>
      </c>
      <c r="G135" s="0" t="n">
        <v>807</v>
      </c>
      <c r="H135" s="0" t="n">
        <v>807</v>
      </c>
      <c r="I135" s="30" t="s">
        <v>707</v>
      </c>
      <c r="J135" s="0" t="n">
        <v>87</v>
      </c>
      <c r="K135" s="0" t="n">
        <v>71</v>
      </c>
      <c r="L135" s="0" t="n">
        <v>50</v>
      </c>
      <c r="N135" s="0" t="n">
        <f aca="false">J135/K134</f>
        <v>0.659090909090909</v>
      </c>
      <c r="P135" s="0" t="n">
        <f aca="false">J135/K136</f>
        <v>0.935483870967742</v>
      </c>
      <c r="R135" s="0" t="n">
        <f aca="false">J137/J135</f>
        <v>0.770114942528736</v>
      </c>
      <c r="S135" s="0" t="n">
        <f aca="false">J135/J137</f>
        <v>1.29850746268657</v>
      </c>
    </row>
    <row r="136" customFormat="false" ht="12.8" hidden="false" customHeight="false" outlineLevel="0" collapsed="false">
      <c r="A136" s="0" t="s">
        <v>1113</v>
      </c>
      <c r="B136" s="0" t="n">
        <v>1912979</v>
      </c>
      <c r="C136" s="0" t="n">
        <v>1927137</v>
      </c>
      <c r="D136" s="0" t="s">
        <v>1129</v>
      </c>
      <c r="E136" s="0" t="n">
        <v>1918747</v>
      </c>
      <c r="F136" s="0" t="n">
        <v>1918745</v>
      </c>
      <c r="G136" s="0" t="n">
        <v>3</v>
      </c>
      <c r="H136" s="0" t="n">
        <v>2</v>
      </c>
      <c r="I136" s="30" t="s">
        <v>804</v>
      </c>
      <c r="J136" s="0" t="n">
        <v>93</v>
      </c>
      <c r="K136" s="0" t="n">
        <v>93</v>
      </c>
      <c r="L136" s="0" t="n">
        <v>93</v>
      </c>
      <c r="N136" s="0" t="n">
        <f aca="false">J136/K135</f>
        <v>1.30985915492958</v>
      </c>
      <c r="P136" s="0" t="n">
        <f aca="false">J136/K137</f>
        <v>1.69090909090909</v>
      </c>
    </row>
    <row r="137" customFormat="false" ht="12.8" hidden="false" customHeight="false" outlineLevel="0" collapsed="false">
      <c r="A137" s="0" t="s">
        <v>1113</v>
      </c>
      <c r="B137" s="0" t="n">
        <v>1912979</v>
      </c>
      <c r="C137" s="0" t="n">
        <v>1927137</v>
      </c>
      <c r="D137" s="0" t="s">
        <v>1130</v>
      </c>
      <c r="E137" s="0" t="n">
        <v>1918746</v>
      </c>
      <c r="F137" s="0" t="n">
        <v>1919669</v>
      </c>
      <c r="G137" s="0" t="n">
        <v>924</v>
      </c>
      <c r="H137" s="0" t="n">
        <v>924</v>
      </c>
      <c r="I137" s="30" t="s">
        <v>707</v>
      </c>
      <c r="J137" s="0" t="n">
        <v>67</v>
      </c>
      <c r="K137" s="0" t="n">
        <v>55</v>
      </c>
      <c r="L137" s="0" t="n">
        <v>33</v>
      </c>
      <c r="N137" s="0" t="n">
        <f aca="false">J137/K136</f>
        <v>0.720430107526882</v>
      </c>
      <c r="P137" s="0" t="n">
        <f aca="false">J137/K138</f>
        <v>1.31372549019608</v>
      </c>
      <c r="R137" s="0" t="n">
        <f aca="false">J139/J137</f>
        <v>0.73134328358209</v>
      </c>
      <c r="S137" s="0" t="n">
        <f aca="false">J137/J139</f>
        <v>1.36734693877551</v>
      </c>
    </row>
    <row r="138" customFormat="false" ht="12.8" hidden="false" customHeight="false" outlineLevel="0" collapsed="false">
      <c r="A138" s="0" t="s">
        <v>1113</v>
      </c>
      <c r="B138" s="0" t="n">
        <v>1912979</v>
      </c>
      <c r="C138" s="0" t="n">
        <v>1927137</v>
      </c>
      <c r="D138" s="0" t="s">
        <v>1131</v>
      </c>
      <c r="E138" s="0" t="n">
        <v>1919670</v>
      </c>
      <c r="F138" s="0" t="n">
        <v>1919682</v>
      </c>
      <c r="G138" s="0" t="n">
        <v>13</v>
      </c>
      <c r="H138" s="0" t="n">
        <v>13</v>
      </c>
      <c r="I138" s="30" t="s">
        <v>707</v>
      </c>
      <c r="J138" s="0" t="n">
        <v>52</v>
      </c>
      <c r="K138" s="0" t="n">
        <v>51</v>
      </c>
      <c r="L138" s="0" t="n">
        <v>3</v>
      </c>
      <c r="N138" s="0" t="n">
        <f aca="false">J138/K137</f>
        <v>0.945454545454545</v>
      </c>
      <c r="P138" s="0" t="n">
        <f aca="false">J138/K139</f>
        <v>1.2093023255814</v>
      </c>
    </row>
    <row r="139" customFormat="false" ht="12.8" hidden="false" customHeight="false" outlineLevel="0" collapsed="false">
      <c r="A139" s="0" t="s">
        <v>1113</v>
      </c>
      <c r="B139" s="0" t="n">
        <v>1912979</v>
      </c>
      <c r="C139" s="0" t="n">
        <v>1927137</v>
      </c>
      <c r="D139" s="0" t="s">
        <v>1132</v>
      </c>
      <c r="E139" s="0" t="n">
        <v>1919683</v>
      </c>
      <c r="F139" s="0" t="n">
        <v>1921446</v>
      </c>
      <c r="G139" s="0" t="n">
        <v>1764</v>
      </c>
      <c r="H139" s="0" t="n">
        <v>1764</v>
      </c>
      <c r="I139" s="30" t="s">
        <v>707</v>
      </c>
      <c r="J139" s="0" t="n">
        <v>49</v>
      </c>
      <c r="K139" s="0" t="n">
        <v>43</v>
      </c>
      <c r="L139" s="0" t="n">
        <v>19</v>
      </c>
      <c r="N139" s="0" t="n">
        <f aca="false">J139/K138</f>
        <v>0.96078431372549</v>
      </c>
      <c r="P139" s="0" t="n">
        <f aca="false">J139/K140</f>
        <v>1.19512195121951</v>
      </c>
      <c r="R139" s="0" t="n">
        <f aca="false">J141/J139</f>
        <v>1.6734693877551</v>
      </c>
      <c r="S139" s="0" t="n">
        <f aca="false">J139/J141</f>
        <v>0.597560975609756</v>
      </c>
    </row>
    <row r="140" customFormat="false" ht="12.8" hidden="false" customHeight="false" outlineLevel="0" collapsed="false">
      <c r="A140" s="0" t="s">
        <v>1113</v>
      </c>
      <c r="B140" s="0" t="n">
        <v>1912979</v>
      </c>
      <c r="C140" s="0" t="n">
        <v>1927137</v>
      </c>
      <c r="D140" s="0" t="s">
        <v>1133</v>
      </c>
      <c r="E140" s="0" t="n">
        <v>1921447</v>
      </c>
      <c r="F140" s="0" t="n">
        <v>1921541</v>
      </c>
      <c r="G140" s="0" t="n">
        <v>95</v>
      </c>
      <c r="H140" s="0" t="n">
        <v>95</v>
      </c>
      <c r="I140" s="30" t="s">
        <v>707</v>
      </c>
      <c r="J140" s="0" t="n">
        <v>40</v>
      </c>
      <c r="K140" s="0" t="n">
        <v>41</v>
      </c>
      <c r="L140" s="0" t="n">
        <v>8</v>
      </c>
      <c r="N140" s="0" t="n">
        <f aca="false">J140/K139</f>
        <v>0.930232558139535</v>
      </c>
      <c r="P140" s="0" t="n">
        <f aca="false">J140/K141</f>
        <v>0.519480519480519</v>
      </c>
    </row>
    <row r="141" customFormat="false" ht="12.8" hidden="false" customHeight="false" outlineLevel="0" collapsed="false">
      <c r="A141" s="0" t="s">
        <v>1113</v>
      </c>
      <c r="B141" s="0" t="n">
        <v>1912979</v>
      </c>
      <c r="C141" s="0" t="n">
        <v>1927137</v>
      </c>
      <c r="D141" s="0" t="s">
        <v>1134</v>
      </c>
      <c r="E141" s="0" t="n">
        <v>1921542</v>
      </c>
      <c r="F141" s="0" t="n">
        <v>1922723</v>
      </c>
      <c r="G141" s="0" t="n">
        <v>1182</v>
      </c>
      <c r="H141" s="0" t="n">
        <v>1182</v>
      </c>
      <c r="I141" s="30" t="s">
        <v>707</v>
      </c>
      <c r="J141" s="0" t="n">
        <v>82</v>
      </c>
      <c r="K141" s="0" t="n">
        <v>77</v>
      </c>
      <c r="L141" s="0" t="n">
        <v>39</v>
      </c>
      <c r="N141" s="0" t="n">
        <f aca="false">J141/K140</f>
        <v>2</v>
      </c>
      <c r="P141" s="0" t="n">
        <f aca="false">J141/K142</f>
        <v>1.6734693877551</v>
      </c>
      <c r="R141" s="0" t="n">
        <f aca="false">J143/J141</f>
        <v>0.585365853658537</v>
      </c>
      <c r="S141" s="0" t="n">
        <f aca="false">J141/J143</f>
        <v>1.70833333333333</v>
      </c>
    </row>
    <row r="142" customFormat="false" ht="12.8" hidden="false" customHeight="false" outlineLevel="0" collapsed="false">
      <c r="A142" s="0" t="s">
        <v>1113</v>
      </c>
      <c r="B142" s="0" t="n">
        <v>1912979</v>
      </c>
      <c r="C142" s="0" t="n">
        <v>1927137</v>
      </c>
      <c r="D142" s="0" t="s">
        <v>1135</v>
      </c>
      <c r="E142" s="0" t="n">
        <v>1922724</v>
      </c>
      <c r="F142" s="0" t="n">
        <v>1922744</v>
      </c>
      <c r="G142" s="0" t="n">
        <v>21</v>
      </c>
      <c r="H142" s="0" t="n">
        <v>21</v>
      </c>
      <c r="I142" s="30" t="s">
        <v>707</v>
      </c>
      <c r="J142" s="0" t="n">
        <v>49</v>
      </c>
      <c r="K142" s="0" t="n">
        <v>49</v>
      </c>
      <c r="L142" s="0" t="n">
        <v>3</v>
      </c>
      <c r="N142" s="0" t="n">
        <f aca="false">J142/K141</f>
        <v>0.636363636363636</v>
      </c>
      <c r="P142" s="0" t="n">
        <f aca="false">J142/K143</f>
        <v>0.96078431372549</v>
      </c>
    </row>
    <row r="143" customFormat="false" ht="12.8" hidden="false" customHeight="false" outlineLevel="0" collapsed="false">
      <c r="A143" s="0" t="s">
        <v>1113</v>
      </c>
      <c r="B143" s="0" t="n">
        <v>1912979</v>
      </c>
      <c r="C143" s="0" t="n">
        <v>1927137</v>
      </c>
      <c r="D143" s="0" t="s">
        <v>1136</v>
      </c>
      <c r="E143" s="0" t="n">
        <v>1922745</v>
      </c>
      <c r="F143" s="0" t="n">
        <v>1923689</v>
      </c>
      <c r="G143" s="0" t="n">
        <v>945</v>
      </c>
      <c r="H143" s="0" t="n">
        <v>945</v>
      </c>
      <c r="I143" s="30" t="s">
        <v>707</v>
      </c>
      <c r="J143" s="0" t="n">
        <v>48</v>
      </c>
      <c r="K143" s="0" t="n">
        <v>51</v>
      </c>
      <c r="L143" s="0" t="n">
        <v>29</v>
      </c>
      <c r="N143" s="0" t="n">
        <f aca="false">J143/K142</f>
        <v>0.979591836734694</v>
      </c>
      <c r="P143" s="0" t="n">
        <f aca="false">J143/K144</f>
        <v>0.413793103448276</v>
      </c>
      <c r="R143" s="0" t="n">
        <f aca="false">J145/J143</f>
        <v>2.97916666666667</v>
      </c>
      <c r="S143" s="0" t="n">
        <f aca="false">J143/J145</f>
        <v>0.335664335664336</v>
      </c>
    </row>
    <row r="144" customFormat="false" ht="12.8" hidden="false" customHeight="false" outlineLevel="0" collapsed="false">
      <c r="A144" s="0" t="s">
        <v>1113</v>
      </c>
      <c r="B144" s="0" t="n">
        <v>1912979</v>
      </c>
      <c r="C144" s="0" t="n">
        <v>1927137</v>
      </c>
      <c r="D144" s="0" t="s">
        <v>1137</v>
      </c>
      <c r="E144" s="0" t="n">
        <v>1923690</v>
      </c>
      <c r="F144" s="0" t="n">
        <v>1923828</v>
      </c>
      <c r="G144" s="0" t="n">
        <v>139</v>
      </c>
      <c r="H144" s="0" t="n">
        <v>139</v>
      </c>
      <c r="I144" s="30" t="s">
        <v>707</v>
      </c>
      <c r="J144" s="0" t="n">
        <v>178</v>
      </c>
      <c r="K144" s="0" t="n">
        <v>116</v>
      </c>
      <c r="L144" s="0" t="n">
        <v>302</v>
      </c>
      <c r="N144" s="0" t="n">
        <f aca="false">J144/K143</f>
        <v>3.49019607843137</v>
      </c>
      <c r="P144" s="0" t="n">
        <f aca="false">J144/K145</f>
        <v>2.40540540540541</v>
      </c>
    </row>
    <row r="145" customFormat="false" ht="12.8" hidden="false" customHeight="false" outlineLevel="0" collapsed="false">
      <c r="A145" s="0" t="s">
        <v>1113</v>
      </c>
      <c r="B145" s="0" t="n">
        <v>1912979</v>
      </c>
      <c r="C145" s="0" t="n">
        <v>1927137</v>
      </c>
      <c r="D145" s="0" t="s">
        <v>1138</v>
      </c>
      <c r="E145" s="0" t="n">
        <v>1923829</v>
      </c>
      <c r="F145" s="0" t="n">
        <v>1925589</v>
      </c>
      <c r="G145" s="0" t="n">
        <v>1761</v>
      </c>
      <c r="H145" s="0" t="n">
        <v>1761</v>
      </c>
      <c r="I145" s="30" t="s">
        <v>707</v>
      </c>
      <c r="J145" s="0" t="n">
        <v>143</v>
      </c>
      <c r="K145" s="0" t="n">
        <v>74</v>
      </c>
      <c r="L145" s="0" t="n">
        <v>64</v>
      </c>
      <c r="N145" s="0" t="n">
        <f aca="false">J145/K144</f>
        <v>1.23275862068966</v>
      </c>
      <c r="P145" s="0" t="n">
        <f aca="false">J145/K146</f>
        <v>6.21739130434783</v>
      </c>
      <c r="R145" s="0" t="n">
        <f aca="false">J147/J145</f>
        <v>0.734265734265734</v>
      </c>
      <c r="S145" s="0" t="n">
        <f aca="false">J145/J147</f>
        <v>1.36190476190476</v>
      </c>
    </row>
    <row r="146" customFormat="false" ht="12.8" hidden="false" customHeight="false" outlineLevel="0" collapsed="false">
      <c r="A146" s="0" t="s">
        <v>1113</v>
      </c>
      <c r="B146" s="0" t="n">
        <v>1912979</v>
      </c>
      <c r="C146" s="0" t="n">
        <v>1927137</v>
      </c>
      <c r="D146" s="0" t="s">
        <v>1139</v>
      </c>
      <c r="E146" s="0" t="n">
        <v>1925590</v>
      </c>
      <c r="F146" s="0" t="n">
        <v>1925581</v>
      </c>
      <c r="G146" s="0" t="n">
        <v>10</v>
      </c>
      <c r="H146" s="0" t="n">
        <v>2</v>
      </c>
      <c r="I146" s="30" t="s">
        <v>809</v>
      </c>
      <c r="J146" s="0" t="n">
        <v>23</v>
      </c>
      <c r="K146" s="0" t="n">
        <v>23</v>
      </c>
      <c r="L146" s="0" t="n">
        <v>23</v>
      </c>
      <c r="N146" s="0" t="n">
        <f aca="false">J146/K145</f>
        <v>0.310810810810811</v>
      </c>
      <c r="P146" s="0" t="n">
        <f aca="false">J146/K147</f>
        <v>0.174242424242424</v>
      </c>
    </row>
    <row r="147" customFormat="false" ht="12.8" hidden="false" customHeight="false" outlineLevel="0" collapsed="false">
      <c r="A147" s="0" t="s">
        <v>1113</v>
      </c>
      <c r="B147" s="0" t="n">
        <v>1912979</v>
      </c>
      <c r="C147" s="0" t="n">
        <v>1927137</v>
      </c>
      <c r="D147" s="0" t="s">
        <v>1140</v>
      </c>
      <c r="E147" s="0" t="n">
        <v>1925582</v>
      </c>
      <c r="F147" s="0" t="n">
        <v>1926205</v>
      </c>
      <c r="G147" s="0" t="n">
        <v>624</v>
      </c>
      <c r="H147" s="0" t="n">
        <v>624</v>
      </c>
      <c r="I147" s="30" t="s">
        <v>707</v>
      </c>
      <c r="J147" s="0" t="n">
        <v>105</v>
      </c>
      <c r="K147" s="0" t="n">
        <v>132</v>
      </c>
      <c r="L147" s="0" t="n">
        <v>43</v>
      </c>
      <c r="N147" s="0" t="n">
        <f aca="false">J147/K146</f>
        <v>4.56521739130435</v>
      </c>
      <c r="P147" s="0" t="n">
        <f aca="false">J147/K148</f>
        <v>3.75</v>
      </c>
      <c r="R147" s="0" t="n">
        <f aca="false">J149/J147</f>
        <v>0.6</v>
      </c>
      <c r="S147" s="0" t="n">
        <f aca="false">J147/J149</f>
        <v>1.66666666666667</v>
      </c>
    </row>
    <row r="148" customFormat="false" ht="12.8" hidden="false" customHeight="false" outlineLevel="0" collapsed="false">
      <c r="A148" s="0" t="s">
        <v>1113</v>
      </c>
      <c r="B148" s="0" t="n">
        <v>1912979</v>
      </c>
      <c r="C148" s="0" t="n">
        <v>1927137</v>
      </c>
      <c r="D148" s="0" t="s">
        <v>1141</v>
      </c>
      <c r="E148" s="0" t="n">
        <v>1926206</v>
      </c>
      <c r="F148" s="0" t="n">
        <v>1926201</v>
      </c>
      <c r="G148" s="0" t="n">
        <v>6</v>
      </c>
      <c r="H148" s="0" t="n">
        <v>2</v>
      </c>
      <c r="I148" s="30" t="s">
        <v>711</v>
      </c>
      <c r="J148" s="0" t="n">
        <v>28</v>
      </c>
      <c r="K148" s="0" t="n">
        <v>28</v>
      </c>
      <c r="L148" s="0" t="n">
        <v>28</v>
      </c>
      <c r="N148" s="0" t="n">
        <f aca="false">J148/K147</f>
        <v>0.212121212121212</v>
      </c>
      <c r="P148" s="0" t="n">
        <f aca="false">J148/K149</f>
        <v>0.491228070175439</v>
      </c>
    </row>
    <row r="149" customFormat="false" ht="12.8" hidden="false" customHeight="false" outlineLevel="0" collapsed="false">
      <c r="A149" s="0" t="s">
        <v>1113</v>
      </c>
      <c r="B149" s="0" t="n">
        <v>1912979</v>
      </c>
      <c r="C149" s="0" t="n">
        <v>1927137</v>
      </c>
      <c r="D149" s="0" t="s">
        <v>1142</v>
      </c>
      <c r="E149" s="0" t="n">
        <v>1926202</v>
      </c>
      <c r="F149" s="0" t="n">
        <v>1927137</v>
      </c>
      <c r="G149" s="0" t="n">
        <v>936</v>
      </c>
      <c r="H149" s="0" t="n">
        <v>936</v>
      </c>
      <c r="I149" s="30" t="s">
        <v>707</v>
      </c>
      <c r="J149" s="0" t="n">
        <v>63</v>
      </c>
      <c r="K149" s="0" t="n">
        <v>57</v>
      </c>
      <c r="L149" s="0" t="n">
        <v>24</v>
      </c>
      <c r="N149" s="0" t="n">
        <f aca="false">J149/K148</f>
        <v>2.25</v>
      </c>
      <c r="S149" s="0" t="n">
        <f aca="false">J149/J151</f>
        <v>0.75</v>
      </c>
    </row>
    <row r="150" customFormat="false" ht="12.8" hidden="false" customHeight="false" outlineLevel="0" collapsed="false">
      <c r="A150" s="0" t="s">
        <v>1143</v>
      </c>
      <c r="B150" s="0" t="n">
        <v>2028425</v>
      </c>
      <c r="C150" s="0" t="n">
        <v>2036703</v>
      </c>
      <c r="D150" s="0" t="s">
        <v>1144</v>
      </c>
      <c r="E150" s="0" t="n">
        <v>2028425</v>
      </c>
      <c r="F150" s="0" t="n">
        <v>2029477</v>
      </c>
      <c r="G150" s="0" t="n">
        <v>1053</v>
      </c>
      <c r="H150" s="0" t="n">
        <v>1053</v>
      </c>
      <c r="I150" s="30" t="s">
        <v>707</v>
      </c>
      <c r="J150" s="0" t="n">
        <v>11</v>
      </c>
      <c r="K150" s="0" t="n">
        <v>12</v>
      </c>
      <c r="L150" s="0" t="n">
        <v>8</v>
      </c>
      <c r="N150" s="0" t="n">
        <f aca="false">J150/K149</f>
        <v>0.192982456140351</v>
      </c>
      <c r="P150" s="47" t="n">
        <f aca="false">J150/K151</f>
        <v>5.5</v>
      </c>
      <c r="R150" s="45" t="n">
        <f aca="false">J152/J150</f>
        <v>34.3636363636364</v>
      </c>
      <c r="S150" s="0" t="n">
        <f aca="false">J150/J152</f>
        <v>0.0291005291005291</v>
      </c>
    </row>
    <row r="151" customFormat="false" ht="12.8" hidden="false" customHeight="false" outlineLevel="0" collapsed="false">
      <c r="A151" s="0" t="s">
        <v>1143</v>
      </c>
      <c r="B151" s="0" t="n">
        <v>2028425</v>
      </c>
      <c r="C151" s="0" t="n">
        <v>2036703</v>
      </c>
      <c r="D151" s="0" t="s">
        <v>1145</v>
      </c>
      <c r="E151" s="0" t="n">
        <v>2029478</v>
      </c>
      <c r="F151" s="0" t="n">
        <v>2029903</v>
      </c>
      <c r="G151" s="48" t="n">
        <v>426</v>
      </c>
      <c r="H151" s="0" t="n">
        <v>364</v>
      </c>
      <c r="I151" s="30" t="s">
        <v>1146</v>
      </c>
      <c r="J151" s="0" t="n">
        <v>84</v>
      </c>
      <c r="K151" s="0" t="n">
        <v>2</v>
      </c>
      <c r="L151" s="0" t="n">
        <v>211</v>
      </c>
      <c r="N151" s="0" t="n">
        <f aca="false">J151/K150</f>
        <v>7</v>
      </c>
      <c r="P151" s="0" t="n">
        <f aca="false">J151/K152</f>
        <v>0.366812227074236</v>
      </c>
    </row>
    <row r="152" customFormat="false" ht="12.8" hidden="false" customHeight="false" outlineLevel="0" collapsed="false">
      <c r="A152" s="0" t="s">
        <v>1143</v>
      </c>
      <c r="B152" s="0" t="n">
        <v>2028425</v>
      </c>
      <c r="C152" s="0" t="n">
        <v>2036703</v>
      </c>
      <c r="D152" s="0" t="s">
        <v>1147</v>
      </c>
      <c r="E152" s="0" t="n">
        <v>2029904</v>
      </c>
      <c r="F152" s="0" t="n">
        <v>2030203</v>
      </c>
      <c r="G152" s="0" t="n">
        <v>300</v>
      </c>
      <c r="H152" s="0" t="n">
        <v>300</v>
      </c>
      <c r="I152" s="30" t="s">
        <v>707</v>
      </c>
      <c r="J152" s="0" t="n">
        <v>378</v>
      </c>
      <c r="K152" s="0" t="n">
        <v>229</v>
      </c>
      <c r="L152" s="0" t="n">
        <v>333</v>
      </c>
      <c r="N152" s="47" t="n">
        <f aca="false">J152/K151</f>
        <v>189</v>
      </c>
      <c r="P152" s="0" t="n">
        <f aca="false">J152/K153</f>
        <v>0.431506849315069</v>
      </c>
      <c r="R152" s="0" t="n">
        <f aca="false">J154/J152</f>
        <v>1.50793650793651</v>
      </c>
      <c r="S152" s="0" t="n">
        <f aca="false">J152/J154</f>
        <v>0.663157894736842</v>
      </c>
    </row>
    <row r="153" customFormat="false" ht="12.8" hidden="false" customHeight="false" outlineLevel="0" collapsed="false">
      <c r="A153" s="0" t="s">
        <v>1143</v>
      </c>
      <c r="B153" s="0" t="n">
        <v>2028425</v>
      </c>
      <c r="C153" s="0" t="n">
        <v>2036703</v>
      </c>
      <c r="D153" s="0" t="s">
        <v>1148</v>
      </c>
      <c r="E153" s="0" t="n">
        <v>2030204</v>
      </c>
      <c r="F153" s="0" t="n">
        <v>2030346</v>
      </c>
      <c r="G153" s="0" t="n">
        <v>143</v>
      </c>
      <c r="H153" s="0" t="n">
        <v>143</v>
      </c>
      <c r="I153" s="30" t="s">
        <v>707</v>
      </c>
      <c r="J153" s="0" t="n">
        <v>834</v>
      </c>
      <c r="K153" s="0" t="n">
        <v>876</v>
      </c>
      <c r="L153" s="0" t="n">
        <v>53</v>
      </c>
      <c r="N153" s="0" t="n">
        <f aca="false">J153/K152</f>
        <v>3.64192139737991</v>
      </c>
      <c r="P153" s="0" t="n">
        <f aca="false">J153/K154</f>
        <v>1.31962025316456</v>
      </c>
    </row>
    <row r="154" customFormat="false" ht="12.8" hidden="false" customHeight="false" outlineLevel="0" collapsed="false">
      <c r="A154" s="0" t="s">
        <v>1143</v>
      </c>
      <c r="B154" s="0" t="n">
        <v>2028425</v>
      </c>
      <c r="C154" s="0" t="n">
        <v>2036703</v>
      </c>
      <c r="D154" s="0" t="s">
        <v>1149</v>
      </c>
      <c r="E154" s="0" t="n">
        <v>2030347</v>
      </c>
      <c r="F154" s="0" t="n">
        <v>2030643</v>
      </c>
      <c r="G154" s="0" t="n">
        <v>297</v>
      </c>
      <c r="H154" s="0" t="n">
        <v>297</v>
      </c>
      <c r="I154" s="30" t="s">
        <v>707</v>
      </c>
      <c r="J154" s="0" t="n">
        <v>570</v>
      </c>
      <c r="K154" s="0" t="n">
        <v>632</v>
      </c>
      <c r="L154" s="0" t="n">
        <v>169</v>
      </c>
      <c r="N154" s="0" t="n">
        <f aca="false">J154/K153</f>
        <v>0.650684931506849</v>
      </c>
      <c r="P154" s="0" t="n">
        <f aca="false">J154/K155</f>
        <v>1.33489461358314</v>
      </c>
      <c r="R154" s="0" t="n">
        <f aca="false">J156/J154</f>
        <v>1.73157894736842</v>
      </c>
      <c r="S154" s="0" t="n">
        <f aca="false">J154/J156</f>
        <v>0.577507598784195</v>
      </c>
    </row>
    <row r="155" customFormat="false" ht="12.8" hidden="false" customHeight="false" outlineLevel="0" collapsed="false">
      <c r="A155" s="0" t="s">
        <v>1143</v>
      </c>
      <c r="B155" s="0" t="n">
        <v>2028425</v>
      </c>
      <c r="C155" s="0" t="n">
        <v>2036703</v>
      </c>
      <c r="D155" s="0" t="s">
        <v>1150</v>
      </c>
      <c r="E155" s="0" t="n">
        <v>2030644</v>
      </c>
      <c r="F155" s="0" t="n">
        <v>2030693</v>
      </c>
      <c r="G155" s="0" t="n">
        <v>50</v>
      </c>
      <c r="H155" s="0" t="n">
        <v>50</v>
      </c>
      <c r="I155" s="30" t="s">
        <v>707</v>
      </c>
      <c r="J155" s="0" t="n">
        <v>440</v>
      </c>
      <c r="K155" s="0" t="n">
        <v>427</v>
      </c>
      <c r="L155" s="0" t="n">
        <v>32</v>
      </c>
      <c r="N155" s="0" t="n">
        <f aca="false">J155/K154</f>
        <v>0.69620253164557</v>
      </c>
      <c r="P155" s="0" t="n">
        <f aca="false">J155/K156</f>
        <v>0.325443786982248</v>
      </c>
    </row>
    <row r="156" customFormat="false" ht="12.8" hidden="false" customHeight="false" outlineLevel="0" collapsed="false">
      <c r="A156" s="0" t="s">
        <v>1143</v>
      </c>
      <c r="B156" s="0" t="n">
        <v>2028425</v>
      </c>
      <c r="C156" s="0" t="n">
        <v>2036703</v>
      </c>
      <c r="D156" s="0" t="s">
        <v>1151</v>
      </c>
      <c r="E156" s="0" t="n">
        <v>2030694</v>
      </c>
      <c r="F156" s="0" t="n">
        <v>2030978</v>
      </c>
      <c r="G156" s="0" t="n">
        <v>285</v>
      </c>
      <c r="H156" s="0" t="n">
        <v>285</v>
      </c>
      <c r="I156" s="30" t="s">
        <v>707</v>
      </c>
      <c r="J156" s="0" t="n">
        <v>987</v>
      </c>
      <c r="K156" s="0" t="n">
        <v>1352</v>
      </c>
      <c r="L156" s="0" t="n">
        <v>567</v>
      </c>
      <c r="N156" s="0" t="n">
        <f aca="false">J156/K155</f>
        <v>2.31147540983607</v>
      </c>
      <c r="P156" s="0" t="n">
        <f aca="false">J156/K157</f>
        <v>1.27684346701164</v>
      </c>
      <c r="R156" s="0" t="n">
        <f aca="false">J158/J156</f>
        <v>0.446808510638298</v>
      </c>
      <c r="S156" s="0" t="n">
        <f aca="false">J156/J158</f>
        <v>2.23809523809524</v>
      </c>
    </row>
    <row r="157" customFormat="false" ht="12.8" hidden="false" customHeight="false" outlineLevel="0" collapsed="false">
      <c r="A157" s="0" t="s">
        <v>1143</v>
      </c>
      <c r="B157" s="0" t="n">
        <v>2028425</v>
      </c>
      <c r="C157" s="0" t="n">
        <v>2036703</v>
      </c>
      <c r="D157" s="0" t="s">
        <v>1152</v>
      </c>
      <c r="E157" s="0" t="n">
        <v>2030979</v>
      </c>
      <c r="F157" s="0" t="n">
        <v>2031065</v>
      </c>
      <c r="G157" s="0" t="n">
        <v>87</v>
      </c>
      <c r="H157" s="0" t="n">
        <v>87</v>
      </c>
      <c r="I157" s="30" t="s">
        <v>707</v>
      </c>
      <c r="J157" s="0" t="n">
        <v>759</v>
      </c>
      <c r="K157" s="0" t="n">
        <v>773</v>
      </c>
      <c r="L157" s="0" t="n">
        <v>33</v>
      </c>
      <c r="N157" s="0" t="n">
        <f aca="false">J157/K156</f>
        <v>0.561390532544379</v>
      </c>
      <c r="P157" s="0" t="n">
        <f aca="false">J157/K158</f>
        <v>1.91183879093199</v>
      </c>
    </row>
    <row r="158" customFormat="false" ht="12.8" hidden="false" customHeight="false" outlineLevel="0" collapsed="false">
      <c r="A158" s="0" t="s">
        <v>1143</v>
      </c>
      <c r="B158" s="0" t="n">
        <v>2028425</v>
      </c>
      <c r="C158" s="0" t="n">
        <v>2036703</v>
      </c>
      <c r="D158" s="0" t="s">
        <v>1153</v>
      </c>
      <c r="E158" s="0" t="n">
        <v>2031066</v>
      </c>
      <c r="F158" s="0" t="n">
        <v>2031968</v>
      </c>
      <c r="G158" s="0" t="n">
        <v>903</v>
      </c>
      <c r="H158" s="0" t="n">
        <v>903</v>
      </c>
      <c r="I158" s="30" t="s">
        <v>707</v>
      </c>
      <c r="J158" s="0" t="n">
        <v>441</v>
      </c>
      <c r="K158" s="0" t="n">
        <v>397</v>
      </c>
      <c r="L158" s="0" t="n">
        <v>190</v>
      </c>
      <c r="N158" s="0" t="n">
        <f aca="false">J158/K157</f>
        <v>0.570504527813713</v>
      </c>
      <c r="P158" s="0" t="n">
        <f aca="false">J158/K159</f>
        <v>1.22160664819945</v>
      </c>
      <c r="R158" s="0" t="n">
        <f aca="false">J160/J158</f>
        <v>0.437641723356009</v>
      </c>
      <c r="S158" s="0" t="n">
        <f aca="false">J158/J160</f>
        <v>2.28497409326425</v>
      </c>
    </row>
    <row r="159" customFormat="false" ht="12.8" hidden="false" customHeight="false" outlineLevel="0" collapsed="false">
      <c r="A159" s="0" t="s">
        <v>1143</v>
      </c>
      <c r="B159" s="0" t="n">
        <v>2028425</v>
      </c>
      <c r="C159" s="0" t="n">
        <v>2036703</v>
      </c>
      <c r="D159" s="0" t="s">
        <v>1154</v>
      </c>
      <c r="E159" s="0" t="n">
        <v>2031969</v>
      </c>
      <c r="F159" s="0" t="n">
        <v>2032239</v>
      </c>
      <c r="G159" s="48" t="n">
        <v>271</v>
      </c>
      <c r="H159" s="0" t="n">
        <v>271</v>
      </c>
      <c r="I159" s="30" t="s">
        <v>707</v>
      </c>
      <c r="J159" s="0" t="n">
        <v>405</v>
      </c>
      <c r="K159" s="0" t="n">
        <v>361</v>
      </c>
      <c r="L159" s="0" t="n">
        <v>106</v>
      </c>
      <c r="N159" s="0" t="n">
        <f aca="false">J159/K158</f>
        <v>1.02015113350126</v>
      </c>
      <c r="P159" s="0" t="n">
        <f aca="false">J159/K160</f>
        <v>2.17741935483871</v>
      </c>
    </row>
    <row r="160" customFormat="false" ht="12.8" hidden="false" customHeight="false" outlineLevel="0" collapsed="false">
      <c r="A160" s="0" t="s">
        <v>1143</v>
      </c>
      <c r="B160" s="0" t="n">
        <v>2028425</v>
      </c>
      <c r="C160" s="0" t="n">
        <v>2036703</v>
      </c>
      <c r="D160" s="0" t="s">
        <v>1155</v>
      </c>
      <c r="E160" s="0" t="n">
        <v>2032240</v>
      </c>
      <c r="F160" s="0" t="n">
        <v>2033751</v>
      </c>
      <c r="G160" s="0" t="n">
        <v>1512</v>
      </c>
      <c r="H160" s="0" t="n">
        <v>1512</v>
      </c>
      <c r="I160" s="30" t="s">
        <v>707</v>
      </c>
      <c r="J160" s="0" t="n">
        <v>193</v>
      </c>
      <c r="K160" s="0" t="n">
        <v>186</v>
      </c>
      <c r="L160" s="0" t="n">
        <v>110</v>
      </c>
      <c r="N160" s="0" t="n">
        <f aca="false">J160/K159</f>
        <v>0.534626038781163</v>
      </c>
      <c r="P160" s="47" t="n">
        <f aca="false">J160/K161</f>
        <v>13.7857142857143</v>
      </c>
      <c r="R160" s="0" t="n">
        <f aca="false">J162/J160</f>
        <v>1.4559585492228</v>
      </c>
      <c r="S160" s="0" t="n">
        <f aca="false">J160/J162</f>
        <v>0.686832740213523</v>
      </c>
    </row>
    <row r="161" customFormat="false" ht="12.8" hidden="false" customHeight="false" outlineLevel="0" collapsed="false">
      <c r="A161" s="0" t="s">
        <v>1143</v>
      </c>
      <c r="B161" s="0" t="n">
        <v>2028425</v>
      </c>
      <c r="C161" s="0" t="n">
        <v>2036703</v>
      </c>
      <c r="D161" s="0" t="s">
        <v>1156</v>
      </c>
      <c r="E161" s="0" t="n">
        <v>2033752</v>
      </c>
      <c r="F161" s="0" t="n">
        <v>2033728</v>
      </c>
      <c r="G161" s="0" t="n">
        <v>25</v>
      </c>
      <c r="H161" s="0" t="n">
        <v>2</v>
      </c>
      <c r="I161" s="30" t="s">
        <v>1157</v>
      </c>
      <c r="J161" s="0" t="n">
        <v>14</v>
      </c>
      <c r="K161" s="0" t="n">
        <v>14</v>
      </c>
      <c r="L161" s="0" t="n">
        <v>14</v>
      </c>
      <c r="N161" s="0" t="n">
        <f aca="false">J161/K160</f>
        <v>0.0752688172043011</v>
      </c>
      <c r="P161" s="0" t="n">
        <f aca="false">J161/K162</f>
        <v>0.0371352785145889</v>
      </c>
      <c r="Q161" s="0" t="s">
        <v>1158</v>
      </c>
    </row>
    <row r="162" customFormat="false" ht="12.8" hidden="false" customHeight="false" outlineLevel="0" collapsed="false">
      <c r="A162" s="0" t="s">
        <v>1143</v>
      </c>
      <c r="B162" s="0" t="n">
        <v>2028425</v>
      </c>
      <c r="C162" s="0" t="n">
        <v>2036703</v>
      </c>
      <c r="D162" s="0" t="s">
        <v>1159</v>
      </c>
      <c r="E162" s="0" t="n">
        <v>2033729</v>
      </c>
      <c r="F162" s="0" t="n">
        <v>2035486</v>
      </c>
      <c r="G162" s="0" t="n">
        <v>1758</v>
      </c>
      <c r="H162" s="0" t="n">
        <v>1758</v>
      </c>
      <c r="I162" s="30" t="s">
        <v>707</v>
      </c>
      <c r="J162" s="0" t="n">
        <v>281</v>
      </c>
      <c r="K162" s="0" t="n">
        <v>377</v>
      </c>
      <c r="L162" s="0" t="n">
        <v>225</v>
      </c>
      <c r="N162" s="47" t="n">
        <f aca="false">J162/K161</f>
        <v>20.0714285714286</v>
      </c>
      <c r="P162" s="0" t="n">
        <f aca="false">J162/K163</f>
        <v>3.90277777777778</v>
      </c>
      <c r="R162" s="0" t="n">
        <f aca="false">J164/J162</f>
        <v>0.775800711743772</v>
      </c>
      <c r="S162" s="0" t="n">
        <f aca="false">J162/J164</f>
        <v>1.28899082568807</v>
      </c>
    </row>
    <row r="163" customFormat="false" ht="12.8" hidden="false" customHeight="false" outlineLevel="0" collapsed="false">
      <c r="A163" s="0" t="s">
        <v>1143</v>
      </c>
      <c r="B163" s="0" t="n">
        <v>2028425</v>
      </c>
      <c r="C163" s="0" t="n">
        <v>2036703</v>
      </c>
      <c r="D163" s="0" t="s">
        <v>1160</v>
      </c>
      <c r="E163" s="0" t="n">
        <v>2035487</v>
      </c>
      <c r="F163" s="0" t="n">
        <v>2035482</v>
      </c>
      <c r="G163" s="0" t="n">
        <v>6</v>
      </c>
      <c r="H163" s="0" t="n">
        <v>2</v>
      </c>
      <c r="I163" s="30" t="s">
        <v>711</v>
      </c>
      <c r="J163" s="0" t="n">
        <v>72</v>
      </c>
      <c r="K163" s="0" t="n">
        <v>72</v>
      </c>
      <c r="L163" s="0" t="n">
        <v>72</v>
      </c>
      <c r="N163" s="0" t="n">
        <f aca="false">J163/K162</f>
        <v>0.190981432360743</v>
      </c>
      <c r="P163" s="0" t="n">
        <f aca="false">J163/K164</f>
        <v>0.356435643564356</v>
      </c>
      <c r="Q163" s="0" t="s">
        <v>1158</v>
      </c>
    </row>
    <row r="164" customFormat="false" ht="12.8" hidden="false" customHeight="false" outlineLevel="0" collapsed="false">
      <c r="A164" s="0" t="s">
        <v>1143</v>
      </c>
      <c r="B164" s="0" t="n">
        <v>2028425</v>
      </c>
      <c r="C164" s="0" t="n">
        <v>2036703</v>
      </c>
      <c r="D164" s="0" t="s">
        <v>1161</v>
      </c>
      <c r="E164" s="0" t="n">
        <v>2035483</v>
      </c>
      <c r="F164" s="0" t="n">
        <v>2036703</v>
      </c>
      <c r="G164" s="0" t="n">
        <v>1221</v>
      </c>
      <c r="H164" s="0" t="n">
        <v>1221</v>
      </c>
      <c r="I164" s="30" t="s">
        <v>707</v>
      </c>
      <c r="J164" s="0" t="n">
        <v>218</v>
      </c>
      <c r="K164" s="0" t="n">
        <v>202</v>
      </c>
      <c r="L164" s="0" t="n">
        <v>79</v>
      </c>
      <c r="N164" s="0" t="n">
        <f aca="false">J164/K163</f>
        <v>3.02777777777778</v>
      </c>
      <c r="P164" s="0" t="n">
        <f aca="false">J164/K165</f>
        <v>3.11428571428571</v>
      </c>
    </row>
    <row r="165" customFormat="false" ht="12.8" hidden="false" customHeight="false" outlineLevel="0" collapsed="false">
      <c r="A165" s="0" t="s">
        <v>1162</v>
      </c>
      <c r="B165" s="0" t="n">
        <v>2057528</v>
      </c>
      <c r="C165" s="0" t="n">
        <v>2058960</v>
      </c>
      <c r="D165" s="0" t="s">
        <v>1163</v>
      </c>
      <c r="E165" s="0" t="n">
        <v>2057528</v>
      </c>
      <c r="F165" s="0" t="n">
        <v>2058193</v>
      </c>
      <c r="G165" s="0" t="n">
        <v>666</v>
      </c>
      <c r="H165" s="0" t="n">
        <v>666</v>
      </c>
      <c r="I165" s="30" t="s">
        <v>707</v>
      </c>
      <c r="J165" s="0" t="n">
        <v>79</v>
      </c>
      <c r="K165" s="0" t="n">
        <v>70</v>
      </c>
      <c r="L165" s="0" t="n">
        <v>22</v>
      </c>
      <c r="N165" s="0" t="n">
        <f aca="false">J165/K164</f>
        <v>0.391089108910891</v>
      </c>
      <c r="P165" s="0" t="n">
        <f aca="false">J165/K166</f>
        <v>1.234375</v>
      </c>
      <c r="R165" s="0" t="n">
        <f aca="false">J167/J165</f>
        <v>0.481012658227848</v>
      </c>
      <c r="S165" s="0" t="n">
        <f aca="false">J165/J167</f>
        <v>2.07894736842105</v>
      </c>
    </row>
    <row r="166" customFormat="false" ht="12.8" hidden="false" customHeight="false" outlineLevel="0" collapsed="false">
      <c r="A166" s="0" t="s">
        <v>1162</v>
      </c>
      <c r="B166" s="0" t="n">
        <v>2057528</v>
      </c>
      <c r="C166" s="0" t="n">
        <v>2058960</v>
      </c>
      <c r="D166" s="0" t="s">
        <v>1162</v>
      </c>
      <c r="E166" s="0" t="n">
        <v>2058194</v>
      </c>
      <c r="F166" s="0" t="n">
        <v>2058255</v>
      </c>
      <c r="G166" s="0" t="n">
        <v>62</v>
      </c>
      <c r="H166" s="0" t="n">
        <v>62</v>
      </c>
      <c r="I166" s="30" t="s">
        <v>707</v>
      </c>
      <c r="J166" s="0" t="n">
        <v>68</v>
      </c>
      <c r="K166" s="0" t="n">
        <v>64</v>
      </c>
      <c r="L166" s="0" t="n">
        <v>3</v>
      </c>
      <c r="N166" s="0" t="n">
        <f aca="false">J166/K165</f>
        <v>0.971428571428571</v>
      </c>
      <c r="P166" s="0" t="n">
        <f aca="false">J166/K167</f>
        <v>2</v>
      </c>
    </row>
    <row r="167" customFormat="false" ht="12.8" hidden="false" customHeight="false" outlineLevel="0" collapsed="false">
      <c r="A167" s="0" t="s">
        <v>1162</v>
      </c>
      <c r="B167" s="0" t="n">
        <v>2057528</v>
      </c>
      <c r="C167" s="0" t="n">
        <v>2058960</v>
      </c>
      <c r="D167" s="0" t="s">
        <v>1164</v>
      </c>
      <c r="E167" s="0" t="n">
        <v>2058256</v>
      </c>
      <c r="F167" s="0" t="n">
        <v>2058960</v>
      </c>
      <c r="G167" s="0" t="n">
        <v>705</v>
      </c>
      <c r="H167" s="0" t="n">
        <v>705</v>
      </c>
      <c r="I167" s="30" t="s">
        <v>707</v>
      </c>
      <c r="J167" s="0" t="n">
        <v>38</v>
      </c>
      <c r="K167" s="0" t="n">
        <v>34</v>
      </c>
      <c r="L167" s="0" t="n">
        <v>31</v>
      </c>
      <c r="N167" s="0" t="n">
        <f aca="false">J167/K166</f>
        <v>0.59375</v>
      </c>
      <c r="P167" s="0" t="n">
        <f aca="false">J167/K168</f>
        <v>0.195876288659794</v>
      </c>
    </row>
    <row r="168" customFormat="false" ht="12.8" hidden="false" customHeight="false" outlineLevel="0" collapsed="false">
      <c r="A168" s="0" t="s">
        <v>1165</v>
      </c>
      <c r="B168" s="0" t="n">
        <v>2263426</v>
      </c>
      <c r="C168" s="0" t="n">
        <v>2266405</v>
      </c>
      <c r="D168" s="0" t="s">
        <v>1166</v>
      </c>
      <c r="E168" s="0" t="n">
        <v>2263426</v>
      </c>
      <c r="F168" s="0" t="n">
        <v>2264001</v>
      </c>
      <c r="G168" s="0" t="n">
        <v>576</v>
      </c>
      <c r="H168" s="0" t="n">
        <v>397</v>
      </c>
      <c r="I168" s="30" t="s">
        <v>1167</v>
      </c>
      <c r="J168" s="0" t="n">
        <v>185</v>
      </c>
      <c r="K168" s="0" t="n">
        <v>194</v>
      </c>
      <c r="L168" s="0" t="n">
        <v>540</v>
      </c>
      <c r="P168" s="45" t="n">
        <f aca="false">J168/K169</f>
        <v>185</v>
      </c>
      <c r="Q168" s="0" t="s">
        <v>709</v>
      </c>
      <c r="R168" s="0" t="n">
        <f aca="false">J170/J168</f>
        <v>0.00540540540540541</v>
      </c>
      <c r="S168" s="0" t="n">
        <f aca="false">J168/J170</f>
        <v>185</v>
      </c>
    </row>
    <row r="169" customFormat="false" ht="12.8" hidden="false" customHeight="false" outlineLevel="0" collapsed="false">
      <c r="A169" s="0" t="s">
        <v>1165</v>
      </c>
      <c r="B169" s="0" t="n">
        <v>2263426</v>
      </c>
      <c r="C169" s="0" t="n">
        <v>2266405</v>
      </c>
      <c r="D169" s="0" t="s">
        <v>1168</v>
      </c>
      <c r="E169" s="0" t="n">
        <v>2264002</v>
      </c>
      <c r="F169" s="0" t="n">
        <v>2263997</v>
      </c>
      <c r="G169" s="0" t="n">
        <v>6</v>
      </c>
      <c r="H169" s="0" t="n">
        <v>2</v>
      </c>
      <c r="I169" s="30" t="s">
        <v>711</v>
      </c>
      <c r="J169" s="0" t="n">
        <v>1</v>
      </c>
      <c r="K169" s="0" t="n">
        <v>1</v>
      </c>
      <c r="L169" s="0" t="n">
        <v>1</v>
      </c>
      <c r="N169" s="0" t="n">
        <f aca="false">J169/K168</f>
        <v>0.00515463917525773</v>
      </c>
      <c r="P169" s="0" t="n">
        <f aca="false">J169/K170</f>
        <v>0.5</v>
      </c>
      <c r="Q169" s="0" t="s">
        <v>709</v>
      </c>
    </row>
    <row r="170" customFormat="false" ht="12.8" hidden="false" customHeight="false" outlineLevel="0" collapsed="false">
      <c r="A170" s="0" t="s">
        <v>1165</v>
      </c>
      <c r="B170" s="0" t="n">
        <v>2263426</v>
      </c>
      <c r="C170" s="0" t="n">
        <v>2266405</v>
      </c>
      <c r="D170" s="0" t="s">
        <v>1169</v>
      </c>
      <c r="E170" s="0" t="n">
        <v>2263998</v>
      </c>
      <c r="F170" s="0" t="n">
        <v>2265038</v>
      </c>
      <c r="G170" s="0" t="n">
        <v>1041</v>
      </c>
      <c r="H170" s="0" t="n">
        <v>279</v>
      </c>
      <c r="I170" s="30" t="s">
        <v>1170</v>
      </c>
      <c r="J170" s="0" t="n">
        <v>1</v>
      </c>
      <c r="K170" s="0" t="n">
        <v>2</v>
      </c>
      <c r="L170" s="0" t="n">
        <v>2</v>
      </c>
      <c r="N170" s="0" t="n">
        <f aca="false">J170/K169</f>
        <v>1</v>
      </c>
      <c r="P170" s="0" t="n">
        <f aca="false">J170/K171</f>
        <v>0.333333333333333</v>
      </c>
      <c r="R170" s="45" t="n">
        <f aca="false">J172/J170</f>
        <v>20</v>
      </c>
      <c r="S170" s="0" t="n">
        <f aca="false">J170/J172</f>
        <v>0.05</v>
      </c>
    </row>
    <row r="171" customFormat="false" ht="12.8" hidden="false" customHeight="false" outlineLevel="0" collapsed="false">
      <c r="A171" s="0" t="s">
        <v>1165</v>
      </c>
      <c r="B171" s="0" t="n">
        <v>2263426</v>
      </c>
      <c r="C171" s="0" t="n">
        <v>2266405</v>
      </c>
      <c r="D171" s="0" t="s">
        <v>1171</v>
      </c>
      <c r="E171" s="0" t="n">
        <v>2265039</v>
      </c>
      <c r="F171" s="0" t="n">
        <v>2265279</v>
      </c>
      <c r="G171" s="48" t="n">
        <v>241</v>
      </c>
      <c r="H171" s="0" t="n">
        <v>38</v>
      </c>
      <c r="I171" s="30" t="s">
        <v>1172</v>
      </c>
      <c r="J171" s="0" t="n">
        <v>1</v>
      </c>
      <c r="K171" s="0" t="n">
        <v>3</v>
      </c>
      <c r="L171" s="0" t="n">
        <v>4</v>
      </c>
      <c r="N171" s="0" t="n">
        <f aca="false">J171/K170</f>
        <v>0.5</v>
      </c>
      <c r="P171" s="0" t="n">
        <f aca="false">J171/K172</f>
        <v>0.0555555555555556</v>
      </c>
    </row>
    <row r="172" customFormat="false" ht="12.8" hidden="false" customHeight="false" outlineLevel="0" collapsed="false">
      <c r="A172" s="0" t="s">
        <v>1165</v>
      </c>
      <c r="B172" s="0" t="n">
        <v>2263426</v>
      </c>
      <c r="C172" s="0" t="n">
        <v>2266405</v>
      </c>
      <c r="D172" s="0" t="s">
        <v>1173</v>
      </c>
      <c r="E172" s="0" t="n">
        <v>2265280</v>
      </c>
      <c r="F172" s="0" t="n">
        <v>2265999</v>
      </c>
      <c r="G172" s="0" t="n">
        <v>720</v>
      </c>
      <c r="H172" s="0" t="n">
        <v>720</v>
      </c>
      <c r="I172" s="30" t="s">
        <v>707</v>
      </c>
      <c r="J172" s="0" t="n">
        <v>20</v>
      </c>
      <c r="K172" s="0" t="n">
        <v>18</v>
      </c>
      <c r="L172" s="0" t="n">
        <v>6</v>
      </c>
      <c r="N172" s="45" t="n">
        <f aca="false">J172/K171</f>
        <v>6.66666666666667</v>
      </c>
      <c r="O172" s="0" t="s">
        <v>1009</v>
      </c>
      <c r="P172" s="45" t="n">
        <f aca="false">J172/K173</f>
        <v>10</v>
      </c>
      <c r="Q172" s="0" t="s">
        <v>727</v>
      </c>
      <c r="R172" s="0" t="n">
        <f aca="false">J174/J172</f>
        <v>0.8</v>
      </c>
      <c r="S172" s="0" t="n">
        <f aca="false">J172/J174</f>
        <v>1.25</v>
      </c>
    </row>
    <row r="173" customFormat="false" ht="12.8" hidden="false" customHeight="false" outlineLevel="0" collapsed="false">
      <c r="A173" s="0" t="s">
        <v>1165</v>
      </c>
      <c r="B173" s="0" t="n">
        <v>2263426</v>
      </c>
      <c r="C173" s="0" t="n">
        <v>2266405</v>
      </c>
      <c r="D173" s="0" t="s">
        <v>1174</v>
      </c>
      <c r="E173" s="0" t="n">
        <v>2266000</v>
      </c>
      <c r="F173" s="0" t="n">
        <v>2265988</v>
      </c>
      <c r="G173" s="0" t="n">
        <v>13</v>
      </c>
      <c r="H173" s="0" t="n">
        <v>2</v>
      </c>
      <c r="I173" s="30" t="s">
        <v>1006</v>
      </c>
      <c r="J173" s="0" t="n">
        <v>2</v>
      </c>
      <c r="K173" s="0" t="n">
        <v>2</v>
      </c>
      <c r="L173" s="0" t="n">
        <v>2</v>
      </c>
      <c r="N173" s="0" t="n">
        <f aca="false">J173/K172</f>
        <v>0.111111111111111</v>
      </c>
      <c r="P173" s="0" t="n">
        <f aca="false">J173/K174</f>
        <v>0.25</v>
      </c>
      <c r="Q173" s="0" t="s">
        <v>709</v>
      </c>
    </row>
    <row r="174" customFormat="false" ht="12.8" hidden="false" customHeight="false" outlineLevel="0" collapsed="false">
      <c r="A174" s="0" t="s">
        <v>1165</v>
      </c>
      <c r="B174" s="0" t="n">
        <v>2263426</v>
      </c>
      <c r="C174" s="0" t="n">
        <v>2266405</v>
      </c>
      <c r="D174" s="0" t="s">
        <v>1175</v>
      </c>
      <c r="E174" s="0" t="n">
        <v>2265989</v>
      </c>
      <c r="F174" s="0" t="n">
        <v>2266405</v>
      </c>
      <c r="G174" s="0" t="n">
        <v>417</v>
      </c>
      <c r="H174" s="0" t="n">
        <v>417</v>
      </c>
      <c r="I174" s="30" t="s">
        <v>707</v>
      </c>
      <c r="J174" s="0" t="n">
        <v>16</v>
      </c>
      <c r="K174" s="0" t="n">
        <v>8</v>
      </c>
      <c r="L174" s="0" t="n">
        <v>12</v>
      </c>
      <c r="N174" s="45" t="n">
        <f aca="false">J174/K173</f>
        <v>8</v>
      </c>
      <c r="O174" s="0" t="s">
        <v>1004</v>
      </c>
      <c r="P174" s="0" t="n">
        <f aca="false">J174/K175</f>
        <v>1.33333333333333</v>
      </c>
    </row>
    <row r="175" customFormat="false" ht="12.8" hidden="false" customHeight="false" outlineLevel="0" collapsed="false">
      <c r="A175" s="0" t="s">
        <v>1176</v>
      </c>
      <c r="B175" s="0" t="n">
        <v>2550065</v>
      </c>
      <c r="C175" s="0" t="n">
        <v>2554831</v>
      </c>
      <c r="D175" s="0" t="s">
        <v>1177</v>
      </c>
      <c r="E175" s="0" t="n">
        <v>2550065</v>
      </c>
      <c r="F175" s="0" t="n">
        <v>2550391</v>
      </c>
      <c r="G175" s="0" t="n">
        <v>327</v>
      </c>
      <c r="H175" s="0" t="n">
        <v>327</v>
      </c>
      <c r="I175" s="30" t="s">
        <v>707</v>
      </c>
      <c r="J175" s="0" t="n">
        <v>16</v>
      </c>
      <c r="K175" s="0" t="n">
        <v>12</v>
      </c>
      <c r="L175" s="0" t="n">
        <v>9</v>
      </c>
      <c r="N175" s="0" t="n">
        <f aca="false">J175/K174</f>
        <v>2</v>
      </c>
      <c r="P175" s="45" t="n">
        <f aca="false">J175/K176</f>
        <v>16</v>
      </c>
      <c r="Q175" s="0" t="s">
        <v>709</v>
      </c>
      <c r="R175" s="0" t="n">
        <f aca="false">J177/J175</f>
        <v>0.375</v>
      </c>
      <c r="S175" s="0" t="n">
        <f aca="false">J175/J177</f>
        <v>2.66666666666667</v>
      </c>
    </row>
    <row r="176" customFormat="false" ht="12.8" hidden="false" customHeight="false" outlineLevel="0" collapsed="false">
      <c r="A176" s="0" t="s">
        <v>1176</v>
      </c>
      <c r="B176" s="0" t="n">
        <v>2550065</v>
      </c>
      <c r="C176" s="0" t="n">
        <v>2554831</v>
      </c>
      <c r="D176" s="0" t="s">
        <v>1178</v>
      </c>
      <c r="E176" s="0" t="n">
        <v>2550392</v>
      </c>
      <c r="F176" s="0" t="n">
        <v>2550339</v>
      </c>
      <c r="G176" s="0" t="n">
        <v>54</v>
      </c>
      <c r="H176" s="0" t="n">
        <v>2</v>
      </c>
      <c r="I176" s="30" t="s">
        <v>765</v>
      </c>
      <c r="J176" s="0" t="n">
        <v>1</v>
      </c>
      <c r="K176" s="0" t="n">
        <v>1</v>
      </c>
      <c r="L176" s="0" t="n">
        <v>1</v>
      </c>
      <c r="N176" s="0" t="n">
        <f aca="false">J176/K175</f>
        <v>0.0833333333333333</v>
      </c>
      <c r="P176" s="0" t="n">
        <f aca="false">J176/K177</f>
        <v>0.142857142857143</v>
      </c>
    </row>
    <row r="177" customFormat="false" ht="12.8" hidden="false" customHeight="false" outlineLevel="0" collapsed="false">
      <c r="A177" s="0" t="s">
        <v>1176</v>
      </c>
      <c r="B177" s="0" t="n">
        <v>2550065</v>
      </c>
      <c r="C177" s="0" t="n">
        <v>2554831</v>
      </c>
      <c r="D177" s="0" t="s">
        <v>1179</v>
      </c>
      <c r="E177" s="0" t="n">
        <v>2550340</v>
      </c>
      <c r="F177" s="0" t="n">
        <v>2551326</v>
      </c>
      <c r="G177" s="0" t="n">
        <v>987</v>
      </c>
      <c r="H177" s="0" t="n">
        <v>987</v>
      </c>
      <c r="I177" s="30" t="s">
        <v>707</v>
      </c>
      <c r="J177" s="0" t="n">
        <v>6</v>
      </c>
      <c r="K177" s="0" t="n">
        <v>7</v>
      </c>
      <c r="L177" s="0" t="n">
        <v>4</v>
      </c>
      <c r="N177" s="45" t="n">
        <f aca="false">J177/K176</f>
        <v>6</v>
      </c>
      <c r="O177" s="0" t="s">
        <v>1126</v>
      </c>
      <c r="P177" s="0" t="n">
        <f aca="false">J177/K178</f>
        <v>0.857142857142857</v>
      </c>
      <c r="R177" s="45" t="n">
        <f aca="false">J179/J177</f>
        <v>8.33333333333333</v>
      </c>
      <c r="S177" s="0" t="n">
        <f aca="false">J177/J179</f>
        <v>0.12</v>
      </c>
    </row>
    <row r="178" customFormat="false" ht="12.8" hidden="false" customHeight="false" outlineLevel="0" collapsed="false">
      <c r="A178" s="0" t="s">
        <v>1176</v>
      </c>
      <c r="B178" s="0" t="n">
        <v>2550065</v>
      </c>
      <c r="C178" s="0" t="n">
        <v>2554831</v>
      </c>
      <c r="D178" s="0" t="s">
        <v>1180</v>
      </c>
      <c r="E178" s="0" t="n">
        <v>2551327</v>
      </c>
      <c r="F178" s="0" t="n">
        <v>2551559</v>
      </c>
      <c r="G178" s="48" t="n">
        <v>233</v>
      </c>
      <c r="H178" s="0" t="n">
        <v>124</v>
      </c>
      <c r="I178" s="30" t="s">
        <v>1181</v>
      </c>
      <c r="J178" s="0" t="n">
        <v>17</v>
      </c>
      <c r="K178" s="0" t="n">
        <v>7</v>
      </c>
      <c r="L178" s="0" t="n">
        <v>48</v>
      </c>
      <c r="N178" s="0" t="n">
        <f aca="false">J178/K177</f>
        <v>2.42857142857143</v>
      </c>
      <c r="P178" s="0" t="n">
        <f aca="false">J178/K179</f>
        <v>0.386363636363636</v>
      </c>
    </row>
    <row r="179" customFormat="false" ht="12.8" hidden="false" customHeight="false" outlineLevel="0" collapsed="false">
      <c r="A179" s="0" t="s">
        <v>1176</v>
      </c>
      <c r="B179" s="0" t="n">
        <v>2550065</v>
      </c>
      <c r="C179" s="0" t="n">
        <v>2554831</v>
      </c>
      <c r="D179" s="0" t="s">
        <v>1182</v>
      </c>
      <c r="E179" s="0" t="n">
        <v>2551560</v>
      </c>
      <c r="F179" s="0" t="n">
        <v>2552939</v>
      </c>
      <c r="G179" s="0" t="n">
        <v>1380</v>
      </c>
      <c r="H179" s="0" t="n">
        <v>1380</v>
      </c>
      <c r="I179" s="30" t="s">
        <v>707</v>
      </c>
      <c r="J179" s="0" t="n">
        <v>50</v>
      </c>
      <c r="K179" s="0" t="n">
        <v>44</v>
      </c>
      <c r="L179" s="0" t="n">
        <v>22</v>
      </c>
      <c r="N179" s="47" t="n">
        <f aca="false">J179/K178</f>
        <v>7.14285714285714</v>
      </c>
      <c r="P179" s="0" t="n">
        <f aca="false">J179/K180</f>
        <v>2.17391304347826</v>
      </c>
      <c r="R179" s="0" t="n">
        <f aca="false">J181/J179</f>
        <v>0.32</v>
      </c>
      <c r="S179" s="0" t="n">
        <f aca="false">J179/J181</f>
        <v>3.125</v>
      </c>
    </row>
    <row r="180" customFormat="false" ht="12.8" hidden="false" customHeight="false" outlineLevel="0" collapsed="false">
      <c r="A180" s="0" t="s">
        <v>1176</v>
      </c>
      <c r="B180" s="0" t="n">
        <v>2550065</v>
      </c>
      <c r="C180" s="0" t="n">
        <v>2554831</v>
      </c>
      <c r="D180" s="0" t="s">
        <v>1183</v>
      </c>
      <c r="E180" s="0" t="n">
        <v>2552940</v>
      </c>
      <c r="F180" s="0" t="n">
        <v>2553172</v>
      </c>
      <c r="G180" s="48" t="n">
        <v>233</v>
      </c>
      <c r="H180" s="0" t="n">
        <v>233</v>
      </c>
      <c r="I180" s="30" t="s">
        <v>707</v>
      </c>
      <c r="J180" s="0" t="n">
        <v>29</v>
      </c>
      <c r="K180" s="0" t="n">
        <v>23</v>
      </c>
      <c r="L180" s="0" t="n">
        <v>13</v>
      </c>
      <c r="N180" s="0" t="n">
        <f aca="false">J180/K179</f>
        <v>0.659090909090909</v>
      </c>
      <c r="P180" s="0" t="n">
        <f aca="false">J180/K181</f>
        <v>3.22222222222222</v>
      </c>
    </row>
    <row r="181" customFormat="false" ht="12.8" hidden="false" customHeight="false" outlineLevel="0" collapsed="false">
      <c r="A181" s="0" t="s">
        <v>1176</v>
      </c>
      <c r="B181" s="0" t="n">
        <v>2550065</v>
      </c>
      <c r="C181" s="0" t="n">
        <v>2554831</v>
      </c>
      <c r="D181" s="0" t="s">
        <v>1184</v>
      </c>
      <c r="E181" s="0" t="n">
        <v>2553173</v>
      </c>
      <c r="F181" s="0" t="n">
        <v>2554831</v>
      </c>
      <c r="G181" s="0" t="n">
        <v>1659</v>
      </c>
      <c r="H181" s="0" t="n">
        <v>1649</v>
      </c>
      <c r="I181" s="30" t="s">
        <v>755</v>
      </c>
      <c r="J181" s="0" t="n">
        <v>16</v>
      </c>
      <c r="K181" s="0" t="n">
        <v>9</v>
      </c>
      <c r="L181" s="0" t="n">
        <v>8</v>
      </c>
      <c r="N181" s="0" t="n">
        <f aca="false">J181/K180</f>
        <v>0.695652173913043</v>
      </c>
      <c r="P181" s="0" t="n">
        <f aca="false">J181/K182</f>
        <v>1.6</v>
      </c>
    </row>
    <row r="182" customFormat="false" ht="12.8" hidden="false" customHeight="false" outlineLevel="0" collapsed="false">
      <c r="A182" s="0" t="s">
        <v>1185</v>
      </c>
      <c r="B182" s="0" t="n">
        <v>2559703</v>
      </c>
      <c r="C182" s="0" t="n">
        <v>2564028</v>
      </c>
      <c r="D182" s="0" t="s">
        <v>1186</v>
      </c>
      <c r="E182" s="0" t="n">
        <v>2559703</v>
      </c>
      <c r="F182" s="0" t="n">
        <v>2561331</v>
      </c>
      <c r="G182" s="0" t="n">
        <v>1629</v>
      </c>
      <c r="H182" s="0" t="n">
        <v>1547</v>
      </c>
      <c r="I182" s="30" t="s">
        <v>1187</v>
      </c>
      <c r="J182" s="0" t="n">
        <v>7</v>
      </c>
      <c r="K182" s="0" t="n">
        <v>10</v>
      </c>
      <c r="L182" s="0" t="n">
        <v>9</v>
      </c>
      <c r="N182" s="0" t="n">
        <f aca="false">J182/K181</f>
        <v>0.777777777777778</v>
      </c>
      <c r="P182" s="45" t="n">
        <f aca="false">J182/K183</f>
        <v>7</v>
      </c>
      <c r="Q182" s="0" t="s">
        <v>709</v>
      </c>
      <c r="R182" s="45" t="n">
        <f aca="false">J184/J182</f>
        <v>9.85714285714286</v>
      </c>
      <c r="S182" s="0" t="n">
        <f aca="false">J182/J184</f>
        <v>0.101449275362319</v>
      </c>
    </row>
    <row r="183" customFormat="false" ht="12.8" hidden="false" customHeight="false" outlineLevel="0" collapsed="false">
      <c r="A183" s="0" t="s">
        <v>1185</v>
      </c>
      <c r="B183" s="0" t="n">
        <v>2559703</v>
      </c>
      <c r="C183" s="0" t="n">
        <v>2564028</v>
      </c>
      <c r="D183" s="0" t="s">
        <v>1188</v>
      </c>
      <c r="E183" s="0" t="n">
        <v>2561332</v>
      </c>
      <c r="F183" s="0" t="n">
        <v>2561327</v>
      </c>
      <c r="G183" s="0" t="n">
        <v>6</v>
      </c>
      <c r="H183" s="0" t="n">
        <v>2</v>
      </c>
      <c r="I183" s="30" t="s">
        <v>711</v>
      </c>
      <c r="J183" s="0" t="n">
        <v>1</v>
      </c>
      <c r="K183" s="0" t="n">
        <v>1</v>
      </c>
      <c r="L183" s="0" t="n">
        <v>1</v>
      </c>
      <c r="N183" s="0" t="n">
        <f aca="false">J183/K182</f>
        <v>0.1</v>
      </c>
      <c r="P183" s="0" t="n">
        <f aca="false">J183/K184</f>
        <v>0.00952380952380952</v>
      </c>
    </row>
    <row r="184" customFormat="false" ht="12.8" hidden="false" customHeight="false" outlineLevel="0" collapsed="false">
      <c r="A184" s="0" t="s">
        <v>1185</v>
      </c>
      <c r="B184" s="0" t="n">
        <v>2559703</v>
      </c>
      <c r="C184" s="0" t="n">
        <v>2564028</v>
      </c>
      <c r="D184" s="0" t="s">
        <v>1189</v>
      </c>
      <c r="E184" s="0" t="n">
        <v>2561328</v>
      </c>
      <c r="F184" s="0" t="n">
        <v>2561705</v>
      </c>
      <c r="G184" s="0" t="n">
        <v>378</v>
      </c>
      <c r="H184" s="0" t="n">
        <v>378</v>
      </c>
      <c r="I184" s="30" t="s">
        <v>707</v>
      </c>
      <c r="J184" s="0" t="n">
        <v>69</v>
      </c>
      <c r="K184" s="0" t="n">
        <v>105</v>
      </c>
      <c r="L184" s="0" t="n">
        <v>111</v>
      </c>
      <c r="N184" s="45" t="n">
        <f aca="false">J184/K183</f>
        <v>69</v>
      </c>
      <c r="O184" s="0" t="s">
        <v>1126</v>
      </c>
      <c r="P184" s="45" t="n">
        <f aca="false">J184/K185</f>
        <v>17.25</v>
      </c>
      <c r="Q184" s="0" t="s">
        <v>709</v>
      </c>
      <c r="R184" s="0" t="n">
        <f aca="false">J186/J184</f>
        <v>1.31884057971015</v>
      </c>
      <c r="S184" s="0" t="n">
        <f aca="false">J184/J186</f>
        <v>0.758241758241758</v>
      </c>
    </row>
    <row r="185" customFormat="false" ht="12.8" hidden="false" customHeight="false" outlineLevel="0" collapsed="false">
      <c r="A185" s="0" t="s">
        <v>1185</v>
      </c>
      <c r="B185" s="0" t="n">
        <v>2559703</v>
      </c>
      <c r="C185" s="0" t="n">
        <v>2564028</v>
      </c>
      <c r="D185" s="0" t="s">
        <v>1190</v>
      </c>
      <c r="E185" s="0" t="n">
        <v>2561706</v>
      </c>
      <c r="F185" s="0" t="n">
        <v>2561674</v>
      </c>
      <c r="G185" s="0" t="n">
        <v>33</v>
      </c>
      <c r="H185" s="0" t="n">
        <v>2</v>
      </c>
      <c r="I185" s="30" t="s">
        <v>746</v>
      </c>
      <c r="J185" s="0" t="n">
        <v>4</v>
      </c>
      <c r="K185" s="0" t="n">
        <v>4</v>
      </c>
      <c r="L185" s="0" t="n">
        <v>4</v>
      </c>
      <c r="N185" s="0" t="n">
        <f aca="false">J185/K184</f>
        <v>0.0380952380952381</v>
      </c>
      <c r="P185" s="0" t="n">
        <f aca="false">J185/K186</f>
        <v>0.05</v>
      </c>
    </row>
    <row r="186" customFormat="false" ht="12.8" hidden="false" customHeight="false" outlineLevel="0" collapsed="false">
      <c r="A186" s="0" t="s">
        <v>1185</v>
      </c>
      <c r="B186" s="0" t="n">
        <v>2559703</v>
      </c>
      <c r="C186" s="0" t="n">
        <v>2564028</v>
      </c>
      <c r="D186" s="0" t="s">
        <v>1191</v>
      </c>
      <c r="E186" s="0" t="n">
        <v>2561675</v>
      </c>
      <c r="F186" s="0" t="n">
        <v>2562457</v>
      </c>
      <c r="G186" s="0" t="n">
        <v>783</v>
      </c>
      <c r="H186" s="0" t="n">
        <v>783</v>
      </c>
      <c r="I186" s="30" t="s">
        <v>707</v>
      </c>
      <c r="J186" s="0" t="n">
        <v>91</v>
      </c>
      <c r="K186" s="0" t="n">
        <v>80</v>
      </c>
      <c r="L186" s="0" t="n">
        <v>45</v>
      </c>
      <c r="N186" s="45" t="n">
        <f aca="false">J186/K185</f>
        <v>22.75</v>
      </c>
      <c r="O186" s="0" t="s">
        <v>1126</v>
      </c>
      <c r="P186" s="0" t="n">
        <f aca="false">J186/K187</f>
        <v>1.05813953488372</v>
      </c>
      <c r="R186" s="0" t="n">
        <f aca="false">J188/J186</f>
        <v>1.6043956043956</v>
      </c>
      <c r="S186" s="0" t="n">
        <f aca="false">J186/J188</f>
        <v>0.623287671232877</v>
      </c>
    </row>
    <row r="187" customFormat="false" ht="12.8" hidden="false" customHeight="false" outlineLevel="0" collapsed="false">
      <c r="A187" s="0" t="s">
        <v>1185</v>
      </c>
      <c r="B187" s="0" t="n">
        <v>2559703</v>
      </c>
      <c r="C187" s="0" t="n">
        <v>2564028</v>
      </c>
      <c r="D187" s="0" t="s">
        <v>1192</v>
      </c>
      <c r="E187" s="0" t="n">
        <v>2562458</v>
      </c>
      <c r="F187" s="0" t="n">
        <v>2562598</v>
      </c>
      <c r="G187" s="0" t="n">
        <v>141</v>
      </c>
      <c r="H187" s="0" t="n">
        <v>141</v>
      </c>
      <c r="I187" s="30" t="s">
        <v>707</v>
      </c>
      <c r="J187" s="0" t="n">
        <v>89</v>
      </c>
      <c r="K187" s="0" t="n">
        <v>86</v>
      </c>
      <c r="L187" s="0" t="n">
        <v>10</v>
      </c>
      <c r="N187" s="0" t="n">
        <f aca="false">J187/K186</f>
        <v>1.1125</v>
      </c>
      <c r="P187" s="0" t="n">
        <f aca="false">J187/K188</f>
        <v>1.18666666666667</v>
      </c>
    </row>
    <row r="188" customFormat="false" ht="12.8" hidden="false" customHeight="false" outlineLevel="0" collapsed="false">
      <c r="A188" s="0" t="s">
        <v>1185</v>
      </c>
      <c r="B188" s="0" t="n">
        <v>2559703</v>
      </c>
      <c r="C188" s="0" t="n">
        <v>2564028</v>
      </c>
      <c r="D188" s="0" t="s">
        <v>1193</v>
      </c>
      <c r="E188" s="0" t="n">
        <v>2562599</v>
      </c>
      <c r="F188" s="0" t="n">
        <v>2563114</v>
      </c>
      <c r="G188" s="0" t="n">
        <v>516</v>
      </c>
      <c r="H188" s="0" t="n">
        <v>516</v>
      </c>
      <c r="I188" s="30" t="s">
        <v>707</v>
      </c>
      <c r="J188" s="0" t="n">
        <v>146</v>
      </c>
      <c r="K188" s="0" t="n">
        <v>75</v>
      </c>
      <c r="L188" s="0" t="n">
        <v>132</v>
      </c>
      <c r="N188" s="0" t="n">
        <f aca="false">J188/K187</f>
        <v>1.69767441860465</v>
      </c>
      <c r="P188" s="0" t="n">
        <f aca="false">J188/K189</f>
        <v>0.450617283950617</v>
      </c>
      <c r="R188" s="0" t="n">
        <f aca="false">J190/J188</f>
        <v>0.945205479452055</v>
      </c>
      <c r="S188" s="0" t="n">
        <f aca="false">J188/J190</f>
        <v>1.05797101449275</v>
      </c>
    </row>
    <row r="189" customFormat="false" ht="12.8" hidden="false" customHeight="false" outlineLevel="0" collapsed="false">
      <c r="A189" s="0" t="s">
        <v>1185</v>
      </c>
      <c r="B189" s="0" t="n">
        <v>2559703</v>
      </c>
      <c r="C189" s="0" t="n">
        <v>2564028</v>
      </c>
      <c r="D189" s="0" t="s">
        <v>1194</v>
      </c>
      <c r="E189" s="0" t="n">
        <v>2563115</v>
      </c>
      <c r="F189" s="0" t="n">
        <v>2563173</v>
      </c>
      <c r="G189" s="0" t="n">
        <v>59</v>
      </c>
      <c r="H189" s="0" t="n">
        <v>59</v>
      </c>
      <c r="I189" s="30" t="s">
        <v>707</v>
      </c>
      <c r="J189" s="0" t="n">
        <v>340</v>
      </c>
      <c r="K189" s="0" t="n">
        <v>324</v>
      </c>
      <c r="L189" s="0" t="n">
        <v>30</v>
      </c>
      <c r="N189" s="0" t="n">
        <f aca="false">J189/K188</f>
        <v>4.53333333333333</v>
      </c>
      <c r="P189" s="0" t="n">
        <f aca="false">J189/K190</f>
        <v>4.85714285714286</v>
      </c>
    </row>
    <row r="190" customFormat="false" ht="12.8" hidden="false" customHeight="false" outlineLevel="0" collapsed="false">
      <c r="A190" s="0" t="s">
        <v>1185</v>
      </c>
      <c r="B190" s="0" t="n">
        <v>2559703</v>
      </c>
      <c r="C190" s="0" t="n">
        <v>2564028</v>
      </c>
      <c r="D190" s="0" t="s">
        <v>1195</v>
      </c>
      <c r="E190" s="0" t="n">
        <v>2563174</v>
      </c>
      <c r="F190" s="0" t="n">
        <v>2564028</v>
      </c>
      <c r="G190" s="0" t="n">
        <v>855</v>
      </c>
      <c r="H190" s="0" t="n">
        <v>855</v>
      </c>
      <c r="I190" s="30" t="s">
        <v>707</v>
      </c>
      <c r="J190" s="0" t="n">
        <v>138</v>
      </c>
      <c r="K190" s="0" t="n">
        <v>70</v>
      </c>
      <c r="L190" s="0" t="n">
        <v>45</v>
      </c>
      <c r="N190" s="0" t="n">
        <f aca="false">J190/K189</f>
        <v>0.425925925925926</v>
      </c>
      <c r="P190" s="0" t="n">
        <f aca="false">J190/K191</f>
        <v>0.878980891719745</v>
      </c>
    </row>
    <row r="191" customFormat="false" ht="12.8" hidden="false" customHeight="false" outlineLevel="0" collapsed="false">
      <c r="A191" s="0" t="s">
        <v>1196</v>
      </c>
      <c r="B191" s="0" t="n">
        <v>2851091</v>
      </c>
      <c r="C191" s="0" t="n">
        <v>2851716</v>
      </c>
      <c r="D191" s="0" t="s">
        <v>1197</v>
      </c>
      <c r="E191" s="0" t="n">
        <v>2851091</v>
      </c>
      <c r="F191" s="0" t="n">
        <v>2851318</v>
      </c>
      <c r="G191" s="0" t="n">
        <v>228</v>
      </c>
      <c r="H191" s="0" t="n">
        <v>228</v>
      </c>
      <c r="I191" s="30" t="s">
        <v>707</v>
      </c>
      <c r="J191" s="0" t="n">
        <v>200</v>
      </c>
      <c r="K191" s="0" t="n">
        <v>157</v>
      </c>
      <c r="L191" s="0" t="n">
        <v>242</v>
      </c>
      <c r="N191" s="0" t="n">
        <f aca="false">J191/K190</f>
        <v>2.85714285714286</v>
      </c>
      <c r="P191" s="0" t="n">
        <f aca="false">J191/K192</f>
        <v>1.20481927710843</v>
      </c>
      <c r="R191" s="0" t="n">
        <f aca="false">J193/J191</f>
        <v>2.71</v>
      </c>
      <c r="S191" s="0" t="n">
        <f aca="false">J191/J193</f>
        <v>0.3690036900369</v>
      </c>
    </row>
    <row r="192" customFormat="false" ht="12.8" hidden="false" customHeight="false" outlineLevel="0" collapsed="false">
      <c r="A192" s="0" t="s">
        <v>1196</v>
      </c>
      <c r="B192" s="0" t="n">
        <v>2851091</v>
      </c>
      <c r="C192" s="0" t="n">
        <v>2851716</v>
      </c>
      <c r="D192" s="0" t="s">
        <v>1196</v>
      </c>
      <c r="E192" s="0" t="n">
        <v>2851319</v>
      </c>
      <c r="F192" s="0" t="n">
        <v>2851314</v>
      </c>
      <c r="G192" s="0" t="n">
        <v>6</v>
      </c>
      <c r="H192" s="0" t="n">
        <v>2</v>
      </c>
      <c r="I192" s="30" t="s">
        <v>711</v>
      </c>
      <c r="J192" s="0" t="n">
        <v>166</v>
      </c>
      <c r="K192" s="0" t="n">
        <v>166</v>
      </c>
      <c r="L192" s="0" t="n">
        <v>166</v>
      </c>
      <c r="N192" s="0" t="n">
        <f aca="false">J192/K191</f>
        <v>1.05732484076433</v>
      </c>
      <c r="P192" s="0" t="n">
        <f aca="false">J192/K193</f>
        <v>0.267741935483871</v>
      </c>
    </row>
    <row r="193" customFormat="false" ht="12.8" hidden="false" customHeight="false" outlineLevel="0" collapsed="false">
      <c r="A193" s="0" t="s">
        <v>1196</v>
      </c>
      <c r="B193" s="0" t="n">
        <v>2851091</v>
      </c>
      <c r="C193" s="0" t="n">
        <v>2851716</v>
      </c>
      <c r="D193" s="0" t="s">
        <v>1198</v>
      </c>
      <c r="E193" s="0" t="n">
        <v>2851315</v>
      </c>
      <c r="F193" s="0" t="n">
        <v>2851716</v>
      </c>
      <c r="G193" s="0" t="n">
        <v>402</v>
      </c>
      <c r="H193" s="0" t="n">
        <v>402</v>
      </c>
      <c r="I193" s="30" t="s">
        <v>707</v>
      </c>
      <c r="J193" s="0" t="n">
        <v>542</v>
      </c>
      <c r="K193" s="0" t="n">
        <v>620</v>
      </c>
      <c r="L193" s="0" t="n">
        <v>93</v>
      </c>
      <c r="N193" s="0" t="n">
        <f aca="false">J193/K192</f>
        <v>3.26506024096386</v>
      </c>
    </row>
    <row r="194" customFormat="false" ht="12.8" hidden="false" customHeight="false" outlineLevel="0" collapsed="false">
      <c r="A194" s="0" t="s">
        <v>1199</v>
      </c>
      <c r="B194" s="0" t="n">
        <v>2986839</v>
      </c>
      <c r="C194" s="0" t="n">
        <v>2989268</v>
      </c>
      <c r="D194" s="0" t="s">
        <v>1200</v>
      </c>
      <c r="E194" s="0" t="n">
        <v>2986839</v>
      </c>
      <c r="F194" s="0" t="n">
        <v>2987615</v>
      </c>
      <c r="G194" s="0" t="n">
        <v>777</v>
      </c>
      <c r="H194" s="0" t="n">
        <v>777</v>
      </c>
      <c r="I194" s="30" t="s">
        <v>707</v>
      </c>
      <c r="J194" s="0" t="n">
        <v>9</v>
      </c>
      <c r="K194" s="0" t="n">
        <v>7</v>
      </c>
      <c r="L194" s="0" t="n">
        <v>8</v>
      </c>
      <c r="N194" s="0" t="n">
        <f aca="false">J194/K193</f>
        <v>0.0145161290322581</v>
      </c>
      <c r="P194" s="0" t="n">
        <f aca="false">J194/K195</f>
        <v>3</v>
      </c>
      <c r="R194" s="45" t="n">
        <f aca="false">J196/J194</f>
        <v>5.44444444444444</v>
      </c>
      <c r="S194" s="0" t="n">
        <f aca="false">J194/J196</f>
        <v>0.183673469387755</v>
      </c>
    </row>
    <row r="195" customFormat="false" ht="12.8" hidden="false" customHeight="false" outlineLevel="0" collapsed="false">
      <c r="A195" s="0" t="s">
        <v>1199</v>
      </c>
      <c r="B195" s="0" t="n">
        <v>2986839</v>
      </c>
      <c r="C195" s="0" t="n">
        <v>2989268</v>
      </c>
      <c r="D195" s="0" t="s">
        <v>1199</v>
      </c>
      <c r="E195" s="0" t="n">
        <v>2987616</v>
      </c>
      <c r="F195" s="0" t="n">
        <v>2987681</v>
      </c>
      <c r="G195" s="0" t="n">
        <v>66</v>
      </c>
      <c r="H195" s="0" t="n">
        <v>66</v>
      </c>
      <c r="I195" s="30" t="s">
        <v>707</v>
      </c>
      <c r="J195" s="0" t="n">
        <v>4</v>
      </c>
      <c r="K195" s="0" t="n">
        <v>3</v>
      </c>
      <c r="L195" s="0" t="n">
        <v>1</v>
      </c>
      <c r="N195" s="0" t="n">
        <f aca="false">J195/K194</f>
        <v>0.571428571428571</v>
      </c>
      <c r="P195" s="0" t="n">
        <f aca="false">J195/K196</f>
        <v>0.0952380952380952</v>
      </c>
    </row>
    <row r="196" customFormat="false" ht="12.8" hidden="false" customHeight="false" outlineLevel="0" collapsed="false">
      <c r="A196" s="0" t="s">
        <v>1199</v>
      </c>
      <c r="B196" s="0" t="n">
        <v>2986839</v>
      </c>
      <c r="C196" s="0" t="n">
        <v>2989268</v>
      </c>
      <c r="D196" s="0" t="s">
        <v>1201</v>
      </c>
      <c r="E196" s="0" t="n">
        <v>2987682</v>
      </c>
      <c r="F196" s="0" t="n">
        <v>2989268</v>
      </c>
      <c r="G196" s="0" t="n">
        <v>1587</v>
      </c>
      <c r="H196" s="0" t="n">
        <v>1587</v>
      </c>
      <c r="I196" s="30" t="s">
        <v>707</v>
      </c>
      <c r="J196" s="0" t="n">
        <v>49</v>
      </c>
      <c r="K196" s="0" t="n">
        <v>42</v>
      </c>
      <c r="L196" s="0" t="n">
        <v>27</v>
      </c>
      <c r="N196" s="45" t="n">
        <f aca="false">J196/K195</f>
        <v>16.3333333333333</v>
      </c>
      <c r="O196" s="0" t="s">
        <v>1009</v>
      </c>
      <c r="P196" s="0" t="n">
        <f aca="false">J196/K197</f>
        <v>0.690140845070423</v>
      </c>
    </row>
    <row r="197" customFormat="false" ht="12.8" hidden="false" customHeight="false" outlineLevel="0" collapsed="false">
      <c r="A197" s="0" t="s">
        <v>1202</v>
      </c>
      <c r="B197" s="0" t="n">
        <v>3389101</v>
      </c>
      <c r="C197" s="0" t="n">
        <v>3392778</v>
      </c>
      <c r="D197" s="0" t="s">
        <v>1203</v>
      </c>
      <c r="E197" s="0" t="n">
        <v>3389101</v>
      </c>
      <c r="F197" s="0" t="n">
        <v>3389925</v>
      </c>
      <c r="G197" s="0" t="n">
        <v>825</v>
      </c>
      <c r="H197" s="0" t="n">
        <v>825</v>
      </c>
      <c r="I197" s="30" t="s">
        <v>707</v>
      </c>
      <c r="J197" s="0" t="n">
        <v>48</v>
      </c>
      <c r="K197" s="0" t="n">
        <v>71</v>
      </c>
      <c r="L197" s="0" t="n">
        <v>32</v>
      </c>
      <c r="N197" s="0" t="n">
        <f aca="false">J197/K196</f>
        <v>1.14285714285714</v>
      </c>
      <c r="P197" s="0" t="n">
        <f aca="false">J197/K198</f>
        <v>3.42857142857143</v>
      </c>
      <c r="R197" s="0" t="n">
        <f aca="false">J199/J197</f>
        <v>0.458333333333333</v>
      </c>
      <c r="S197" s="0" t="n">
        <f aca="false">J197/J199</f>
        <v>2.18181818181818</v>
      </c>
    </row>
    <row r="198" customFormat="false" ht="12.8" hidden="false" customHeight="false" outlineLevel="0" collapsed="false">
      <c r="A198" s="0" t="s">
        <v>1202</v>
      </c>
      <c r="B198" s="0" t="n">
        <v>3389101</v>
      </c>
      <c r="C198" s="0" t="n">
        <v>3392778</v>
      </c>
      <c r="D198" s="0" t="s">
        <v>1204</v>
      </c>
      <c r="E198" s="0" t="n">
        <v>3389926</v>
      </c>
      <c r="F198" s="0" t="n">
        <v>3389921</v>
      </c>
      <c r="G198" s="0" t="n">
        <v>6</v>
      </c>
      <c r="H198" s="0" t="n">
        <v>2</v>
      </c>
      <c r="I198" s="30" t="s">
        <v>711</v>
      </c>
      <c r="J198" s="0" t="n">
        <v>14</v>
      </c>
      <c r="K198" s="0" t="n">
        <v>14</v>
      </c>
      <c r="L198" s="0" t="n">
        <v>14</v>
      </c>
      <c r="N198" s="0" t="n">
        <f aca="false">J198/K197</f>
        <v>0.197183098591549</v>
      </c>
      <c r="P198" s="0" t="n">
        <f aca="false">J198/K199</f>
        <v>0.7</v>
      </c>
    </row>
    <row r="199" customFormat="false" ht="12.8" hidden="false" customHeight="false" outlineLevel="0" collapsed="false">
      <c r="A199" s="0" t="s">
        <v>1202</v>
      </c>
      <c r="B199" s="0" t="n">
        <v>3389101</v>
      </c>
      <c r="C199" s="0" t="n">
        <v>3392778</v>
      </c>
      <c r="D199" s="0" t="s">
        <v>1205</v>
      </c>
      <c r="E199" s="0" t="n">
        <v>3389922</v>
      </c>
      <c r="F199" s="0" t="n">
        <v>3391502</v>
      </c>
      <c r="G199" s="0" t="n">
        <v>1581</v>
      </c>
      <c r="H199" s="0" t="n">
        <v>1581</v>
      </c>
      <c r="I199" s="30" t="s">
        <v>707</v>
      </c>
      <c r="J199" s="0" t="n">
        <v>22</v>
      </c>
      <c r="K199" s="0" t="n">
        <v>20</v>
      </c>
      <c r="L199" s="0" t="n">
        <v>11</v>
      </c>
      <c r="N199" s="0" t="n">
        <f aca="false">J199/K198</f>
        <v>1.57142857142857</v>
      </c>
      <c r="P199" s="0" t="n">
        <f aca="false">J199/K200</f>
        <v>0.956521739130435</v>
      </c>
      <c r="R199" s="0" t="n">
        <f aca="false">J201/J199</f>
        <v>1.54545454545455</v>
      </c>
      <c r="S199" s="0" t="n">
        <f aca="false">J199/J201</f>
        <v>0.647058823529412</v>
      </c>
    </row>
    <row r="200" customFormat="false" ht="12.8" hidden="false" customHeight="false" outlineLevel="0" collapsed="false">
      <c r="A200" s="0" t="s">
        <v>1202</v>
      </c>
      <c r="B200" s="0" t="n">
        <v>3389101</v>
      </c>
      <c r="C200" s="0" t="n">
        <v>3392778</v>
      </c>
      <c r="D200" s="0" t="s">
        <v>1206</v>
      </c>
      <c r="E200" s="0" t="n">
        <v>3391503</v>
      </c>
      <c r="F200" s="0" t="n">
        <v>3391533</v>
      </c>
      <c r="G200" s="0" t="n">
        <v>31</v>
      </c>
      <c r="H200" s="0" t="n">
        <v>31</v>
      </c>
      <c r="I200" s="30" t="s">
        <v>707</v>
      </c>
      <c r="J200" s="0" t="n">
        <v>23</v>
      </c>
      <c r="K200" s="0" t="n">
        <v>23</v>
      </c>
      <c r="L200" s="0" t="n">
        <v>3</v>
      </c>
      <c r="N200" s="0" t="n">
        <f aca="false">J200/K199</f>
        <v>1.15</v>
      </c>
      <c r="P200" s="0" t="n">
        <f aca="false">J200/K201</f>
        <v>0.58974358974359</v>
      </c>
    </row>
    <row r="201" customFormat="false" ht="12.8" hidden="false" customHeight="false" outlineLevel="0" collapsed="false">
      <c r="A201" s="0" t="s">
        <v>1202</v>
      </c>
      <c r="B201" s="0" t="n">
        <v>3389101</v>
      </c>
      <c r="C201" s="0" t="n">
        <v>3392778</v>
      </c>
      <c r="D201" s="0" t="s">
        <v>1207</v>
      </c>
      <c r="E201" s="0" t="n">
        <v>3391534</v>
      </c>
      <c r="F201" s="0" t="n">
        <v>3392778</v>
      </c>
      <c r="G201" s="0" t="n">
        <v>1245</v>
      </c>
      <c r="H201" s="0" t="n">
        <v>1245</v>
      </c>
      <c r="I201" s="30" t="s">
        <v>707</v>
      </c>
      <c r="J201" s="0" t="n">
        <v>34</v>
      </c>
      <c r="K201" s="0" t="n">
        <v>39</v>
      </c>
      <c r="L201" s="0" t="n">
        <v>19</v>
      </c>
      <c r="N201" s="0" t="n">
        <f aca="false">J201/K200</f>
        <v>1.47826086956522</v>
      </c>
      <c r="P201" s="0" t="e">
        <f aca="false">J201/K202</f>
        <v>#DIV/0!</v>
      </c>
    </row>
    <row r="202" customFormat="false" ht="12.8" hidden="false" customHeight="false" outlineLevel="0" collapsed="false">
      <c r="A202" s="0" t="s">
        <v>1208</v>
      </c>
      <c r="B202" s="0" t="n">
        <v>3479171</v>
      </c>
      <c r="C202" s="0" t="n">
        <v>3484807</v>
      </c>
      <c r="D202" s="0" t="s">
        <v>1209</v>
      </c>
      <c r="E202" s="0" t="n">
        <v>3478779</v>
      </c>
      <c r="F202" s="0" t="n">
        <v>3479174</v>
      </c>
      <c r="G202" s="0" t="n">
        <v>396</v>
      </c>
      <c r="H202" s="0" t="n">
        <v>4</v>
      </c>
      <c r="I202" s="30" t="s">
        <v>898</v>
      </c>
      <c r="J202" s="0" t="n">
        <v>0</v>
      </c>
      <c r="K202" s="0" t="n">
        <v>0</v>
      </c>
      <c r="L202" s="0" t="n">
        <v>0</v>
      </c>
      <c r="N202" s="0" t="n">
        <f aca="false">J202/K201</f>
        <v>0</v>
      </c>
      <c r="P202" s="0" t="n">
        <f aca="false">J202/K203</f>
        <v>0</v>
      </c>
      <c r="R202" s="0" t="e">
        <f aca="false">J204/J202</f>
        <v>#DIV/0!</v>
      </c>
      <c r="S202" s="0" t="n">
        <f aca="false">J202/J204</f>
        <v>0</v>
      </c>
    </row>
    <row r="203" customFormat="false" ht="12.8" hidden="false" customHeight="false" outlineLevel="0" collapsed="false">
      <c r="A203" s="0" t="s">
        <v>1208</v>
      </c>
      <c r="B203" s="0" t="n">
        <v>3479171</v>
      </c>
      <c r="C203" s="0" t="n">
        <v>3484807</v>
      </c>
      <c r="D203" s="0" t="s">
        <v>1210</v>
      </c>
      <c r="E203" s="0" t="n">
        <v>3479175</v>
      </c>
      <c r="F203" s="0" t="n">
        <v>3479170</v>
      </c>
      <c r="G203" s="0" t="n">
        <v>6</v>
      </c>
      <c r="H203" s="0" t="n">
        <v>1</v>
      </c>
      <c r="I203" s="30" t="s">
        <v>1027</v>
      </c>
      <c r="J203" s="0" t="n">
        <v>1</v>
      </c>
      <c r="K203" s="0" t="n">
        <v>1</v>
      </c>
      <c r="L203" s="0" t="n">
        <v>1</v>
      </c>
      <c r="N203" s="0" t="e">
        <f aca="false">J203/K202</f>
        <v>#DIV/0!</v>
      </c>
      <c r="P203" s="0" t="n">
        <f aca="false">J203/K204</f>
        <v>0.333333333333333</v>
      </c>
    </row>
    <row r="204" customFormat="false" ht="12.8" hidden="false" customHeight="false" outlineLevel="0" collapsed="false">
      <c r="A204" s="0" t="s">
        <v>1208</v>
      </c>
      <c r="B204" s="0" t="n">
        <v>3479171</v>
      </c>
      <c r="C204" s="0" t="n">
        <v>3484807</v>
      </c>
      <c r="D204" s="0" t="s">
        <v>1211</v>
      </c>
      <c r="E204" s="0" t="n">
        <v>3479171</v>
      </c>
      <c r="F204" s="0" t="n">
        <v>3479683</v>
      </c>
      <c r="G204" s="0" t="n">
        <v>513</v>
      </c>
      <c r="H204" s="0" t="n">
        <v>484</v>
      </c>
      <c r="I204" s="30" t="s">
        <v>1212</v>
      </c>
      <c r="J204" s="0" t="n">
        <v>3</v>
      </c>
      <c r="K204" s="0" t="n">
        <v>3</v>
      </c>
      <c r="L204" s="0" t="n">
        <v>2</v>
      </c>
      <c r="N204" s="0" t="n">
        <f aca="false">J204/K203</f>
        <v>3</v>
      </c>
      <c r="P204" s="0" t="n">
        <f aca="false">J204/K205</f>
        <v>0.75</v>
      </c>
      <c r="R204" s="0" t="n">
        <f aca="false">J206/J204</f>
        <v>0.666666666666667</v>
      </c>
      <c r="S204" s="0" t="n">
        <f aca="false">J204/J206</f>
        <v>1.5</v>
      </c>
    </row>
    <row r="205" customFormat="false" ht="12.8" hidden="false" customHeight="false" outlineLevel="0" collapsed="false">
      <c r="A205" s="0" t="s">
        <v>1208</v>
      </c>
      <c r="B205" s="0" t="n">
        <v>3479171</v>
      </c>
      <c r="C205" s="0" t="n">
        <v>3484807</v>
      </c>
      <c r="D205" s="0" t="s">
        <v>1213</v>
      </c>
      <c r="E205" s="0" t="n">
        <v>3479684</v>
      </c>
      <c r="F205" s="0" t="n">
        <v>3479699</v>
      </c>
      <c r="G205" s="0" t="n">
        <v>16</v>
      </c>
      <c r="H205" s="0" t="n">
        <v>16</v>
      </c>
      <c r="I205" s="30" t="s">
        <v>707</v>
      </c>
      <c r="J205" s="0" t="n">
        <v>4</v>
      </c>
      <c r="K205" s="0" t="n">
        <v>4</v>
      </c>
      <c r="L205" s="0" t="n">
        <v>2</v>
      </c>
      <c r="N205" s="0" t="n">
        <f aca="false">J205/K204</f>
        <v>1.33333333333333</v>
      </c>
      <c r="P205" s="0" t="n">
        <f aca="false">J205/K206</f>
        <v>4</v>
      </c>
    </row>
    <row r="206" customFormat="false" ht="12.8" hidden="false" customHeight="false" outlineLevel="0" collapsed="false">
      <c r="A206" s="0" t="s">
        <v>1208</v>
      </c>
      <c r="B206" s="0" t="n">
        <v>3479171</v>
      </c>
      <c r="C206" s="0" t="n">
        <v>3484807</v>
      </c>
      <c r="D206" s="0" t="s">
        <v>1214</v>
      </c>
      <c r="E206" s="0" t="n">
        <v>3479700</v>
      </c>
      <c r="F206" s="0" t="n">
        <v>3479951</v>
      </c>
      <c r="G206" s="0" t="n">
        <v>252</v>
      </c>
      <c r="H206" s="0" t="n">
        <v>237</v>
      </c>
      <c r="I206" s="30" t="s">
        <v>1212</v>
      </c>
      <c r="J206" s="0" t="n">
        <v>2</v>
      </c>
      <c r="K206" s="0" t="n">
        <v>1</v>
      </c>
      <c r="L206" s="0" t="n">
        <v>2</v>
      </c>
      <c r="N206" s="0" t="n">
        <f aca="false">J206/K205</f>
        <v>0.5</v>
      </c>
      <c r="P206" s="0" t="n">
        <f aca="false">J206/K207</f>
        <v>2</v>
      </c>
      <c r="R206" s="0" t="n">
        <f aca="false">J208/J206</f>
        <v>1</v>
      </c>
      <c r="S206" s="0" t="n">
        <f aca="false">J206/J208</f>
        <v>1</v>
      </c>
    </row>
    <row r="207" customFormat="false" ht="12.8" hidden="false" customHeight="false" outlineLevel="0" collapsed="false">
      <c r="A207" s="0" t="s">
        <v>1208</v>
      </c>
      <c r="B207" s="0" t="n">
        <v>3479171</v>
      </c>
      <c r="C207" s="0" t="n">
        <v>3484807</v>
      </c>
      <c r="D207" s="0" t="s">
        <v>1215</v>
      </c>
      <c r="E207" s="0" t="n">
        <v>3479952</v>
      </c>
      <c r="F207" s="0" t="n">
        <v>3480073</v>
      </c>
      <c r="G207" s="0" t="n">
        <v>122</v>
      </c>
      <c r="H207" s="0" t="n">
        <v>83</v>
      </c>
      <c r="I207" s="30" t="s">
        <v>1216</v>
      </c>
      <c r="J207" s="0" t="n">
        <v>1</v>
      </c>
      <c r="K207" s="0" t="n">
        <v>1</v>
      </c>
      <c r="L207" s="0" t="n">
        <v>1</v>
      </c>
      <c r="N207" s="0" t="n">
        <f aca="false">J207/K206</f>
        <v>1</v>
      </c>
      <c r="P207" s="0" t="n">
        <f aca="false">J207/K208</f>
        <v>1</v>
      </c>
    </row>
    <row r="208" customFormat="false" ht="12.8" hidden="false" customHeight="false" outlineLevel="0" collapsed="false">
      <c r="A208" s="0" t="s">
        <v>1208</v>
      </c>
      <c r="B208" s="0" t="n">
        <v>3479171</v>
      </c>
      <c r="C208" s="0" t="n">
        <v>3484807</v>
      </c>
      <c r="D208" s="0" t="s">
        <v>1217</v>
      </c>
      <c r="E208" s="0" t="n">
        <v>3480074</v>
      </c>
      <c r="F208" s="0" t="n">
        <v>3480742</v>
      </c>
      <c r="G208" s="0" t="n">
        <v>669</v>
      </c>
      <c r="H208" s="0" t="n">
        <v>509</v>
      </c>
      <c r="I208" s="30" t="s">
        <v>1218</v>
      </c>
      <c r="J208" s="0" t="n">
        <v>2</v>
      </c>
      <c r="K208" s="0" t="n">
        <v>1</v>
      </c>
      <c r="L208" s="0" t="n">
        <v>2</v>
      </c>
      <c r="N208" s="0" t="n">
        <f aca="false">J208/K207</f>
        <v>2</v>
      </c>
      <c r="P208" s="0" t="n">
        <f aca="false">J208/K209</f>
        <v>0.666666666666667</v>
      </c>
      <c r="R208" s="0" t="n">
        <f aca="false">J210/J208</f>
        <v>1</v>
      </c>
      <c r="S208" s="0" t="n">
        <f aca="false">J208/J210</f>
        <v>1</v>
      </c>
    </row>
    <row r="209" customFormat="false" ht="12.8" hidden="false" customHeight="false" outlineLevel="0" collapsed="false">
      <c r="A209" s="0" t="s">
        <v>1208</v>
      </c>
      <c r="B209" s="0" t="n">
        <v>3479171</v>
      </c>
      <c r="C209" s="0" t="n">
        <v>3484807</v>
      </c>
      <c r="D209" s="0" t="s">
        <v>1219</v>
      </c>
      <c r="E209" s="0" t="n">
        <v>3480743</v>
      </c>
      <c r="F209" s="0" t="n">
        <v>3480758</v>
      </c>
      <c r="G209" s="0" t="n">
        <v>16</v>
      </c>
      <c r="H209" s="0" t="n">
        <v>16</v>
      </c>
      <c r="I209" s="30" t="s">
        <v>707</v>
      </c>
      <c r="J209" s="0" t="n">
        <v>3</v>
      </c>
      <c r="K209" s="0" t="n">
        <v>3</v>
      </c>
      <c r="L209" s="0" t="n">
        <v>0</v>
      </c>
      <c r="N209" s="0" t="n">
        <f aca="false">J209/K208</f>
        <v>3</v>
      </c>
      <c r="P209" s="0" t="n">
        <f aca="false">J209/K210</f>
        <v>1</v>
      </c>
    </row>
    <row r="210" customFormat="false" ht="12.8" hidden="false" customHeight="false" outlineLevel="0" collapsed="false">
      <c r="A210" s="0" t="s">
        <v>1208</v>
      </c>
      <c r="B210" s="0" t="n">
        <v>3479171</v>
      </c>
      <c r="C210" s="0" t="n">
        <v>3484807</v>
      </c>
      <c r="D210" s="0" t="s">
        <v>1220</v>
      </c>
      <c r="E210" s="0" t="n">
        <v>3480759</v>
      </c>
      <c r="F210" s="0" t="n">
        <v>3481289</v>
      </c>
      <c r="G210" s="0" t="n">
        <v>531</v>
      </c>
      <c r="H210" s="0" t="n">
        <v>364</v>
      </c>
      <c r="I210" s="30" t="s">
        <v>1167</v>
      </c>
      <c r="J210" s="0" t="n">
        <v>2</v>
      </c>
      <c r="K210" s="0" t="n">
        <v>3</v>
      </c>
      <c r="L210" s="0" t="n">
        <v>1</v>
      </c>
      <c r="N210" s="0" t="n">
        <f aca="false">J210/K209</f>
        <v>0.666666666666667</v>
      </c>
      <c r="P210" s="0" t="n">
        <f aca="false">J210/K211</f>
        <v>0.222222222222222</v>
      </c>
      <c r="R210" s="0" t="n">
        <f aca="false">J212/J210</f>
        <v>2</v>
      </c>
      <c r="S210" s="0" t="n">
        <f aca="false">J210/J212</f>
        <v>0.5</v>
      </c>
    </row>
    <row r="211" customFormat="false" ht="12.8" hidden="false" customHeight="false" outlineLevel="0" collapsed="false">
      <c r="A211" s="0" t="s">
        <v>1208</v>
      </c>
      <c r="B211" s="0" t="n">
        <v>3479171</v>
      </c>
      <c r="C211" s="0" t="n">
        <v>3484807</v>
      </c>
      <c r="D211" s="0" t="s">
        <v>1221</v>
      </c>
      <c r="E211" s="0" t="n">
        <v>3481290</v>
      </c>
      <c r="F211" s="0" t="n">
        <v>3481450</v>
      </c>
      <c r="G211" s="0" t="n">
        <v>161</v>
      </c>
      <c r="H211" s="0" t="n">
        <v>161</v>
      </c>
      <c r="I211" s="30" t="s">
        <v>707</v>
      </c>
      <c r="J211" s="0" t="n">
        <v>9</v>
      </c>
      <c r="K211" s="0" t="n">
        <v>9</v>
      </c>
      <c r="L211" s="0" t="n">
        <v>11</v>
      </c>
      <c r="N211" s="0" t="n">
        <f aca="false">J211/K210</f>
        <v>3</v>
      </c>
      <c r="P211" s="0" t="n">
        <f aca="false">J211/K212</f>
        <v>4.5</v>
      </c>
    </row>
    <row r="212" customFormat="false" ht="12.8" hidden="false" customHeight="false" outlineLevel="0" collapsed="false">
      <c r="A212" s="0" t="s">
        <v>1208</v>
      </c>
      <c r="B212" s="0" t="n">
        <v>3479171</v>
      </c>
      <c r="C212" s="0" t="n">
        <v>3484807</v>
      </c>
      <c r="D212" s="0" t="s">
        <v>1222</v>
      </c>
      <c r="E212" s="0" t="n">
        <v>3481451</v>
      </c>
      <c r="F212" s="0" t="n">
        <v>3482698</v>
      </c>
      <c r="G212" s="0" t="n">
        <v>1248</v>
      </c>
      <c r="H212" s="0" t="n">
        <v>973</v>
      </c>
      <c r="I212" s="30" t="s">
        <v>1223</v>
      </c>
      <c r="J212" s="0" t="n">
        <v>4</v>
      </c>
      <c r="K212" s="0" t="n">
        <v>2</v>
      </c>
      <c r="L212" s="0" t="n">
        <v>3</v>
      </c>
      <c r="N212" s="0" t="n">
        <f aca="false">J212/K211</f>
        <v>0.444444444444444</v>
      </c>
      <c r="P212" s="0" t="n">
        <f aca="false">J212/K213</f>
        <v>0.25</v>
      </c>
      <c r="R212" s="45" t="n">
        <f aca="false">J214/J212</f>
        <v>17</v>
      </c>
      <c r="S212" s="0" t="n">
        <f aca="false">J212/J214</f>
        <v>0.0588235294117647</v>
      </c>
    </row>
    <row r="213" customFormat="false" ht="12.8" hidden="false" customHeight="false" outlineLevel="0" collapsed="false">
      <c r="A213" s="0" t="s">
        <v>1208</v>
      </c>
      <c r="B213" s="0" t="n">
        <v>3479171</v>
      </c>
      <c r="C213" s="0" t="n">
        <v>3484807</v>
      </c>
      <c r="D213" s="0" t="s">
        <v>1224</v>
      </c>
      <c r="E213" s="0" t="n">
        <v>3482699</v>
      </c>
      <c r="F213" s="0" t="n">
        <v>3482775</v>
      </c>
      <c r="G213" s="0" t="n">
        <v>77</v>
      </c>
      <c r="H213" s="0" t="n">
        <v>77</v>
      </c>
      <c r="I213" s="30" t="s">
        <v>707</v>
      </c>
      <c r="J213" s="0" t="n">
        <v>13</v>
      </c>
      <c r="K213" s="0" t="n">
        <v>16</v>
      </c>
      <c r="L213" s="0" t="n">
        <v>12</v>
      </c>
      <c r="N213" s="0" t="n">
        <f aca="false">J213/K212</f>
        <v>6.5</v>
      </c>
      <c r="P213" s="0" t="n">
        <f aca="false">J213/K214</f>
        <v>0.196969696969697</v>
      </c>
    </row>
    <row r="214" customFormat="false" ht="12.8" hidden="false" customHeight="false" outlineLevel="0" collapsed="false">
      <c r="A214" s="0" t="s">
        <v>1208</v>
      </c>
      <c r="B214" s="0" t="n">
        <v>3479171</v>
      </c>
      <c r="C214" s="0" t="n">
        <v>3484807</v>
      </c>
      <c r="D214" s="0" t="s">
        <v>1225</v>
      </c>
      <c r="E214" s="0" t="n">
        <v>3482776</v>
      </c>
      <c r="F214" s="0" t="n">
        <v>3483945</v>
      </c>
      <c r="G214" s="0" t="n">
        <v>1170</v>
      </c>
      <c r="H214" s="0" t="n">
        <v>1170</v>
      </c>
      <c r="I214" s="30" t="s">
        <v>707</v>
      </c>
      <c r="J214" s="0" t="n">
        <v>68</v>
      </c>
      <c r="K214" s="0" t="n">
        <v>66</v>
      </c>
      <c r="L214" s="0" t="n">
        <v>35</v>
      </c>
      <c r="N214" s="0" t="n">
        <f aca="false">J214/K213</f>
        <v>4.25</v>
      </c>
      <c r="O214" s="0" t="s">
        <v>1004</v>
      </c>
      <c r="P214" s="0" t="n">
        <f aca="false">J214/K215</f>
        <v>1.7</v>
      </c>
      <c r="R214" s="0" t="n">
        <f aca="false">J216/J214</f>
        <v>2.97058823529412</v>
      </c>
      <c r="S214" s="0" t="n">
        <f aca="false">J214/J216</f>
        <v>0.336633663366337</v>
      </c>
    </row>
    <row r="215" customFormat="false" ht="12.8" hidden="false" customHeight="false" outlineLevel="0" collapsed="false">
      <c r="A215" s="0" t="s">
        <v>1208</v>
      </c>
      <c r="B215" s="0" t="n">
        <v>3479171</v>
      </c>
      <c r="C215" s="0" t="n">
        <v>3484807</v>
      </c>
      <c r="D215" s="0" t="s">
        <v>1226</v>
      </c>
      <c r="E215" s="0" t="n">
        <v>3483946</v>
      </c>
      <c r="F215" s="0" t="n">
        <v>3483973</v>
      </c>
      <c r="G215" s="0" t="n">
        <v>28</v>
      </c>
      <c r="H215" s="0" t="n">
        <v>28</v>
      </c>
      <c r="I215" s="30" t="s">
        <v>707</v>
      </c>
      <c r="J215" s="0" t="n">
        <v>45</v>
      </c>
      <c r="K215" s="0" t="n">
        <v>40</v>
      </c>
      <c r="L215" s="0" t="n">
        <v>9</v>
      </c>
      <c r="N215" s="0" t="n">
        <f aca="false">J215/K214</f>
        <v>0.681818181818182</v>
      </c>
      <c r="P215" s="0" t="n">
        <f aca="false">J215/K216</f>
        <v>0.263157894736842</v>
      </c>
    </row>
    <row r="216" customFormat="false" ht="12.8" hidden="false" customHeight="false" outlineLevel="0" collapsed="false">
      <c r="A216" s="0" t="s">
        <v>1208</v>
      </c>
      <c r="B216" s="0" t="n">
        <v>3479171</v>
      </c>
      <c r="C216" s="0" t="n">
        <v>3484807</v>
      </c>
      <c r="D216" s="0" t="s">
        <v>1227</v>
      </c>
      <c r="E216" s="0" t="n">
        <v>3483974</v>
      </c>
      <c r="F216" s="0" t="n">
        <v>3484807</v>
      </c>
      <c r="G216" s="0" t="n">
        <v>834</v>
      </c>
      <c r="H216" s="0" t="n">
        <v>834</v>
      </c>
      <c r="I216" s="30" t="s">
        <v>707</v>
      </c>
      <c r="J216" s="0" t="n">
        <v>202</v>
      </c>
      <c r="K216" s="0" t="n">
        <v>171</v>
      </c>
      <c r="L216" s="0" t="n">
        <v>97</v>
      </c>
      <c r="N216" s="47" t="n">
        <f aca="false">J216/K215</f>
        <v>5.05</v>
      </c>
      <c r="P216" s="0" t="n">
        <f aca="false">J216/K217</f>
        <v>3.88461538461538</v>
      </c>
    </row>
    <row r="217" customFormat="false" ht="12.8" hidden="false" customHeight="false" outlineLevel="0" collapsed="false">
      <c r="A217" s="0" t="s">
        <v>1228</v>
      </c>
      <c r="B217" s="0" t="n">
        <v>3653448</v>
      </c>
      <c r="C217" s="0" t="n">
        <v>3656931</v>
      </c>
      <c r="D217" s="0" t="s">
        <v>1229</v>
      </c>
      <c r="E217" s="0" t="n">
        <v>3653448</v>
      </c>
      <c r="F217" s="0" t="n">
        <v>3654632</v>
      </c>
      <c r="G217" s="0" t="n">
        <v>1185</v>
      </c>
      <c r="H217" s="0" t="n">
        <v>1185</v>
      </c>
      <c r="I217" s="30" t="s">
        <v>707</v>
      </c>
      <c r="J217" s="0" t="n">
        <v>76</v>
      </c>
      <c r="K217" s="0" t="n">
        <v>52</v>
      </c>
      <c r="L217" s="0" t="n">
        <v>33</v>
      </c>
      <c r="N217" s="0" t="n">
        <f aca="false">J217/K216</f>
        <v>0.444444444444444</v>
      </c>
      <c r="P217" s="0" t="n">
        <f aca="false">J217/K218</f>
        <v>0.730769230769231</v>
      </c>
      <c r="R217" s="0" t="n">
        <f aca="false">J219/J217</f>
        <v>1.03947368421053</v>
      </c>
      <c r="S217" s="0" t="n">
        <f aca="false">J217/J219</f>
        <v>0.962025316455696</v>
      </c>
    </row>
    <row r="218" customFormat="false" ht="12.8" hidden="false" customHeight="false" outlineLevel="0" collapsed="false">
      <c r="A218" s="0" t="s">
        <v>1228</v>
      </c>
      <c r="B218" s="0" t="n">
        <v>3653448</v>
      </c>
      <c r="C218" s="0" t="n">
        <v>3656931</v>
      </c>
      <c r="D218" s="0" t="s">
        <v>1228</v>
      </c>
      <c r="E218" s="0" t="n">
        <v>3654633</v>
      </c>
      <c r="F218" s="0" t="n">
        <v>3654636</v>
      </c>
      <c r="G218" s="0" t="n">
        <v>4</v>
      </c>
      <c r="H218" s="0" t="n">
        <v>4</v>
      </c>
      <c r="I218" s="30" t="s">
        <v>707</v>
      </c>
      <c r="J218" s="0" t="n">
        <v>104</v>
      </c>
      <c r="K218" s="0" t="n">
        <v>104</v>
      </c>
      <c r="L218" s="0" t="n">
        <v>104</v>
      </c>
      <c r="N218" s="0" t="n">
        <f aca="false">J218/K217</f>
        <v>2</v>
      </c>
      <c r="P218" s="0" t="n">
        <f aca="false">J218/K219</f>
        <v>1.40540540540541</v>
      </c>
    </row>
    <row r="219" customFormat="false" ht="12.8" hidden="false" customHeight="false" outlineLevel="0" collapsed="false">
      <c r="A219" s="0" t="s">
        <v>1228</v>
      </c>
      <c r="B219" s="0" t="n">
        <v>3653448</v>
      </c>
      <c r="C219" s="0" t="n">
        <v>3656931</v>
      </c>
      <c r="D219" s="0" t="s">
        <v>1230</v>
      </c>
      <c r="E219" s="0" t="n">
        <v>3654637</v>
      </c>
      <c r="F219" s="0" t="n">
        <v>3656931</v>
      </c>
      <c r="G219" s="0" t="n">
        <v>2295</v>
      </c>
      <c r="H219" s="0" t="n">
        <v>2295</v>
      </c>
      <c r="I219" s="30" t="s">
        <v>707</v>
      </c>
      <c r="J219" s="0" t="n">
        <v>79</v>
      </c>
      <c r="K219" s="0" t="n">
        <v>74</v>
      </c>
      <c r="L219" s="0" t="n">
        <v>37</v>
      </c>
      <c r="N219" s="0" t="n">
        <f aca="false">J219/K218</f>
        <v>0.759615384615385</v>
      </c>
      <c r="P219" s="0" t="e">
        <f aca="false">J219/K220</f>
        <v>#DIV/0!</v>
      </c>
    </row>
    <row r="220" customFormat="false" ht="12.8" hidden="false" customHeight="false" outlineLevel="0" collapsed="false">
      <c r="A220" s="0" t="s">
        <v>1231</v>
      </c>
      <c r="B220" s="0" t="n">
        <v>3800786</v>
      </c>
      <c r="C220" s="0" t="n">
        <v>3803848</v>
      </c>
      <c r="D220" s="0" t="s">
        <v>1232</v>
      </c>
      <c r="E220" s="0" t="n">
        <v>3800092</v>
      </c>
      <c r="F220" s="0" t="n">
        <v>3800796</v>
      </c>
      <c r="G220" s="0" t="n">
        <v>705</v>
      </c>
      <c r="H220" s="0" t="n">
        <v>11</v>
      </c>
      <c r="I220" s="30" t="s">
        <v>807</v>
      </c>
      <c r="J220" s="0" t="n">
        <v>0</v>
      </c>
      <c r="K220" s="0" t="n">
        <v>0</v>
      </c>
      <c r="L220" s="0" t="n">
        <v>0</v>
      </c>
      <c r="N220" s="0" t="n">
        <f aca="false">J220/K219</f>
        <v>0</v>
      </c>
      <c r="P220" s="0" t="n">
        <f aca="false">J220/K221</f>
        <v>0</v>
      </c>
      <c r="R220" s="0" t="e">
        <f aca="false">J222/J220</f>
        <v>#DIV/0!</v>
      </c>
      <c r="S220" s="0" t="n">
        <f aca="false">J220/J222</f>
        <v>0</v>
      </c>
    </row>
    <row r="221" customFormat="false" ht="12.8" hidden="false" customHeight="false" outlineLevel="0" collapsed="false">
      <c r="A221" s="0" t="s">
        <v>1231</v>
      </c>
      <c r="B221" s="0" t="n">
        <v>3800786</v>
      </c>
      <c r="C221" s="0" t="n">
        <v>3803848</v>
      </c>
      <c r="D221" s="0" t="s">
        <v>1233</v>
      </c>
      <c r="E221" s="0" t="n">
        <v>3800797</v>
      </c>
      <c r="F221" s="0" t="n">
        <v>3800785</v>
      </c>
      <c r="G221" s="0" t="n">
        <v>13</v>
      </c>
      <c r="H221" s="0" t="n">
        <v>1</v>
      </c>
      <c r="I221" s="30" t="s">
        <v>1157</v>
      </c>
      <c r="J221" s="0" t="n">
        <v>13</v>
      </c>
      <c r="K221" s="0" t="n">
        <v>13</v>
      </c>
      <c r="L221" s="0" t="n">
        <v>13</v>
      </c>
      <c r="N221" s="0" t="e">
        <f aca="false">J221/K220</f>
        <v>#DIV/0!</v>
      </c>
      <c r="P221" s="0" t="n">
        <f aca="false">J221/K222</f>
        <v>1.625</v>
      </c>
    </row>
    <row r="222" customFormat="false" ht="12.8" hidden="false" customHeight="false" outlineLevel="0" collapsed="false">
      <c r="A222" s="0" t="s">
        <v>1231</v>
      </c>
      <c r="B222" s="0" t="n">
        <v>3800786</v>
      </c>
      <c r="C222" s="0" t="n">
        <v>3803848</v>
      </c>
      <c r="D222" s="0" t="s">
        <v>1234</v>
      </c>
      <c r="E222" s="0" t="n">
        <v>3800786</v>
      </c>
      <c r="F222" s="0" t="n">
        <v>3801463</v>
      </c>
      <c r="G222" s="0" t="n">
        <v>678</v>
      </c>
      <c r="H222" s="0" t="n">
        <v>678</v>
      </c>
      <c r="I222" s="30" t="s">
        <v>707</v>
      </c>
      <c r="J222" s="0" t="n">
        <v>9</v>
      </c>
      <c r="K222" s="0" t="n">
        <v>8</v>
      </c>
      <c r="L222" s="0" t="n">
        <v>3</v>
      </c>
      <c r="N222" s="0" t="n">
        <f aca="false">J222/K221</f>
        <v>0.692307692307692</v>
      </c>
      <c r="P222" s="0" t="n">
        <f aca="false">J222/K223</f>
        <v>4.5</v>
      </c>
      <c r="R222" s="0" t="n">
        <f aca="false">J224/J222</f>
        <v>0.444444444444444</v>
      </c>
      <c r="S222" s="0" t="n">
        <f aca="false">J222/J224</f>
        <v>2.25</v>
      </c>
    </row>
    <row r="223" customFormat="false" ht="12.8" hidden="false" customHeight="false" outlineLevel="0" collapsed="false">
      <c r="A223" s="0" t="s">
        <v>1231</v>
      </c>
      <c r="B223" s="0" t="n">
        <v>3800786</v>
      </c>
      <c r="C223" s="0" t="n">
        <v>3803848</v>
      </c>
      <c r="D223" s="0" t="s">
        <v>1231</v>
      </c>
      <c r="E223" s="0" t="n">
        <v>3801464</v>
      </c>
      <c r="F223" s="0" t="n">
        <v>3801652</v>
      </c>
      <c r="G223" s="0" t="n">
        <v>189</v>
      </c>
      <c r="H223" s="0" t="n">
        <v>64</v>
      </c>
      <c r="I223" s="30" t="s">
        <v>1235</v>
      </c>
      <c r="J223" s="0" t="n">
        <v>1</v>
      </c>
      <c r="K223" s="0" t="n">
        <v>2</v>
      </c>
      <c r="L223" s="0" t="n">
        <v>5</v>
      </c>
      <c r="N223" s="0" t="n">
        <f aca="false">J223/K222</f>
        <v>0.125</v>
      </c>
      <c r="P223" s="0" t="n">
        <f aca="false">J223/K224</f>
        <v>0.333333333333333</v>
      </c>
    </row>
    <row r="224" customFormat="false" ht="12.8" hidden="false" customHeight="false" outlineLevel="0" collapsed="false">
      <c r="A224" s="0" t="s">
        <v>1231</v>
      </c>
      <c r="B224" s="0" t="n">
        <v>3800786</v>
      </c>
      <c r="C224" s="0" t="n">
        <v>3803848</v>
      </c>
      <c r="D224" s="0" t="s">
        <v>1236</v>
      </c>
      <c r="E224" s="0" t="n">
        <v>3801653</v>
      </c>
      <c r="F224" s="0" t="n">
        <v>3803848</v>
      </c>
      <c r="G224" s="0" t="n">
        <v>2196</v>
      </c>
      <c r="H224" s="0" t="n">
        <v>1479</v>
      </c>
      <c r="I224" s="30" t="s">
        <v>804</v>
      </c>
      <c r="J224" s="0" t="n">
        <v>4</v>
      </c>
      <c r="K224" s="0" t="n">
        <v>3</v>
      </c>
      <c r="L224" s="0" t="n">
        <v>7</v>
      </c>
      <c r="N224" s="0" t="n">
        <f aca="false">J224/K223</f>
        <v>2</v>
      </c>
      <c r="P224" s="0" t="n">
        <f aca="false">J224/K225</f>
        <v>0.666666666666667</v>
      </c>
    </row>
    <row r="225" customFormat="false" ht="12.8" hidden="false" customHeight="false" outlineLevel="0" collapsed="false">
      <c r="A225" s="0" t="s">
        <v>1237</v>
      </c>
      <c r="B225" s="0" t="n">
        <v>3868352</v>
      </c>
      <c r="C225" s="0" t="n">
        <v>3871119</v>
      </c>
      <c r="D225" s="0" t="s">
        <v>1238</v>
      </c>
      <c r="E225" s="0" t="n">
        <v>3868352</v>
      </c>
      <c r="F225" s="0" t="n">
        <v>3869755</v>
      </c>
      <c r="G225" s="0" t="n">
        <v>1404</v>
      </c>
      <c r="H225" s="0" t="n">
        <v>1155</v>
      </c>
      <c r="I225" s="30" t="s">
        <v>1239</v>
      </c>
      <c r="J225" s="0" t="n">
        <v>3</v>
      </c>
      <c r="K225" s="0" t="n">
        <v>6</v>
      </c>
      <c r="L225" s="0" t="n">
        <v>3</v>
      </c>
      <c r="N225" s="0" t="n">
        <f aca="false">J225/K224</f>
        <v>1</v>
      </c>
      <c r="P225" s="0" t="n">
        <f aca="false">J225/K226</f>
        <v>3</v>
      </c>
      <c r="R225" s="0" t="n">
        <f aca="false">J227/J225</f>
        <v>1</v>
      </c>
      <c r="S225" s="0" t="n">
        <f aca="false">J225/J227</f>
        <v>1</v>
      </c>
    </row>
    <row r="226" customFormat="false" ht="12.8" hidden="false" customHeight="false" outlineLevel="0" collapsed="false">
      <c r="A226" s="0" t="s">
        <v>1237</v>
      </c>
      <c r="B226" s="0" t="n">
        <v>3868352</v>
      </c>
      <c r="C226" s="0" t="n">
        <v>3871119</v>
      </c>
      <c r="D226" s="0" t="s">
        <v>1237</v>
      </c>
      <c r="E226" s="0" t="n">
        <v>3869756</v>
      </c>
      <c r="F226" s="0" t="n">
        <v>3869751</v>
      </c>
      <c r="G226" s="0" t="n">
        <v>6</v>
      </c>
      <c r="H226" s="0" t="n">
        <v>2</v>
      </c>
      <c r="I226" s="30" t="s">
        <v>711</v>
      </c>
      <c r="J226" s="0" t="n">
        <v>1</v>
      </c>
      <c r="K226" s="0" t="n">
        <v>1</v>
      </c>
      <c r="L226" s="0" t="n">
        <v>1</v>
      </c>
      <c r="N226" s="0" t="n">
        <f aca="false">J226/K225</f>
        <v>0.166666666666667</v>
      </c>
      <c r="P226" s="0" t="n">
        <f aca="false">J226/K227</f>
        <v>0.333333333333333</v>
      </c>
      <c r="Q226" s="0" t="s">
        <v>709</v>
      </c>
    </row>
    <row r="227" customFormat="false" ht="12.8" hidden="false" customHeight="false" outlineLevel="0" collapsed="false">
      <c r="A227" s="0" t="s">
        <v>1237</v>
      </c>
      <c r="B227" s="0" t="n">
        <v>3868352</v>
      </c>
      <c r="C227" s="0" t="n">
        <v>3871119</v>
      </c>
      <c r="D227" s="0" t="s">
        <v>1240</v>
      </c>
      <c r="E227" s="0" t="n">
        <v>3869752</v>
      </c>
      <c r="F227" s="0" t="n">
        <v>3871119</v>
      </c>
      <c r="G227" s="0" t="n">
        <v>1368</v>
      </c>
      <c r="H227" s="0" t="n">
        <v>1289</v>
      </c>
      <c r="I227" s="30" t="s">
        <v>1212</v>
      </c>
      <c r="J227" s="0" t="n">
        <v>3</v>
      </c>
      <c r="K227" s="0" t="n">
        <v>3</v>
      </c>
      <c r="L227" s="0" t="n">
        <v>3</v>
      </c>
      <c r="N227" s="0" t="n">
        <f aca="false">J227/K226</f>
        <v>3</v>
      </c>
      <c r="P227" s="0" t="n">
        <f aca="false">J227/K228</f>
        <v>0.0476190476190476</v>
      </c>
    </row>
    <row r="228" customFormat="false" ht="12.8" hidden="false" customHeight="false" outlineLevel="0" collapsed="false">
      <c r="A228" s="0" t="s">
        <v>1241</v>
      </c>
      <c r="B228" s="0" t="n">
        <v>3880907</v>
      </c>
      <c r="C228" s="0" t="n">
        <v>3884193</v>
      </c>
      <c r="D228" s="0" t="s">
        <v>1242</v>
      </c>
      <c r="E228" s="0" t="n">
        <v>3880907</v>
      </c>
      <c r="F228" s="0" t="n">
        <v>3881764</v>
      </c>
      <c r="G228" s="0" t="n">
        <v>858</v>
      </c>
      <c r="H228" s="0" t="n">
        <v>844</v>
      </c>
      <c r="I228" s="30" t="s">
        <v>863</v>
      </c>
      <c r="J228" s="0" t="n">
        <v>72</v>
      </c>
      <c r="K228" s="0" t="n">
        <v>63</v>
      </c>
      <c r="L228" s="0" t="n">
        <v>39</v>
      </c>
      <c r="P228" s="0" t="n">
        <f aca="false">J228/K229</f>
        <v>1.67441860465116</v>
      </c>
      <c r="R228" s="0" t="n">
        <f aca="false">J230/J228</f>
        <v>1.86111111111111</v>
      </c>
      <c r="S228" s="0" t="n">
        <f aca="false">J228/J230</f>
        <v>0.537313432835821</v>
      </c>
    </row>
    <row r="229" customFormat="false" ht="12.8" hidden="false" customHeight="false" outlineLevel="0" collapsed="false">
      <c r="A229" s="0" t="s">
        <v>1241</v>
      </c>
      <c r="B229" s="0" t="n">
        <v>3880907</v>
      </c>
      <c r="C229" s="0" t="n">
        <v>3884193</v>
      </c>
      <c r="D229" s="0" t="s">
        <v>1243</v>
      </c>
      <c r="E229" s="0" t="n">
        <v>3881765</v>
      </c>
      <c r="F229" s="0" t="n">
        <v>3881836</v>
      </c>
      <c r="G229" s="0" t="n">
        <v>72</v>
      </c>
      <c r="H229" s="0" t="n">
        <v>72</v>
      </c>
      <c r="I229" s="30" t="s">
        <v>707</v>
      </c>
      <c r="J229" s="0" t="n">
        <v>46</v>
      </c>
      <c r="K229" s="0" t="n">
        <v>43</v>
      </c>
      <c r="L229" s="0" t="n">
        <v>6</v>
      </c>
      <c r="N229" s="0" t="n">
        <f aca="false">J229/K228</f>
        <v>0.73015873015873</v>
      </c>
      <c r="P229" s="0" t="n">
        <f aca="false">J229/K230</f>
        <v>0.362204724409449</v>
      </c>
    </row>
    <row r="230" customFormat="false" ht="12.8" hidden="false" customHeight="false" outlineLevel="0" collapsed="false">
      <c r="A230" s="0" t="s">
        <v>1241</v>
      </c>
      <c r="B230" s="0" t="n">
        <v>3880907</v>
      </c>
      <c r="C230" s="0" t="n">
        <v>3884193</v>
      </c>
      <c r="D230" s="0" t="s">
        <v>1244</v>
      </c>
      <c r="E230" s="0" t="n">
        <v>3881837</v>
      </c>
      <c r="F230" s="0" t="n">
        <v>3882832</v>
      </c>
      <c r="G230" s="0" t="n">
        <v>996</v>
      </c>
      <c r="H230" s="0" t="n">
        <v>996</v>
      </c>
      <c r="I230" s="30" t="s">
        <v>707</v>
      </c>
      <c r="J230" s="0" t="n">
        <v>134</v>
      </c>
      <c r="K230" s="0" t="n">
        <v>127</v>
      </c>
      <c r="L230" s="0" t="n">
        <v>59</v>
      </c>
      <c r="N230" s="0" t="n">
        <f aca="false">J230/K229</f>
        <v>3.11627906976744</v>
      </c>
      <c r="O230" s="0" t="s">
        <v>1086</v>
      </c>
      <c r="P230" s="0" t="n">
        <f aca="false">J230/K231</f>
        <v>0.91156462585034</v>
      </c>
      <c r="R230" s="0" t="n">
        <f aca="false">J232/J230</f>
        <v>0.649253731343284</v>
      </c>
      <c r="S230" s="0" t="n">
        <f aca="false">J230/J232</f>
        <v>1.54022988505747</v>
      </c>
    </row>
    <row r="231" customFormat="false" ht="12.8" hidden="false" customHeight="false" outlineLevel="0" collapsed="false">
      <c r="A231" s="0" t="s">
        <v>1241</v>
      </c>
      <c r="B231" s="0" t="n">
        <v>3880907</v>
      </c>
      <c r="C231" s="0" t="n">
        <v>3884193</v>
      </c>
      <c r="D231" s="0" t="s">
        <v>1245</v>
      </c>
      <c r="E231" s="0" t="n">
        <v>3882833</v>
      </c>
      <c r="F231" s="0" t="n">
        <v>3882833</v>
      </c>
      <c r="G231" s="0" t="n">
        <v>1</v>
      </c>
      <c r="H231" s="0" t="n">
        <v>1</v>
      </c>
      <c r="I231" s="30" t="s">
        <v>707</v>
      </c>
      <c r="J231" s="0" t="n">
        <v>147</v>
      </c>
      <c r="K231" s="0" t="n">
        <v>147</v>
      </c>
      <c r="L231" s="0" t="n">
        <v>147</v>
      </c>
      <c r="N231" s="0" t="n">
        <f aca="false">J231/K230</f>
        <v>1.15748031496063</v>
      </c>
      <c r="P231" s="0" t="n">
        <f aca="false">J231/K232</f>
        <v>1.30088495575221</v>
      </c>
    </row>
    <row r="232" customFormat="false" ht="12.8" hidden="false" customHeight="false" outlineLevel="0" collapsed="false">
      <c r="A232" s="0" t="s">
        <v>1241</v>
      </c>
      <c r="B232" s="0" t="n">
        <v>3880907</v>
      </c>
      <c r="C232" s="0" t="n">
        <v>3884193</v>
      </c>
      <c r="D232" s="0" t="s">
        <v>1246</v>
      </c>
      <c r="E232" s="0" t="n">
        <v>3882834</v>
      </c>
      <c r="F232" s="0" t="n">
        <v>3883442</v>
      </c>
      <c r="G232" s="0" t="n">
        <v>609</v>
      </c>
      <c r="H232" s="0" t="n">
        <v>609</v>
      </c>
      <c r="I232" s="30" t="s">
        <v>707</v>
      </c>
      <c r="J232" s="0" t="n">
        <v>87</v>
      </c>
      <c r="K232" s="0" t="n">
        <v>113</v>
      </c>
      <c r="L232" s="0" t="n">
        <v>58</v>
      </c>
      <c r="N232" s="0" t="n">
        <f aca="false">J232/K231</f>
        <v>0.591836734693878</v>
      </c>
      <c r="P232" s="0" t="n">
        <f aca="false">J232/K233</f>
        <v>1.359375</v>
      </c>
      <c r="R232" s="0" t="n">
        <f aca="false">J234/J232</f>
        <v>0.333333333333333</v>
      </c>
      <c r="S232" s="0" t="n">
        <f aca="false">J232/J234</f>
        <v>3</v>
      </c>
    </row>
    <row r="233" customFormat="false" ht="12.8" hidden="false" customHeight="false" outlineLevel="0" collapsed="false">
      <c r="A233" s="0" t="s">
        <v>1241</v>
      </c>
      <c r="B233" s="0" t="n">
        <v>3880907</v>
      </c>
      <c r="C233" s="0" t="n">
        <v>3884193</v>
      </c>
      <c r="D233" s="0" t="s">
        <v>1247</v>
      </c>
      <c r="E233" s="0" t="n">
        <v>3883443</v>
      </c>
      <c r="F233" s="0" t="n">
        <v>3883524</v>
      </c>
      <c r="G233" s="0" t="n">
        <v>82</v>
      </c>
      <c r="H233" s="0" t="n">
        <v>82</v>
      </c>
      <c r="I233" s="30" t="s">
        <v>707</v>
      </c>
      <c r="J233" s="0" t="n">
        <v>62</v>
      </c>
      <c r="K233" s="0" t="n">
        <v>64</v>
      </c>
      <c r="L233" s="0" t="n">
        <v>10</v>
      </c>
      <c r="N233" s="0" t="n">
        <f aca="false">J233/K232</f>
        <v>0.548672566371681</v>
      </c>
      <c r="P233" s="0" t="n">
        <f aca="false">J233/K234</f>
        <v>1.87878787878788</v>
      </c>
    </row>
    <row r="234" customFormat="false" ht="12.8" hidden="false" customHeight="false" outlineLevel="0" collapsed="false">
      <c r="A234" s="0" t="s">
        <v>1241</v>
      </c>
      <c r="B234" s="0" t="n">
        <v>3880907</v>
      </c>
      <c r="C234" s="0" t="n">
        <v>3884193</v>
      </c>
      <c r="D234" s="0" t="s">
        <v>1248</v>
      </c>
      <c r="E234" s="0" t="n">
        <v>3883525</v>
      </c>
      <c r="F234" s="0" t="n">
        <v>3884193</v>
      </c>
      <c r="G234" s="0" t="n">
        <v>669</v>
      </c>
      <c r="H234" s="0" t="n">
        <v>669</v>
      </c>
      <c r="I234" s="30" t="s">
        <v>707</v>
      </c>
      <c r="J234" s="0" t="n">
        <v>29</v>
      </c>
      <c r="K234" s="0" t="n">
        <v>33</v>
      </c>
      <c r="L234" s="0" t="n">
        <v>33</v>
      </c>
      <c r="N234" s="0" t="n">
        <f aca="false">J234/K233</f>
        <v>0.453125</v>
      </c>
      <c r="P234" s="0" t="n">
        <f aca="false">J234/K235</f>
        <v>0.852941176470588</v>
      </c>
    </row>
    <row r="235" customFormat="false" ht="12.8" hidden="false" customHeight="false" outlineLevel="0" collapsed="false">
      <c r="A235" s="0" t="s">
        <v>1249</v>
      </c>
      <c r="B235" s="0" t="n">
        <v>4070514</v>
      </c>
      <c r="C235" s="0" t="n">
        <v>4076984</v>
      </c>
      <c r="D235" s="0" t="s">
        <v>1250</v>
      </c>
      <c r="E235" s="0" t="n">
        <v>4070514</v>
      </c>
      <c r="F235" s="0" t="n">
        <v>4071239</v>
      </c>
      <c r="G235" s="0" t="n">
        <v>726</v>
      </c>
      <c r="H235" s="0" t="n">
        <v>726</v>
      </c>
      <c r="I235" s="30" t="s">
        <v>707</v>
      </c>
      <c r="J235" s="0" t="n">
        <v>37</v>
      </c>
      <c r="K235" s="0" t="n">
        <v>34</v>
      </c>
      <c r="L235" s="0" t="n">
        <v>14</v>
      </c>
      <c r="N235" s="0" t="n">
        <f aca="false">J235/K234</f>
        <v>1.12121212121212</v>
      </c>
      <c r="P235" s="0" t="n">
        <f aca="false">J235/K236</f>
        <v>3.7</v>
      </c>
      <c r="R235" s="0" t="n">
        <f aca="false">J237/J235</f>
        <v>1.10810810810811</v>
      </c>
      <c r="S235" s="0" t="n">
        <f aca="false">J235/J237</f>
        <v>0.902439024390244</v>
      </c>
    </row>
    <row r="236" customFormat="false" ht="12.8" hidden="false" customHeight="false" outlineLevel="0" collapsed="false">
      <c r="A236" s="0" t="s">
        <v>1249</v>
      </c>
      <c r="B236" s="0" t="n">
        <v>4070514</v>
      </c>
      <c r="C236" s="0" t="n">
        <v>4076984</v>
      </c>
      <c r="D236" s="0" t="s">
        <v>1251</v>
      </c>
      <c r="E236" s="0" t="n">
        <v>4071240</v>
      </c>
      <c r="F236" s="0" t="n">
        <v>4071235</v>
      </c>
      <c r="G236" s="0" t="n">
        <v>6</v>
      </c>
      <c r="H236" s="0" t="n">
        <v>2</v>
      </c>
      <c r="I236" s="30" t="s">
        <v>711</v>
      </c>
      <c r="J236" s="0" t="n">
        <v>10</v>
      </c>
      <c r="K236" s="0" t="n">
        <v>10</v>
      </c>
      <c r="L236" s="0" t="n">
        <v>10</v>
      </c>
      <c r="N236" s="0" t="n">
        <f aca="false">J236/K235</f>
        <v>0.294117647058823</v>
      </c>
      <c r="P236" s="0" t="n">
        <f aca="false">J236/K237</f>
        <v>0.25</v>
      </c>
    </row>
    <row r="237" customFormat="false" ht="12.8" hidden="false" customHeight="false" outlineLevel="0" collapsed="false">
      <c r="A237" s="0" t="s">
        <v>1249</v>
      </c>
      <c r="B237" s="0" t="n">
        <v>4070514</v>
      </c>
      <c r="C237" s="0" t="n">
        <v>4076984</v>
      </c>
      <c r="D237" s="0" t="s">
        <v>1252</v>
      </c>
      <c r="E237" s="0" t="n">
        <v>4071236</v>
      </c>
      <c r="F237" s="0" t="n">
        <v>4071580</v>
      </c>
      <c r="G237" s="0" t="n">
        <v>345</v>
      </c>
      <c r="H237" s="0" t="n">
        <v>345</v>
      </c>
      <c r="I237" s="30" t="s">
        <v>707</v>
      </c>
      <c r="J237" s="0" t="n">
        <v>41</v>
      </c>
      <c r="K237" s="0" t="n">
        <v>40</v>
      </c>
      <c r="L237" s="0" t="n">
        <v>13</v>
      </c>
      <c r="N237" s="0" t="n">
        <f aca="false">J237/K236</f>
        <v>4.1</v>
      </c>
      <c r="P237" s="0" t="n">
        <f aca="false">J237/K238</f>
        <v>0.546666666666667</v>
      </c>
      <c r="R237" s="47" t="n">
        <f aca="false">J239/J237</f>
        <v>8.26829268292683</v>
      </c>
      <c r="S237" s="0" t="n">
        <f aca="false">J237/J239</f>
        <v>0.12094395280236</v>
      </c>
    </row>
    <row r="238" customFormat="false" ht="12.8" hidden="false" customHeight="false" outlineLevel="0" collapsed="false">
      <c r="A238" s="0" t="s">
        <v>1249</v>
      </c>
      <c r="B238" s="0" t="n">
        <v>4070514</v>
      </c>
      <c r="C238" s="0" t="n">
        <v>4076984</v>
      </c>
      <c r="D238" s="0" t="s">
        <v>1253</v>
      </c>
      <c r="E238" s="0" t="n">
        <v>4071581</v>
      </c>
      <c r="F238" s="0" t="n">
        <v>4071790</v>
      </c>
      <c r="G238" s="48" t="n">
        <v>210</v>
      </c>
      <c r="H238" s="0" t="n">
        <v>210</v>
      </c>
      <c r="I238" s="30" t="s">
        <v>707</v>
      </c>
      <c r="J238" s="0" t="n">
        <v>143</v>
      </c>
      <c r="K238" s="0" t="n">
        <v>75</v>
      </c>
      <c r="L238" s="0" t="n">
        <v>224</v>
      </c>
      <c r="N238" s="0" t="n">
        <f aca="false">J238/K237</f>
        <v>3.575</v>
      </c>
      <c r="P238" s="0" t="n">
        <f aca="false">J238/K239</f>
        <v>0.426865671641791</v>
      </c>
    </row>
    <row r="239" customFormat="false" ht="12.8" hidden="false" customHeight="false" outlineLevel="0" collapsed="false">
      <c r="A239" s="0" t="s">
        <v>1249</v>
      </c>
      <c r="B239" s="0" t="n">
        <v>4070514</v>
      </c>
      <c r="C239" s="0" t="n">
        <v>4076984</v>
      </c>
      <c r="D239" s="0" t="s">
        <v>1254</v>
      </c>
      <c r="E239" s="0" t="n">
        <v>4071791</v>
      </c>
      <c r="F239" s="0" t="n">
        <v>4072666</v>
      </c>
      <c r="G239" s="0" t="n">
        <v>876</v>
      </c>
      <c r="H239" s="0" t="n">
        <v>876</v>
      </c>
      <c r="I239" s="30" t="s">
        <v>707</v>
      </c>
      <c r="J239" s="0" t="n">
        <v>339</v>
      </c>
      <c r="K239" s="0" t="n">
        <v>335</v>
      </c>
      <c r="L239" s="0" t="n">
        <v>203</v>
      </c>
      <c r="N239" s="0" t="n">
        <f aca="false">J239/K238</f>
        <v>4.52</v>
      </c>
    </row>
    <row r="240" customFormat="false" ht="12.8" hidden="false" customHeight="false" outlineLevel="0" collapsed="false">
      <c r="A240" s="0" t="s">
        <v>1249</v>
      </c>
      <c r="B240" s="0" t="n">
        <v>4070514</v>
      </c>
      <c r="C240" s="0" t="n">
        <v>4076984</v>
      </c>
      <c r="D240" s="0" t="s">
        <v>1255</v>
      </c>
      <c r="E240" s="0" t="n">
        <v>4073634</v>
      </c>
      <c r="F240" s="0" t="n">
        <v>4075409</v>
      </c>
      <c r="G240" s="0" t="n">
        <v>1776</v>
      </c>
      <c r="H240" s="0" t="n">
        <v>1776</v>
      </c>
      <c r="I240" s="30" t="s">
        <v>707</v>
      </c>
      <c r="J240" s="0" t="n">
        <v>12</v>
      </c>
      <c r="K240" s="0" t="n">
        <v>8</v>
      </c>
      <c r="L240" s="0" t="n">
        <v>10</v>
      </c>
      <c r="N240" s="0" t="n">
        <f aca="false">J240/K239</f>
        <v>0.0358208955223881</v>
      </c>
      <c r="P240" s="0" t="n">
        <f aca="false">J240/K241</f>
        <v>2.4</v>
      </c>
      <c r="Q240" s="0" t="s">
        <v>705</v>
      </c>
      <c r="R240" s="0" t="n">
        <f aca="false">J242/J240</f>
        <v>7.25</v>
      </c>
      <c r="S240" s="0" t="n">
        <f aca="false">J240/J242</f>
        <v>0.137931034482759</v>
      </c>
    </row>
    <row r="241" customFormat="false" ht="12.8" hidden="false" customHeight="false" outlineLevel="0" collapsed="false">
      <c r="A241" s="0" t="s">
        <v>1249</v>
      </c>
      <c r="B241" s="0" t="n">
        <v>4070514</v>
      </c>
      <c r="C241" s="0" t="n">
        <v>4076984</v>
      </c>
      <c r="D241" s="0" t="s">
        <v>1256</v>
      </c>
      <c r="E241" s="0" t="n">
        <v>4075410</v>
      </c>
      <c r="F241" s="0" t="n">
        <v>4075751</v>
      </c>
      <c r="G241" s="48" t="n">
        <v>342</v>
      </c>
      <c r="H241" s="0" t="n">
        <v>342</v>
      </c>
      <c r="I241" s="30" t="s">
        <v>707</v>
      </c>
      <c r="J241" s="0" t="n">
        <v>25</v>
      </c>
      <c r="K241" s="0" t="n">
        <v>5</v>
      </c>
      <c r="L241" s="0" t="n">
        <v>3</v>
      </c>
      <c r="N241" s="0" t="n">
        <f aca="false">J241/K240</f>
        <v>3.125</v>
      </c>
      <c r="P241" s="0" t="n">
        <f aca="false">J241/K242</f>
        <v>0.3125</v>
      </c>
    </row>
    <row r="242" customFormat="false" ht="12.8" hidden="false" customHeight="false" outlineLevel="0" collapsed="false">
      <c r="A242" s="0" t="s">
        <v>1249</v>
      </c>
      <c r="B242" s="0" t="n">
        <v>4070514</v>
      </c>
      <c r="C242" s="0" t="n">
        <v>4076984</v>
      </c>
      <c r="D242" s="0" t="s">
        <v>1257</v>
      </c>
      <c r="E242" s="0" t="n">
        <v>4075752</v>
      </c>
      <c r="F242" s="0" t="n">
        <v>4076099</v>
      </c>
      <c r="G242" s="0" t="n">
        <v>348</v>
      </c>
      <c r="H242" s="0" t="n">
        <v>348</v>
      </c>
      <c r="I242" s="30" t="s">
        <v>707</v>
      </c>
      <c r="J242" s="0" t="n">
        <v>87</v>
      </c>
      <c r="K242" s="0" t="n">
        <v>80</v>
      </c>
      <c r="L242" s="0" t="n">
        <v>91</v>
      </c>
      <c r="N242" s="47" t="n">
        <f aca="false">J242/K241</f>
        <v>17.4</v>
      </c>
      <c r="P242" s="45" t="n">
        <f aca="false">J242/K243</f>
        <v>12.4285714285714</v>
      </c>
      <c r="Q242" s="0" t="s">
        <v>709</v>
      </c>
      <c r="R242" s="0" t="n">
        <f aca="false">J244/J242</f>
        <v>0.0114942528735632</v>
      </c>
      <c r="S242" s="0" t="n">
        <f aca="false">J242/J244</f>
        <v>87</v>
      </c>
    </row>
    <row r="243" customFormat="false" ht="12.8" hidden="false" customHeight="false" outlineLevel="0" collapsed="false">
      <c r="A243" s="0" t="s">
        <v>1249</v>
      </c>
      <c r="B243" s="0" t="n">
        <v>4070514</v>
      </c>
      <c r="C243" s="0" t="n">
        <v>4076984</v>
      </c>
      <c r="D243" s="0" t="s">
        <v>1258</v>
      </c>
      <c r="E243" s="0" t="n">
        <v>4076100</v>
      </c>
      <c r="F243" s="0" t="n">
        <v>4076483</v>
      </c>
      <c r="G243" s="48" t="n">
        <v>384</v>
      </c>
      <c r="H243" s="0" t="n">
        <v>384</v>
      </c>
      <c r="I243" s="30" t="s">
        <v>707</v>
      </c>
      <c r="J243" s="0" t="n">
        <v>9</v>
      </c>
      <c r="K243" s="0" t="n">
        <v>7</v>
      </c>
      <c r="L243" s="0" t="n">
        <v>3</v>
      </c>
      <c r="N243" s="0" t="n">
        <f aca="false">J243/K242</f>
        <v>0.1125</v>
      </c>
      <c r="P243" s="45" t="n">
        <f aca="false">J243/K244</f>
        <v>9</v>
      </c>
      <c r="Q243" s="0" t="s">
        <v>709</v>
      </c>
    </row>
    <row r="244" customFormat="false" ht="12.8" hidden="false" customHeight="false" outlineLevel="0" collapsed="false">
      <c r="A244" s="0" t="s">
        <v>1249</v>
      </c>
      <c r="B244" s="0" t="n">
        <v>4070514</v>
      </c>
      <c r="C244" s="0" t="n">
        <v>4076984</v>
      </c>
      <c r="D244" s="0" t="s">
        <v>1259</v>
      </c>
      <c r="E244" s="0" t="n">
        <v>4076484</v>
      </c>
      <c r="F244" s="0" t="n">
        <v>4076984</v>
      </c>
      <c r="G244" s="0" t="n">
        <v>501</v>
      </c>
      <c r="H244" s="0" t="n">
        <v>342</v>
      </c>
      <c r="I244" s="30" t="s">
        <v>1216</v>
      </c>
      <c r="J244" s="0" t="n">
        <v>1</v>
      </c>
      <c r="K244" s="0" t="n">
        <v>1</v>
      </c>
      <c r="L244" s="0" t="n">
        <v>1</v>
      </c>
      <c r="N244" s="0" t="n">
        <f aca="false">J244/K243</f>
        <v>0.142857142857143</v>
      </c>
      <c r="P244" s="0" t="n">
        <f aca="false">J244/K245</f>
        <v>0.0043859649122807</v>
      </c>
      <c r="Q244" s="0" t="s">
        <v>705</v>
      </c>
    </row>
    <row r="245" customFormat="false" ht="12.8" hidden="false" customHeight="false" outlineLevel="0" collapsed="false">
      <c r="A245" s="0" t="s">
        <v>1260</v>
      </c>
      <c r="B245" s="0" t="n">
        <v>4323499</v>
      </c>
      <c r="C245" s="0" t="n">
        <v>4325968</v>
      </c>
      <c r="D245" s="0" t="s">
        <v>1261</v>
      </c>
      <c r="E245" s="0" t="n">
        <v>4323499</v>
      </c>
      <c r="F245" s="0" t="n">
        <v>4323897</v>
      </c>
      <c r="G245" s="0" t="n">
        <v>399</v>
      </c>
      <c r="H245" s="0" t="n">
        <v>399</v>
      </c>
      <c r="I245" s="30" t="s">
        <v>707</v>
      </c>
      <c r="J245" s="0" t="n">
        <v>205</v>
      </c>
      <c r="K245" s="0" t="n">
        <v>228</v>
      </c>
      <c r="L245" s="0" t="n">
        <v>46</v>
      </c>
      <c r="N245" s="45" t="n">
        <f aca="false">J245/K244</f>
        <v>205</v>
      </c>
      <c r="O245" s="0" t="s">
        <v>1126</v>
      </c>
      <c r="P245" s="0" t="n">
        <f aca="false">J245/K246</f>
        <v>1.84684684684685</v>
      </c>
      <c r="R245" s="0" t="n">
        <f aca="false">J247/J245</f>
        <v>0.239024390243902</v>
      </c>
      <c r="S245" s="0" t="n">
        <f aca="false">J245/J247</f>
        <v>4.18367346938776</v>
      </c>
    </row>
    <row r="246" customFormat="false" ht="12.8" hidden="false" customHeight="false" outlineLevel="0" collapsed="false">
      <c r="A246" s="0" t="s">
        <v>1260</v>
      </c>
      <c r="B246" s="0" t="n">
        <v>4323499</v>
      </c>
      <c r="C246" s="0" t="n">
        <v>4325968</v>
      </c>
      <c r="D246" s="0" t="s">
        <v>1262</v>
      </c>
      <c r="E246" s="0" t="n">
        <v>4323898</v>
      </c>
      <c r="F246" s="0" t="n">
        <v>4324014</v>
      </c>
      <c r="G246" s="0" t="n">
        <v>117</v>
      </c>
      <c r="H246" s="0" t="n">
        <v>117</v>
      </c>
      <c r="I246" s="30" t="s">
        <v>707</v>
      </c>
      <c r="J246" s="0" t="n">
        <v>109</v>
      </c>
      <c r="K246" s="0" t="n">
        <v>111</v>
      </c>
      <c r="L246" s="0" t="n">
        <v>31</v>
      </c>
      <c r="N246" s="0" t="n">
        <f aca="false">J246/K245</f>
        <v>0.478070175438597</v>
      </c>
      <c r="P246" s="0" t="n">
        <f aca="false">J246/K247</f>
        <v>2.05660377358491</v>
      </c>
    </row>
    <row r="247" customFormat="false" ht="12.8" hidden="false" customHeight="false" outlineLevel="0" collapsed="false">
      <c r="A247" s="0" t="s">
        <v>1260</v>
      </c>
      <c r="B247" s="0" t="n">
        <v>4323499</v>
      </c>
      <c r="C247" s="0" t="n">
        <v>4325968</v>
      </c>
      <c r="D247" s="0" t="s">
        <v>1263</v>
      </c>
      <c r="E247" s="0" t="n">
        <v>4324015</v>
      </c>
      <c r="F247" s="0" t="n">
        <v>4324671</v>
      </c>
      <c r="G247" s="0" t="n">
        <v>657</v>
      </c>
      <c r="H247" s="0" t="n">
        <v>657</v>
      </c>
      <c r="I247" s="30" t="s">
        <v>707</v>
      </c>
      <c r="J247" s="0" t="n">
        <v>49</v>
      </c>
      <c r="K247" s="0" t="n">
        <v>53</v>
      </c>
      <c r="L247" s="0" t="n">
        <v>20</v>
      </c>
      <c r="N247" s="0" t="n">
        <f aca="false">J247/K246</f>
        <v>0.441441441441441</v>
      </c>
      <c r="P247" s="0" t="n">
        <f aca="false">J247/K248</f>
        <v>1</v>
      </c>
      <c r="R247" s="0" t="n">
        <f aca="false">J249/J247</f>
        <v>0.530612244897959</v>
      </c>
      <c r="S247" s="0" t="n">
        <f aca="false">J247/J249</f>
        <v>1.88461538461538</v>
      </c>
    </row>
    <row r="248" customFormat="false" ht="12.8" hidden="false" customHeight="false" outlineLevel="0" collapsed="false">
      <c r="A248" s="0" t="s">
        <v>1260</v>
      </c>
      <c r="B248" s="0" t="n">
        <v>4323499</v>
      </c>
      <c r="C248" s="0" t="n">
        <v>4325968</v>
      </c>
      <c r="D248" s="0" t="s">
        <v>1264</v>
      </c>
      <c r="E248" s="0" t="n">
        <v>4324672</v>
      </c>
      <c r="F248" s="0" t="n">
        <v>4324682</v>
      </c>
      <c r="G248" s="0" t="n">
        <v>11</v>
      </c>
      <c r="H248" s="0" t="n">
        <v>11</v>
      </c>
      <c r="I248" s="30" t="s">
        <v>707</v>
      </c>
      <c r="J248" s="0" t="n">
        <v>49</v>
      </c>
      <c r="K248" s="0" t="n">
        <v>49</v>
      </c>
      <c r="L248" s="0" t="n">
        <v>1</v>
      </c>
      <c r="N248" s="0" t="n">
        <f aca="false">J248/K247</f>
        <v>0.924528301886793</v>
      </c>
      <c r="P248" s="0" t="n">
        <f aca="false">J248/K249</f>
        <v>2.33333333333333</v>
      </c>
    </row>
    <row r="249" customFormat="false" ht="12.8" hidden="false" customHeight="false" outlineLevel="0" collapsed="false">
      <c r="A249" s="0" t="s">
        <v>1260</v>
      </c>
      <c r="B249" s="0" t="n">
        <v>4323499</v>
      </c>
      <c r="C249" s="0" t="n">
        <v>4325968</v>
      </c>
      <c r="D249" s="0" t="s">
        <v>1265</v>
      </c>
      <c r="E249" s="0" t="n">
        <v>4324683</v>
      </c>
      <c r="F249" s="0" t="n">
        <v>4324967</v>
      </c>
      <c r="G249" s="0" t="n">
        <v>285</v>
      </c>
      <c r="H249" s="0" t="n">
        <v>285</v>
      </c>
      <c r="I249" s="30" t="s">
        <v>707</v>
      </c>
      <c r="J249" s="0" t="n">
        <v>26</v>
      </c>
      <c r="K249" s="0" t="n">
        <v>21</v>
      </c>
      <c r="L249" s="0" t="n">
        <v>19</v>
      </c>
      <c r="N249" s="0" t="n">
        <f aca="false">J249/K248</f>
        <v>0.530612244897959</v>
      </c>
      <c r="P249" s="0" t="n">
        <f aca="false">J249/K250</f>
        <v>1</v>
      </c>
      <c r="R249" s="47" t="n">
        <f aca="false">J251/J249</f>
        <v>7.03846153846154</v>
      </c>
      <c r="S249" s="0" t="n">
        <f aca="false">J249/J251</f>
        <v>0.14207650273224</v>
      </c>
    </row>
    <row r="250" customFormat="false" ht="12.8" hidden="false" customHeight="false" outlineLevel="0" collapsed="false">
      <c r="A250" s="0" t="s">
        <v>1260</v>
      </c>
      <c r="B250" s="0" t="n">
        <v>4323499</v>
      </c>
      <c r="C250" s="0" t="n">
        <v>4325968</v>
      </c>
      <c r="D250" s="0" t="s">
        <v>1266</v>
      </c>
      <c r="E250" s="0" t="n">
        <v>4324968</v>
      </c>
      <c r="F250" s="0" t="n">
        <v>4325073</v>
      </c>
      <c r="G250" s="0" t="n">
        <v>106</v>
      </c>
      <c r="H250" s="0" t="n">
        <v>106</v>
      </c>
      <c r="I250" s="30" t="s">
        <v>707</v>
      </c>
      <c r="J250" s="0" t="n">
        <v>68</v>
      </c>
      <c r="K250" s="0" t="n">
        <v>26</v>
      </c>
      <c r="L250" s="0" t="n">
        <v>110</v>
      </c>
      <c r="N250" s="0" t="n">
        <f aca="false">J250/K249</f>
        <v>3.23809523809524</v>
      </c>
      <c r="P250" s="0" t="n">
        <f aca="false">J250/K251</f>
        <v>0.557377049180328</v>
      </c>
    </row>
    <row r="251" customFormat="false" ht="12.8" hidden="false" customHeight="false" outlineLevel="0" collapsed="false">
      <c r="A251" s="0" t="s">
        <v>1260</v>
      </c>
      <c r="B251" s="0" t="n">
        <v>4323499</v>
      </c>
      <c r="C251" s="0" t="n">
        <v>4325968</v>
      </c>
      <c r="D251" s="0" t="s">
        <v>1267</v>
      </c>
      <c r="E251" s="0" t="n">
        <v>4325074</v>
      </c>
      <c r="F251" s="0" t="n">
        <v>4325478</v>
      </c>
      <c r="G251" s="0" t="n">
        <v>405</v>
      </c>
      <c r="H251" s="0" t="n">
        <v>405</v>
      </c>
      <c r="I251" s="30" t="s">
        <v>707</v>
      </c>
      <c r="J251" s="0" t="n">
        <v>183</v>
      </c>
      <c r="K251" s="0" t="n">
        <v>122</v>
      </c>
      <c r="L251" s="0" t="n">
        <v>136</v>
      </c>
      <c r="N251" s="47" t="n">
        <f aca="false">J251/K250</f>
        <v>7.03846153846154</v>
      </c>
      <c r="P251" s="0" t="n">
        <f aca="false">J251/K252</f>
        <v>1.27972027972028</v>
      </c>
      <c r="R251" s="0" t="n">
        <f aca="false">J253/J251</f>
        <v>0.333333333333333</v>
      </c>
      <c r="S251" s="0" t="n">
        <f aca="false">J251/J253</f>
        <v>3</v>
      </c>
    </row>
    <row r="252" customFormat="false" ht="12.8" hidden="false" customHeight="false" outlineLevel="0" collapsed="false">
      <c r="A252" s="0" t="s">
        <v>1260</v>
      </c>
      <c r="B252" s="0" t="n">
        <v>4323499</v>
      </c>
      <c r="C252" s="0" t="n">
        <v>4325968</v>
      </c>
      <c r="D252" s="0" t="s">
        <v>1268</v>
      </c>
      <c r="E252" s="0" t="n">
        <v>4325479</v>
      </c>
      <c r="F252" s="0" t="n">
        <v>4325494</v>
      </c>
      <c r="G252" s="0" t="n">
        <v>16</v>
      </c>
      <c r="H252" s="0" t="n">
        <v>16</v>
      </c>
      <c r="I252" s="30" t="s">
        <v>707</v>
      </c>
      <c r="J252" s="0" t="n">
        <v>144</v>
      </c>
      <c r="K252" s="0" t="n">
        <v>143</v>
      </c>
      <c r="L252" s="0" t="n">
        <v>7</v>
      </c>
      <c r="N252" s="0" t="n">
        <f aca="false">J252/K251</f>
        <v>1.18032786885246</v>
      </c>
      <c r="P252" s="0" t="n">
        <f aca="false">J252/K253</f>
        <v>3</v>
      </c>
    </row>
    <row r="253" customFormat="false" ht="12.8" hidden="false" customHeight="false" outlineLevel="0" collapsed="false">
      <c r="A253" s="0" t="s">
        <v>1260</v>
      </c>
      <c r="B253" s="0" t="n">
        <v>4323499</v>
      </c>
      <c r="C253" s="0" t="n">
        <v>4325968</v>
      </c>
      <c r="D253" s="0" t="s">
        <v>1269</v>
      </c>
      <c r="E253" s="0" t="n">
        <v>4325495</v>
      </c>
      <c r="F253" s="0" t="n">
        <v>4325968</v>
      </c>
      <c r="G253" s="0" t="n">
        <v>474</v>
      </c>
      <c r="H253" s="0" t="n">
        <v>474</v>
      </c>
      <c r="I253" s="30" t="s">
        <v>707</v>
      </c>
      <c r="J253" s="0" t="n">
        <v>61</v>
      </c>
      <c r="K253" s="0" t="n">
        <v>48</v>
      </c>
      <c r="L253" s="0" t="n">
        <v>14</v>
      </c>
      <c r="N253" s="0" t="n">
        <f aca="false">J253/K252</f>
        <v>0.426573426573427</v>
      </c>
      <c r="O253" s="0" t="s">
        <v>1086</v>
      </c>
      <c r="P253" s="0" t="e">
        <f aca="false">J253/K254</f>
        <v>#DIV/0!</v>
      </c>
      <c r="R253" s="0" t="n">
        <f aca="false">J255/J253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6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A56" activeCellId="0" sqref="A5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59"/>
    <col collapsed="false" customWidth="true" hidden="false" outlineLevel="0" max="3" min="2" style="0" width="7.8"/>
    <col collapsed="false" customWidth="true" hidden="false" outlineLevel="0" max="4" min="4" style="0" width="12.78"/>
    <col collapsed="false" customWidth="true" hidden="false" outlineLevel="0" max="5" min="5" style="0" width="8.47"/>
    <col collapsed="false" customWidth="true" hidden="false" outlineLevel="0" max="6" min="6" style="0" width="9.86"/>
    <col collapsed="false" customWidth="true" hidden="false" outlineLevel="0" max="7" min="7" style="0" width="5.83"/>
    <col collapsed="false" customWidth="true" hidden="false" outlineLevel="0" max="8" min="8" style="0" width="7.8"/>
    <col collapsed="false" customWidth="true" hidden="false" outlineLevel="0" max="9" min="9" style="0" width="6.81"/>
    <col collapsed="false" customWidth="true" hidden="false" outlineLevel="0" max="10" min="10" style="0" width="5.7"/>
    <col collapsed="false" customWidth="true" hidden="false" outlineLevel="0" max="11" min="11" style="0" width="7.22"/>
    <col collapsed="false" customWidth="true" hidden="false" outlineLevel="0" max="12" min="12" style="0" width="6.81"/>
    <col collapsed="false" customWidth="true" hidden="false" outlineLevel="0" max="13" min="13" style="0" width="5.83"/>
    <col collapsed="false" customWidth="true" hidden="false" outlineLevel="0" max="14" min="14" style="0" width="8.75"/>
    <col collapsed="false" customWidth="true" hidden="false" outlineLevel="0" max="15" min="15" style="0" width="8.61"/>
  </cols>
  <sheetData>
    <row r="1" customFormat="false" ht="12.8" hidden="false" customHeight="false" outlineLevel="0" collapsed="false">
      <c r="A1" s="0" t="s">
        <v>2</v>
      </c>
      <c r="B1" s="0" t="s">
        <v>359</v>
      </c>
      <c r="C1" s="0" t="s">
        <v>360</v>
      </c>
      <c r="D1" s="0" t="s">
        <v>691</v>
      </c>
      <c r="E1" s="0" t="s">
        <v>692</v>
      </c>
      <c r="F1" s="0" t="s">
        <v>693</v>
      </c>
      <c r="G1" s="0" t="s">
        <v>694</v>
      </c>
      <c r="H1" s="0" t="s">
        <v>695</v>
      </c>
      <c r="I1" s="0" t="s">
        <v>696</v>
      </c>
      <c r="J1" s="26" t="s">
        <v>697</v>
      </c>
      <c r="K1" s="26" t="s">
        <v>698</v>
      </c>
      <c r="L1" s="0" t="s">
        <v>699</v>
      </c>
      <c r="N1" s="37" t="s">
        <v>700</v>
      </c>
      <c r="O1" s="37"/>
      <c r="P1" s="37" t="s">
        <v>701</v>
      </c>
      <c r="R1" s="37" t="s">
        <v>702</v>
      </c>
      <c r="S1" s="37" t="s">
        <v>703</v>
      </c>
    </row>
    <row r="2" customFormat="false" ht="12.8" hidden="false" customHeight="false" outlineLevel="0" collapsed="false">
      <c r="A2" s="0" t="s">
        <v>184</v>
      </c>
      <c r="B2" s="0" t="n">
        <v>50020</v>
      </c>
      <c r="C2" s="0" t="n">
        <v>51727</v>
      </c>
      <c r="D2" s="0" t="s">
        <v>1270</v>
      </c>
      <c r="E2" s="0" t="n">
        <v>50021</v>
      </c>
      <c r="F2" s="0" t="n">
        <v>51124</v>
      </c>
      <c r="G2" s="0" t="n">
        <v>1104</v>
      </c>
      <c r="H2" s="0" t="n">
        <v>1104</v>
      </c>
      <c r="I2" s="30" t="s">
        <v>707</v>
      </c>
      <c r="J2" s="0" t="n">
        <v>371</v>
      </c>
      <c r="K2" s="0" t="n">
        <v>368</v>
      </c>
      <c r="L2" s="0" t="n">
        <v>130</v>
      </c>
      <c r="P2" s="0" t="n">
        <f aca="false">J2/K3</f>
        <v>1.64888888888889</v>
      </c>
      <c r="R2" s="0" t="n">
        <f aca="false">J4/J2</f>
        <v>0.900269541778976</v>
      </c>
      <c r="S2" s="0" t="n">
        <f aca="false">J2/J4</f>
        <v>1.11077844311377</v>
      </c>
    </row>
    <row r="3" customFormat="false" ht="12.8" hidden="false" customHeight="false" outlineLevel="0" collapsed="false">
      <c r="A3" s="0" t="s">
        <v>184</v>
      </c>
      <c r="B3" s="0" t="n">
        <v>50020</v>
      </c>
      <c r="C3" s="0" t="n">
        <v>51727</v>
      </c>
      <c r="D3" s="0" t="s">
        <v>1271</v>
      </c>
      <c r="E3" s="0" t="n">
        <v>51125</v>
      </c>
      <c r="F3" s="0" t="n">
        <v>51184</v>
      </c>
      <c r="G3" s="0" t="n">
        <v>60</v>
      </c>
      <c r="H3" s="0" t="n">
        <v>60</v>
      </c>
      <c r="I3" s="30" t="s">
        <v>707</v>
      </c>
      <c r="J3" s="0" t="n">
        <v>255</v>
      </c>
      <c r="K3" s="0" t="n">
        <v>225</v>
      </c>
      <c r="L3" s="0" t="n">
        <v>33</v>
      </c>
      <c r="N3" s="0" t="n">
        <f aca="false">J3/K2</f>
        <v>0.692934782608696</v>
      </c>
      <c r="P3" s="0" t="n">
        <f aca="false">J3/K4</f>
        <v>0.82258064516129</v>
      </c>
    </row>
    <row r="4" customFormat="false" ht="12.8" hidden="false" customHeight="false" outlineLevel="0" collapsed="false">
      <c r="A4" s="0" t="s">
        <v>184</v>
      </c>
      <c r="B4" s="0" t="n">
        <v>50020</v>
      </c>
      <c r="C4" s="0" t="n">
        <v>51727</v>
      </c>
      <c r="D4" s="0" t="s">
        <v>630</v>
      </c>
      <c r="E4" s="0" t="n">
        <v>51185</v>
      </c>
      <c r="F4" s="0" t="n">
        <v>51727</v>
      </c>
      <c r="G4" s="0" t="n">
        <v>543</v>
      </c>
      <c r="H4" s="0" t="n">
        <v>543</v>
      </c>
      <c r="I4" s="30" t="s">
        <v>707</v>
      </c>
      <c r="J4" s="0" t="n">
        <v>334</v>
      </c>
      <c r="K4" s="0" t="n">
        <v>310</v>
      </c>
      <c r="L4" s="0" t="n">
        <v>81</v>
      </c>
      <c r="N4" s="0" t="n">
        <f aca="false">J4/K3</f>
        <v>1.48444444444444</v>
      </c>
      <c r="P4" s="0" t="n">
        <f aca="false">J4/K5</f>
        <v>12.8461538461538</v>
      </c>
    </row>
    <row r="5" customFormat="false" ht="12.8" hidden="false" customHeight="false" outlineLevel="0" collapsed="false">
      <c r="A5" s="0" t="s">
        <v>200</v>
      </c>
      <c r="B5" s="0" t="n">
        <v>1004500</v>
      </c>
      <c r="C5" s="0" t="n">
        <v>1006562</v>
      </c>
      <c r="D5" s="0" t="s">
        <v>1272</v>
      </c>
      <c r="E5" s="0" t="n">
        <v>1004501</v>
      </c>
      <c r="F5" s="0" t="n">
        <v>1005841</v>
      </c>
      <c r="G5" s="0" t="n">
        <v>1341</v>
      </c>
      <c r="H5" s="0" t="n">
        <v>1341</v>
      </c>
      <c r="I5" s="30" t="s">
        <v>707</v>
      </c>
      <c r="J5" s="0" t="n">
        <v>52</v>
      </c>
      <c r="K5" s="0" t="n">
        <v>26</v>
      </c>
      <c r="L5" s="0" t="n">
        <v>41</v>
      </c>
      <c r="P5" s="0" t="n">
        <f aca="false">J5/K6</f>
        <v>1.1304347826087</v>
      </c>
      <c r="R5" s="0" t="n">
        <f aca="false">J7/J5</f>
        <v>1.88461538461538</v>
      </c>
      <c r="S5" s="0" t="n">
        <f aca="false">J5/J7</f>
        <v>0.530612244897959</v>
      </c>
    </row>
    <row r="6" customFormat="false" ht="12.8" hidden="false" customHeight="false" outlineLevel="0" collapsed="false">
      <c r="A6" s="0" t="s">
        <v>200</v>
      </c>
      <c r="B6" s="0" t="n">
        <v>1004500</v>
      </c>
      <c r="C6" s="0" t="n">
        <v>1006562</v>
      </c>
      <c r="D6" s="0" t="s">
        <v>1273</v>
      </c>
      <c r="E6" s="0" t="n">
        <v>1005842</v>
      </c>
      <c r="F6" s="0" t="n">
        <v>1005851</v>
      </c>
      <c r="G6" s="0" t="n">
        <v>10</v>
      </c>
      <c r="H6" s="0" t="n">
        <v>10</v>
      </c>
      <c r="I6" s="30" t="s">
        <v>707</v>
      </c>
      <c r="J6" s="0" t="n">
        <v>46</v>
      </c>
      <c r="K6" s="0" t="n">
        <v>46</v>
      </c>
      <c r="L6" s="0" t="n">
        <v>7</v>
      </c>
      <c r="N6" s="0" t="n">
        <f aca="false">J6/K5</f>
        <v>1.76923076923077</v>
      </c>
      <c r="P6" s="0" t="n">
        <f aca="false">J6/K7</f>
        <v>0.370967741935484</v>
      </c>
    </row>
    <row r="7" customFormat="false" ht="12.8" hidden="false" customHeight="false" outlineLevel="0" collapsed="false">
      <c r="A7" s="0" t="s">
        <v>200</v>
      </c>
      <c r="B7" s="0" t="n">
        <v>1004500</v>
      </c>
      <c r="C7" s="0" t="n">
        <v>1006562</v>
      </c>
      <c r="D7" s="0" t="s">
        <v>1274</v>
      </c>
      <c r="E7" s="0" t="n">
        <v>1005852</v>
      </c>
      <c r="F7" s="0" t="n">
        <v>1006562</v>
      </c>
      <c r="G7" s="0" t="n">
        <v>711</v>
      </c>
      <c r="H7" s="0" t="n">
        <v>711</v>
      </c>
      <c r="I7" s="30" t="s">
        <v>707</v>
      </c>
      <c r="J7" s="0" t="n">
        <v>98</v>
      </c>
      <c r="K7" s="0" t="n">
        <v>124</v>
      </c>
      <c r="L7" s="0" t="n">
        <v>48</v>
      </c>
      <c r="N7" s="0" t="n">
        <f aca="false">J7/K6</f>
        <v>2.1304347826087</v>
      </c>
    </row>
    <row r="8" customFormat="false" ht="12.8" hidden="false" customHeight="false" outlineLevel="0" collapsed="false">
      <c r="A8" s="0" t="s">
        <v>461</v>
      </c>
      <c r="B8" s="0" t="n">
        <v>1265471</v>
      </c>
      <c r="C8" s="0" t="n">
        <v>1266985</v>
      </c>
      <c r="D8" s="0" t="s">
        <v>633</v>
      </c>
      <c r="E8" s="0" t="n">
        <v>1265472</v>
      </c>
      <c r="F8" s="0" t="n">
        <v>1266488</v>
      </c>
      <c r="G8" s="0" t="n">
        <v>1017</v>
      </c>
      <c r="H8" s="0" t="n">
        <v>1021</v>
      </c>
      <c r="I8" s="30" t="s">
        <v>707</v>
      </c>
      <c r="J8" s="0" t="n">
        <v>13</v>
      </c>
      <c r="K8" s="0" t="n">
        <v>17</v>
      </c>
      <c r="L8" s="0" t="n">
        <v>6</v>
      </c>
      <c r="N8" s="26"/>
      <c r="P8" s="0" t="n">
        <f aca="false">J8/K9</f>
        <v>3.25</v>
      </c>
      <c r="R8" s="0" t="n">
        <f aca="false">J10/J8</f>
        <v>2.23076923076923</v>
      </c>
      <c r="S8" s="0" t="n">
        <f aca="false">J8/J10</f>
        <v>0.448275862068966</v>
      </c>
    </row>
    <row r="9" customFormat="false" ht="12.8" hidden="false" customHeight="false" outlineLevel="0" collapsed="false">
      <c r="A9" s="0" t="s">
        <v>461</v>
      </c>
      <c r="B9" s="0" t="n">
        <v>1265471</v>
      </c>
      <c r="C9" s="0" t="n">
        <v>1266985</v>
      </c>
      <c r="D9" s="0" t="s">
        <v>1275</v>
      </c>
      <c r="E9" s="0" t="n">
        <v>1266489</v>
      </c>
      <c r="F9" s="0" t="n">
        <v>1266484</v>
      </c>
      <c r="G9" s="0" t="n">
        <v>6</v>
      </c>
      <c r="H9" s="0" t="n">
        <v>2</v>
      </c>
      <c r="I9" s="30" t="s">
        <v>711</v>
      </c>
      <c r="J9" s="0" t="n">
        <v>4</v>
      </c>
      <c r="K9" s="0" t="n">
        <v>4</v>
      </c>
      <c r="L9" s="0" t="n">
        <v>4</v>
      </c>
      <c r="N9" s="0" t="n">
        <f aca="false">J9/K8</f>
        <v>0.235294117647059</v>
      </c>
      <c r="P9" s="0" t="n">
        <f aca="false">J9/K10</f>
        <v>0.19047619047619</v>
      </c>
    </row>
    <row r="10" customFormat="false" ht="12.8" hidden="false" customHeight="false" outlineLevel="0" collapsed="false">
      <c r="A10" s="0" t="s">
        <v>461</v>
      </c>
      <c r="B10" s="0" t="n">
        <v>1265471</v>
      </c>
      <c r="C10" s="0" t="n">
        <v>1266985</v>
      </c>
      <c r="D10" s="0" t="s">
        <v>634</v>
      </c>
      <c r="E10" s="0" t="n">
        <v>1266485</v>
      </c>
      <c r="F10" s="0" t="n">
        <v>1266985</v>
      </c>
      <c r="G10" s="0" t="n">
        <v>501</v>
      </c>
      <c r="H10" s="0" t="n">
        <v>505</v>
      </c>
      <c r="I10" s="30" t="s">
        <v>1276</v>
      </c>
      <c r="J10" s="0" t="n">
        <v>29</v>
      </c>
      <c r="K10" s="0" t="n">
        <v>21</v>
      </c>
      <c r="L10" s="0" t="n">
        <v>30</v>
      </c>
      <c r="N10" s="45" t="n">
        <f aca="false">J10/K9</f>
        <v>7.25</v>
      </c>
      <c r="P10" s="0" t="n">
        <f aca="false">J10/K11</f>
        <v>0.198630136986301</v>
      </c>
    </row>
    <row r="11" customFormat="false" ht="12.8" hidden="false" customHeight="false" outlineLevel="0" collapsed="false">
      <c r="A11" s="0" t="s">
        <v>222</v>
      </c>
      <c r="B11" s="0" t="n">
        <v>1586209</v>
      </c>
      <c r="C11" s="0" t="n">
        <v>1588482</v>
      </c>
      <c r="D11" s="0" t="s">
        <v>635</v>
      </c>
      <c r="E11" s="0" t="n">
        <v>1586210</v>
      </c>
      <c r="F11" s="0" t="n">
        <v>1587766</v>
      </c>
      <c r="G11" s="0" t="n">
        <v>1557</v>
      </c>
      <c r="H11" s="0" t="n">
        <v>1557</v>
      </c>
      <c r="I11" s="30" t="s">
        <v>707</v>
      </c>
      <c r="J11" s="0" t="n">
        <v>171</v>
      </c>
      <c r="K11" s="0" t="n">
        <v>146</v>
      </c>
      <c r="L11" s="0" t="n">
        <v>65</v>
      </c>
      <c r="P11" s="0" t="n">
        <f aca="false">J11/K12</f>
        <v>0.753303964757709</v>
      </c>
      <c r="R11" s="0" t="n">
        <f aca="false">J13/J11</f>
        <v>1.2046783625731</v>
      </c>
      <c r="S11" s="0" t="n">
        <f aca="false">J11/J13</f>
        <v>0.830097087378641</v>
      </c>
    </row>
    <row r="12" customFormat="false" ht="12.8" hidden="false" customHeight="false" outlineLevel="0" collapsed="false">
      <c r="A12" s="0" t="s">
        <v>222</v>
      </c>
      <c r="B12" s="0" t="n">
        <v>1586209</v>
      </c>
      <c r="C12" s="0" t="n">
        <v>1588482</v>
      </c>
      <c r="D12" s="0" t="s">
        <v>1277</v>
      </c>
      <c r="E12" s="0" t="n">
        <v>1587767</v>
      </c>
      <c r="F12" s="0" t="n">
        <v>1587771</v>
      </c>
      <c r="G12" s="0" t="n">
        <v>5</v>
      </c>
      <c r="H12" s="0" t="n">
        <v>5</v>
      </c>
      <c r="I12" s="30" t="s">
        <v>707</v>
      </c>
      <c r="J12" s="0" t="n">
        <v>227</v>
      </c>
      <c r="K12" s="0" t="n">
        <v>227</v>
      </c>
      <c r="L12" s="0" t="n">
        <v>3</v>
      </c>
      <c r="N12" s="0" t="n">
        <f aca="false">J12/K11</f>
        <v>1.55479452054795</v>
      </c>
      <c r="P12" s="0" t="n">
        <f aca="false">J12/K13</f>
        <v>1.04128440366972</v>
      </c>
    </row>
    <row r="13" customFormat="false" ht="12.8" hidden="false" customHeight="false" outlineLevel="0" collapsed="false">
      <c r="A13" s="0" t="s">
        <v>222</v>
      </c>
      <c r="B13" s="0" t="n">
        <v>1586209</v>
      </c>
      <c r="C13" s="0" t="n">
        <v>1588482</v>
      </c>
      <c r="D13" s="0" t="s">
        <v>1278</v>
      </c>
      <c r="E13" s="0" t="n">
        <v>1587772</v>
      </c>
      <c r="F13" s="0" t="n">
        <v>1588482</v>
      </c>
      <c r="G13" s="0" t="n">
        <v>711</v>
      </c>
      <c r="H13" s="0" t="n">
        <v>711</v>
      </c>
      <c r="I13" s="30" t="s">
        <v>707</v>
      </c>
      <c r="J13" s="0" t="n">
        <v>206</v>
      </c>
      <c r="K13" s="0" t="n">
        <v>218</v>
      </c>
      <c r="L13" s="0" t="n">
        <v>39</v>
      </c>
      <c r="N13" s="0" t="n">
        <f aca="false">J13/K12</f>
        <v>0.907488986784141</v>
      </c>
      <c r="P13" s="0" t="n">
        <f aca="false">J13/K14</f>
        <v>0.604105571847507</v>
      </c>
    </row>
    <row r="14" customFormat="false" ht="12.8" hidden="false" customHeight="false" outlineLevel="0" collapsed="false">
      <c r="A14" s="0" t="s">
        <v>222</v>
      </c>
      <c r="B14" s="0" t="n">
        <v>2153888</v>
      </c>
      <c r="C14" s="0" t="n">
        <v>2156592</v>
      </c>
      <c r="D14" s="0" t="s">
        <v>1279</v>
      </c>
      <c r="E14" s="0" t="n">
        <v>1588483</v>
      </c>
      <c r="F14" s="0" t="n">
        <v>2153888</v>
      </c>
      <c r="G14" s="0" t="n">
        <v>565406</v>
      </c>
      <c r="H14" s="0" t="n">
        <v>1</v>
      </c>
      <c r="I14" s="30" t="s">
        <v>957</v>
      </c>
      <c r="J14" s="0" t="n">
        <v>341</v>
      </c>
      <c r="K14" s="0" t="n">
        <v>341</v>
      </c>
      <c r="L14" s="0" t="n">
        <v>341</v>
      </c>
      <c r="N14" s="0" t="n">
        <f aca="false">J14/K13</f>
        <v>1.56422018348624</v>
      </c>
      <c r="P14" s="0" t="n">
        <f aca="false">J14/K15</f>
        <v>1.91573033707865</v>
      </c>
    </row>
    <row r="15" customFormat="false" ht="12.8" hidden="false" customHeight="false" outlineLevel="0" collapsed="false">
      <c r="A15" s="0" t="s">
        <v>235</v>
      </c>
      <c r="B15" s="0" t="n">
        <v>2153888</v>
      </c>
      <c r="C15" s="0" t="n">
        <v>2156592</v>
      </c>
      <c r="D15" s="0" t="s">
        <v>1280</v>
      </c>
      <c r="E15" s="0" t="n">
        <v>2153889</v>
      </c>
      <c r="F15" s="0" t="n">
        <v>2156111</v>
      </c>
      <c r="G15" s="0" t="n">
        <v>2223</v>
      </c>
      <c r="H15" s="0" t="n">
        <v>2223</v>
      </c>
      <c r="I15" s="30" t="s">
        <v>707</v>
      </c>
      <c r="J15" s="0" t="n">
        <v>245</v>
      </c>
      <c r="K15" s="0" t="n">
        <v>178</v>
      </c>
      <c r="L15" s="0" t="n">
        <v>106</v>
      </c>
      <c r="N15" s="0" t="n">
        <f aca="false">J15/K14</f>
        <v>0.718475073313783</v>
      </c>
      <c r="P15" s="0" t="n">
        <f aca="false">J15/K16</f>
        <v>0.856643356643357</v>
      </c>
      <c r="R15" s="0" t="n">
        <f aca="false">J17/J15</f>
        <v>0.489795918367347</v>
      </c>
      <c r="S15" s="0" t="n">
        <f aca="false">J15/J17</f>
        <v>2.04166666666667</v>
      </c>
    </row>
    <row r="16" customFormat="false" ht="12.8" hidden="false" customHeight="false" outlineLevel="0" collapsed="false">
      <c r="A16" s="0" t="s">
        <v>235</v>
      </c>
      <c r="B16" s="0" t="n">
        <v>2153888</v>
      </c>
      <c r="C16" s="0" t="n">
        <v>2156592</v>
      </c>
      <c r="D16" s="0" t="s">
        <v>1281</v>
      </c>
      <c r="E16" s="0" t="n">
        <v>2156112</v>
      </c>
      <c r="F16" s="0" t="n">
        <v>2156148</v>
      </c>
      <c r="G16" s="0" t="n">
        <v>37</v>
      </c>
      <c r="H16" s="0" t="n">
        <v>37</v>
      </c>
      <c r="I16" s="30" t="s">
        <v>707</v>
      </c>
      <c r="J16" s="0" t="n">
        <v>287</v>
      </c>
      <c r="K16" s="0" t="n">
        <v>286</v>
      </c>
      <c r="L16" s="0" t="n">
        <v>7</v>
      </c>
      <c r="N16" s="0" t="n">
        <f aca="false">J16/K15</f>
        <v>1.6123595505618</v>
      </c>
      <c r="P16" s="0" t="n">
        <f aca="false">J16/K17</f>
        <v>3.4578313253012</v>
      </c>
    </row>
    <row r="17" customFormat="false" ht="12.8" hidden="false" customHeight="false" outlineLevel="0" collapsed="false">
      <c r="A17" s="0" t="s">
        <v>235</v>
      </c>
      <c r="B17" s="0" t="n">
        <v>2153888</v>
      </c>
      <c r="C17" s="0" t="n">
        <v>2156592</v>
      </c>
      <c r="D17" s="0" t="s">
        <v>1282</v>
      </c>
      <c r="E17" s="0" t="n">
        <v>2156149</v>
      </c>
      <c r="F17" s="0" t="n">
        <v>2156592</v>
      </c>
      <c r="G17" s="0" t="n">
        <v>444</v>
      </c>
      <c r="H17" s="0" t="n">
        <v>444</v>
      </c>
      <c r="I17" s="30" t="s">
        <v>707</v>
      </c>
      <c r="J17" s="0" t="n">
        <v>120</v>
      </c>
      <c r="K17" s="0" t="n">
        <v>83</v>
      </c>
      <c r="L17" s="0" t="n">
        <v>84</v>
      </c>
      <c r="N17" s="0" t="n">
        <f aca="false">J17/K16</f>
        <v>0.41958041958042</v>
      </c>
      <c r="P17" s="0" t="n">
        <f aca="false">J17/K18</f>
        <v>0.25</v>
      </c>
    </row>
    <row r="18" customFormat="false" ht="12.8" hidden="false" customHeight="false" outlineLevel="0" collapsed="false">
      <c r="A18" s="0" t="s">
        <v>247</v>
      </c>
      <c r="B18" s="0" t="n">
        <v>2727335</v>
      </c>
      <c r="C18" s="0" t="n">
        <v>2728266</v>
      </c>
      <c r="D18" s="0" t="s">
        <v>1283</v>
      </c>
      <c r="E18" s="0" t="n">
        <v>2727336</v>
      </c>
      <c r="F18" s="0" t="n">
        <v>2727920</v>
      </c>
      <c r="G18" s="0" t="n">
        <v>585</v>
      </c>
      <c r="H18" s="0" t="n">
        <v>585</v>
      </c>
      <c r="I18" s="30" t="s">
        <v>707</v>
      </c>
      <c r="J18" s="0" t="n">
        <v>436</v>
      </c>
      <c r="K18" s="0" t="n">
        <v>480</v>
      </c>
      <c r="L18" s="0" t="n">
        <v>115</v>
      </c>
      <c r="P18" s="0" t="n">
        <f aca="false">J18/K19</f>
        <v>0.481767955801105</v>
      </c>
      <c r="R18" s="0" t="n">
        <f aca="false">J20/J18</f>
        <v>1.44724770642202</v>
      </c>
      <c r="S18" s="0" t="n">
        <f aca="false">J18/J20</f>
        <v>0.690966719492868</v>
      </c>
    </row>
    <row r="19" customFormat="false" ht="12.8" hidden="false" customHeight="false" outlineLevel="0" collapsed="false">
      <c r="A19" s="0" t="s">
        <v>247</v>
      </c>
      <c r="B19" s="0" t="n">
        <v>2727335</v>
      </c>
      <c r="C19" s="0" t="n">
        <v>2728266</v>
      </c>
      <c r="D19" s="0" t="s">
        <v>1284</v>
      </c>
      <c r="E19" s="0" t="n">
        <v>2727921</v>
      </c>
      <c r="F19" s="0" t="n">
        <v>2727966</v>
      </c>
      <c r="G19" s="0" t="n">
        <v>46</v>
      </c>
      <c r="H19" s="0" t="n">
        <v>46</v>
      </c>
      <c r="I19" s="30" t="s">
        <v>707</v>
      </c>
      <c r="J19" s="0" t="n">
        <v>877</v>
      </c>
      <c r="K19" s="0" t="n">
        <v>905</v>
      </c>
      <c r="L19" s="0" t="n">
        <v>146</v>
      </c>
      <c r="N19" s="0" t="n">
        <f aca="false">J19/K18</f>
        <v>1.82708333333333</v>
      </c>
      <c r="P19" s="0" t="n">
        <f aca="false">J19/K20</f>
        <v>1.66413662239089</v>
      </c>
    </row>
    <row r="20" customFormat="false" ht="12.8" hidden="false" customHeight="false" outlineLevel="0" collapsed="false">
      <c r="A20" s="0" t="s">
        <v>247</v>
      </c>
      <c r="B20" s="0" t="n">
        <v>2727335</v>
      </c>
      <c r="C20" s="0" t="n">
        <v>2728266</v>
      </c>
      <c r="D20" s="0" t="s">
        <v>1285</v>
      </c>
      <c r="E20" s="0" t="n">
        <v>2727967</v>
      </c>
      <c r="F20" s="0" t="n">
        <v>2728266</v>
      </c>
      <c r="G20" s="0" t="n">
        <v>300</v>
      </c>
      <c r="H20" s="0" t="n">
        <v>300</v>
      </c>
      <c r="I20" s="30" t="s">
        <v>707</v>
      </c>
      <c r="J20" s="0" t="n">
        <v>631</v>
      </c>
      <c r="K20" s="0" t="n">
        <v>527</v>
      </c>
      <c r="L20" s="0" t="n">
        <v>320</v>
      </c>
      <c r="N20" s="0" t="n">
        <f aca="false">J20/K19</f>
        <v>0.697237569060774</v>
      </c>
    </row>
    <row r="21" customFormat="false" ht="12.8" hidden="false" customHeight="false" outlineLevel="0" collapsed="false">
      <c r="A21" s="0" t="s">
        <v>171</v>
      </c>
      <c r="B21" s="0" t="n">
        <v>2786574</v>
      </c>
      <c r="C21" s="0" t="n">
        <v>2792494</v>
      </c>
      <c r="D21" s="0" t="s">
        <v>641</v>
      </c>
      <c r="E21" s="0" t="n">
        <v>2786575</v>
      </c>
      <c r="F21" s="0" t="n">
        <v>2786898</v>
      </c>
      <c r="G21" s="0" t="n">
        <v>324</v>
      </c>
      <c r="H21" s="0" t="n">
        <v>324</v>
      </c>
      <c r="I21" s="30" t="s">
        <v>707</v>
      </c>
      <c r="J21" s="0" t="n">
        <v>25</v>
      </c>
      <c r="K21" s="0" t="n">
        <v>32</v>
      </c>
      <c r="L21" s="0" t="n">
        <v>24</v>
      </c>
      <c r="P21" s="0" t="n">
        <f aca="false">J21/K22</f>
        <v>0.609756097560976</v>
      </c>
      <c r="R21" s="0" t="n">
        <f aca="false">J23/J21</f>
        <v>3.84</v>
      </c>
      <c r="S21" s="0" t="n">
        <f aca="false">J21/J23</f>
        <v>0.260416666666667</v>
      </c>
    </row>
    <row r="22" customFormat="false" ht="12.8" hidden="false" customHeight="false" outlineLevel="0" collapsed="false">
      <c r="A22" s="0" t="s">
        <v>171</v>
      </c>
      <c r="B22" s="0" t="n">
        <v>2786574</v>
      </c>
      <c r="C22" s="0" t="n">
        <v>2792494</v>
      </c>
      <c r="D22" s="0" t="s">
        <v>1286</v>
      </c>
      <c r="E22" s="0" t="n">
        <v>2786899</v>
      </c>
      <c r="F22" s="0" t="n">
        <v>2786913</v>
      </c>
      <c r="G22" s="0" t="n">
        <v>15</v>
      </c>
      <c r="H22" s="0" t="n">
        <v>15</v>
      </c>
      <c r="I22" s="30" t="s">
        <v>707</v>
      </c>
      <c r="J22" s="0" t="n">
        <v>43</v>
      </c>
      <c r="K22" s="0" t="n">
        <v>41</v>
      </c>
      <c r="L22" s="0" t="n">
        <v>3</v>
      </c>
      <c r="N22" s="0" t="n">
        <f aca="false">J22/K21</f>
        <v>1.34375</v>
      </c>
      <c r="P22" s="0" t="n">
        <f aca="false">J22/K23</f>
        <v>0.438775510204082</v>
      </c>
    </row>
    <row r="23" customFormat="false" ht="12.8" hidden="false" customHeight="false" outlineLevel="0" collapsed="false">
      <c r="A23" s="0" t="s">
        <v>171</v>
      </c>
      <c r="B23" s="0" t="n">
        <v>2786574</v>
      </c>
      <c r="C23" s="0" t="n">
        <v>2792494</v>
      </c>
      <c r="D23" s="0" t="s">
        <v>1287</v>
      </c>
      <c r="E23" s="0" t="n">
        <v>2786914</v>
      </c>
      <c r="F23" s="0" t="n">
        <v>2789283</v>
      </c>
      <c r="G23" s="0" t="n">
        <v>2370</v>
      </c>
      <c r="H23" s="0" t="n">
        <v>2374</v>
      </c>
      <c r="I23" s="30" t="s">
        <v>707</v>
      </c>
      <c r="J23" s="0" t="n">
        <v>96</v>
      </c>
      <c r="K23" s="0" t="n">
        <v>98</v>
      </c>
      <c r="L23" s="0" t="n">
        <v>36</v>
      </c>
      <c r="N23" s="0" t="n">
        <f aca="false">J23/K22</f>
        <v>2.34146341463415</v>
      </c>
      <c r="P23" s="0" t="n">
        <f aca="false">J23/K24</f>
        <v>2.46153846153846</v>
      </c>
      <c r="R23" s="0" t="n">
        <f aca="false">J25/J23</f>
        <v>0.96875</v>
      </c>
      <c r="S23" s="0" t="n">
        <f aca="false">J23/J25</f>
        <v>1.03225806451613</v>
      </c>
    </row>
    <row r="24" customFormat="false" ht="12.8" hidden="false" customHeight="false" outlineLevel="0" collapsed="false">
      <c r="A24" s="0" t="s">
        <v>171</v>
      </c>
      <c r="B24" s="0" t="n">
        <v>2786574</v>
      </c>
      <c r="C24" s="0" t="n">
        <v>2792494</v>
      </c>
      <c r="D24" s="0" t="s">
        <v>1288</v>
      </c>
      <c r="E24" s="0" t="n">
        <v>2789284</v>
      </c>
      <c r="F24" s="0" t="n">
        <v>2789279</v>
      </c>
      <c r="G24" s="0" t="n">
        <v>6</v>
      </c>
      <c r="H24" s="0" t="n">
        <v>2</v>
      </c>
      <c r="I24" s="30" t="s">
        <v>711</v>
      </c>
      <c r="J24" s="0" t="n">
        <v>39</v>
      </c>
      <c r="K24" s="0" t="n">
        <v>39</v>
      </c>
      <c r="L24" s="0" t="n">
        <v>39</v>
      </c>
      <c r="N24" s="0" t="n">
        <f aca="false">J24/K23</f>
        <v>0.397959183673469</v>
      </c>
      <c r="P24" s="0" t="n">
        <f aca="false">J24/K25</f>
        <v>0.423913043478261</v>
      </c>
    </row>
    <row r="25" customFormat="false" ht="12.8" hidden="false" customHeight="false" outlineLevel="0" collapsed="false">
      <c r="A25" s="0" t="s">
        <v>171</v>
      </c>
      <c r="B25" s="0" t="n">
        <v>2786574</v>
      </c>
      <c r="C25" s="0" t="n">
        <v>2792494</v>
      </c>
      <c r="D25" s="0" t="s">
        <v>1289</v>
      </c>
      <c r="E25" s="0" t="n">
        <v>2789280</v>
      </c>
      <c r="F25" s="0" t="n">
        <v>2791022</v>
      </c>
      <c r="G25" s="0" t="n">
        <v>1743</v>
      </c>
      <c r="H25" s="0" t="n">
        <v>1751</v>
      </c>
      <c r="I25" s="30" t="s">
        <v>707</v>
      </c>
      <c r="J25" s="0" t="n">
        <v>93</v>
      </c>
      <c r="K25" s="0" t="n">
        <v>92</v>
      </c>
      <c r="L25" s="0" t="n">
        <v>49</v>
      </c>
      <c r="N25" s="0" t="n">
        <f aca="false">J25/K24</f>
        <v>2.38461538461538</v>
      </c>
      <c r="P25" s="0" t="n">
        <f aca="false">J25/K26</f>
        <v>2.325</v>
      </c>
      <c r="R25" s="0" t="n">
        <f aca="false">J27/J25</f>
        <v>1.39784946236559</v>
      </c>
      <c r="S25" s="0" t="n">
        <f aca="false">J25/J27</f>
        <v>0.715384615384615</v>
      </c>
    </row>
    <row r="26" customFormat="false" ht="12.8" hidden="false" customHeight="false" outlineLevel="0" collapsed="false">
      <c r="A26" s="0" t="s">
        <v>171</v>
      </c>
      <c r="B26" s="0" t="n">
        <v>2786574</v>
      </c>
      <c r="C26" s="0" t="n">
        <v>2792494</v>
      </c>
      <c r="D26" s="0" t="s">
        <v>1290</v>
      </c>
      <c r="E26" s="0" t="n">
        <v>2791023</v>
      </c>
      <c r="F26" s="0" t="n">
        <v>2791018</v>
      </c>
      <c r="G26" s="0" t="n">
        <v>6</v>
      </c>
      <c r="H26" s="0" t="n">
        <v>2</v>
      </c>
      <c r="I26" s="30" t="s">
        <v>711</v>
      </c>
      <c r="J26" s="0" t="n">
        <v>40</v>
      </c>
      <c r="K26" s="0" t="n">
        <v>40</v>
      </c>
      <c r="L26" s="0" t="n">
        <v>40</v>
      </c>
      <c r="N26" s="0" t="n">
        <f aca="false">J26/K25</f>
        <v>0.434782608695652</v>
      </c>
      <c r="P26" s="0" t="n">
        <f aca="false">J26/K27</f>
        <v>0.327868852459016</v>
      </c>
    </row>
    <row r="27" customFormat="false" ht="12.8" hidden="false" customHeight="false" outlineLevel="0" collapsed="false">
      <c r="A27" s="0" t="s">
        <v>171</v>
      </c>
      <c r="B27" s="0" t="n">
        <v>2786574</v>
      </c>
      <c r="C27" s="0" t="n">
        <v>2792494</v>
      </c>
      <c r="D27" s="0" t="s">
        <v>644</v>
      </c>
      <c r="E27" s="0" t="n">
        <v>2791019</v>
      </c>
      <c r="F27" s="0" t="n">
        <v>2792494</v>
      </c>
      <c r="G27" s="0" t="n">
        <v>1476</v>
      </c>
      <c r="H27" s="0" t="n">
        <v>1480</v>
      </c>
      <c r="I27" s="30" t="s">
        <v>707</v>
      </c>
      <c r="J27" s="0" t="n">
        <v>130</v>
      </c>
      <c r="K27" s="0" t="n">
        <v>122</v>
      </c>
      <c r="L27" s="0" t="n">
        <v>51</v>
      </c>
      <c r="N27" s="0" t="n">
        <f aca="false">J27/K26</f>
        <v>3.25</v>
      </c>
    </row>
    <row r="28" customFormat="false" ht="12.8" hidden="false" customHeight="false" outlineLevel="0" collapsed="false">
      <c r="A28" s="0" t="s">
        <v>250</v>
      </c>
      <c r="B28" s="0" t="n">
        <v>2923198</v>
      </c>
      <c r="C28" s="0" t="n">
        <v>2925383</v>
      </c>
      <c r="D28" s="0" t="s">
        <v>1291</v>
      </c>
      <c r="E28" s="0" t="n">
        <v>2923199</v>
      </c>
      <c r="F28" s="0" t="n">
        <v>2924233</v>
      </c>
      <c r="G28" s="0" t="n">
        <v>1035</v>
      </c>
      <c r="H28" s="0" t="n">
        <v>1039</v>
      </c>
      <c r="I28" s="30" t="s">
        <v>707</v>
      </c>
      <c r="J28" s="0" t="n">
        <v>31</v>
      </c>
      <c r="K28" s="0" t="n">
        <v>19</v>
      </c>
      <c r="L28" s="0" t="n">
        <v>14</v>
      </c>
      <c r="N28" s="0" t="n">
        <f aca="false">J28/K27</f>
        <v>0.254098360655738</v>
      </c>
      <c r="P28" s="0" t="n">
        <f aca="false">J28/K29</f>
        <v>2.38461538461538</v>
      </c>
      <c r="R28" s="0" t="n">
        <f aca="false">J30/J28</f>
        <v>0.903225806451613</v>
      </c>
      <c r="S28" s="0" t="n">
        <f aca="false">J28/J30</f>
        <v>1.10714285714286</v>
      </c>
    </row>
    <row r="29" customFormat="false" ht="12.8" hidden="false" customHeight="false" outlineLevel="0" collapsed="false">
      <c r="A29" s="0" t="s">
        <v>250</v>
      </c>
      <c r="B29" s="0" t="n">
        <v>2923198</v>
      </c>
      <c r="C29" s="0" t="n">
        <v>2925383</v>
      </c>
      <c r="D29" s="0" t="s">
        <v>1292</v>
      </c>
      <c r="E29" s="0" t="n">
        <v>2924234</v>
      </c>
      <c r="F29" s="0" t="n">
        <v>2924229</v>
      </c>
      <c r="G29" s="0" t="n">
        <v>6</v>
      </c>
      <c r="H29" s="0" t="n">
        <v>2</v>
      </c>
      <c r="I29" s="30" t="s">
        <v>711</v>
      </c>
      <c r="J29" s="0" t="n">
        <v>13</v>
      </c>
      <c r="K29" s="0" t="n">
        <v>13</v>
      </c>
      <c r="L29" s="0" t="n">
        <v>13</v>
      </c>
      <c r="N29" s="0" t="n">
        <f aca="false">J29/K28</f>
        <v>0.68421052631579</v>
      </c>
      <c r="P29" s="0" t="n">
        <f aca="false">J29/K30</f>
        <v>0.433333333333333</v>
      </c>
    </row>
    <row r="30" customFormat="false" ht="12.8" hidden="false" customHeight="false" outlineLevel="0" collapsed="false">
      <c r="A30" s="0" t="s">
        <v>250</v>
      </c>
      <c r="B30" s="0" t="n">
        <v>2923198</v>
      </c>
      <c r="C30" s="0" t="n">
        <v>2925383</v>
      </c>
      <c r="D30" s="0" t="s">
        <v>1293</v>
      </c>
      <c r="E30" s="0" t="n">
        <v>2924230</v>
      </c>
      <c r="F30" s="0" t="n">
        <v>2924820</v>
      </c>
      <c r="G30" s="0" t="n">
        <v>591</v>
      </c>
      <c r="H30" s="0" t="n">
        <v>599</v>
      </c>
      <c r="I30" s="30" t="s">
        <v>1276</v>
      </c>
      <c r="J30" s="0" t="n">
        <v>28</v>
      </c>
      <c r="K30" s="0" t="n">
        <v>30</v>
      </c>
      <c r="L30" s="0" t="n">
        <v>12</v>
      </c>
      <c r="N30" s="0" t="n">
        <f aca="false">J30/K29</f>
        <v>2.15384615384615</v>
      </c>
      <c r="P30" s="0" t="n">
        <f aca="false">J30/K31</f>
        <v>3.5</v>
      </c>
      <c r="R30" s="0" t="n">
        <f aca="false">J32/J30</f>
        <v>1.5</v>
      </c>
      <c r="S30" s="0" t="n">
        <f aca="false">J30/J32</f>
        <v>0.666666666666667</v>
      </c>
    </row>
    <row r="31" customFormat="false" ht="12.8" hidden="false" customHeight="false" outlineLevel="0" collapsed="false">
      <c r="A31" s="0" t="s">
        <v>250</v>
      </c>
      <c r="B31" s="0" t="n">
        <v>2923198</v>
      </c>
      <c r="C31" s="0" t="n">
        <v>2925383</v>
      </c>
      <c r="D31" s="0" t="s">
        <v>1294</v>
      </c>
      <c r="E31" s="0" t="n">
        <v>2924821</v>
      </c>
      <c r="F31" s="0" t="n">
        <v>2924816</v>
      </c>
      <c r="G31" s="0" t="n">
        <v>6</v>
      </c>
      <c r="H31" s="0" t="n">
        <v>2</v>
      </c>
      <c r="I31" s="30" t="s">
        <v>711</v>
      </c>
      <c r="J31" s="0" t="n">
        <v>8</v>
      </c>
      <c r="K31" s="0" t="n">
        <v>8</v>
      </c>
      <c r="L31" s="0" t="n">
        <v>8</v>
      </c>
      <c r="N31" s="0" t="n">
        <f aca="false">J31/K30</f>
        <v>0.266666666666667</v>
      </c>
      <c r="P31" s="0" t="n">
        <f aca="false">J31/K32</f>
        <v>0.205128205128205</v>
      </c>
    </row>
    <row r="32" customFormat="false" ht="12.8" hidden="false" customHeight="false" outlineLevel="0" collapsed="false">
      <c r="A32" s="0" t="s">
        <v>250</v>
      </c>
      <c r="B32" s="0" t="n">
        <v>2923198</v>
      </c>
      <c r="C32" s="0" t="n">
        <v>2925383</v>
      </c>
      <c r="D32" s="0" t="s">
        <v>1295</v>
      </c>
      <c r="E32" s="0" t="n">
        <v>2924817</v>
      </c>
      <c r="F32" s="0" t="n">
        <v>2925383</v>
      </c>
      <c r="G32" s="0" t="n">
        <v>567</v>
      </c>
      <c r="H32" s="0" t="n">
        <v>571</v>
      </c>
      <c r="I32" s="30" t="s">
        <v>1276</v>
      </c>
      <c r="J32" s="0" t="n">
        <v>42</v>
      </c>
      <c r="K32" s="0" t="n">
        <v>39</v>
      </c>
      <c r="L32" s="0" t="n">
        <v>19</v>
      </c>
      <c r="N32" s="45" t="n">
        <f aca="false">J32/K31</f>
        <v>5.25</v>
      </c>
      <c r="O32" s="0" t="s">
        <v>727</v>
      </c>
      <c r="P32" s="0" t="n">
        <f aca="false">J32/K33</f>
        <v>2.1</v>
      </c>
    </row>
    <row r="33" customFormat="false" ht="12.8" hidden="false" customHeight="false" outlineLevel="0" collapsed="false">
      <c r="A33" s="0" t="s">
        <v>253</v>
      </c>
      <c r="B33" s="0" t="n">
        <v>3003279</v>
      </c>
      <c r="C33" s="0" t="n">
        <v>3005650</v>
      </c>
      <c r="D33" s="0" t="s">
        <v>648</v>
      </c>
      <c r="E33" s="0" t="n">
        <v>3003280</v>
      </c>
      <c r="F33" s="0" t="n">
        <v>3004038</v>
      </c>
      <c r="G33" s="0" t="n">
        <v>759</v>
      </c>
      <c r="H33" s="0" t="n">
        <v>763</v>
      </c>
      <c r="I33" s="30" t="s">
        <v>1276</v>
      </c>
      <c r="J33" s="0" t="n">
        <v>23</v>
      </c>
      <c r="K33" s="0" t="n">
        <v>20</v>
      </c>
      <c r="L33" s="0" t="n">
        <v>9</v>
      </c>
      <c r="N33" s="0" t="n">
        <f aca="false">J33/K32</f>
        <v>0.58974358974359</v>
      </c>
      <c r="P33" s="45" t="n">
        <f aca="false">J33/K34</f>
        <v>5.75</v>
      </c>
      <c r="Q33" s="0" t="s">
        <v>727</v>
      </c>
      <c r="R33" s="0" t="n">
        <f aca="false">J35/J33</f>
        <v>0.695652173913043</v>
      </c>
      <c r="S33" s="0" t="n">
        <f aca="false">J33/J35</f>
        <v>1.4375</v>
      </c>
    </row>
    <row r="34" customFormat="false" ht="12.8" hidden="false" customHeight="false" outlineLevel="0" collapsed="false">
      <c r="A34" s="0" t="s">
        <v>253</v>
      </c>
      <c r="B34" s="0" t="n">
        <v>3003279</v>
      </c>
      <c r="C34" s="0" t="n">
        <v>3005650</v>
      </c>
      <c r="D34" s="0" t="s">
        <v>1296</v>
      </c>
      <c r="E34" s="0" t="n">
        <v>3004039</v>
      </c>
      <c r="F34" s="0" t="n">
        <v>3004034</v>
      </c>
      <c r="G34" s="0" t="n">
        <v>6</v>
      </c>
      <c r="H34" s="0" t="n">
        <v>2</v>
      </c>
      <c r="I34" s="30" t="s">
        <v>711</v>
      </c>
      <c r="J34" s="0" t="n">
        <v>4</v>
      </c>
      <c r="K34" s="0" t="n">
        <v>4</v>
      </c>
      <c r="L34" s="0" t="n">
        <v>4</v>
      </c>
      <c r="N34" s="0" t="n">
        <f aca="false">J34/K33</f>
        <v>0.2</v>
      </c>
      <c r="P34" s="0" t="n">
        <f aca="false">J34/K35</f>
        <v>0.181818181818182</v>
      </c>
    </row>
    <row r="35" customFormat="false" ht="12.8" hidden="false" customHeight="false" outlineLevel="0" collapsed="false">
      <c r="A35" s="0" t="s">
        <v>253</v>
      </c>
      <c r="B35" s="0" t="n">
        <v>3003279</v>
      </c>
      <c r="C35" s="0" t="n">
        <v>3005650</v>
      </c>
      <c r="D35" s="0" t="s">
        <v>649</v>
      </c>
      <c r="E35" s="0" t="n">
        <v>3004035</v>
      </c>
      <c r="F35" s="0" t="n">
        <v>3004748</v>
      </c>
      <c r="G35" s="0" t="n">
        <v>714</v>
      </c>
      <c r="H35" s="0" t="n">
        <v>722</v>
      </c>
      <c r="I35" s="30" t="s">
        <v>1276</v>
      </c>
      <c r="J35" s="0" t="n">
        <v>16</v>
      </c>
      <c r="K35" s="0" t="n">
        <v>22</v>
      </c>
      <c r="L35" s="0" t="n">
        <v>10</v>
      </c>
      <c r="N35" s="0" t="n">
        <f aca="false">J35/K34</f>
        <v>4</v>
      </c>
      <c r="P35" s="0" t="n">
        <f aca="false">J35/K36</f>
        <v>2.28571428571429</v>
      </c>
      <c r="R35" s="0" t="n">
        <f aca="false">J37/J35</f>
        <v>3.4375</v>
      </c>
      <c r="S35" s="0" t="n">
        <f aca="false">J35/J37</f>
        <v>0.290909090909091</v>
      </c>
    </row>
    <row r="36" customFormat="false" ht="12.8" hidden="false" customHeight="false" outlineLevel="0" collapsed="false">
      <c r="A36" s="0" t="s">
        <v>253</v>
      </c>
      <c r="B36" s="0" t="n">
        <v>3003279</v>
      </c>
      <c r="C36" s="0" t="n">
        <v>3005650</v>
      </c>
      <c r="D36" s="0" t="s">
        <v>1297</v>
      </c>
      <c r="E36" s="0" t="n">
        <v>3004749</v>
      </c>
      <c r="F36" s="0" t="n">
        <v>3004744</v>
      </c>
      <c r="G36" s="0" t="n">
        <v>6</v>
      </c>
      <c r="H36" s="0" t="n">
        <v>2</v>
      </c>
      <c r="I36" s="30" t="s">
        <v>711</v>
      </c>
      <c r="J36" s="0" t="n">
        <v>7</v>
      </c>
      <c r="K36" s="0" t="n">
        <v>7</v>
      </c>
      <c r="L36" s="0" t="n">
        <v>7</v>
      </c>
      <c r="N36" s="0" t="n">
        <f aca="false">J36/K35</f>
        <v>0.318181818181818</v>
      </c>
      <c r="P36" s="0" t="n">
        <f aca="false">J36/K37</f>
        <v>0.233333333333333</v>
      </c>
    </row>
    <row r="37" customFormat="false" ht="12.8" hidden="false" customHeight="false" outlineLevel="0" collapsed="false">
      <c r="A37" s="0" t="s">
        <v>253</v>
      </c>
      <c r="B37" s="0" t="n">
        <v>3003279</v>
      </c>
      <c r="C37" s="0" t="n">
        <v>3005650</v>
      </c>
      <c r="D37" s="0" t="s">
        <v>650</v>
      </c>
      <c r="E37" s="0" t="n">
        <v>3004745</v>
      </c>
      <c r="F37" s="0" t="n">
        <v>3005650</v>
      </c>
      <c r="G37" s="0" t="n">
        <v>906</v>
      </c>
      <c r="H37" s="0" t="n">
        <v>910</v>
      </c>
      <c r="I37" s="30" t="s">
        <v>707</v>
      </c>
      <c r="J37" s="0" t="n">
        <v>55</v>
      </c>
      <c r="K37" s="0" t="n">
        <v>30</v>
      </c>
      <c r="L37" s="0" t="n">
        <v>40</v>
      </c>
      <c r="N37" s="45" t="n">
        <f aca="false">J37/K36</f>
        <v>7.85714285714286</v>
      </c>
      <c r="O37" s="0" t="s">
        <v>727</v>
      </c>
      <c r="P37" s="0" t="n">
        <f aca="false">J37/K38</f>
        <v>0.230125523012552</v>
      </c>
    </row>
    <row r="38" customFormat="false" ht="12.8" hidden="false" customHeight="false" outlineLevel="0" collapsed="false">
      <c r="A38" s="0" t="s">
        <v>255</v>
      </c>
      <c r="B38" s="0" t="n">
        <v>3056419</v>
      </c>
      <c r="C38" s="0" t="n">
        <v>3058531</v>
      </c>
      <c r="D38" s="0" t="s">
        <v>651</v>
      </c>
      <c r="E38" s="0" t="n">
        <v>3056420</v>
      </c>
      <c r="F38" s="0" t="n">
        <v>3057232</v>
      </c>
      <c r="G38" s="0" t="n">
        <v>813</v>
      </c>
      <c r="H38" s="0" t="n">
        <v>813</v>
      </c>
      <c r="I38" s="30" t="s">
        <v>707</v>
      </c>
      <c r="J38" s="0" t="n">
        <v>228</v>
      </c>
      <c r="K38" s="0" t="n">
        <v>239</v>
      </c>
      <c r="L38" s="0" t="n">
        <v>127</v>
      </c>
      <c r="P38" s="0" t="n">
        <f aca="false">J38/K39</f>
        <v>0.469135802469136</v>
      </c>
      <c r="R38" s="0" t="n">
        <f aca="false">J40/J38</f>
        <v>3.03070175438596</v>
      </c>
      <c r="S38" s="0" t="n">
        <f aca="false">J38/J40</f>
        <v>0.329956584659913</v>
      </c>
    </row>
    <row r="39" customFormat="false" ht="12.8" hidden="false" customHeight="false" outlineLevel="0" collapsed="false">
      <c r="A39" s="0" t="s">
        <v>255</v>
      </c>
      <c r="B39" s="0" t="n">
        <v>3056419</v>
      </c>
      <c r="C39" s="0" t="n">
        <v>3058531</v>
      </c>
      <c r="D39" s="0" t="s">
        <v>1298</v>
      </c>
      <c r="E39" s="0" t="n">
        <v>3057233</v>
      </c>
      <c r="F39" s="0" t="n">
        <v>3057250</v>
      </c>
      <c r="G39" s="0" t="n">
        <v>18</v>
      </c>
      <c r="H39" s="0" t="n">
        <v>18</v>
      </c>
      <c r="I39" s="30" t="s">
        <v>707</v>
      </c>
      <c r="J39" s="0" t="n">
        <v>478</v>
      </c>
      <c r="K39" s="0" t="n">
        <v>486</v>
      </c>
      <c r="L39" s="0" t="n">
        <v>8</v>
      </c>
      <c r="N39" s="0" t="n">
        <f aca="false">J39/K38</f>
        <v>2</v>
      </c>
      <c r="P39" s="0" t="n">
        <f aca="false">J39/K40</f>
        <v>1.10138248847926</v>
      </c>
    </row>
    <row r="40" customFormat="false" ht="12.8" hidden="false" customHeight="false" outlineLevel="0" collapsed="false">
      <c r="A40" s="0" t="s">
        <v>255</v>
      </c>
      <c r="B40" s="0" t="n">
        <v>3056419</v>
      </c>
      <c r="C40" s="0" t="n">
        <v>3058531</v>
      </c>
      <c r="D40" s="0" t="s">
        <v>1299</v>
      </c>
      <c r="E40" s="0" t="n">
        <v>3057251</v>
      </c>
      <c r="F40" s="0" t="n">
        <v>3058063</v>
      </c>
      <c r="G40" s="0" t="n">
        <v>813</v>
      </c>
      <c r="H40" s="0" t="n">
        <v>813</v>
      </c>
      <c r="I40" s="30" t="s">
        <v>707</v>
      </c>
      <c r="J40" s="0" t="n">
        <v>691</v>
      </c>
      <c r="K40" s="0" t="n">
        <v>434</v>
      </c>
      <c r="L40" s="0" t="n">
        <v>578</v>
      </c>
      <c r="N40" s="0" t="n">
        <f aca="false">J40/K39</f>
        <v>1.42181069958848</v>
      </c>
      <c r="P40" s="0" t="n">
        <f aca="false">J40/K41</f>
        <v>0.66892545982575</v>
      </c>
      <c r="R40" s="0" t="n">
        <f aca="false">J42/J40</f>
        <v>1.04486251808973</v>
      </c>
      <c r="S40" s="0" t="n">
        <f aca="false">J40/J42</f>
        <v>0.957063711911357</v>
      </c>
    </row>
    <row r="41" customFormat="false" ht="12.8" hidden="false" customHeight="false" outlineLevel="0" collapsed="false">
      <c r="A41" s="0" t="s">
        <v>255</v>
      </c>
      <c r="B41" s="0" t="n">
        <v>3056419</v>
      </c>
      <c r="C41" s="0" t="n">
        <v>3058531</v>
      </c>
      <c r="D41" s="0" t="s">
        <v>1300</v>
      </c>
      <c r="E41" s="0" t="n">
        <v>3058064</v>
      </c>
      <c r="F41" s="0" t="n">
        <v>3058192</v>
      </c>
      <c r="G41" s="0" t="n">
        <v>129</v>
      </c>
      <c r="H41" s="0" t="n">
        <v>129</v>
      </c>
      <c r="I41" s="30" t="s">
        <v>707</v>
      </c>
      <c r="J41" s="0" t="n">
        <v>1134</v>
      </c>
      <c r="K41" s="0" t="n">
        <v>1033</v>
      </c>
      <c r="L41" s="0" t="n">
        <v>384</v>
      </c>
      <c r="N41" s="0" t="n">
        <f aca="false">J41/K40</f>
        <v>2.61290322580645</v>
      </c>
      <c r="P41" s="0" t="n">
        <f aca="false">J41/K42</f>
        <v>1.67751479289941</v>
      </c>
    </row>
    <row r="42" customFormat="false" ht="12.8" hidden="false" customHeight="false" outlineLevel="0" collapsed="false">
      <c r="A42" s="0" t="s">
        <v>255</v>
      </c>
      <c r="B42" s="0" t="n">
        <v>3056419</v>
      </c>
      <c r="C42" s="0" t="n">
        <v>3058531</v>
      </c>
      <c r="D42" s="0" t="s">
        <v>1301</v>
      </c>
      <c r="E42" s="0" t="n">
        <v>3058193</v>
      </c>
      <c r="F42" s="0" t="n">
        <v>3058531</v>
      </c>
      <c r="G42" s="0" t="n">
        <v>339</v>
      </c>
      <c r="H42" s="0" t="n">
        <v>339</v>
      </c>
      <c r="I42" s="30" t="s">
        <v>707</v>
      </c>
      <c r="J42" s="0" t="n">
        <v>722</v>
      </c>
      <c r="K42" s="0" t="n">
        <v>676</v>
      </c>
      <c r="L42" s="0" t="n">
        <v>293</v>
      </c>
      <c r="N42" s="0" t="n">
        <f aca="false">J42/K41</f>
        <v>0.698935140367861</v>
      </c>
    </row>
    <row r="43" customFormat="false" ht="12.8" hidden="false" customHeight="false" outlineLevel="0" collapsed="false">
      <c r="A43" s="0" t="s">
        <v>167</v>
      </c>
      <c r="B43" s="0" t="n">
        <v>3188007</v>
      </c>
      <c r="C43" s="0" t="n">
        <v>3189397</v>
      </c>
      <c r="D43" s="0" t="s">
        <v>654</v>
      </c>
      <c r="E43" s="0" t="n">
        <v>3188008</v>
      </c>
      <c r="F43" s="0" t="n">
        <v>3188871</v>
      </c>
      <c r="G43" s="0" t="n">
        <v>864</v>
      </c>
      <c r="H43" s="0" t="n">
        <v>864</v>
      </c>
      <c r="I43" s="30" t="s">
        <v>707</v>
      </c>
      <c r="J43" s="0" t="n">
        <v>45</v>
      </c>
      <c r="K43" s="0" t="n">
        <v>38</v>
      </c>
      <c r="L43" s="0" t="n">
        <v>14</v>
      </c>
      <c r="P43" s="0" t="n">
        <f aca="false">J43/K44</f>
        <v>0.409090909090909</v>
      </c>
      <c r="R43" s="0" t="n">
        <f aca="false">J45/J43</f>
        <v>4.6</v>
      </c>
      <c r="S43" s="0" t="n">
        <f aca="false">J43/J45</f>
        <v>0.217391304347826</v>
      </c>
    </row>
    <row r="44" customFormat="false" ht="12.8" hidden="false" customHeight="false" outlineLevel="0" collapsed="false">
      <c r="A44" s="0" t="s">
        <v>167</v>
      </c>
      <c r="B44" s="0" t="n">
        <v>3188007</v>
      </c>
      <c r="C44" s="0" t="n">
        <v>3189397</v>
      </c>
      <c r="D44" s="0" t="s">
        <v>1302</v>
      </c>
      <c r="E44" s="0" t="n">
        <v>3188872</v>
      </c>
      <c r="F44" s="0" t="n">
        <v>3188875</v>
      </c>
      <c r="G44" s="0" t="n">
        <v>4</v>
      </c>
      <c r="H44" s="0" t="n">
        <v>4</v>
      </c>
      <c r="I44" s="30" t="s">
        <v>707</v>
      </c>
      <c r="J44" s="0" t="n">
        <v>110</v>
      </c>
      <c r="K44" s="0" t="n">
        <v>110</v>
      </c>
      <c r="L44" s="0" t="n">
        <v>110</v>
      </c>
      <c r="N44" s="0" t="n">
        <f aca="false">J44/K43</f>
        <v>2.89473684210526</v>
      </c>
      <c r="P44" s="0" t="n">
        <f aca="false">J44/K45</f>
        <v>0.381944444444444</v>
      </c>
    </row>
    <row r="45" customFormat="false" ht="12.8" hidden="false" customHeight="false" outlineLevel="0" collapsed="false">
      <c r="A45" s="0" t="s">
        <v>167</v>
      </c>
      <c r="B45" s="0" t="n">
        <v>3188007</v>
      </c>
      <c r="C45" s="0" t="n">
        <v>3189397</v>
      </c>
      <c r="D45" s="0" t="s">
        <v>1303</v>
      </c>
      <c r="E45" s="0" t="n">
        <v>3188876</v>
      </c>
      <c r="F45" s="0" t="n">
        <v>3189397</v>
      </c>
      <c r="G45" s="0" t="n">
        <v>522</v>
      </c>
      <c r="H45" s="0" t="n">
        <v>522</v>
      </c>
      <c r="I45" s="30" t="s">
        <v>707</v>
      </c>
      <c r="J45" s="0" t="n">
        <v>207</v>
      </c>
      <c r="K45" s="0" t="n">
        <v>288</v>
      </c>
      <c r="L45" s="0" t="n">
        <v>106</v>
      </c>
      <c r="N45" s="0" t="n">
        <f aca="false">J45/K44</f>
        <v>1.88181818181818</v>
      </c>
      <c r="P45" s="0" t="n">
        <f aca="false">J45/K46</f>
        <v>4.6</v>
      </c>
    </row>
    <row r="46" customFormat="false" ht="12.8" hidden="false" customHeight="false" outlineLevel="0" collapsed="false">
      <c r="A46" s="0" t="s">
        <v>123</v>
      </c>
      <c r="B46" s="0" t="n">
        <v>3310713</v>
      </c>
      <c r="C46" s="0" t="n">
        <v>3312838</v>
      </c>
      <c r="D46" s="0" t="s">
        <v>656</v>
      </c>
      <c r="E46" s="0" t="n">
        <v>3310714</v>
      </c>
      <c r="F46" s="0" t="n">
        <v>3312000</v>
      </c>
      <c r="G46" s="0" t="n">
        <v>1287</v>
      </c>
      <c r="H46" s="0" t="n">
        <v>1287</v>
      </c>
      <c r="I46" s="30" t="s">
        <v>707</v>
      </c>
      <c r="J46" s="0" t="n">
        <v>58</v>
      </c>
      <c r="K46" s="0" t="n">
        <v>45</v>
      </c>
      <c r="L46" s="0" t="n">
        <v>31</v>
      </c>
      <c r="N46" s="0" t="n">
        <f aca="false">J46/K45</f>
        <v>0.201388888888889</v>
      </c>
      <c r="P46" s="0" t="n">
        <f aca="false">J46/K47</f>
        <v>0.464</v>
      </c>
      <c r="R46" s="0" t="n">
        <f aca="false">J48/J46</f>
        <v>3.29310344827586</v>
      </c>
      <c r="S46" s="0" t="n">
        <f aca="false">J46/J48</f>
        <v>0.303664921465969</v>
      </c>
    </row>
    <row r="47" customFormat="false" ht="12.8" hidden="false" customHeight="false" outlineLevel="0" collapsed="false">
      <c r="A47" s="0" t="s">
        <v>123</v>
      </c>
      <c r="B47" s="0" t="n">
        <v>3310713</v>
      </c>
      <c r="C47" s="0" t="n">
        <v>3312838</v>
      </c>
      <c r="D47" s="0" t="s">
        <v>1304</v>
      </c>
      <c r="E47" s="0" t="n">
        <v>3312001</v>
      </c>
      <c r="F47" s="0" t="n">
        <v>3312100</v>
      </c>
      <c r="G47" s="0" t="n">
        <v>100</v>
      </c>
      <c r="H47" s="0" t="n">
        <v>100</v>
      </c>
      <c r="I47" s="30" t="s">
        <v>707</v>
      </c>
      <c r="J47" s="0" t="n">
        <v>137</v>
      </c>
      <c r="K47" s="0" t="n">
        <v>125</v>
      </c>
      <c r="L47" s="0" t="n">
        <v>76</v>
      </c>
      <c r="N47" s="0" t="n">
        <f aca="false">J47/K46</f>
        <v>3.04444444444444</v>
      </c>
      <c r="P47" s="0" t="n">
        <f aca="false">J47/K48</f>
        <v>0.652380952380952</v>
      </c>
    </row>
    <row r="48" customFormat="false" ht="12.8" hidden="false" customHeight="false" outlineLevel="0" collapsed="false">
      <c r="A48" s="0" t="s">
        <v>123</v>
      </c>
      <c r="B48" s="0" t="n">
        <v>3310713</v>
      </c>
      <c r="C48" s="0" t="n">
        <v>3312838</v>
      </c>
      <c r="D48" s="0" t="s">
        <v>657</v>
      </c>
      <c r="E48" s="0" t="n">
        <v>3312101</v>
      </c>
      <c r="F48" s="0" t="n">
        <v>3312838</v>
      </c>
      <c r="G48" s="0" t="n">
        <v>738</v>
      </c>
      <c r="H48" s="0" t="n">
        <v>738</v>
      </c>
      <c r="I48" s="30" t="s">
        <v>707</v>
      </c>
      <c r="J48" s="0" t="n">
        <v>191</v>
      </c>
      <c r="K48" s="0" t="n">
        <v>210</v>
      </c>
      <c r="L48" s="0" t="n">
        <v>56</v>
      </c>
      <c r="N48" s="0" t="n">
        <f aca="false">J48/K47</f>
        <v>1.528</v>
      </c>
      <c r="P48" s="0" t="n">
        <f aca="false">J48/K49</f>
        <v>0.226303317535545</v>
      </c>
    </row>
    <row r="49" customFormat="false" ht="12.8" hidden="false" customHeight="false" outlineLevel="0" collapsed="false">
      <c r="A49" s="0" t="s">
        <v>270</v>
      </c>
      <c r="B49" s="0" t="n">
        <v>3497528</v>
      </c>
      <c r="C49" s="0" t="n">
        <v>3500749</v>
      </c>
      <c r="D49" s="0" t="s">
        <v>1305</v>
      </c>
      <c r="E49" s="0" t="n">
        <v>3497529</v>
      </c>
      <c r="F49" s="0" t="n">
        <v>3499265</v>
      </c>
      <c r="G49" s="0" t="n">
        <v>1737</v>
      </c>
      <c r="H49" s="0" t="n">
        <v>1741</v>
      </c>
      <c r="I49" s="30" t="s">
        <v>707</v>
      </c>
      <c r="J49" s="0" t="n">
        <v>803</v>
      </c>
      <c r="K49" s="0" t="n">
        <v>844</v>
      </c>
      <c r="L49" s="0" t="n">
        <v>375</v>
      </c>
      <c r="N49" s="0" t="n">
        <f aca="false">J49/K48</f>
        <v>3.82380952380952</v>
      </c>
      <c r="P49" s="0" t="n">
        <f aca="false">J49/K50</f>
        <v>1.606</v>
      </c>
      <c r="R49" s="0" t="n">
        <f aca="false">J51/J49</f>
        <v>1.72478206724782</v>
      </c>
      <c r="S49" s="0" t="n">
        <f aca="false">J49/J51</f>
        <v>0.579783393501805</v>
      </c>
    </row>
    <row r="50" customFormat="false" ht="12.8" hidden="false" customHeight="false" outlineLevel="0" collapsed="false">
      <c r="A50" s="0" t="s">
        <v>270</v>
      </c>
      <c r="B50" s="0" t="n">
        <v>3497528</v>
      </c>
      <c r="C50" s="0" t="n">
        <v>3500749</v>
      </c>
      <c r="D50" s="0" t="s">
        <v>1306</v>
      </c>
      <c r="E50" s="0" t="n">
        <v>3499266</v>
      </c>
      <c r="F50" s="0" t="n">
        <v>3499261</v>
      </c>
      <c r="G50" s="0" t="n">
        <v>6</v>
      </c>
      <c r="H50" s="0" t="n">
        <v>2</v>
      </c>
      <c r="I50" s="30" t="s">
        <v>711</v>
      </c>
      <c r="J50" s="0" t="n">
        <v>500</v>
      </c>
      <c r="K50" s="0" t="n">
        <v>500</v>
      </c>
      <c r="L50" s="0" t="n">
        <v>500</v>
      </c>
      <c r="N50" s="0" t="n">
        <f aca="false">J50/K49</f>
        <v>0.592417061611374</v>
      </c>
      <c r="P50" s="0" t="n">
        <f aca="false">J50/K51</f>
        <v>0.3690036900369</v>
      </c>
    </row>
    <row r="51" customFormat="false" ht="12.8" hidden="false" customHeight="false" outlineLevel="0" collapsed="false">
      <c r="A51" s="0" t="s">
        <v>270</v>
      </c>
      <c r="B51" s="0" t="n">
        <v>3497528</v>
      </c>
      <c r="C51" s="0" t="n">
        <v>3500749</v>
      </c>
      <c r="D51" s="0" t="s">
        <v>1307</v>
      </c>
      <c r="E51" s="0" t="n">
        <v>3499262</v>
      </c>
      <c r="F51" s="0" t="n">
        <v>3499915</v>
      </c>
      <c r="G51" s="0" t="n">
        <v>654</v>
      </c>
      <c r="H51" s="0" t="n">
        <v>658</v>
      </c>
      <c r="I51" s="30" t="s">
        <v>1276</v>
      </c>
      <c r="J51" s="0" t="n">
        <v>1385</v>
      </c>
      <c r="K51" s="0" t="n">
        <v>1355</v>
      </c>
      <c r="L51" s="0" t="n">
        <v>308</v>
      </c>
      <c r="N51" s="0" t="n">
        <f aca="false">J51/K50</f>
        <v>2.77</v>
      </c>
      <c r="P51" s="0" t="n">
        <f aca="false">J51/K52</f>
        <v>1.30414312617702</v>
      </c>
      <c r="R51" s="0" t="n">
        <f aca="false">J53/J51</f>
        <v>1.02310469314079</v>
      </c>
      <c r="S51" s="0" t="n">
        <f aca="false">J51/J53</f>
        <v>0.97741707833451</v>
      </c>
    </row>
    <row r="52" customFormat="false" ht="12.8" hidden="false" customHeight="false" outlineLevel="0" collapsed="false">
      <c r="A52" s="0" t="s">
        <v>270</v>
      </c>
      <c r="B52" s="0" t="n">
        <v>3497528</v>
      </c>
      <c r="C52" s="0" t="n">
        <v>3500749</v>
      </c>
      <c r="D52" s="0" t="s">
        <v>1308</v>
      </c>
      <c r="E52" s="0" t="n">
        <v>3499916</v>
      </c>
      <c r="F52" s="0" t="n">
        <v>3499942</v>
      </c>
      <c r="G52" s="0" t="n">
        <v>27</v>
      </c>
      <c r="H52" s="0" t="n">
        <v>27</v>
      </c>
      <c r="I52" s="30" t="s">
        <v>707</v>
      </c>
      <c r="J52" s="0" t="n">
        <v>1085</v>
      </c>
      <c r="K52" s="0" t="n">
        <v>1062</v>
      </c>
      <c r="L52" s="0" t="n">
        <v>348</v>
      </c>
      <c r="N52" s="0" t="n">
        <f aca="false">J52/K51</f>
        <v>0.800738007380074</v>
      </c>
      <c r="P52" s="0" t="n">
        <f aca="false">J52/K53</f>
        <v>0.880681818181818</v>
      </c>
    </row>
    <row r="53" customFormat="false" ht="12.8" hidden="false" customHeight="false" outlineLevel="0" collapsed="false">
      <c r="A53" s="0" t="s">
        <v>270</v>
      </c>
      <c r="B53" s="0" t="n">
        <v>3497528</v>
      </c>
      <c r="C53" s="0" t="n">
        <v>3500749</v>
      </c>
      <c r="D53" s="0" t="s">
        <v>660</v>
      </c>
      <c r="E53" s="0" t="n">
        <v>3499943</v>
      </c>
      <c r="F53" s="0" t="n">
        <v>3500749</v>
      </c>
      <c r="G53" s="0" t="n">
        <v>807</v>
      </c>
      <c r="H53" s="0" t="n">
        <v>807</v>
      </c>
      <c r="I53" s="30" t="s">
        <v>707</v>
      </c>
      <c r="J53" s="0" t="n">
        <v>1417</v>
      </c>
      <c r="K53" s="0" t="n">
        <v>1232</v>
      </c>
      <c r="L53" s="0" t="n">
        <v>406</v>
      </c>
      <c r="N53" s="0" t="n">
        <f aca="false">J53/K52</f>
        <v>1.33427495291902</v>
      </c>
      <c r="P53" s="0" t="n">
        <f aca="false">J53/K54</f>
        <v>3.48157248157248</v>
      </c>
    </row>
    <row r="54" customFormat="false" ht="12.8" hidden="false" customHeight="false" outlineLevel="0" collapsed="false">
      <c r="A54" s="0" t="s">
        <v>1309</v>
      </c>
      <c r="B54" s="0" t="n">
        <v>3835271</v>
      </c>
      <c r="C54" s="0" t="n">
        <v>3841420</v>
      </c>
      <c r="D54" s="0" t="s">
        <v>1310</v>
      </c>
      <c r="E54" s="0" t="n">
        <v>3835272</v>
      </c>
      <c r="F54" s="0" t="n">
        <v>3836891</v>
      </c>
      <c r="G54" s="0" t="n">
        <v>1620</v>
      </c>
      <c r="H54" s="0" t="n">
        <v>1620</v>
      </c>
      <c r="I54" s="30" t="s">
        <v>707</v>
      </c>
      <c r="J54" s="0" t="n">
        <v>407</v>
      </c>
      <c r="K54" s="0" t="n">
        <v>407</v>
      </c>
      <c r="L54" s="0" t="n">
        <v>113</v>
      </c>
      <c r="N54" s="0" t="n">
        <f aca="false">J54/K53</f>
        <v>0.330357142857143</v>
      </c>
      <c r="P54" s="0" t="n">
        <f aca="false">J54/K55</f>
        <v>0.953161592505855</v>
      </c>
      <c r="R54" s="0" t="n">
        <f aca="false">J56/J54</f>
        <v>3.34889434889435</v>
      </c>
      <c r="S54" s="0" t="n">
        <f aca="false">J54/J56</f>
        <v>0.298606016140866</v>
      </c>
    </row>
    <row r="55" customFormat="false" ht="12.8" hidden="false" customHeight="false" outlineLevel="0" collapsed="false">
      <c r="A55" s="0" t="s">
        <v>1309</v>
      </c>
      <c r="B55" s="0" t="n">
        <v>3835271</v>
      </c>
      <c r="C55" s="0" t="n">
        <v>3841420</v>
      </c>
      <c r="D55" s="0" t="s">
        <v>1311</v>
      </c>
      <c r="E55" s="0" t="n">
        <v>3836892</v>
      </c>
      <c r="F55" s="0" t="n">
        <v>3836985</v>
      </c>
      <c r="G55" s="0" t="n">
        <v>94</v>
      </c>
      <c r="H55" s="0" t="n">
        <v>94</v>
      </c>
      <c r="I55" s="30" t="s">
        <v>707</v>
      </c>
      <c r="J55" s="0" t="n">
        <v>454</v>
      </c>
      <c r="K55" s="0" t="n">
        <v>427</v>
      </c>
      <c r="L55" s="0" t="n">
        <v>67</v>
      </c>
      <c r="N55" s="0" t="n">
        <f aca="false">J55/K54</f>
        <v>1.11547911547912</v>
      </c>
      <c r="P55" s="0" t="n">
        <f aca="false">J55/K56</f>
        <v>0.416896235078053</v>
      </c>
    </row>
    <row r="56" customFormat="false" ht="12.8" hidden="false" customHeight="false" outlineLevel="0" collapsed="false">
      <c r="A56" s="0" t="s">
        <v>1309</v>
      </c>
      <c r="B56" s="0" t="n">
        <v>3835271</v>
      </c>
      <c r="C56" s="0" t="n">
        <v>3841420</v>
      </c>
      <c r="D56" s="0" t="s">
        <v>1312</v>
      </c>
      <c r="E56" s="0" t="n">
        <v>3836986</v>
      </c>
      <c r="F56" s="0" t="n">
        <v>3837288</v>
      </c>
      <c r="G56" s="0" t="n">
        <v>303</v>
      </c>
      <c r="H56" s="0" t="n">
        <v>303</v>
      </c>
      <c r="I56" s="30" t="s">
        <v>707</v>
      </c>
      <c r="J56" s="0" t="n">
        <v>1363</v>
      </c>
      <c r="K56" s="0" t="n">
        <v>1089</v>
      </c>
      <c r="L56" s="0" t="n">
        <v>879</v>
      </c>
      <c r="N56" s="0" t="n">
        <f aca="false">J56/K55</f>
        <v>3.192037470726</v>
      </c>
      <c r="P56" s="0" t="n">
        <f aca="false">J56/K57</f>
        <v>1.45775401069519</v>
      </c>
      <c r="R56" s="0" t="n">
        <f aca="false">J58/J56</f>
        <v>0.0293470286133529</v>
      </c>
      <c r="S56" s="47" t="n">
        <f aca="false">J56/J58</f>
        <v>34.075</v>
      </c>
    </row>
    <row r="57" customFormat="false" ht="12.8" hidden="false" customHeight="false" outlineLevel="0" collapsed="false">
      <c r="A57" s="0" t="s">
        <v>1309</v>
      </c>
      <c r="B57" s="0" t="n">
        <v>3835271</v>
      </c>
      <c r="C57" s="0" t="n">
        <v>3841420</v>
      </c>
      <c r="D57" s="0" t="s">
        <v>1313</v>
      </c>
      <c r="E57" s="0" t="n">
        <v>3837289</v>
      </c>
      <c r="F57" s="0" t="n">
        <v>3837554</v>
      </c>
      <c r="G57" s="0" t="n">
        <v>266</v>
      </c>
      <c r="H57" s="48" t="n">
        <v>266</v>
      </c>
      <c r="I57" s="30" t="s">
        <v>707</v>
      </c>
      <c r="J57" s="0" t="n">
        <v>998</v>
      </c>
      <c r="K57" s="0" t="n">
        <v>935</v>
      </c>
      <c r="L57" s="0" t="n">
        <v>1868</v>
      </c>
      <c r="N57" s="0" t="n">
        <f aca="false">J57/K56</f>
        <v>0.91643709825528</v>
      </c>
      <c r="P57" s="0" t="n">
        <f aca="false">J57/K58</f>
        <v>43.3913043478261</v>
      </c>
      <c r="Q57" s="0" t="s">
        <v>1314</v>
      </c>
    </row>
    <row r="58" customFormat="false" ht="12.8" hidden="false" customHeight="false" outlineLevel="0" collapsed="false">
      <c r="A58" s="0" t="s">
        <v>1309</v>
      </c>
      <c r="B58" s="0" t="n">
        <v>3835271</v>
      </c>
      <c r="C58" s="0" t="n">
        <v>3841420</v>
      </c>
      <c r="D58" s="0" t="s">
        <v>1315</v>
      </c>
      <c r="E58" s="0" t="n">
        <v>3837555</v>
      </c>
      <c r="F58" s="0" t="n">
        <v>3838589</v>
      </c>
      <c r="G58" s="0" t="n">
        <v>1035</v>
      </c>
      <c r="H58" s="0" t="n">
        <v>1039</v>
      </c>
      <c r="I58" s="30" t="s">
        <v>707</v>
      </c>
      <c r="J58" s="0" t="n">
        <v>40</v>
      </c>
      <c r="K58" s="0" t="n">
        <v>23</v>
      </c>
      <c r="L58" s="0" t="n">
        <v>30</v>
      </c>
      <c r="N58" s="50" t="n">
        <f aca="false">J58/K57</f>
        <v>0.0427807486631016</v>
      </c>
      <c r="O58" s="0" t="s">
        <v>1316</v>
      </c>
      <c r="P58" s="45" t="n">
        <f aca="false">J58/K59</f>
        <v>5.71428571428571</v>
      </c>
      <c r="Q58" s="0" t="s">
        <v>727</v>
      </c>
      <c r="R58" s="0" t="n">
        <f aca="false">J60/J58</f>
        <v>1.05</v>
      </c>
      <c r="S58" s="0" t="n">
        <f aca="false">J58/J60</f>
        <v>0.952380952380952</v>
      </c>
    </row>
    <row r="59" customFormat="false" ht="12.8" hidden="false" customHeight="false" outlineLevel="0" collapsed="false">
      <c r="A59" s="0" t="s">
        <v>1309</v>
      </c>
      <c r="B59" s="0" t="n">
        <v>3835271</v>
      </c>
      <c r="C59" s="0" t="n">
        <v>3841420</v>
      </c>
      <c r="D59" s="0" t="s">
        <v>1317</v>
      </c>
      <c r="E59" s="0" t="n">
        <v>3838590</v>
      </c>
      <c r="F59" s="0" t="n">
        <v>3838585</v>
      </c>
      <c r="G59" s="0" t="n">
        <v>6</v>
      </c>
      <c r="H59" s="0" t="n">
        <v>2</v>
      </c>
      <c r="I59" s="30" t="s">
        <v>711</v>
      </c>
      <c r="J59" s="0" t="n">
        <v>7</v>
      </c>
      <c r="K59" s="0" t="n">
        <v>7</v>
      </c>
      <c r="L59" s="0" t="n">
        <v>7</v>
      </c>
      <c r="N59" s="0" t="n">
        <f aca="false">J59/K58</f>
        <v>0.304347826086957</v>
      </c>
      <c r="P59" s="0" t="n">
        <f aca="false">J59/K60</f>
        <v>0.159090909090909</v>
      </c>
    </row>
    <row r="60" customFormat="false" ht="12.8" hidden="false" customHeight="false" outlineLevel="0" collapsed="false">
      <c r="A60" s="0" t="s">
        <v>1309</v>
      </c>
      <c r="B60" s="0" t="n">
        <v>3835271</v>
      </c>
      <c r="C60" s="0" t="n">
        <v>3841420</v>
      </c>
      <c r="D60" s="0" t="s">
        <v>1318</v>
      </c>
      <c r="E60" s="0" t="n">
        <v>3838586</v>
      </c>
      <c r="F60" s="0" t="n">
        <v>3839062</v>
      </c>
      <c r="G60" s="0" t="n">
        <v>477</v>
      </c>
      <c r="H60" s="0" t="n">
        <v>485</v>
      </c>
      <c r="I60" s="30" t="s">
        <v>1319</v>
      </c>
      <c r="J60" s="0" t="n">
        <v>42</v>
      </c>
      <c r="K60" s="0" t="n">
        <v>44</v>
      </c>
      <c r="L60" s="0" t="n">
        <v>11</v>
      </c>
      <c r="N60" s="45" t="n">
        <f aca="false">J60/K59</f>
        <v>6</v>
      </c>
      <c r="O60" s="0" t="s">
        <v>1320</v>
      </c>
      <c r="P60" s="45" t="n">
        <f aca="false">J60/K61</f>
        <v>7</v>
      </c>
      <c r="Q60" s="0" t="s">
        <v>727</v>
      </c>
      <c r="R60" s="0" t="n">
        <f aca="false">J62/J60</f>
        <v>1.02380952380952</v>
      </c>
      <c r="S60" s="0" t="n">
        <f aca="false">J60/J62</f>
        <v>0.976744186046512</v>
      </c>
    </row>
    <row r="61" customFormat="false" ht="12.8" hidden="false" customHeight="false" outlineLevel="0" collapsed="false">
      <c r="A61" s="0" t="s">
        <v>1309</v>
      </c>
      <c r="B61" s="0" t="n">
        <v>3835271</v>
      </c>
      <c r="C61" s="0" t="n">
        <v>3841420</v>
      </c>
      <c r="D61" s="0" t="s">
        <v>1321</v>
      </c>
      <c r="E61" s="0" t="n">
        <v>3839063</v>
      </c>
      <c r="F61" s="0" t="n">
        <v>3839058</v>
      </c>
      <c r="G61" s="0" t="n">
        <v>6</v>
      </c>
      <c r="H61" s="0" t="n">
        <v>2</v>
      </c>
      <c r="I61" s="30" t="s">
        <v>711</v>
      </c>
      <c r="J61" s="0" t="n">
        <v>6</v>
      </c>
      <c r="K61" s="0" t="n">
        <v>6</v>
      </c>
      <c r="L61" s="0" t="n">
        <v>6</v>
      </c>
      <c r="N61" s="0" t="n">
        <f aca="false">J61/K60</f>
        <v>0.136363636363636</v>
      </c>
      <c r="O61" s="0" t="s">
        <v>709</v>
      </c>
      <c r="P61" s="0" t="n">
        <f aca="false">J61/K62</f>
        <v>0.109090909090909</v>
      </c>
    </row>
    <row r="62" customFormat="false" ht="12.8" hidden="false" customHeight="false" outlineLevel="0" collapsed="false">
      <c r="A62" s="0" t="s">
        <v>1309</v>
      </c>
      <c r="B62" s="0" t="n">
        <v>3835271</v>
      </c>
      <c r="C62" s="0" t="n">
        <v>3841420</v>
      </c>
      <c r="D62" s="0" t="s">
        <v>1322</v>
      </c>
      <c r="E62" s="0" t="n">
        <v>3839059</v>
      </c>
      <c r="F62" s="0" t="n">
        <v>3839694</v>
      </c>
      <c r="G62" s="0" t="n">
        <v>636</v>
      </c>
      <c r="H62" s="0" t="n">
        <v>644</v>
      </c>
      <c r="I62" s="30" t="s">
        <v>1276</v>
      </c>
      <c r="J62" s="0" t="n">
        <v>43</v>
      </c>
      <c r="K62" s="0" t="n">
        <v>55</v>
      </c>
      <c r="L62" s="0" t="n">
        <v>23</v>
      </c>
      <c r="N62" s="45" t="n">
        <f aca="false">J62/K61</f>
        <v>7.16666666666667</v>
      </c>
      <c r="O62" s="0" t="s">
        <v>1320</v>
      </c>
      <c r="P62" s="0" t="n">
        <f aca="false">J62/K63</f>
        <v>3.30769230769231</v>
      </c>
      <c r="R62" s="0" t="n">
        <f aca="false">J64/J62</f>
        <v>1.27906976744186</v>
      </c>
      <c r="S62" s="0" t="n">
        <f aca="false">J62/J64</f>
        <v>0.781818181818182</v>
      </c>
    </row>
    <row r="63" customFormat="false" ht="12.8" hidden="false" customHeight="false" outlineLevel="0" collapsed="false">
      <c r="A63" s="0" t="s">
        <v>1309</v>
      </c>
      <c r="B63" s="0" t="n">
        <v>3835271</v>
      </c>
      <c r="C63" s="0" t="n">
        <v>3841420</v>
      </c>
      <c r="D63" s="0" t="s">
        <v>1323</v>
      </c>
      <c r="E63" s="0" t="n">
        <v>3839695</v>
      </c>
      <c r="F63" s="0" t="n">
        <v>3839690</v>
      </c>
      <c r="G63" s="0" t="n">
        <v>6</v>
      </c>
      <c r="H63" s="0" t="n">
        <v>2</v>
      </c>
      <c r="I63" s="30" t="s">
        <v>711</v>
      </c>
      <c r="J63" s="0" t="n">
        <v>13</v>
      </c>
      <c r="K63" s="0" t="n">
        <v>13</v>
      </c>
      <c r="L63" s="0" t="n">
        <v>13</v>
      </c>
      <c r="N63" s="0" t="n">
        <f aca="false">J63/K62</f>
        <v>0.236363636363636</v>
      </c>
      <c r="P63" s="0" t="n">
        <f aca="false">J63/K64</f>
        <v>0.245283018867925</v>
      </c>
    </row>
    <row r="64" customFormat="false" ht="12.8" hidden="false" customHeight="false" outlineLevel="0" collapsed="false">
      <c r="A64" s="0" t="s">
        <v>1309</v>
      </c>
      <c r="B64" s="0" t="n">
        <v>3835271</v>
      </c>
      <c r="C64" s="0" t="n">
        <v>3841420</v>
      </c>
      <c r="D64" s="0" t="s">
        <v>1324</v>
      </c>
      <c r="E64" s="0" t="n">
        <v>3839691</v>
      </c>
      <c r="F64" s="0" t="n">
        <v>3840197</v>
      </c>
      <c r="G64" s="0" t="n">
        <v>507</v>
      </c>
      <c r="H64" s="0" t="n">
        <v>515</v>
      </c>
      <c r="I64" s="30" t="s">
        <v>1319</v>
      </c>
      <c r="J64" s="0" t="n">
        <v>55</v>
      </c>
      <c r="K64" s="0" t="n">
        <v>53</v>
      </c>
      <c r="L64" s="0" t="n">
        <v>25</v>
      </c>
      <c r="N64" s="0" t="n">
        <f aca="false">J64/K63</f>
        <v>4.23076923076923</v>
      </c>
      <c r="P64" s="0" t="n">
        <f aca="false">J64/K65</f>
        <v>3.23529411764706</v>
      </c>
      <c r="R64" s="0" t="n">
        <f aca="false">J66/J64</f>
        <v>0.8</v>
      </c>
      <c r="S64" s="0" t="n">
        <f aca="false">J64/J66</f>
        <v>1.25</v>
      </c>
    </row>
    <row r="65" customFormat="false" ht="12.8" hidden="false" customHeight="false" outlineLevel="0" collapsed="false">
      <c r="A65" s="0" t="s">
        <v>1309</v>
      </c>
      <c r="B65" s="0" t="n">
        <v>3835271</v>
      </c>
      <c r="C65" s="0" t="n">
        <v>3841420</v>
      </c>
      <c r="D65" s="0" t="s">
        <v>1325</v>
      </c>
      <c r="E65" s="0" t="n">
        <v>3840198</v>
      </c>
      <c r="F65" s="0" t="n">
        <v>3840193</v>
      </c>
      <c r="G65" s="0" t="n">
        <v>6</v>
      </c>
      <c r="H65" s="0" t="n">
        <v>2</v>
      </c>
      <c r="I65" s="30" t="s">
        <v>711</v>
      </c>
      <c r="J65" s="0" t="n">
        <v>17</v>
      </c>
      <c r="K65" s="0" t="n">
        <v>17</v>
      </c>
      <c r="L65" s="0" t="n">
        <v>17</v>
      </c>
      <c r="N65" s="0" t="n">
        <f aca="false">J65/K64</f>
        <v>0.320754716981132</v>
      </c>
      <c r="P65" s="0" t="n">
        <f aca="false">J65/K66</f>
        <v>0.354166666666667</v>
      </c>
    </row>
    <row r="66" customFormat="false" ht="12.8" hidden="false" customHeight="false" outlineLevel="0" collapsed="false">
      <c r="A66" s="0" t="s">
        <v>1309</v>
      </c>
      <c r="B66" s="0" t="n">
        <v>3835271</v>
      </c>
      <c r="C66" s="0" t="n">
        <v>3841420</v>
      </c>
      <c r="D66" s="0" t="s">
        <v>1326</v>
      </c>
      <c r="E66" s="0" t="n">
        <v>3840194</v>
      </c>
      <c r="F66" s="0" t="n">
        <v>3841420</v>
      </c>
      <c r="G66" s="0" t="n">
        <v>1227</v>
      </c>
      <c r="H66" s="0" t="n">
        <v>1231</v>
      </c>
      <c r="I66" s="30" t="s">
        <v>707</v>
      </c>
      <c r="J66" s="0" t="n">
        <v>44</v>
      </c>
      <c r="K66" s="0" t="n">
        <v>48</v>
      </c>
      <c r="L66" s="0" t="n">
        <v>19</v>
      </c>
      <c r="N66" s="0" t="n">
        <f aca="false">J66/K65</f>
        <v>2.58823529411765</v>
      </c>
      <c r="P66" s="0" t="e">
        <f aca="false">J66/K67</f>
        <v>#DIV/0!</v>
      </c>
    </row>
    <row r="67" customFormat="false" ht="12.8" hidden="false" customHeight="false" outlineLevel="0" collapsed="false">
      <c r="A67" s="0" t="s">
        <v>180</v>
      </c>
      <c r="B67" s="0" t="n">
        <v>3911674</v>
      </c>
      <c r="C67" s="0" t="n">
        <v>3920861</v>
      </c>
      <c r="D67" s="0" t="s">
        <v>1327</v>
      </c>
      <c r="E67" s="0" t="n">
        <v>3910947</v>
      </c>
      <c r="F67" s="0" t="n">
        <v>3911675</v>
      </c>
      <c r="G67" s="0" t="n">
        <v>729</v>
      </c>
      <c r="H67" s="0" t="n">
        <v>3</v>
      </c>
      <c r="I67" s="30" t="s">
        <v>957</v>
      </c>
      <c r="J67" s="0" t="n">
        <v>0</v>
      </c>
      <c r="K67" s="0" t="n">
        <v>0</v>
      </c>
      <c r="L67" s="0" t="n">
        <v>0</v>
      </c>
      <c r="N67" s="0" t="n">
        <f aca="false">J67/K66</f>
        <v>0</v>
      </c>
      <c r="P67" s="0" t="n">
        <f aca="false">J67/K68</f>
        <v>0</v>
      </c>
      <c r="S67" s="0" t="n">
        <f aca="false">J67/J69</f>
        <v>0</v>
      </c>
    </row>
    <row r="68" customFormat="false" ht="12.8" hidden="false" customHeight="false" outlineLevel="0" collapsed="false">
      <c r="A68" s="0" t="s">
        <v>180</v>
      </c>
      <c r="B68" s="0" t="n">
        <v>3911674</v>
      </c>
      <c r="C68" s="0" t="n">
        <v>3920861</v>
      </c>
      <c r="D68" s="0" t="s">
        <v>1328</v>
      </c>
      <c r="E68" s="0" t="n">
        <v>3911676</v>
      </c>
      <c r="F68" s="0" t="n">
        <v>3911674</v>
      </c>
      <c r="G68" s="0" t="n">
        <v>3</v>
      </c>
      <c r="H68" s="0" t="n">
        <v>2</v>
      </c>
      <c r="I68" s="30" t="s">
        <v>804</v>
      </c>
      <c r="J68" s="0" t="n">
        <v>67</v>
      </c>
      <c r="K68" s="0" t="n">
        <v>67</v>
      </c>
      <c r="L68" s="0" t="n">
        <v>67</v>
      </c>
      <c r="N68" s="0" t="e">
        <f aca="false">J68/K67</f>
        <v>#DIV/0!</v>
      </c>
      <c r="P68" s="0" t="n">
        <f aca="false">J68/K69</f>
        <v>1</v>
      </c>
    </row>
    <row r="69" customFormat="false" ht="12.8" hidden="false" customHeight="false" outlineLevel="0" collapsed="false">
      <c r="A69" s="0" t="s">
        <v>180</v>
      </c>
      <c r="B69" s="0" t="n">
        <v>3911674</v>
      </c>
      <c r="C69" s="0" t="n">
        <v>3920861</v>
      </c>
      <c r="D69" s="0" t="s">
        <v>1329</v>
      </c>
      <c r="E69" s="0" t="n">
        <v>3911675</v>
      </c>
      <c r="F69" s="0" t="n">
        <v>3913369</v>
      </c>
      <c r="G69" s="0" t="n">
        <v>1695</v>
      </c>
      <c r="H69" s="0" t="n">
        <v>1696</v>
      </c>
      <c r="I69" s="30" t="s">
        <v>707</v>
      </c>
      <c r="J69" s="0" t="n">
        <v>65</v>
      </c>
      <c r="K69" s="0" t="n">
        <v>67</v>
      </c>
      <c r="L69" s="0" t="n">
        <v>34</v>
      </c>
      <c r="N69" s="0" t="n">
        <f aca="false">J69/K68</f>
        <v>0.970149253731343</v>
      </c>
      <c r="P69" s="0" t="n">
        <f aca="false">J69/K70</f>
        <v>0.955882352941176</v>
      </c>
      <c r="R69" s="0" t="n">
        <f aca="false">J71/J69</f>
        <v>1.53846153846154</v>
      </c>
      <c r="S69" s="0" t="n">
        <f aca="false">J69/J71</f>
        <v>0.65</v>
      </c>
    </row>
    <row r="70" customFormat="false" ht="12.8" hidden="false" customHeight="false" outlineLevel="0" collapsed="false">
      <c r="A70" s="0" t="s">
        <v>180</v>
      </c>
      <c r="B70" s="0" t="n">
        <v>3911674</v>
      </c>
      <c r="C70" s="0" t="n">
        <v>3920861</v>
      </c>
      <c r="D70" s="0" t="s">
        <v>1330</v>
      </c>
      <c r="E70" s="0" t="n">
        <v>3913370</v>
      </c>
      <c r="F70" s="0" t="n">
        <v>3913379</v>
      </c>
      <c r="G70" s="0" t="n">
        <v>10</v>
      </c>
      <c r="H70" s="0" t="n">
        <v>10</v>
      </c>
      <c r="I70" s="30" t="s">
        <v>707</v>
      </c>
      <c r="J70" s="0" t="n">
        <v>68</v>
      </c>
      <c r="K70" s="0" t="n">
        <v>68</v>
      </c>
      <c r="L70" s="0" t="n">
        <v>3</v>
      </c>
      <c r="N70" s="0" t="n">
        <f aca="false">J70/K69</f>
        <v>1.01492537313433</v>
      </c>
      <c r="P70" s="0" t="n">
        <f aca="false">J70/K71</f>
        <v>0.641509433962264</v>
      </c>
    </row>
    <row r="71" customFormat="false" ht="12.8" hidden="false" customHeight="false" outlineLevel="0" collapsed="false">
      <c r="A71" s="0" t="s">
        <v>180</v>
      </c>
      <c r="B71" s="0" t="n">
        <v>3911674</v>
      </c>
      <c r="C71" s="0" t="n">
        <v>3920861</v>
      </c>
      <c r="D71" s="0" t="s">
        <v>1331</v>
      </c>
      <c r="E71" s="0" t="n">
        <v>3913380</v>
      </c>
      <c r="F71" s="0" t="n">
        <v>3914534</v>
      </c>
      <c r="G71" s="0" t="n">
        <v>1155</v>
      </c>
      <c r="H71" s="0" t="n">
        <v>1159</v>
      </c>
      <c r="I71" s="30" t="s">
        <v>707</v>
      </c>
      <c r="J71" s="0" t="n">
        <v>100</v>
      </c>
      <c r="K71" s="0" t="n">
        <v>106</v>
      </c>
      <c r="L71" s="0" t="n">
        <v>55</v>
      </c>
      <c r="N71" s="0" t="n">
        <f aca="false">J71/K70</f>
        <v>1.47058823529412</v>
      </c>
      <c r="P71" s="0" t="n">
        <f aca="false">J71/K72</f>
        <v>4.54545454545455</v>
      </c>
      <c r="R71" s="0" t="n">
        <f aca="false">J73/J71</f>
        <v>1.2</v>
      </c>
      <c r="S71" s="0" t="n">
        <f aca="false">J71/J73</f>
        <v>0.833333333333333</v>
      </c>
    </row>
    <row r="72" customFormat="false" ht="12.8" hidden="false" customHeight="false" outlineLevel="0" collapsed="false">
      <c r="A72" s="0" t="s">
        <v>180</v>
      </c>
      <c r="B72" s="0" t="n">
        <v>3911674</v>
      </c>
      <c r="C72" s="0" t="n">
        <v>3920861</v>
      </c>
      <c r="D72" s="0" t="s">
        <v>1332</v>
      </c>
      <c r="E72" s="0" t="n">
        <v>3914535</v>
      </c>
      <c r="F72" s="0" t="n">
        <v>3914530</v>
      </c>
      <c r="G72" s="0" t="n">
        <v>6</v>
      </c>
      <c r="H72" s="0" t="n">
        <v>2</v>
      </c>
      <c r="I72" s="30" t="s">
        <v>711</v>
      </c>
      <c r="J72" s="0" t="n">
        <v>22</v>
      </c>
      <c r="K72" s="0" t="n">
        <v>22</v>
      </c>
      <c r="L72" s="0" t="n">
        <v>22</v>
      </c>
      <c r="N72" s="0" t="n">
        <f aca="false">J72/K71</f>
        <v>0.207547169811321</v>
      </c>
      <c r="P72" s="0" t="n">
        <f aca="false">J72/K73</f>
        <v>0.173228346456693</v>
      </c>
    </row>
    <row r="73" customFormat="false" ht="12.8" hidden="false" customHeight="false" outlineLevel="0" collapsed="false">
      <c r="A73" s="0" t="s">
        <v>180</v>
      </c>
      <c r="B73" s="0" t="n">
        <v>3911674</v>
      </c>
      <c r="C73" s="0" t="n">
        <v>3920861</v>
      </c>
      <c r="D73" s="0" t="s">
        <v>1333</v>
      </c>
      <c r="E73" s="0" t="n">
        <v>3914531</v>
      </c>
      <c r="F73" s="0" t="n">
        <v>3915886</v>
      </c>
      <c r="G73" s="0" t="n">
        <v>1356</v>
      </c>
      <c r="H73" s="0" t="n">
        <v>1364</v>
      </c>
      <c r="I73" s="30" t="s">
        <v>1276</v>
      </c>
      <c r="J73" s="0" t="n">
        <v>120</v>
      </c>
      <c r="K73" s="0" t="n">
        <v>127</v>
      </c>
      <c r="L73" s="0" t="n">
        <v>44</v>
      </c>
      <c r="N73" s="45" t="n">
        <f aca="false">J73/K72</f>
        <v>5.45454545454545</v>
      </c>
      <c r="O73" s="0" t="s">
        <v>1334</v>
      </c>
      <c r="P73" s="0" t="n">
        <f aca="false">J73/K74</f>
        <v>3.52941176470588</v>
      </c>
      <c r="R73" s="0" t="n">
        <f aca="false">J75/J73</f>
        <v>0.75</v>
      </c>
      <c r="S73" s="0" t="n">
        <f aca="false">J73/J75</f>
        <v>1.33333333333333</v>
      </c>
    </row>
    <row r="74" customFormat="false" ht="12.8" hidden="false" customHeight="false" outlineLevel="0" collapsed="false">
      <c r="A74" s="0" t="s">
        <v>180</v>
      </c>
      <c r="B74" s="0" t="n">
        <v>3911674</v>
      </c>
      <c r="C74" s="0" t="n">
        <v>3920861</v>
      </c>
      <c r="D74" s="0" t="s">
        <v>1335</v>
      </c>
      <c r="E74" s="0" t="n">
        <v>3915887</v>
      </c>
      <c r="F74" s="0" t="n">
        <v>3915882</v>
      </c>
      <c r="G74" s="0" t="n">
        <v>6</v>
      </c>
      <c r="H74" s="0" t="n">
        <v>2</v>
      </c>
      <c r="I74" s="30" t="s">
        <v>711</v>
      </c>
      <c r="J74" s="0" t="n">
        <v>34</v>
      </c>
      <c r="K74" s="0" t="n">
        <v>34</v>
      </c>
      <c r="L74" s="0" t="n">
        <v>34</v>
      </c>
      <c r="N74" s="0" t="n">
        <f aca="false">J74/K73</f>
        <v>0.267716535433071</v>
      </c>
      <c r="P74" s="0" t="n">
        <f aca="false">J74/K75</f>
        <v>0.395348837209302</v>
      </c>
    </row>
    <row r="75" customFormat="false" ht="12.8" hidden="false" customHeight="false" outlineLevel="0" collapsed="false">
      <c r="A75" s="0" t="s">
        <v>180</v>
      </c>
      <c r="B75" s="0" t="n">
        <v>3911674</v>
      </c>
      <c r="C75" s="0" t="n">
        <v>3920861</v>
      </c>
      <c r="D75" s="0" t="s">
        <v>1336</v>
      </c>
      <c r="E75" s="0" t="n">
        <v>3915883</v>
      </c>
      <c r="F75" s="0" t="n">
        <v>3916956</v>
      </c>
      <c r="G75" s="0" t="n">
        <v>1074</v>
      </c>
      <c r="H75" s="0" t="n">
        <v>1089</v>
      </c>
      <c r="I75" s="30" t="s">
        <v>1276</v>
      </c>
      <c r="J75" s="0" t="n">
        <v>90</v>
      </c>
      <c r="K75" s="0" t="n">
        <v>86</v>
      </c>
      <c r="L75" s="0" t="n">
        <v>38</v>
      </c>
      <c r="N75" s="0" t="n">
        <f aca="false">J75/K74</f>
        <v>2.64705882352941</v>
      </c>
      <c r="P75" s="45" t="n">
        <f aca="false">J75/K76</f>
        <v>5.29411764705882</v>
      </c>
      <c r="Q75" s="0" t="s">
        <v>727</v>
      </c>
      <c r="R75" s="0" t="n">
        <f aca="false">J77/J75</f>
        <v>0.677777777777778</v>
      </c>
      <c r="S75" s="0" t="n">
        <f aca="false">J75/J77</f>
        <v>1.47540983606557</v>
      </c>
    </row>
    <row r="76" customFormat="false" ht="12.8" hidden="false" customHeight="false" outlineLevel="0" collapsed="false">
      <c r="A76" s="0" t="s">
        <v>180</v>
      </c>
      <c r="B76" s="0" t="n">
        <v>3911674</v>
      </c>
      <c r="C76" s="0" t="n">
        <v>3920861</v>
      </c>
      <c r="D76" s="0" t="s">
        <v>1337</v>
      </c>
      <c r="E76" s="0" t="n">
        <v>3916957</v>
      </c>
      <c r="F76" s="0" t="n">
        <v>3916945</v>
      </c>
      <c r="G76" s="0" t="n">
        <v>13</v>
      </c>
      <c r="H76" s="0" t="n">
        <v>2</v>
      </c>
      <c r="I76" s="30" t="s">
        <v>1006</v>
      </c>
      <c r="J76" s="0" t="n">
        <v>17</v>
      </c>
      <c r="K76" s="0" t="n">
        <v>17</v>
      </c>
      <c r="L76" s="0" t="n">
        <v>17</v>
      </c>
      <c r="N76" s="26" t="n">
        <f aca="false">J76/K75</f>
        <v>0.197674418604651</v>
      </c>
      <c r="O76" s="0" t="s">
        <v>1334</v>
      </c>
      <c r="P76" s="0" t="n">
        <f aca="false">J76/K77</f>
        <v>0.354166666666667</v>
      </c>
    </row>
    <row r="77" customFormat="false" ht="12.8" hidden="false" customHeight="false" outlineLevel="0" collapsed="false">
      <c r="A77" s="0" t="s">
        <v>180</v>
      </c>
      <c r="B77" s="0" t="n">
        <v>3911674</v>
      </c>
      <c r="C77" s="0" t="n">
        <v>3920861</v>
      </c>
      <c r="D77" s="0" t="s">
        <v>1338</v>
      </c>
      <c r="E77" s="0" t="n">
        <v>3916946</v>
      </c>
      <c r="F77" s="0" t="n">
        <v>3917998</v>
      </c>
      <c r="G77" s="0" t="n">
        <v>1053</v>
      </c>
      <c r="H77" s="0" t="n">
        <v>1065</v>
      </c>
      <c r="I77" s="30" t="s">
        <v>1276</v>
      </c>
      <c r="J77" s="0" t="n">
        <v>61</v>
      </c>
      <c r="K77" s="0" t="n">
        <v>48</v>
      </c>
      <c r="L77" s="0" t="n">
        <v>22</v>
      </c>
      <c r="N77" s="0" t="n">
        <f aca="false">J77/K76</f>
        <v>3.58823529411765</v>
      </c>
      <c r="P77" s="0" t="n">
        <f aca="false">J77/K78</f>
        <v>1.56410256410256</v>
      </c>
      <c r="R77" s="0" t="n">
        <f aca="false">J79/J77</f>
        <v>1.18032786885246</v>
      </c>
      <c r="S77" s="0" t="n">
        <f aca="false">J77/J79</f>
        <v>0.847222222222222</v>
      </c>
    </row>
    <row r="78" customFormat="false" ht="12.8" hidden="false" customHeight="false" outlineLevel="0" collapsed="false">
      <c r="A78" s="0" t="s">
        <v>180</v>
      </c>
      <c r="B78" s="0" t="n">
        <v>3911674</v>
      </c>
      <c r="C78" s="0" t="n">
        <v>3920861</v>
      </c>
      <c r="D78" s="0" t="s">
        <v>1339</v>
      </c>
      <c r="E78" s="0" t="n">
        <v>3917999</v>
      </c>
      <c r="F78" s="0" t="n">
        <v>3917997</v>
      </c>
      <c r="G78" s="0" t="n">
        <v>3</v>
      </c>
      <c r="H78" s="0" t="n">
        <v>2</v>
      </c>
      <c r="I78" s="30" t="s">
        <v>804</v>
      </c>
      <c r="J78" s="0" t="n">
        <v>39</v>
      </c>
      <c r="K78" s="0" t="n">
        <v>39</v>
      </c>
      <c r="L78" s="0" t="n">
        <v>39</v>
      </c>
      <c r="N78" s="0" t="n">
        <f aca="false">J78/K77</f>
        <v>0.8125</v>
      </c>
      <c r="P78" s="0" t="n">
        <f aca="false">J78/K79</f>
        <v>0.493670886075949</v>
      </c>
    </row>
    <row r="79" customFormat="false" ht="12.8" hidden="false" customHeight="false" outlineLevel="0" collapsed="false">
      <c r="A79" s="0" t="s">
        <v>180</v>
      </c>
      <c r="B79" s="0" t="n">
        <v>3911674</v>
      </c>
      <c r="C79" s="0" t="n">
        <v>3920861</v>
      </c>
      <c r="D79" s="0" t="s">
        <v>1340</v>
      </c>
      <c r="E79" s="0" t="n">
        <v>3917998</v>
      </c>
      <c r="F79" s="0" t="n">
        <v>3919200</v>
      </c>
      <c r="G79" s="0" t="n">
        <v>1203</v>
      </c>
      <c r="H79" s="0" t="n">
        <v>1204</v>
      </c>
      <c r="I79" s="30" t="s">
        <v>707</v>
      </c>
      <c r="J79" s="0" t="n">
        <v>72</v>
      </c>
      <c r="K79" s="0" t="n">
        <v>79</v>
      </c>
      <c r="L79" s="0" t="n">
        <v>40</v>
      </c>
      <c r="N79" s="0" t="n">
        <f aca="false">J79/K78</f>
        <v>1.84615384615385</v>
      </c>
      <c r="P79" s="0" t="n">
        <f aca="false">J79/K80</f>
        <v>1.75609756097561</v>
      </c>
      <c r="R79" s="0" t="n">
        <f aca="false">J81/J79</f>
        <v>0.375</v>
      </c>
      <c r="S79" s="0" t="n">
        <f aca="false">J79/J81</f>
        <v>2.66666666666667</v>
      </c>
    </row>
    <row r="80" customFormat="false" ht="12.8" hidden="false" customHeight="false" outlineLevel="0" collapsed="false">
      <c r="A80" s="0" t="s">
        <v>180</v>
      </c>
      <c r="B80" s="0" t="n">
        <v>3911674</v>
      </c>
      <c r="C80" s="0" t="n">
        <v>3920861</v>
      </c>
      <c r="D80" s="0" t="s">
        <v>1341</v>
      </c>
      <c r="E80" s="0" t="n">
        <v>3919201</v>
      </c>
      <c r="F80" s="0" t="n">
        <v>3919219</v>
      </c>
      <c r="G80" s="0" t="n">
        <v>19</v>
      </c>
      <c r="H80" s="0" t="n">
        <v>19</v>
      </c>
      <c r="I80" s="30" t="s">
        <v>707</v>
      </c>
      <c r="J80" s="0" t="n">
        <v>40</v>
      </c>
      <c r="K80" s="0" t="n">
        <v>41</v>
      </c>
      <c r="L80" s="0" t="n">
        <v>15</v>
      </c>
      <c r="N80" s="0" t="n">
        <f aca="false">J80/K79</f>
        <v>0.506329113924051</v>
      </c>
      <c r="P80" s="0" t="n">
        <f aca="false">J80/K81</f>
        <v>1.9047619047619</v>
      </c>
    </row>
    <row r="81" customFormat="false" ht="12.8" hidden="false" customHeight="false" outlineLevel="0" collapsed="false">
      <c r="A81" s="0" t="s">
        <v>180</v>
      </c>
      <c r="B81" s="0" t="n">
        <v>3911674</v>
      </c>
      <c r="C81" s="0" t="n">
        <v>3920861</v>
      </c>
      <c r="D81" s="0" t="s">
        <v>1342</v>
      </c>
      <c r="E81" s="0" t="n">
        <v>3919220</v>
      </c>
      <c r="F81" s="0" t="n">
        <v>3920062</v>
      </c>
      <c r="G81" s="0" t="n">
        <v>843</v>
      </c>
      <c r="H81" s="0" t="n">
        <v>843</v>
      </c>
      <c r="I81" s="30" t="s">
        <v>707</v>
      </c>
      <c r="J81" s="0" t="n">
        <v>27</v>
      </c>
      <c r="K81" s="0" t="n">
        <v>21</v>
      </c>
      <c r="L81" s="0" t="n">
        <v>18</v>
      </c>
      <c r="N81" s="0" t="n">
        <f aca="false">J81/K80</f>
        <v>0.658536585365854</v>
      </c>
      <c r="P81" s="0" t="n">
        <f aca="false">J81/K82</f>
        <v>1.125</v>
      </c>
      <c r="R81" s="0" t="n">
        <f aca="false">J83/J81</f>
        <v>1.37037037037037</v>
      </c>
      <c r="S81" s="0" t="n">
        <f aca="false">J81/J83</f>
        <v>0.72972972972973</v>
      </c>
    </row>
    <row r="82" customFormat="false" ht="12.8" hidden="false" customHeight="false" outlineLevel="0" collapsed="false">
      <c r="A82" s="0" t="s">
        <v>180</v>
      </c>
      <c r="B82" s="0" t="n">
        <v>3911674</v>
      </c>
      <c r="C82" s="0" t="n">
        <v>3920861</v>
      </c>
      <c r="D82" s="0" t="s">
        <v>1343</v>
      </c>
      <c r="E82" s="0" t="n">
        <v>3920063</v>
      </c>
      <c r="F82" s="0" t="n">
        <v>3920096</v>
      </c>
      <c r="G82" s="0" t="n">
        <v>34</v>
      </c>
      <c r="H82" s="0" t="n">
        <v>34</v>
      </c>
      <c r="I82" s="30" t="s">
        <v>707</v>
      </c>
      <c r="J82" s="0" t="n">
        <v>23</v>
      </c>
      <c r="K82" s="0" t="n">
        <v>24</v>
      </c>
      <c r="L82" s="0" t="n">
        <v>2</v>
      </c>
      <c r="N82" s="0" t="n">
        <f aca="false">J82/K81</f>
        <v>1.0952380952381</v>
      </c>
      <c r="P82" s="0" t="n">
        <f aca="false">J82/K83</f>
        <v>0.884615384615385</v>
      </c>
    </row>
    <row r="83" customFormat="false" ht="12.8" hidden="false" customHeight="false" outlineLevel="0" collapsed="false">
      <c r="A83" s="0" t="s">
        <v>180</v>
      </c>
      <c r="B83" s="0" t="n">
        <v>3911674</v>
      </c>
      <c r="C83" s="0" t="n">
        <v>3920861</v>
      </c>
      <c r="D83" s="0" t="s">
        <v>1344</v>
      </c>
      <c r="E83" s="0" t="n">
        <v>3920097</v>
      </c>
      <c r="F83" s="0" t="n">
        <v>3920861</v>
      </c>
      <c r="G83" s="0" t="n">
        <v>765</v>
      </c>
      <c r="H83" s="0" t="n">
        <v>765</v>
      </c>
      <c r="I83" s="30" t="s">
        <v>707</v>
      </c>
      <c r="J83" s="0" t="n">
        <v>37</v>
      </c>
      <c r="K83" s="0" t="n">
        <v>26</v>
      </c>
      <c r="L83" s="0" t="n">
        <v>26</v>
      </c>
      <c r="N83" s="0" t="n">
        <f aca="false">J83/K82</f>
        <v>1.54166666666667</v>
      </c>
      <c r="P83" s="0" t="n">
        <f aca="false">J83/K84</f>
        <v>0.327433628318584</v>
      </c>
    </row>
    <row r="84" customFormat="false" ht="12.8" hidden="false" customHeight="false" outlineLevel="0" collapsed="false">
      <c r="A84" s="0" t="s">
        <v>280</v>
      </c>
      <c r="B84" s="0" t="n">
        <v>4053517</v>
      </c>
      <c r="C84" s="0" t="n">
        <v>4056375</v>
      </c>
      <c r="D84" s="0" t="s">
        <v>669</v>
      </c>
      <c r="E84" s="0" t="n">
        <v>4053518</v>
      </c>
      <c r="F84" s="0" t="n">
        <v>4053847</v>
      </c>
      <c r="G84" s="0" t="n">
        <v>330</v>
      </c>
      <c r="H84" s="0" t="n">
        <v>330</v>
      </c>
      <c r="I84" s="30" t="s">
        <v>707</v>
      </c>
      <c r="J84" s="0" t="n">
        <v>120</v>
      </c>
      <c r="K84" s="0" t="n">
        <v>113</v>
      </c>
      <c r="L84" s="0" t="n">
        <v>24</v>
      </c>
      <c r="N84" s="0" t="n">
        <f aca="false">J84/K83</f>
        <v>4.61538461538462</v>
      </c>
      <c r="P84" s="0" t="n">
        <f aca="false">J84/K85</f>
        <v>0.49792531120332</v>
      </c>
      <c r="R84" s="0" t="n">
        <f aca="false">J86/J84</f>
        <v>3.88333333333333</v>
      </c>
      <c r="S84" s="0" t="n">
        <f aca="false">J84/J86</f>
        <v>0.257510729613734</v>
      </c>
    </row>
    <row r="85" customFormat="false" ht="12.8" hidden="false" customHeight="false" outlineLevel="0" collapsed="false">
      <c r="A85" s="0" t="s">
        <v>280</v>
      </c>
      <c r="B85" s="0" t="n">
        <v>4053517</v>
      </c>
      <c r="C85" s="0" t="n">
        <v>4056375</v>
      </c>
      <c r="D85" s="0" t="s">
        <v>1345</v>
      </c>
      <c r="E85" s="0" t="n">
        <v>4053848</v>
      </c>
      <c r="F85" s="0" t="n">
        <v>4053880</v>
      </c>
      <c r="G85" s="0" t="n">
        <v>33</v>
      </c>
      <c r="H85" s="0" t="n">
        <v>33</v>
      </c>
      <c r="I85" s="30" t="s">
        <v>707</v>
      </c>
      <c r="J85" s="0" t="n">
        <v>244</v>
      </c>
      <c r="K85" s="0" t="n">
        <v>241</v>
      </c>
      <c r="L85" s="0" t="n">
        <v>34</v>
      </c>
      <c r="N85" s="0" t="n">
        <f aca="false">J85/K84</f>
        <v>2.15929203539823</v>
      </c>
      <c r="P85" s="0" t="n">
        <f aca="false">J85/K86</f>
        <v>0.479371316306483</v>
      </c>
    </row>
    <row r="86" customFormat="false" ht="12.8" hidden="false" customHeight="false" outlineLevel="0" collapsed="false">
      <c r="A86" s="0" t="s">
        <v>280</v>
      </c>
      <c r="B86" s="0" t="n">
        <v>4053517</v>
      </c>
      <c r="C86" s="0" t="n">
        <v>4056375</v>
      </c>
      <c r="D86" s="0" t="s">
        <v>670</v>
      </c>
      <c r="E86" s="0" t="n">
        <v>4053881</v>
      </c>
      <c r="F86" s="0" t="n">
        <v>4054042</v>
      </c>
      <c r="G86" s="0" t="n">
        <v>162</v>
      </c>
      <c r="H86" s="0" t="n">
        <v>162</v>
      </c>
      <c r="I86" s="30" t="s">
        <v>707</v>
      </c>
      <c r="J86" s="0" t="n">
        <v>466</v>
      </c>
      <c r="K86" s="0" t="n">
        <v>509</v>
      </c>
      <c r="L86" s="0" t="n">
        <v>150</v>
      </c>
      <c r="N86" s="0" t="n">
        <f aca="false">J86/K85</f>
        <v>1.93360995850622</v>
      </c>
      <c r="P86" s="0" t="n">
        <f aca="false">J86/K87</f>
        <v>0.803448275862069</v>
      </c>
      <c r="R86" s="0" t="n">
        <f aca="false">J88/J86</f>
        <v>0.972103004291845</v>
      </c>
      <c r="S86" s="0" t="n">
        <f aca="false">J86/J88</f>
        <v>1.02869757174393</v>
      </c>
    </row>
    <row r="87" customFormat="false" ht="12.8" hidden="false" customHeight="false" outlineLevel="0" collapsed="false">
      <c r="A87" s="0" t="s">
        <v>280</v>
      </c>
      <c r="B87" s="0" t="n">
        <v>4053517</v>
      </c>
      <c r="C87" s="0" t="n">
        <v>4056375</v>
      </c>
      <c r="D87" s="0" t="s">
        <v>1346</v>
      </c>
      <c r="E87" s="0" t="n">
        <v>4054043</v>
      </c>
      <c r="F87" s="0" t="n">
        <v>4054141</v>
      </c>
      <c r="G87" s="0" t="n">
        <v>99</v>
      </c>
      <c r="H87" s="0" t="n">
        <v>99</v>
      </c>
      <c r="I87" s="30" t="s">
        <v>707</v>
      </c>
      <c r="J87" s="0" t="n">
        <v>585</v>
      </c>
      <c r="K87" s="0" t="n">
        <v>580</v>
      </c>
      <c r="L87" s="0" t="n">
        <v>64</v>
      </c>
      <c r="N87" s="0" t="n">
        <f aca="false">J87/K86</f>
        <v>1.14931237721022</v>
      </c>
      <c r="P87" s="0" t="n">
        <f aca="false">J87/K88</f>
        <v>1.40625</v>
      </c>
    </row>
    <row r="88" customFormat="false" ht="12.8" hidden="false" customHeight="false" outlineLevel="0" collapsed="false">
      <c r="A88" s="0" t="s">
        <v>280</v>
      </c>
      <c r="B88" s="0" t="n">
        <v>4053517</v>
      </c>
      <c r="C88" s="0" t="n">
        <v>4056375</v>
      </c>
      <c r="D88" s="0" t="s">
        <v>1347</v>
      </c>
      <c r="E88" s="0" t="n">
        <v>4054142</v>
      </c>
      <c r="F88" s="0" t="n">
        <v>4054696</v>
      </c>
      <c r="G88" s="0" t="n">
        <v>555</v>
      </c>
      <c r="H88" s="0" t="n">
        <v>555</v>
      </c>
      <c r="I88" s="30" t="s">
        <v>707</v>
      </c>
      <c r="J88" s="0" t="n">
        <v>453</v>
      </c>
      <c r="K88" s="0" t="n">
        <v>416</v>
      </c>
      <c r="L88" s="0" t="n">
        <v>76</v>
      </c>
      <c r="N88" s="0" t="n">
        <f aca="false">J88/K87</f>
        <v>0.781034482758621</v>
      </c>
      <c r="P88" s="0" t="n">
        <f aca="false">J88/K89</f>
        <v>0.953684210526316</v>
      </c>
      <c r="R88" s="0" t="n">
        <f aca="false">J90/J88</f>
        <v>0.666666666666667</v>
      </c>
      <c r="S88" s="0" t="n">
        <f aca="false">J88/J90</f>
        <v>1.5</v>
      </c>
    </row>
    <row r="89" customFormat="false" ht="12.8" hidden="false" customHeight="false" outlineLevel="0" collapsed="false">
      <c r="A89" s="0" t="s">
        <v>280</v>
      </c>
      <c r="B89" s="0" t="n">
        <v>4053517</v>
      </c>
      <c r="C89" s="0" t="n">
        <v>4056375</v>
      </c>
      <c r="D89" s="0" t="s">
        <v>1348</v>
      </c>
      <c r="E89" s="0" t="n">
        <v>4054697</v>
      </c>
      <c r="F89" s="0" t="n">
        <v>4054811</v>
      </c>
      <c r="G89" s="0" t="n">
        <v>115</v>
      </c>
      <c r="H89" s="0" t="n">
        <v>115</v>
      </c>
      <c r="I89" s="30" t="s">
        <v>707</v>
      </c>
      <c r="J89" s="0" t="n">
        <v>439</v>
      </c>
      <c r="K89" s="0" t="n">
        <v>475</v>
      </c>
      <c r="L89" s="0" t="n">
        <v>67</v>
      </c>
      <c r="N89" s="0" t="n">
        <f aca="false">J89/K88</f>
        <v>1.05528846153846</v>
      </c>
      <c r="P89" s="0" t="n">
        <f aca="false">J89/K90</f>
        <v>1.82916666666667</v>
      </c>
    </row>
    <row r="90" customFormat="false" ht="12.8" hidden="false" customHeight="false" outlineLevel="0" collapsed="false">
      <c r="A90" s="0" t="s">
        <v>280</v>
      </c>
      <c r="B90" s="0" t="n">
        <v>4053517</v>
      </c>
      <c r="C90" s="0" t="n">
        <v>4056375</v>
      </c>
      <c r="D90" s="0" t="s">
        <v>1349</v>
      </c>
      <c r="E90" s="0" t="n">
        <v>4054812</v>
      </c>
      <c r="F90" s="0" t="n">
        <v>4055123</v>
      </c>
      <c r="G90" s="0" t="n">
        <v>312</v>
      </c>
      <c r="H90" s="0" t="n">
        <v>312</v>
      </c>
      <c r="I90" s="30" t="s">
        <v>707</v>
      </c>
      <c r="J90" s="0" t="n">
        <v>302</v>
      </c>
      <c r="K90" s="0" t="n">
        <v>240</v>
      </c>
      <c r="L90" s="0" t="n">
        <v>128</v>
      </c>
      <c r="N90" s="0" t="n">
        <f aca="false">J90/K89</f>
        <v>0.635789473684211</v>
      </c>
      <c r="P90" s="0" t="n">
        <f aca="false">J90/K91</f>
        <v>0.483974358974359</v>
      </c>
      <c r="R90" s="0" t="n">
        <f aca="false">J92/J90</f>
        <v>1.24503311258278</v>
      </c>
      <c r="S90" s="0" t="n">
        <f aca="false">J90/J92</f>
        <v>0.803191489361702</v>
      </c>
    </row>
    <row r="91" customFormat="false" ht="12.8" hidden="false" customHeight="false" outlineLevel="0" collapsed="false">
      <c r="A91" s="0" t="s">
        <v>280</v>
      </c>
      <c r="B91" s="0" t="n">
        <v>4053517</v>
      </c>
      <c r="C91" s="0" t="n">
        <v>4056375</v>
      </c>
      <c r="D91" s="0" t="s">
        <v>1350</v>
      </c>
      <c r="E91" s="0" t="n">
        <v>4055124</v>
      </c>
      <c r="F91" s="0" t="n">
        <v>4055196</v>
      </c>
      <c r="G91" s="0" t="n">
        <v>73</v>
      </c>
      <c r="H91" s="0" t="n">
        <v>73</v>
      </c>
      <c r="I91" s="30" t="s">
        <v>707</v>
      </c>
      <c r="J91" s="0" t="n">
        <v>601</v>
      </c>
      <c r="K91" s="0" t="n">
        <v>624</v>
      </c>
      <c r="L91" s="0" t="n">
        <v>98</v>
      </c>
      <c r="N91" s="0" t="n">
        <f aca="false">J91/K90</f>
        <v>2.50416666666667</v>
      </c>
      <c r="P91" s="0" t="n">
        <f aca="false">J91/K92</f>
        <v>1.49875311720698</v>
      </c>
    </row>
    <row r="92" customFormat="false" ht="12.8" hidden="false" customHeight="false" outlineLevel="0" collapsed="false">
      <c r="A92" s="0" t="s">
        <v>280</v>
      </c>
      <c r="B92" s="0" t="n">
        <v>4053517</v>
      </c>
      <c r="C92" s="0" t="n">
        <v>4056375</v>
      </c>
      <c r="D92" s="0" t="s">
        <v>1351</v>
      </c>
      <c r="E92" s="0" t="n">
        <v>4055197</v>
      </c>
      <c r="F92" s="0" t="n">
        <v>4056375</v>
      </c>
      <c r="G92" s="0" t="n">
        <v>1179</v>
      </c>
      <c r="H92" s="0" t="n">
        <v>1179</v>
      </c>
      <c r="I92" s="30" t="s">
        <v>707</v>
      </c>
      <c r="J92" s="0" t="n">
        <v>376</v>
      </c>
      <c r="K92" s="0" t="n">
        <v>401</v>
      </c>
      <c r="L92" s="0" t="n">
        <v>113</v>
      </c>
      <c r="N92" s="0" t="n">
        <f aca="false">J92/K91</f>
        <v>0.602564102564102</v>
      </c>
      <c r="P92" s="0" t="n">
        <f aca="false">J92/K93</f>
        <v>0.886792452830189</v>
      </c>
      <c r="R92" s="0" t="n">
        <f aca="false">J94/J92</f>
        <v>0.228723404255319</v>
      </c>
      <c r="S92" s="0" t="n">
        <f aca="false">J92/J94</f>
        <v>4.37209302325581</v>
      </c>
    </row>
    <row r="93" customFormat="false" ht="12.8" hidden="false" customHeight="false" outlineLevel="0" collapsed="false">
      <c r="A93" s="0" t="s">
        <v>280</v>
      </c>
      <c r="B93" s="0" t="n">
        <v>4405456</v>
      </c>
      <c r="C93" s="0" t="n">
        <v>4408202</v>
      </c>
      <c r="D93" s="0" t="s">
        <v>1352</v>
      </c>
      <c r="E93" s="0" t="n">
        <v>4056376</v>
      </c>
      <c r="F93" s="0" t="n">
        <v>4405456</v>
      </c>
      <c r="G93" s="0" t="n">
        <v>349081</v>
      </c>
      <c r="H93" s="0" t="n">
        <v>1</v>
      </c>
      <c r="I93" s="30" t="s">
        <v>957</v>
      </c>
      <c r="J93" s="0" t="n">
        <v>424</v>
      </c>
      <c r="K93" s="0" t="n">
        <v>424</v>
      </c>
      <c r="L93" s="0" t="n">
        <v>424</v>
      </c>
      <c r="N93" s="0" t="n">
        <f aca="false">J93/K92</f>
        <v>1.0573566084788</v>
      </c>
      <c r="P93" s="0" t="n">
        <f aca="false">J93/K94</f>
        <v>7.1864406779661</v>
      </c>
    </row>
    <row r="94" customFormat="false" ht="12.8" hidden="false" customHeight="false" outlineLevel="0" collapsed="false">
      <c r="A94" s="0" t="s">
        <v>290</v>
      </c>
      <c r="B94" s="0" t="n">
        <v>4405456</v>
      </c>
      <c r="C94" s="0" t="n">
        <v>4408202</v>
      </c>
      <c r="D94" s="0" t="s">
        <v>1353</v>
      </c>
      <c r="E94" s="0" t="n">
        <v>4405457</v>
      </c>
      <c r="F94" s="0" t="n">
        <v>4406491</v>
      </c>
      <c r="G94" s="0" t="n">
        <v>1035</v>
      </c>
      <c r="H94" s="0" t="n">
        <v>1039</v>
      </c>
      <c r="I94" s="30" t="s">
        <v>707</v>
      </c>
      <c r="J94" s="0" t="n">
        <v>86</v>
      </c>
      <c r="K94" s="0" t="n">
        <v>59</v>
      </c>
      <c r="L94" s="0" t="n">
        <v>36</v>
      </c>
      <c r="N94" s="0" t="n">
        <f aca="false">J94/K93</f>
        <v>0.202830188679245</v>
      </c>
      <c r="P94" s="0" t="n">
        <f aca="false">J94/K95</f>
        <v>3.18518518518519</v>
      </c>
      <c r="R94" s="0" t="n">
        <f aca="false">J96/J94</f>
        <v>0.825581395348837</v>
      </c>
      <c r="S94" s="0" t="n">
        <f aca="false">J94/J96</f>
        <v>1.2112676056338</v>
      </c>
    </row>
    <row r="95" customFormat="false" ht="12.8" hidden="false" customHeight="false" outlineLevel="0" collapsed="false">
      <c r="A95" s="0" t="s">
        <v>290</v>
      </c>
      <c r="B95" s="0" t="n">
        <v>4405456</v>
      </c>
      <c r="C95" s="0" t="n">
        <v>4408202</v>
      </c>
      <c r="D95" s="0" t="s">
        <v>1354</v>
      </c>
      <c r="E95" s="0" t="n">
        <v>4406492</v>
      </c>
      <c r="F95" s="0" t="n">
        <v>4406487</v>
      </c>
      <c r="G95" s="0" t="n">
        <v>6</v>
      </c>
      <c r="H95" s="0" t="n">
        <v>2</v>
      </c>
      <c r="I95" s="30" t="s">
        <v>711</v>
      </c>
      <c r="J95" s="0" t="n">
        <v>27</v>
      </c>
      <c r="K95" s="0" t="n">
        <v>27</v>
      </c>
      <c r="L95" s="0" t="n">
        <v>27</v>
      </c>
      <c r="N95" s="0" t="n">
        <f aca="false">J95/K94</f>
        <v>0.457627118644068</v>
      </c>
      <c r="P95" s="0" t="n">
        <f aca="false">J95/K96</f>
        <v>0.442622950819672</v>
      </c>
    </row>
    <row r="96" customFormat="false" ht="12.8" hidden="false" customHeight="false" outlineLevel="0" collapsed="false">
      <c r="A96" s="0" t="s">
        <v>290</v>
      </c>
      <c r="B96" s="0" t="n">
        <v>4405456</v>
      </c>
      <c r="C96" s="0" t="n">
        <v>4408202</v>
      </c>
      <c r="D96" s="0" t="s">
        <v>1355</v>
      </c>
      <c r="E96" s="0" t="n">
        <v>4406488</v>
      </c>
      <c r="F96" s="0" t="n">
        <v>4407531</v>
      </c>
      <c r="G96" s="0" t="n">
        <v>1044</v>
      </c>
      <c r="H96" s="0" t="n">
        <v>1052</v>
      </c>
      <c r="I96" s="30" t="s">
        <v>1276</v>
      </c>
      <c r="J96" s="0" t="n">
        <v>71</v>
      </c>
      <c r="K96" s="0" t="n">
        <v>61</v>
      </c>
      <c r="L96" s="0" t="n">
        <v>22</v>
      </c>
      <c r="N96" s="0" t="n">
        <f aca="false">J96/K95</f>
        <v>2.62962962962963</v>
      </c>
      <c r="P96" s="0" t="n">
        <f aca="false">J96/K97</f>
        <v>2.73076923076923</v>
      </c>
      <c r="R96" s="0" t="n">
        <f aca="false">J98/J96</f>
        <v>1.53521126760563</v>
      </c>
      <c r="S96" s="0" t="n">
        <f aca="false">J96/J98</f>
        <v>0.651376146788991</v>
      </c>
    </row>
    <row r="97" customFormat="false" ht="12.8" hidden="false" customHeight="false" outlineLevel="0" collapsed="false">
      <c r="A97" s="0" t="s">
        <v>290</v>
      </c>
      <c r="B97" s="0" t="n">
        <v>4405456</v>
      </c>
      <c r="C97" s="0" t="n">
        <v>4408202</v>
      </c>
      <c r="D97" s="0" t="s">
        <v>1356</v>
      </c>
      <c r="E97" s="0" t="n">
        <v>4407532</v>
      </c>
      <c r="F97" s="0" t="n">
        <v>4407527</v>
      </c>
      <c r="G97" s="0" t="n">
        <v>6</v>
      </c>
      <c r="H97" s="0" t="n">
        <v>2</v>
      </c>
      <c r="I97" s="30" t="s">
        <v>711</v>
      </c>
      <c r="J97" s="0" t="n">
        <v>26</v>
      </c>
      <c r="K97" s="0" t="n">
        <v>26</v>
      </c>
      <c r="L97" s="0" t="n">
        <v>26</v>
      </c>
      <c r="N97" s="0" t="n">
        <f aca="false">J97/K96</f>
        <v>0.426229508196721</v>
      </c>
      <c r="P97" s="0" t="n">
        <f aca="false">J97/K98</f>
        <v>0.288888888888889</v>
      </c>
    </row>
    <row r="98" customFormat="false" ht="12.8" hidden="false" customHeight="false" outlineLevel="0" collapsed="false">
      <c r="A98" s="0" t="s">
        <v>290</v>
      </c>
      <c r="B98" s="0" t="n">
        <v>4405456</v>
      </c>
      <c r="C98" s="0" t="n">
        <v>4408202</v>
      </c>
      <c r="D98" s="0" t="s">
        <v>1357</v>
      </c>
      <c r="E98" s="0" t="n">
        <v>4407528</v>
      </c>
      <c r="F98" s="0" t="n">
        <v>4408202</v>
      </c>
      <c r="G98" s="0" t="n">
        <v>675</v>
      </c>
      <c r="H98" s="0" t="n">
        <v>679</v>
      </c>
      <c r="I98" s="30" t="s">
        <v>1276</v>
      </c>
      <c r="J98" s="0" t="n">
        <v>109</v>
      </c>
      <c r="K98" s="0" t="n">
        <v>90</v>
      </c>
      <c r="L98" s="0" t="n">
        <v>39</v>
      </c>
      <c r="N98" s="0" t="n">
        <f aca="false">J98/K97</f>
        <v>4.19230769230769</v>
      </c>
      <c r="P98" s="0" t="n">
        <f aca="false">J98/K99</f>
        <v>0.178688524590164</v>
      </c>
    </row>
    <row r="99" customFormat="false" ht="12.8" hidden="false" customHeight="false" outlineLevel="0" collapsed="false">
      <c r="A99" s="0" t="s">
        <v>290</v>
      </c>
      <c r="B99" s="0" t="n">
        <v>4408968</v>
      </c>
      <c r="C99" s="0" t="n">
        <v>4410929</v>
      </c>
      <c r="D99" s="0" t="s">
        <v>1358</v>
      </c>
      <c r="E99" s="0" t="n">
        <v>4408203</v>
      </c>
      <c r="F99" s="0" t="n">
        <v>4408968</v>
      </c>
      <c r="G99" s="0" t="n">
        <v>766</v>
      </c>
      <c r="H99" s="0" t="n">
        <v>1</v>
      </c>
      <c r="I99" s="30" t="s">
        <v>957</v>
      </c>
      <c r="J99" s="0" t="n">
        <v>610</v>
      </c>
      <c r="K99" s="0" t="n">
        <v>610</v>
      </c>
      <c r="L99" s="0" t="n">
        <v>610</v>
      </c>
      <c r="P99" s="0" t="n">
        <f aca="false">J99/K100</f>
        <v>2.89099526066351</v>
      </c>
    </row>
    <row r="100" customFormat="false" ht="12.8" hidden="false" customHeight="false" outlineLevel="0" collapsed="false">
      <c r="A100" s="0" t="s">
        <v>162</v>
      </c>
      <c r="B100" s="0" t="n">
        <v>4408968</v>
      </c>
      <c r="C100" s="0" t="n">
        <v>4410929</v>
      </c>
      <c r="D100" s="0" t="s">
        <v>678</v>
      </c>
      <c r="E100" s="0" t="n">
        <v>4408969</v>
      </c>
      <c r="F100" s="0" t="n">
        <v>4410069</v>
      </c>
      <c r="G100" s="0" t="n">
        <v>1101</v>
      </c>
      <c r="H100" s="0" t="n">
        <v>1118</v>
      </c>
      <c r="I100" s="30" t="s">
        <v>1319</v>
      </c>
      <c r="J100" s="0" t="n">
        <v>289</v>
      </c>
      <c r="K100" s="0" t="n">
        <v>211</v>
      </c>
      <c r="L100" s="0" t="n">
        <v>156</v>
      </c>
      <c r="N100" s="0" t="n">
        <f aca="false">J100/K99</f>
        <v>0.473770491803279</v>
      </c>
      <c r="R100" s="0" t="n">
        <f aca="false">J102/J100</f>
        <v>0.844290657439446</v>
      </c>
      <c r="S100" s="0" t="n">
        <f aca="false">J100/J102</f>
        <v>1.1844262295082</v>
      </c>
    </row>
    <row r="101" customFormat="false" ht="12.8" hidden="false" customHeight="false" outlineLevel="0" collapsed="false">
      <c r="A101" s="0" t="s">
        <v>162</v>
      </c>
      <c r="B101" s="0" t="n">
        <v>4408968</v>
      </c>
      <c r="C101" s="0" t="n">
        <v>4410929</v>
      </c>
      <c r="D101" s="0" t="s">
        <v>1359</v>
      </c>
      <c r="E101" s="0" t="n">
        <v>4410070</v>
      </c>
      <c r="F101" s="0" t="n">
        <v>4410052</v>
      </c>
      <c r="G101" s="0" t="n">
        <v>19</v>
      </c>
      <c r="H101" s="0" t="n">
        <v>2</v>
      </c>
      <c r="I101" s="30" t="s">
        <v>1360</v>
      </c>
      <c r="J101" s="0" t="n">
        <v>20</v>
      </c>
      <c r="K101" s="0" t="n">
        <v>20</v>
      </c>
      <c r="L101" s="0" t="n">
        <v>20</v>
      </c>
      <c r="N101" s="0" t="n">
        <f aca="false">J101/K100</f>
        <v>0.0947867298578199</v>
      </c>
      <c r="P101" s="0" t="n">
        <f aca="false">J101/K102</f>
        <v>0.0925925925925926</v>
      </c>
    </row>
    <row r="102" customFormat="false" ht="12.8" hidden="false" customHeight="false" outlineLevel="0" collapsed="false">
      <c r="A102" s="0" t="s">
        <v>162</v>
      </c>
      <c r="B102" s="0" t="n">
        <v>4408968</v>
      </c>
      <c r="C102" s="0" t="n">
        <v>4410929</v>
      </c>
      <c r="D102" s="0" t="s">
        <v>679</v>
      </c>
      <c r="E102" s="0" t="n">
        <v>4410053</v>
      </c>
      <c r="F102" s="0" t="n">
        <v>4410415</v>
      </c>
      <c r="G102" s="0" t="n">
        <v>363</v>
      </c>
      <c r="H102" s="0" t="n">
        <v>384</v>
      </c>
      <c r="I102" s="30" t="s">
        <v>1361</v>
      </c>
      <c r="J102" s="0" t="n">
        <v>244</v>
      </c>
      <c r="K102" s="0" t="n">
        <v>216</v>
      </c>
      <c r="L102" s="0" t="n">
        <v>43</v>
      </c>
      <c r="P102" s="0" t="n">
        <f aca="false">J102/K103</f>
        <v>2.06779661016949</v>
      </c>
      <c r="R102" s="0" t="n">
        <f aca="false">J104/J102</f>
        <v>1.31967213114754</v>
      </c>
      <c r="S102" s="0" t="n">
        <f aca="false">J102/J104</f>
        <v>0.75776397515528</v>
      </c>
    </row>
    <row r="103" customFormat="false" ht="12.8" hidden="false" customHeight="false" outlineLevel="0" collapsed="false">
      <c r="A103" s="0" t="s">
        <v>162</v>
      </c>
      <c r="B103" s="0" t="n">
        <v>4408968</v>
      </c>
      <c r="C103" s="0" t="n">
        <v>4410929</v>
      </c>
      <c r="D103" s="0" t="s">
        <v>1362</v>
      </c>
      <c r="E103" s="0" t="n">
        <v>4410416</v>
      </c>
      <c r="F103" s="0" t="n">
        <v>4410411</v>
      </c>
      <c r="G103" s="0" t="n">
        <v>6</v>
      </c>
      <c r="H103" s="0" t="n">
        <v>2</v>
      </c>
      <c r="I103" s="30" t="s">
        <v>711</v>
      </c>
      <c r="J103" s="0" t="n">
        <v>118</v>
      </c>
      <c r="K103" s="0" t="n">
        <v>118</v>
      </c>
      <c r="L103" s="0" t="n">
        <v>118</v>
      </c>
      <c r="N103" s="0" t="n">
        <f aca="false">J103/K102</f>
        <v>0.546296296296296</v>
      </c>
      <c r="P103" s="0" t="n">
        <f aca="false">J103/K104</f>
        <v>0.383116883116883</v>
      </c>
    </row>
    <row r="104" customFormat="false" ht="12.8" hidden="false" customHeight="false" outlineLevel="0" collapsed="false">
      <c r="A104" s="0" t="s">
        <v>162</v>
      </c>
      <c r="B104" s="0" t="n">
        <v>4408968</v>
      </c>
      <c r="C104" s="0" t="n">
        <v>4410929</v>
      </c>
      <c r="D104" s="0" t="s">
        <v>1363</v>
      </c>
      <c r="E104" s="0" t="n">
        <v>4410412</v>
      </c>
      <c r="F104" s="0" t="n">
        <v>4410789</v>
      </c>
      <c r="G104" s="0" t="n">
        <v>378</v>
      </c>
      <c r="H104" s="0" t="n">
        <v>386</v>
      </c>
      <c r="I104" s="30" t="s">
        <v>1319</v>
      </c>
      <c r="J104" s="0" t="n">
        <v>322</v>
      </c>
      <c r="K104" s="0" t="n">
        <v>308</v>
      </c>
      <c r="L104" s="0" t="n">
        <v>79</v>
      </c>
      <c r="N104" s="0" t="n">
        <f aca="false">J104/K103</f>
        <v>2.72881355932203</v>
      </c>
      <c r="P104" s="0" t="n">
        <f aca="false">J104/K105</f>
        <v>2.17567567567568</v>
      </c>
      <c r="R104" s="0" t="n">
        <f aca="false">J106/J104</f>
        <v>1.36645962732919</v>
      </c>
      <c r="S104" s="0" t="n">
        <f aca="false">J104/J106</f>
        <v>0.731818181818182</v>
      </c>
    </row>
    <row r="105" customFormat="false" ht="12.8" hidden="false" customHeight="false" outlineLevel="0" collapsed="false">
      <c r="A105" s="0" t="s">
        <v>162</v>
      </c>
      <c r="B105" s="0" t="n">
        <v>4408968</v>
      </c>
      <c r="C105" s="0" t="n">
        <v>4410929</v>
      </c>
      <c r="D105" s="0" t="s">
        <v>1364</v>
      </c>
      <c r="E105" s="0" t="n">
        <v>4410790</v>
      </c>
      <c r="F105" s="0" t="n">
        <v>4410785</v>
      </c>
      <c r="G105" s="0" t="n">
        <v>6</v>
      </c>
      <c r="H105" s="0" t="n">
        <v>2</v>
      </c>
      <c r="I105" s="30" t="s">
        <v>711</v>
      </c>
      <c r="J105" s="0" t="n">
        <v>148</v>
      </c>
      <c r="K105" s="0" t="n">
        <v>148</v>
      </c>
      <c r="L105" s="0" t="n">
        <v>148</v>
      </c>
      <c r="N105" s="0" t="n">
        <f aca="false">J105/K104</f>
        <v>0.480519480519481</v>
      </c>
      <c r="P105" s="0" t="n">
        <f aca="false">J105/K106</f>
        <v>0.344988344988345</v>
      </c>
    </row>
    <row r="106" customFormat="false" ht="12.8" hidden="false" customHeight="false" outlineLevel="0" collapsed="false">
      <c r="A106" s="0" t="s">
        <v>162</v>
      </c>
      <c r="B106" s="0" t="n">
        <v>4408968</v>
      </c>
      <c r="C106" s="0" t="n">
        <v>4410929</v>
      </c>
      <c r="D106" s="0" t="s">
        <v>1365</v>
      </c>
      <c r="E106" s="0" t="n">
        <v>4410786</v>
      </c>
      <c r="F106" s="0" t="n">
        <v>4410929</v>
      </c>
      <c r="G106" s="0" t="n">
        <v>144</v>
      </c>
      <c r="H106" s="0" t="n">
        <v>148</v>
      </c>
      <c r="I106" s="30" t="s">
        <v>1366</v>
      </c>
      <c r="J106" s="0" t="n">
        <v>440</v>
      </c>
      <c r="K106" s="0" t="n">
        <v>429</v>
      </c>
      <c r="L106" s="0" t="n">
        <v>47</v>
      </c>
      <c r="N106" s="0" t="n">
        <f aca="false">J106/K105</f>
        <v>2.97297297297297</v>
      </c>
      <c r="P106" s="0" t="e">
        <f aca="false">J106/K107</f>
        <v>#DIV/0!</v>
      </c>
      <c r="R106" s="0" t="n">
        <f aca="false">J108/J106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false" hidden="false" outlineLevel="0" max="9" min="9" style="48" width="11.52"/>
  </cols>
  <sheetData>
    <row r="1" customFormat="false" ht="12.8" hidden="false" customHeight="false" outlineLevel="0" collapsed="false">
      <c r="A1" s="0" t="s">
        <v>2</v>
      </c>
      <c r="B1" s="0" t="s">
        <v>691</v>
      </c>
      <c r="C1" s="26" t="s">
        <v>697</v>
      </c>
      <c r="D1" s="26" t="s">
        <v>698</v>
      </c>
      <c r="E1" s="0" t="s">
        <v>699</v>
      </c>
      <c r="F1" s="0" t="s">
        <v>1367</v>
      </c>
      <c r="G1" s="26" t="s">
        <v>1368</v>
      </c>
      <c r="H1" s="0" t="s">
        <v>1369</v>
      </c>
      <c r="I1" s="48" t="s">
        <v>1370</v>
      </c>
      <c r="J1" s="0" t="s">
        <v>1371</v>
      </c>
      <c r="K1" s="0" t="s">
        <v>1372</v>
      </c>
    </row>
    <row r="2" customFormat="false" ht="12.8" hidden="false" customHeight="false" outlineLevel="0" collapsed="false">
      <c r="A2" s="0" t="s">
        <v>184</v>
      </c>
      <c r="B2" s="0" t="s">
        <v>1270</v>
      </c>
      <c r="C2" s="0" t="n">
        <v>371</v>
      </c>
      <c r="D2" s="0" t="n">
        <v>368</v>
      </c>
      <c r="E2" s="0" t="n">
        <v>130</v>
      </c>
      <c r="F2" s="0" t="n">
        <v>1.64888888888889</v>
      </c>
      <c r="G2" s="0" t="s">
        <v>1373</v>
      </c>
      <c r="H2" s="0" t="n">
        <v>11.2424242424242</v>
      </c>
      <c r="I2" s="48" t="s">
        <v>1373</v>
      </c>
      <c r="J2" s="0" t="n">
        <v>1.45490196078431</v>
      </c>
      <c r="K2" s="0" t="n">
        <v>1.30980392156863</v>
      </c>
    </row>
    <row r="3" customFormat="false" ht="12.8" hidden="false" customHeight="false" outlineLevel="0" collapsed="false">
      <c r="A3" s="0" t="s">
        <v>184</v>
      </c>
      <c r="B3" s="0" t="s">
        <v>1271</v>
      </c>
      <c r="C3" s="0" t="n">
        <v>255</v>
      </c>
      <c r="D3" s="0" t="n">
        <v>225</v>
      </c>
      <c r="E3" s="0" t="n">
        <v>33</v>
      </c>
      <c r="F3" s="0" t="n">
        <v>0.82258064516129</v>
      </c>
      <c r="G3" s="0" t="n">
        <f aca="false">D3/C2</f>
        <v>0.606469002695418</v>
      </c>
      <c r="H3" s="0" t="n">
        <v>10.1212121212121</v>
      </c>
      <c r="I3" s="48" t="n">
        <v>1.96153846153846</v>
      </c>
      <c r="J3" s="0" t="n">
        <v>0.763473053892216</v>
      </c>
      <c r="K3" s="0" t="n">
        <v>0.155688622754491</v>
      </c>
    </row>
    <row r="4" customFormat="false" ht="12.8" hidden="false" customHeight="false" outlineLevel="0" collapsed="false">
      <c r="A4" s="0" t="s">
        <v>184</v>
      </c>
      <c r="B4" s="0" t="s">
        <v>630</v>
      </c>
      <c r="C4" s="0" t="n">
        <v>334</v>
      </c>
      <c r="D4" s="0" t="n">
        <v>310</v>
      </c>
      <c r="E4" s="0" t="n">
        <v>81</v>
      </c>
      <c r="F4" s="0" t="n">
        <v>12.8461538461538</v>
      </c>
      <c r="G4" s="0" t="n">
        <f aca="false">D4/C3</f>
        <v>1.2156862745098</v>
      </c>
      <c r="H4" s="0" t="n">
        <v>0.641975308641975</v>
      </c>
      <c r="I4" s="48" t="n">
        <v>10.1212121212121</v>
      </c>
      <c r="K4" s="0" t="n">
        <v>0.884615384615385</v>
      </c>
    </row>
    <row r="5" customFormat="false" ht="12.8" hidden="false" customHeight="false" outlineLevel="0" collapsed="false">
      <c r="A5" s="0" t="s">
        <v>200</v>
      </c>
      <c r="B5" s="0" t="s">
        <v>1272</v>
      </c>
      <c r="C5" s="0" t="n">
        <v>52</v>
      </c>
      <c r="D5" s="0" t="n">
        <v>26</v>
      </c>
      <c r="E5" s="0" t="n">
        <v>41</v>
      </c>
      <c r="F5" s="0" t="n">
        <v>1.1304347826087</v>
      </c>
      <c r="G5" s="0" t="s">
        <v>1373</v>
      </c>
      <c r="H5" s="0" t="n">
        <v>1.1219512195122</v>
      </c>
      <c r="I5" s="48" t="s">
        <v>1373</v>
      </c>
      <c r="J5" s="0" t="n">
        <v>1.1304347826087</v>
      </c>
      <c r="K5" s="0" t="s">
        <v>1373</v>
      </c>
    </row>
    <row r="6" customFormat="false" ht="12.8" hidden="false" customHeight="false" outlineLevel="0" collapsed="false">
      <c r="A6" s="0" t="s">
        <v>200</v>
      </c>
      <c r="B6" s="0" t="s">
        <v>1273</v>
      </c>
      <c r="C6" s="0" t="n">
        <v>46</v>
      </c>
      <c r="D6" s="0" t="n">
        <v>46</v>
      </c>
      <c r="E6" s="0" t="n">
        <v>7</v>
      </c>
      <c r="F6" s="0" t="n">
        <v>0.370967741935484</v>
      </c>
      <c r="G6" s="0" t="n">
        <f aca="false">D6/C5</f>
        <v>0.884615384615385</v>
      </c>
      <c r="H6" s="0" t="n">
        <v>14</v>
      </c>
      <c r="I6" s="48" t="n">
        <v>1.1219512195122</v>
      </c>
      <c r="J6" s="0" t="n">
        <v>0.469387755102041</v>
      </c>
      <c r="K6" s="0" t="n">
        <v>0.13265306122449</v>
      </c>
    </row>
    <row r="7" customFormat="false" ht="12.8" hidden="false" customHeight="false" outlineLevel="0" collapsed="false">
      <c r="A7" s="0" t="s">
        <v>200</v>
      </c>
      <c r="B7" s="0" t="s">
        <v>1274</v>
      </c>
      <c r="C7" s="0" t="n">
        <v>98</v>
      </c>
      <c r="D7" s="0" t="n">
        <v>124</v>
      </c>
      <c r="E7" s="0" t="n">
        <v>48</v>
      </c>
      <c r="F7" s="0" t="s">
        <v>1373</v>
      </c>
      <c r="G7" s="0" t="n">
        <f aca="false">D7/C6</f>
        <v>2.69565217391304</v>
      </c>
      <c r="H7" s="0" t="s">
        <v>1373</v>
      </c>
      <c r="I7" s="48" t="n">
        <v>14</v>
      </c>
      <c r="J7" s="0" t="s">
        <v>1373</v>
      </c>
      <c r="K7" s="0" t="n">
        <v>0.307692307692308</v>
      </c>
    </row>
    <row r="8" customFormat="false" ht="12.8" hidden="false" customHeight="false" outlineLevel="0" collapsed="false">
      <c r="A8" s="0" t="s">
        <v>461</v>
      </c>
      <c r="B8" s="0" t="s">
        <v>633</v>
      </c>
      <c r="C8" s="0" t="n">
        <v>13</v>
      </c>
      <c r="D8" s="0" t="n">
        <v>17</v>
      </c>
      <c r="E8" s="0" t="n">
        <v>6</v>
      </c>
      <c r="F8" s="0" t="n">
        <v>3.25</v>
      </c>
      <c r="G8" s="0" t="s">
        <v>1373</v>
      </c>
      <c r="H8" s="0" t="n">
        <v>0.666666666666667</v>
      </c>
      <c r="I8" s="48" t="s">
        <v>1373</v>
      </c>
      <c r="J8" s="0" t="n">
        <v>3.25</v>
      </c>
      <c r="K8" s="0" t="s">
        <v>1373</v>
      </c>
    </row>
    <row r="9" customFormat="false" ht="12.8" hidden="false" customHeight="false" outlineLevel="0" collapsed="false">
      <c r="A9" s="0" t="s">
        <v>461</v>
      </c>
      <c r="B9" s="0" t="s">
        <v>1275</v>
      </c>
      <c r="C9" s="0" t="n">
        <v>4</v>
      </c>
      <c r="D9" s="0" t="n">
        <v>4</v>
      </c>
      <c r="E9" s="0" t="n">
        <v>4</v>
      </c>
      <c r="F9" s="0" t="n">
        <v>0.19047619047619</v>
      </c>
      <c r="G9" s="0" t="n">
        <f aca="false">D9/C8</f>
        <v>0.307692307692308</v>
      </c>
      <c r="H9" s="0" t="s">
        <v>1373</v>
      </c>
      <c r="I9" s="48" t="n">
        <v>0.666666666666667</v>
      </c>
      <c r="J9" s="0" t="n">
        <v>0.137931034482759</v>
      </c>
      <c r="K9" s="0" t="n">
        <v>5.89655172413793</v>
      </c>
    </row>
    <row r="10" customFormat="false" ht="12.8" hidden="false" customHeight="false" outlineLevel="0" collapsed="false">
      <c r="A10" s="0" t="s">
        <v>461</v>
      </c>
      <c r="B10" s="0" t="s">
        <v>634</v>
      </c>
      <c r="C10" s="0" t="n">
        <v>29</v>
      </c>
      <c r="D10" s="0" t="n">
        <v>21</v>
      </c>
      <c r="E10" s="0" t="n">
        <v>30</v>
      </c>
      <c r="F10" s="0" t="n">
        <v>0.198630136986301</v>
      </c>
      <c r="G10" s="0" t="n">
        <f aca="false">D10/C9</f>
        <v>5.25</v>
      </c>
      <c r="H10" s="0" t="s">
        <v>1373</v>
      </c>
      <c r="I10" s="48" t="n">
        <v>7.25</v>
      </c>
      <c r="J10" s="0" t="s">
        <v>1373</v>
      </c>
      <c r="K10" s="0" t="n">
        <v>1.32748538011696</v>
      </c>
    </row>
    <row r="11" customFormat="false" ht="12.8" hidden="false" customHeight="false" outlineLevel="0" collapsed="false">
      <c r="A11" s="0" t="s">
        <v>222</v>
      </c>
      <c r="B11" s="0" t="s">
        <v>635</v>
      </c>
      <c r="C11" s="0" t="n">
        <v>171</v>
      </c>
      <c r="D11" s="0" t="n">
        <v>146</v>
      </c>
      <c r="E11" s="0" t="n">
        <v>65</v>
      </c>
      <c r="F11" s="0" t="n">
        <v>0.753303964757709</v>
      </c>
      <c r="G11" s="0" t="n">
        <f aca="false">D11/C10</f>
        <v>5.03448275862069</v>
      </c>
      <c r="H11" s="0" t="n">
        <v>3.49230769230769</v>
      </c>
      <c r="I11" s="48" t="s">
        <v>1373</v>
      </c>
      <c r="J11" s="0" t="n">
        <v>0.753303964757709</v>
      </c>
      <c r="K11" s="0" t="s">
        <v>1373</v>
      </c>
    </row>
    <row r="12" customFormat="false" ht="12.8" hidden="false" customHeight="false" outlineLevel="0" collapsed="false">
      <c r="A12" s="0" t="s">
        <v>222</v>
      </c>
      <c r="B12" s="0" t="s">
        <v>1277</v>
      </c>
      <c r="C12" s="0" t="n">
        <v>227</v>
      </c>
      <c r="D12" s="0" t="n">
        <v>227</v>
      </c>
      <c r="E12" s="0" t="n">
        <v>3</v>
      </c>
      <c r="F12" s="0" t="n">
        <v>1.04128440366972</v>
      </c>
      <c r="G12" s="0" t="n">
        <f aca="false">D12/C11</f>
        <v>1.32748538011696</v>
      </c>
      <c r="H12" s="0" t="n">
        <v>68.6666666666667</v>
      </c>
      <c r="I12" s="48" t="n">
        <v>3.49230769230769</v>
      </c>
      <c r="J12" s="0" t="n">
        <v>1.10194174757282</v>
      </c>
      <c r="K12" s="0" t="n">
        <v>1.65533980582524</v>
      </c>
    </row>
    <row r="13" customFormat="false" ht="12.8" hidden="false" customHeight="false" outlineLevel="0" collapsed="false">
      <c r="A13" s="0" t="s">
        <v>222</v>
      </c>
      <c r="B13" s="0" t="s">
        <v>1278</v>
      </c>
      <c r="C13" s="0" t="n">
        <v>206</v>
      </c>
      <c r="D13" s="0" t="n">
        <v>218</v>
      </c>
      <c r="E13" s="0" t="n">
        <v>39</v>
      </c>
      <c r="F13" s="0" t="n">
        <v>0.604105571847507</v>
      </c>
      <c r="G13" s="0" t="n">
        <f aca="false">D13/C12</f>
        <v>0.960352422907489</v>
      </c>
      <c r="H13" s="0" t="n">
        <v>8.74358974358974</v>
      </c>
      <c r="I13" s="48" t="n">
        <v>68.6666666666667</v>
      </c>
      <c r="J13" s="0" t="n">
        <v>0.604105571847507</v>
      </c>
      <c r="K13" s="0" t="n">
        <v>0.718475073313783</v>
      </c>
    </row>
    <row r="14" customFormat="false" ht="12.8" hidden="false" customHeight="false" outlineLevel="0" collapsed="false">
      <c r="A14" s="0" t="s">
        <v>222</v>
      </c>
      <c r="B14" s="0" t="s">
        <v>1279</v>
      </c>
      <c r="C14" s="0" t="n">
        <v>341</v>
      </c>
      <c r="D14" s="0" t="n">
        <v>341</v>
      </c>
      <c r="E14" s="0" t="n">
        <v>341</v>
      </c>
      <c r="F14" s="0" t="n">
        <v>1.91573033707865</v>
      </c>
      <c r="G14" s="0" t="n">
        <f aca="false">D14/C13</f>
        <v>1.65533980582524</v>
      </c>
      <c r="H14" s="0" t="s">
        <v>1373</v>
      </c>
      <c r="I14" s="48" t="n">
        <v>8.74358974358974</v>
      </c>
      <c r="J14" s="0" t="s">
        <v>1373</v>
      </c>
      <c r="K14" s="0" t="n">
        <v>1.17142857142857</v>
      </c>
    </row>
    <row r="15" customFormat="false" ht="12.8" hidden="false" customHeight="false" outlineLevel="0" collapsed="false">
      <c r="A15" s="0" t="s">
        <v>235</v>
      </c>
      <c r="B15" s="0" t="s">
        <v>1280</v>
      </c>
      <c r="C15" s="0" t="n">
        <v>245</v>
      </c>
      <c r="D15" s="0" t="n">
        <v>178</v>
      </c>
      <c r="E15" s="0" t="n">
        <v>106</v>
      </c>
      <c r="F15" s="0" t="n">
        <v>0.856643356643357</v>
      </c>
      <c r="H15" s="0" t="n">
        <v>2.70754716981132</v>
      </c>
      <c r="I15" s="48" t="s">
        <v>1373</v>
      </c>
      <c r="J15" s="0" t="n">
        <v>0.853658536585366</v>
      </c>
      <c r="K15" s="0" t="s">
        <v>1373</v>
      </c>
    </row>
    <row r="16" customFormat="false" ht="12.8" hidden="false" customHeight="false" outlineLevel="0" collapsed="false">
      <c r="A16" s="0" t="s">
        <v>235</v>
      </c>
      <c r="B16" s="0" t="s">
        <v>1281</v>
      </c>
      <c r="C16" s="0" t="n">
        <v>287</v>
      </c>
      <c r="D16" s="0" t="n">
        <v>286</v>
      </c>
      <c r="E16" s="0" t="n">
        <v>7</v>
      </c>
      <c r="F16" s="0" t="n">
        <v>3.4578313253012</v>
      </c>
      <c r="G16" s="0" t="n">
        <f aca="false">D16/C15</f>
        <v>1.16734693877551</v>
      </c>
      <c r="H16" s="0" t="n">
        <v>17.1428571428571</v>
      </c>
      <c r="I16" s="48" t="n">
        <v>2.70754716981132</v>
      </c>
      <c r="J16" s="0" t="n">
        <v>2.39166666666667</v>
      </c>
      <c r="K16" s="0" t="n">
        <v>3.63333333333333</v>
      </c>
    </row>
    <row r="17" customFormat="false" ht="12.8" hidden="false" customHeight="false" outlineLevel="0" collapsed="false">
      <c r="A17" s="0" t="s">
        <v>235</v>
      </c>
      <c r="B17" s="0" t="s">
        <v>1282</v>
      </c>
      <c r="C17" s="0" t="n">
        <v>120</v>
      </c>
      <c r="D17" s="0" t="n">
        <v>83</v>
      </c>
      <c r="E17" s="0" t="n">
        <v>84</v>
      </c>
      <c r="F17" s="0" t="n">
        <v>0.25</v>
      </c>
      <c r="G17" s="0" t="n">
        <f aca="false">D17/C16</f>
        <v>0.289198606271777</v>
      </c>
      <c r="H17" s="0" t="s">
        <v>1373</v>
      </c>
      <c r="I17" s="48" t="n">
        <v>17.1428571428571</v>
      </c>
      <c r="J17" s="0" t="s">
        <v>1373</v>
      </c>
      <c r="K17" s="0" t="n">
        <v>2.01146788990826</v>
      </c>
    </row>
    <row r="18" customFormat="false" ht="12.8" hidden="false" customHeight="false" outlineLevel="0" collapsed="false">
      <c r="A18" s="0" t="s">
        <v>247</v>
      </c>
      <c r="B18" s="0" t="s">
        <v>1283</v>
      </c>
      <c r="C18" s="0" t="n">
        <v>436</v>
      </c>
      <c r="D18" s="0" t="n">
        <v>480</v>
      </c>
      <c r="E18" s="0" t="n">
        <v>115</v>
      </c>
      <c r="F18" s="0" t="n">
        <v>0.481767955801105</v>
      </c>
      <c r="H18" s="0" t="n">
        <v>7.62608695652174</v>
      </c>
      <c r="I18" s="48" t="s">
        <v>1373</v>
      </c>
      <c r="J18" s="0" t="n">
        <v>0.49714937286203</v>
      </c>
      <c r="K18" s="0" t="s">
        <v>1373</v>
      </c>
    </row>
    <row r="19" customFormat="false" ht="12.8" hidden="false" customHeight="false" outlineLevel="0" collapsed="false">
      <c r="A19" s="0" t="s">
        <v>247</v>
      </c>
      <c r="B19" s="0" t="s">
        <v>1284</v>
      </c>
      <c r="C19" s="0" t="n">
        <v>877</v>
      </c>
      <c r="D19" s="0" t="n">
        <v>905</v>
      </c>
      <c r="E19" s="0" t="n">
        <v>146</v>
      </c>
      <c r="F19" s="0" t="n">
        <v>1.66413662239089</v>
      </c>
      <c r="G19" s="0" t="n">
        <f aca="false">D19/C18</f>
        <v>2.0756880733945</v>
      </c>
      <c r="H19" s="0" t="n">
        <v>4.32191780821918</v>
      </c>
      <c r="I19" s="48" t="n">
        <v>7.62608695652174</v>
      </c>
      <c r="J19" s="0" t="n">
        <v>1.38985736925515</v>
      </c>
      <c r="K19" s="0" t="n">
        <v>0.039619651347068</v>
      </c>
    </row>
    <row r="20" customFormat="false" ht="12.8" hidden="false" customHeight="false" outlineLevel="0" collapsed="false">
      <c r="A20" s="0" t="s">
        <v>247</v>
      </c>
      <c r="B20" s="0" t="s">
        <v>1285</v>
      </c>
      <c r="C20" s="0" t="n">
        <v>631</v>
      </c>
      <c r="D20" s="0" t="n">
        <v>527</v>
      </c>
      <c r="E20" s="0" t="n">
        <v>320</v>
      </c>
      <c r="F20" s="0" t="s">
        <v>1373</v>
      </c>
      <c r="G20" s="0" t="n">
        <f aca="false">D20/C19</f>
        <v>0.600912200684151</v>
      </c>
      <c r="H20" s="0" t="s">
        <v>1373</v>
      </c>
      <c r="I20" s="48" t="n">
        <v>4.32191780821918</v>
      </c>
      <c r="J20" s="0" t="s">
        <v>1373</v>
      </c>
      <c r="K20" s="0" t="n">
        <v>1.72</v>
      </c>
    </row>
    <row r="21" customFormat="false" ht="12.8" hidden="false" customHeight="false" outlineLevel="0" collapsed="false">
      <c r="A21" s="0" t="s">
        <v>171</v>
      </c>
      <c r="B21" s="0" t="s">
        <v>641</v>
      </c>
      <c r="C21" s="0" t="n">
        <v>25</v>
      </c>
      <c r="D21" s="0" t="n">
        <v>32</v>
      </c>
      <c r="E21" s="0" t="n">
        <v>24</v>
      </c>
      <c r="F21" s="0" t="n">
        <v>0.609756097560976</v>
      </c>
      <c r="G21" s="0" t="n">
        <f aca="false">D21/C20</f>
        <v>0.0507131537242472</v>
      </c>
      <c r="H21" s="0" t="n">
        <v>1.79166666666667</v>
      </c>
      <c r="I21" s="48" t="s">
        <v>1373</v>
      </c>
      <c r="J21" s="0" t="n">
        <v>0.581395348837209</v>
      </c>
      <c r="K21" s="0" t="s">
        <v>1373</v>
      </c>
    </row>
    <row r="22" customFormat="false" ht="12.8" hidden="false" customHeight="false" outlineLevel="0" collapsed="false">
      <c r="A22" s="0" t="s">
        <v>171</v>
      </c>
      <c r="B22" s="0" t="s">
        <v>1286</v>
      </c>
      <c r="C22" s="0" t="n">
        <v>43</v>
      </c>
      <c r="D22" s="0" t="n">
        <v>41</v>
      </c>
      <c r="E22" s="0" t="n">
        <v>3</v>
      </c>
      <c r="F22" s="0" t="n">
        <v>0.438775510204082</v>
      </c>
      <c r="G22" s="0" t="n">
        <f aca="false">D22/C21</f>
        <v>1.64</v>
      </c>
      <c r="H22" s="0" t="n">
        <v>32</v>
      </c>
      <c r="I22" s="48" t="n">
        <v>1.79166666666667</v>
      </c>
      <c r="J22" s="0" t="n">
        <v>0.447916666666667</v>
      </c>
      <c r="K22" s="0" t="n">
        <v>0.40625</v>
      </c>
    </row>
    <row r="23" customFormat="false" ht="12.8" hidden="false" customHeight="false" outlineLevel="0" collapsed="false">
      <c r="A23" s="0" t="s">
        <v>171</v>
      </c>
      <c r="B23" s="0" t="s">
        <v>1287</v>
      </c>
      <c r="C23" s="0" t="n">
        <v>96</v>
      </c>
      <c r="D23" s="0" t="n">
        <v>98</v>
      </c>
      <c r="E23" s="0" t="n">
        <v>36</v>
      </c>
      <c r="F23" s="0" t="n">
        <v>2.46153846153846</v>
      </c>
      <c r="G23" s="0" t="n">
        <f aca="false">D23/C22</f>
        <v>2.27906976744186</v>
      </c>
      <c r="H23" s="0" t="n">
        <v>1.08333333333333</v>
      </c>
      <c r="I23" s="48" t="n">
        <v>32</v>
      </c>
      <c r="J23" s="0" t="n">
        <v>2.46153846153846</v>
      </c>
      <c r="K23" s="0" t="n">
        <v>2.38461538461538</v>
      </c>
    </row>
    <row r="24" customFormat="false" ht="12.8" hidden="false" customHeight="false" outlineLevel="0" collapsed="false">
      <c r="A24" s="0" t="s">
        <v>171</v>
      </c>
      <c r="B24" s="0" t="s">
        <v>1288</v>
      </c>
      <c r="C24" s="0" t="n">
        <v>39</v>
      </c>
      <c r="D24" s="0" t="n">
        <v>39</v>
      </c>
      <c r="E24" s="0" t="n">
        <v>39</v>
      </c>
      <c r="F24" s="0" t="n">
        <v>0.423913043478261</v>
      </c>
      <c r="G24" s="0" t="n">
        <f aca="false">D24/C23</f>
        <v>0.40625</v>
      </c>
      <c r="H24" s="0" t="n">
        <v>2.38461538461538</v>
      </c>
      <c r="I24" s="48" t="n">
        <v>1.08333333333333</v>
      </c>
      <c r="J24" s="0" t="n">
        <v>0.419354838709677</v>
      </c>
      <c r="K24" s="0" t="n">
        <v>0.43010752688172</v>
      </c>
    </row>
    <row r="25" customFormat="false" ht="12.8" hidden="false" customHeight="false" outlineLevel="0" collapsed="false">
      <c r="A25" s="0" t="s">
        <v>171</v>
      </c>
      <c r="B25" s="0" t="s">
        <v>1289</v>
      </c>
      <c r="C25" s="0" t="n">
        <v>93</v>
      </c>
      <c r="D25" s="0" t="n">
        <v>92</v>
      </c>
      <c r="E25" s="0" t="n">
        <v>49</v>
      </c>
      <c r="F25" s="0" t="n">
        <v>2.325</v>
      </c>
      <c r="G25" s="0" t="n">
        <f aca="false">D25/C24</f>
        <v>2.35897435897436</v>
      </c>
      <c r="H25" s="0" t="n">
        <v>0.816326530612245</v>
      </c>
      <c r="I25" s="48" t="n">
        <v>2.38461538461538</v>
      </c>
      <c r="J25" s="0" t="n">
        <v>2.325</v>
      </c>
      <c r="K25" s="0" t="n">
        <v>3.25</v>
      </c>
    </row>
    <row r="26" customFormat="false" ht="12.8" hidden="false" customHeight="false" outlineLevel="0" collapsed="false">
      <c r="A26" s="0" t="s">
        <v>171</v>
      </c>
      <c r="B26" s="0" t="s">
        <v>1290</v>
      </c>
      <c r="C26" s="0" t="n">
        <v>40</v>
      </c>
      <c r="D26" s="0" t="n">
        <v>40</v>
      </c>
      <c r="E26" s="0" t="n">
        <v>40</v>
      </c>
      <c r="F26" s="0" t="n">
        <v>0.327868852459016</v>
      </c>
      <c r="G26" s="0" t="n">
        <f aca="false">D26/C25</f>
        <v>0.43010752688172</v>
      </c>
      <c r="H26" s="0" t="n">
        <v>3.25</v>
      </c>
      <c r="I26" s="48" t="n">
        <v>0.816326530612245</v>
      </c>
      <c r="J26" s="0" t="n">
        <v>0.307692307692308</v>
      </c>
      <c r="K26" s="0" t="n">
        <v>0.238461538461538</v>
      </c>
    </row>
    <row r="27" customFormat="false" ht="12.8" hidden="false" customHeight="false" outlineLevel="0" collapsed="false">
      <c r="A27" s="0" t="s">
        <v>171</v>
      </c>
      <c r="B27" s="0" t="s">
        <v>644</v>
      </c>
      <c r="C27" s="0" t="n">
        <v>130</v>
      </c>
      <c r="D27" s="0" t="n">
        <v>122</v>
      </c>
      <c r="E27" s="0" t="n">
        <v>51</v>
      </c>
      <c r="F27" s="0" t="s">
        <v>1373</v>
      </c>
      <c r="G27" s="0" t="n">
        <f aca="false">D27/C26</f>
        <v>3.05</v>
      </c>
      <c r="H27" s="0" t="s">
        <v>1373</v>
      </c>
      <c r="I27" s="48" t="n">
        <v>3.25</v>
      </c>
      <c r="J27" s="0" t="s">
        <v>1373</v>
      </c>
      <c r="K27" s="0" t="n">
        <v>0.419354838709677</v>
      </c>
    </row>
    <row r="28" customFormat="false" ht="12.8" hidden="false" customHeight="false" outlineLevel="0" collapsed="false">
      <c r="A28" s="0" t="s">
        <v>250</v>
      </c>
      <c r="B28" s="0" t="s">
        <v>1291</v>
      </c>
      <c r="C28" s="0" t="n">
        <v>31</v>
      </c>
      <c r="D28" s="0" t="n">
        <v>19</v>
      </c>
      <c r="E28" s="0" t="n">
        <v>14</v>
      </c>
      <c r="F28" s="0" t="n">
        <v>2.38461538461538</v>
      </c>
      <c r="H28" s="0" t="s">
        <v>1373</v>
      </c>
      <c r="I28" s="48" t="s">
        <v>1373</v>
      </c>
      <c r="J28" s="0" t="n">
        <v>2.38461538461538</v>
      </c>
      <c r="K28" s="0" t="s">
        <v>1373</v>
      </c>
    </row>
    <row r="29" customFormat="false" ht="12.8" hidden="false" customHeight="false" outlineLevel="0" collapsed="false">
      <c r="A29" s="0" t="s">
        <v>250</v>
      </c>
      <c r="B29" s="0" t="s">
        <v>1292</v>
      </c>
      <c r="C29" s="0" t="n">
        <v>13</v>
      </c>
      <c r="D29" s="0" t="n">
        <v>13</v>
      </c>
      <c r="E29" s="0" t="n">
        <v>13</v>
      </c>
      <c r="F29" s="0" t="n">
        <v>0.433333333333333</v>
      </c>
      <c r="G29" s="0" t="n">
        <f aca="false">D29/C28</f>
        <v>0.419354838709677</v>
      </c>
      <c r="H29" s="0" t="n">
        <v>2.15384615384615</v>
      </c>
      <c r="I29" s="48" t="n">
        <v>0.928571428571429</v>
      </c>
      <c r="J29" s="0" t="n">
        <v>0.464285714285714</v>
      </c>
      <c r="K29" s="0" t="n">
        <v>0.285714285714286</v>
      </c>
    </row>
    <row r="30" customFormat="false" ht="12.8" hidden="false" customHeight="false" outlineLevel="0" collapsed="false">
      <c r="A30" s="0" t="s">
        <v>250</v>
      </c>
      <c r="B30" s="0" t="s">
        <v>1293</v>
      </c>
      <c r="C30" s="0" t="n">
        <v>28</v>
      </c>
      <c r="D30" s="0" t="n">
        <v>30</v>
      </c>
      <c r="E30" s="0" t="n">
        <v>12</v>
      </c>
      <c r="F30" s="0" t="n">
        <v>3.5</v>
      </c>
      <c r="G30" s="0" t="n">
        <f aca="false">D30/C29</f>
        <v>2.30769230769231</v>
      </c>
      <c r="H30" s="0" t="n">
        <v>0.666666666666667</v>
      </c>
      <c r="I30" s="48" t="n">
        <v>2.15384615384615</v>
      </c>
      <c r="J30" s="0" t="n">
        <v>3.5</v>
      </c>
      <c r="K30" s="0" t="n">
        <v>5.25</v>
      </c>
    </row>
    <row r="31" customFormat="false" ht="12.8" hidden="false" customHeight="false" outlineLevel="0" collapsed="false">
      <c r="A31" s="0" t="s">
        <v>250</v>
      </c>
      <c r="B31" s="0" t="s">
        <v>1294</v>
      </c>
      <c r="C31" s="0" t="n">
        <v>8</v>
      </c>
      <c r="D31" s="0" t="n">
        <v>8</v>
      </c>
      <c r="E31" s="0" t="n">
        <v>8</v>
      </c>
      <c r="F31" s="0" t="n">
        <v>0.205128205128205</v>
      </c>
      <c r="G31" s="0" t="n">
        <f aca="false">D31/C30</f>
        <v>0.285714285714286</v>
      </c>
      <c r="H31" s="0" t="n">
        <v>5.25</v>
      </c>
      <c r="I31" s="48" t="n">
        <v>0.666666666666667</v>
      </c>
      <c r="J31" s="0" t="n">
        <v>0.19047619047619</v>
      </c>
      <c r="K31" s="0" t="n">
        <v>0.547619047619048</v>
      </c>
    </row>
    <row r="32" customFormat="false" ht="12.8" hidden="false" customHeight="false" outlineLevel="0" collapsed="false">
      <c r="A32" s="0" t="s">
        <v>250</v>
      </c>
      <c r="B32" s="0" t="s">
        <v>1295</v>
      </c>
      <c r="C32" s="0" t="n">
        <v>42</v>
      </c>
      <c r="D32" s="0" t="n">
        <v>39</v>
      </c>
      <c r="E32" s="0" t="n">
        <v>19</v>
      </c>
      <c r="F32" s="0" t="n">
        <v>2.1</v>
      </c>
      <c r="G32" s="0" t="n">
        <f aca="false">D32/C31</f>
        <v>4.875</v>
      </c>
      <c r="H32" s="0" t="s">
        <v>1373</v>
      </c>
      <c r="I32" s="48" t="n">
        <v>5.25</v>
      </c>
      <c r="J32" s="0" t="s">
        <v>1373</v>
      </c>
      <c r="K32" s="0" t="n">
        <v>0.173913043478261</v>
      </c>
    </row>
    <row r="33" customFormat="false" ht="12.8" hidden="false" customHeight="false" outlineLevel="0" collapsed="false">
      <c r="A33" s="0" t="s">
        <v>253</v>
      </c>
      <c r="B33" s="0" t="s">
        <v>648</v>
      </c>
      <c r="C33" s="0" t="n">
        <v>23</v>
      </c>
      <c r="D33" s="0" t="n">
        <v>20</v>
      </c>
      <c r="E33" s="0" t="n">
        <v>9</v>
      </c>
      <c r="F33" s="0" t="n">
        <v>5.75</v>
      </c>
      <c r="H33" s="0" t="n">
        <v>0.444444444444444</v>
      </c>
      <c r="I33" s="48" t="s">
        <v>1373</v>
      </c>
      <c r="J33" s="0" t="n">
        <v>5.75</v>
      </c>
      <c r="K33" s="0" t="s">
        <v>1373</v>
      </c>
    </row>
    <row r="34" customFormat="false" ht="12.8" hidden="false" customHeight="false" outlineLevel="0" collapsed="false">
      <c r="A34" s="0" t="s">
        <v>253</v>
      </c>
      <c r="B34" s="0" t="s">
        <v>1296</v>
      </c>
      <c r="C34" s="0" t="n">
        <v>4</v>
      </c>
      <c r="D34" s="0" t="n">
        <v>4</v>
      </c>
      <c r="E34" s="0" t="n">
        <v>4</v>
      </c>
      <c r="F34" s="0" t="n">
        <v>0.181818181818182</v>
      </c>
      <c r="G34" s="0" t="n">
        <f aca="false">D34/C33</f>
        <v>0.173913043478261</v>
      </c>
      <c r="H34" s="0" t="n">
        <v>4</v>
      </c>
      <c r="I34" s="48" t="n">
        <v>0.444444444444444</v>
      </c>
      <c r="J34" s="0" t="n">
        <v>0.25</v>
      </c>
      <c r="K34" s="0" t="n">
        <v>0.4375</v>
      </c>
    </row>
    <row r="35" customFormat="false" ht="12.8" hidden="false" customHeight="false" outlineLevel="0" collapsed="false">
      <c r="A35" s="0" t="s">
        <v>253</v>
      </c>
      <c r="B35" s="0" t="s">
        <v>649</v>
      </c>
      <c r="C35" s="0" t="n">
        <v>16</v>
      </c>
      <c r="D35" s="0" t="n">
        <v>22</v>
      </c>
      <c r="E35" s="0" t="n">
        <v>10</v>
      </c>
      <c r="F35" s="0" t="n">
        <v>2.28571428571429</v>
      </c>
      <c r="G35" s="0" t="n">
        <f aca="false">D35/C34</f>
        <v>5.5</v>
      </c>
      <c r="H35" s="0" t="n">
        <v>0.7</v>
      </c>
      <c r="I35" s="48" t="n">
        <v>4</v>
      </c>
      <c r="J35" s="0" t="n">
        <v>2.28571428571429</v>
      </c>
      <c r="K35" s="0" t="n">
        <v>7.85714285714286</v>
      </c>
    </row>
    <row r="36" customFormat="false" ht="12.8" hidden="false" customHeight="false" outlineLevel="0" collapsed="false">
      <c r="A36" s="0" t="s">
        <v>253</v>
      </c>
      <c r="B36" s="0" t="s">
        <v>1297</v>
      </c>
      <c r="C36" s="0" t="n">
        <v>7</v>
      </c>
      <c r="D36" s="0" t="n">
        <v>7</v>
      </c>
      <c r="E36" s="0" t="n">
        <v>7</v>
      </c>
      <c r="F36" s="0" t="n">
        <v>0.233333333333333</v>
      </c>
      <c r="G36" s="0" t="n">
        <f aca="false">D36/C35</f>
        <v>0.4375</v>
      </c>
      <c r="H36" s="0" t="n">
        <v>7.85714285714286</v>
      </c>
      <c r="I36" s="48" t="n">
        <v>0.7</v>
      </c>
      <c r="J36" s="0" t="n">
        <v>0.127272727272727</v>
      </c>
      <c r="K36" s="0" t="n">
        <v>4.14545454545455</v>
      </c>
    </row>
    <row r="37" customFormat="false" ht="12.8" hidden="false" customHeight="false" outlineLevel="0" collapsed="false">
      <c r="A37" s="0" t="s">
        <v>253</v>
      </c>
      <c r="B37" s="0" t="s">
        <v>650</v>
      </c>
      <c r="C37" s="0" t="n">
        <v>55</v>
      </c>
      <c r="D37" s="0" t="n">
        <v>30</v>
      </c>
      <c r="E37" s="0" t="n">
        <v>40</v>
      </c>
      <c r="F37" s="0" t="n">
        <v>0.230125523012552</v>
      </c>
      <c r="G37" s="0" t="n">
        <f aca="false">D37/C36</f>
        <v>4.28571428571429</v>
      </c>
      <c r="H37" s="0" t="s">
        <v>1373</v>
      </c>
      <c r="I37" s="48" t="n">
        <v>7.85714285714286</v>
      </c>
      <c r="J37" s="0" t="s">
        <v>1373</v>
      </c>
      <c r="K37" s="0" t="n">
        <v>2.09649122807018</v>
      </c>
    </row>
    <row r="38" customFormat="false" ht="12.8" hidden="false" customHeight="false" outlineLevel="0" collapsed="false">
      <c r="A38" s="0" t="s">
        <v>255</v>
      </c>
      <c r="B38" s="0" t="s">
        <v>651</v>
      </c>
      <c r="C38" s="0" t="n">
        <v>228</v>
      </c>
      <c r="D38" s="0" t="n">
        <v>239</v>
      </c>
      <c r="E38" s="0" t="n">
        <v>127</v>
      </c>
      <c r="F38" s="0" t="n">
        <v>0.469135802469136</v>
      </c>
      <c r="G38" s="0" t="s">
        <v>1373</v>
      </c>
      <c r="H38" s="0" t="n">
        <v>3.76377952755905</v>
      </c>
      <c r="I38" s="48" t="s">
        <v>1373</v>
      </c>
      <c r="J38" s="0" t="n">
        <v>0.476987447698745</v>
      </c>
      <c r="K38" s="0" t="s">
        <v>1373</v>
      </c>
    </row>
    <row r="39" customFormat="false" ht="12.8" hidden="false" customHeight="false" outlineLevel="0" collapsed="false">
      <c r="A39" s="0" t="s">
        <v>255</v>
      </c>
      <c r="B39" s="0" t="s">
        <v>1298</v>
      </c>
      <c r="C39" s="0" t="n">
        <v>478</v>
      </c>
      <c r="D39" s="0" t="n">
        <v>486</v>
      </c>
      <c r="E39" s="0" t="n">
        <v>8</v>
      </c>
      <c r="F39" s="0" t="n">
        <v>1.10138248847926</v>
      </c>
      <c r="G39" s="0" t="n">
        <f aca="false">D39/C38</f>
        <v>2.13157894736842</v>
      </c>
      <c r="H39" s="0" t="n">
        <v>86.375</v>
      </c>
      <c r="I39" s="48" t="n">
        <v>3.76377952755905</v>
      </c>
      <c r="J39" s="0" t="n">
        <v>0.691751085383502</v>
      </c>
      <c r="K39" s="0" t="n">
        <v>1.6410998552822</v>
      </c>
    </row>
    <row r="40" customFormat="false" ht="12.8" hidden="false" customHeight="false" outlineLevel="0" collapsed="false">
      <c r="A40" s="0" t="s">
        <v>255</v>
      </c>
      <c r="B40" s="0" t="s">
        <v>1299</v>
      </c>
      <c r="C40" s="0" t="n">
        <v>691</v>
      </c>
      <c r="D40" s="0" t="n">
        <v>434</v>
      </c>
      <c r="E40" s="0" t="n">
        <v>578</v>
      </c>
      <c r="F40" s="0" t="n">
        <v>0.66892545982575</v>
      </c>
      <c r="G40" s="0" t="n">
        <f aca="false">D40/C39</f>
        <v>0.907949790794979</v>
      </c>
      <c r="H40" s="0" t="n">
        <v>1.96193771626298</v>
      </c>
      <c r="I40" s="48" t="n">
        <v>86.375</v>
      </c>
      <c r="J40" s="0" t="n">
        <v>0.609347442680776</v>
      </c>
      <c r="K40" s="0" t="n">
        <v>0.63668430335097</v>
      </c>
    </row>
    <row r="41" customFormat="false" ht="12.8" hidden="false" customHeight="false" outlineLevel="0" collapsed="false">
      <c r="A41" s="0" t="s">
        <v>255</v>
      </c>
      <c r="B41" s="0" t="s">
        <v>1300</v>
      </c>
      <c r="C41" s="0" t="n">
        <v>1134</v>
      </c>
      <c r="D41" s="0" t="n">
        <v>1033</v>
      </c>
      <c r="E41" s="0" t="n">
        <v>384</v>
      </c>
      <c r="F41" s="0" t="n">
        <v>1.67751479289941</v>
      </c>
      <c r="G41" s="0" t="n">
        <f aca="false">D41/C40</f>
        <v>1.49493487698987</v>
      </c>
      <c r="H41" s="0" t="n">
        <v>1.88020833333333</v>
      </c>
      <c r="I41" s="48" t="n">
        <v>1.96193771626298</v>
      </c>
      <c r="J41" s="0" t="n">
        <v>1.57063711911357</v>
      </c>
      <c r="K41" s="0" t="n">
        <v>0.062326869806094</v>
      </c>
    </row>
    <row r="42" customFormat="false" ht="12.8" hidden="false" customHeight="false" outlineLevel="0" collapsed="false">
      <c r="A42" s="0" t="s">
        <v>255</v>
      </c>
      <c r="B42" s="0" t="s">
        <v>1301</v>
      </c>
      <c r="C42" s="0" t="n">
        <v>722</v>
      </c>
      <c r="D42" s="0" t="n">
        <v>676</v>
      </c>
      <c r="E42" s="0" t="n">
        <v>293</v>
      </c>
      <c r="F42" s="0" t="s">
        <v>1373</v>
      </c>
      <c r="G42" s="0" t="n">
        <f aca="false">D42/C41</f>
        <v>0.596119929453263</v>
      </c>
      <c r="H42" s="0" t="s">
        <v>1373</v>
      </c>
      <c r="I42" s="48" t="n">
        <v>1.88020833333333</v>
      </c>
      <c r="J42" s="0" t="n">
        <v>16.0444444444444</v>
      </c>
      <c r="K42" s="0" t="n">
        <v>2.44444444444444</v>
      </c>
    </row>
    <row r="43" customFormat="false" ht="12.8" hidden="false" customHeight="false" outlineLevel="0" collapsed="false">
      <c r="A43" s="0" t="s">
        <v>167</v>
      </c>
      <c r="B43" s="0" t="s">
        <v>654</v>
      </c>
      <c r="C43" s="0" t="n">
        <v>45</v>
      </c>
      <c r="D43" s="0" t="n">
        <v>38</v>
      </c>
      <c r="E43" s="0" t="n">
        <v>14</v>
      </c>
      <c r="F43" s="0" t="n">
        <v>0.409090909090909</v>
      </c>
      <c r="G43" s="0" t="s">
        <v>1373</v>
      </c>
      <c r="H43" s="0" t="n">
        <v>7.85714285714286</v>
      </c>
      <c r="I43" s="48" t="s">
        <v>1373</v>
      </c>
      <c r="J43" s="0" t="s">
        <v>1373</v>
      </c>
      <c r="K43" s="0" t="s">
        <v>1373</v>
      </c>
    </row>
    <row r="44" customFormat="false" ht="12.8" hidden="false" customHeight="false" outlineLevel="0" collapsed="false">
      <c r="A44" s="0" t="s">
        <v>167</v>
      </c>
      <c r="B44" s="0" t="s">
        <v>1302</v>
      </c>
      <c r="C44" s="0" t="n">
        <v>110</v>
      </c>
      <c r="D44" s="0" t="n">
        <v>110</v>
      </c>
      <c r="E44" s="0" t="n">
        <v>110</v>
      </c>
      <c r="F44" s="0" t="n">
        <v>0.381944444444444</v>
      </c>
      <c r="G44" s="0" t="n">
        <f aca="false">D44/C43</f>
        <v>2.44444444444444</v>
      </c>
      <c r="H44" s="0" t="n">
        <v>1.88181818181818</v>
      </c>
      <c r="I44" s="48" t="n">
        <v>7.85714285714286</v>
      </c>
      <c r="J44" s="0" t="n">
        <v>0.531400966183575</v>
      </c>
      <c r="K44" s="0" t="n">
        <v>0.280193236714976</v>
      </c>
    </row>
    <row r="45" customFormat="false" ht="12.8" hidden="false" customHeight="false" outlineLevel="0" collapsed="false">
      <c r="A45" s="0" t="s">
        <v>167</v>
      </c>
      <c r="B45" s="0" t="s">
        <v>1303</v>
      </c>
      <c r="C45" s="0" t="n">
        <v>207</v>
      </c>
      <c r="D45" s="0" t="n">
        <v>288</v>
      </c>
      <c r="E45" s="0" t="n">
        <v>106</v>
      </c>
      <c r="F45" s="0" t="n">
        <v>4.6</v>
      </c>
      <c r="G45" s="0" t="n">
        <f aca="false">D45/C44</f>
        <v>2.61818181818182</v>
      </c>
      <c r="H45" s="0" t="s">
        <v>1373</v>
      </c>
      <c r="I45" s="48" t="n">
        <v>1.88181818181818</v>
      </c>
      <c r="J45" s="0" t="s">
        <v>1373</v>
      </c>
      <c r="K45" s="0" t="n">
        <v>2.36206896551724</v>
      </c>
    </row>
    <row r="46" customFormat="false" ht="12.8" hidden="false" customHeight="false" outlineLevel="0" collapsed="false">
      <c r="A46" s="0" t="s">
        <v>123</v>
      </c>
      <c r="B46" s="0" t="s">
        <v>656</v>
      </c>
      <c r="C46" s="0" t="n">
        <v>58</v>
      </c>
      <c r="D46" s="0" t="n">
        <v>45</v>
      </c>
      <c r="E46" s="0" t="n">
        <v>31</v>
      </c>
      <c r="F46" s="0" t="n">
        <v>0.464</v>
      </c>
      <c r="G46" s="0" t="s">
        <v>1373</v>
      </c>
      <c r="H46" s="0" t="n">
        <v>4.41935483870968</v>
      </c>
      <c r="I46" s="48" t="s">
        <v>1373</v>
      </c>
      <c r="J46" s="0" t="n">
        <v>0.423357664233577</v>
      </c>
      <c r="K46" s="0" t="s">
        <v>1373</v>
      </c>
    </row>
    <row r="47" customFormat="false" ht="12.8" hidden="false" customHeight="false" outlineLevel="0" collapsed="false">
      <c r="A47" s="0" t="s">
        <v>123</v>
      </c>
      <c r="B47" s="0" t="s">
        <v>1304</v>
      </c>
      <c r="C47" s="0" t="n">
        <v>137</v>
      </c>
      <c r="D47" s="0" t="n">
        <v>125</v>
      </c>
      <c r="E47" s="0" t="n">
        <v>76</v>
      </c>
      <c r="F47" s="0" t="n">
        <v>0.652380952380952</v>
      </c>
      <c r="G47" s="0" t="n">
        <f aca="false">D47/C46</f>
        <v>2.1551724137931</v>
      </c>
      <c r="H47" s="0" t="n">
        <v>2.51315789473684</v>
      </c>
      <c r="I47" s="48" t="n">
        <v>4.41935483870968</v>
      </c>
      <c r="J47" s="0" t="n">
        <v>0.717277486910995</v>
      </c>
      <c r="K47" s="0" t="n">
        <v>4.20418848167539</v>
      </c>
    </row>
    <row r="48" customFormat="false" ht="12.8" hidden="false" customHeight="false" outlineLevel="0" collapsed="false">
      <c r="A48" s="0" t="s">
        <v>123</v>
      </c>
      <c r="B48" s="0" t="s">
        <v>657</v>
      </c>
      <c r="C48" s="0" t="n">
        <v>191</v>
      </c>
      <c r="D48" s="0" t="n">
        <v>210</v>
      </c>
      <c r="E48" s="0" t="n">
        <v>56</v>
      </c>
      <c r="F48" s="0" t="n">
        <v>0.226303317535545</v>
      </c>
      <c r="G48" s="0" t="n">
        <f aca="false">D48/C47</f>
        <v>1.53284671532847</v>
      </c>
      <c r="H48" s="0" t="s">
        <v>1373</v>
      </c>
      <c r="I48" s="48" t="n">
        <v>2.51315789473684</v>
      </c>
      <c r="J48" s="0" t="s">
        <v>1373</v>
      </c>
      <c r="K48" s="0" t="n">
        <v>0.62266500622665</v>
      </c>
    </row>
    <row r="49" customFormat="false" ht="12.8" hidden="false" customHeight="false" outlineLevel="0" collapsed="false">
      <c r="A49" s="0" t="s">
        <v>270</v>
      </c>
      <c r="B49" s="0" t="s">
        <v>1305</v>
      </c>
      <c r="C49" s="0" t="n">
        <v>803</v>
      </c>
      <c r="D49" s="0" t="n">
        <v>844</v>
      </c>
      <c r="E49" s="0" t="n">
        <v>375</v>
      </c>
      <c r="F49" s="0" t="n">
        <v>1.606</v>
      </c>
      <c r="G49" s="0" t="s">
        <v>1373</v>
      </c>
      <c r="H49" s="0" t="n">
        <v>1.33333333333333</v>
      </c>
      <c r="I49" s="48" t="s">
        <v>1373</v>
      </c>
      <c r="J49" s="0" t="n">
        <v>1.606</v>
      </c>
      <c r="K49" s="0" t="s">
        <v>1373</v>
      </c>
    </row>
    <row r="50" customFormat="false" ht="12.8" hidden="false" customHeight="false" outlineLevel="0" collapsed="false">
      <c r="A50" s="0" t="s">
        <v>270</v>
      </c>
      <c r="B50" s="0" t="s">
        <v>1306</v>
      </c>
      <c r="C50" s="0" t="n">
        <v>500</v>
      </c>
      <c r="D50" s="0" t="n">
        <v>500</v>
      </c>
      <c r="E50" s="0" t="n">
        <v>500</v>
      </c>
      <c r="F50" s="0" t="n">
        <v>0.3690036900369</v>
      </c>
      <c r="G50" s="0" t="n">
        <f aca="false">D50/C49</f>
        <v>0.62266500622665</v>
      </c>
      <c r="H50" s="0" t="n">
        <v>2.77</v>
      </c>
      <c r="I50" s="48" t="n">
        <v>1.33333333333333</v>
      </c>
      <c r="J50" s="0" t="n">
        <v>0.36101083032491</v>
      </c>
      <c r="K50" s="0" t="n">
        <v>0.783393501805054</v>
      </c>
    </row>
    <row r="51" customFormat="false" ht="12.8" hidden="false" customHeight="false" outlineLevel="0" collapsed="false">
      <c r="A51" s="0" t="s">
        <v>270</v>
      </c>
      <c r="B51" s="0" t="s">
        <v>1307</v>
      </c>
      <c r="C51" s="0" t="n">
        <v>1385</v>
      </c>
      <c r="D51" s="0" t="n">
        <v>1355</v>
      </c>
      <c r="E51" s="0" t="n">
        <v>308</v>
      </c>
      <c r="F51" s="0" t="n">
        <v>1.30414312617702</v>
      </c>
      <c r="G51" s="0" t="n">
        <f aca="false">D51/C50</f>
        <v>2.71</v>
      </c>
      <c r="H51" s="0" t="n">
        <v>3.52272727272727</v>
      </c>
      <c r="I51" s="48" t="n">
        <v>2.77</v>
      </c>
      <c r="J51" s="0" t="n">
        <v>1.27649769585253</v>
      </c>
      <c r="K51" s="0" t="n">
        <v>1.30599078341014</v>
      </c>
    </row>
    <row r="52" customFormat="false" ht="12.8" hidden="false" customHeight="false" outlineLevel="0" collapsed="false">
      <c r="A52" s="0" t="s">
        <v>270</v>
      </c>
      <c r="B52" s="0" t="s">
        <v>1308</v>
      </c>
      <c r="C52" s="0" t="n">
        <v>1085</v>
      </c>
      <c r="D52" s="0" t="n">
        <v>1062</v>
      </c>
      <c r="E52" s="0" t="n">
        <v>348</v>
      </c>
      <c r="F52" s="0" t="n">
        <v>0.880681818181818</v>
      </c>
      <c r="G52" s="0" t="n">
        <f aca="false">D52/C51</f>
        <v>0.766787003610108</v>
      </c>
      <c r="H52" s="0" t="n">
        <v>4.07183908045977</v>
      </c>
      <c r="I52" s="48" t="n">
        <v>3.52272727272727</v>
      </c>
      <c r="J52" s="0" t="n">
        <v>0.765702187720536</v>
      </c>
      <c r="K52" s="0" t="n">
        <v>0.287226534932957</v>
      </c>
    </row>
    <row r="53" customFormat="false" ht="12.8" hidden="false" customHeight="false" outlineLevel="0" collapsed="false">
      <c r="A53" s="0" t="s">
        <v>270</v>
      </c>
      <c r="B53" s="0" t="s">
        <v>660</v>
      </c>
      <c r="C53" s="0" t="n">
        <v>1417</v>
      </c>
      <c r="D53" s="0" t="n">
        <v>1232</v>
      </c>
      <c r="E53" s="0" t="n">
        <v>406</v>
      </c>
      <c r="F53" s="0" t="n">
        <v>3.48157248157248</v>
      </c>
      <c r="G53" s="0" t="n">
        <f aca="false">D53/C52</f>
        <v>1.13548387096774</v>
      </c>
      <c r="H53" s="0" t="s">
        <v>1373</v>
      </c>
      <c r="I53" s="48" t="n">
        <v>4.07183908045977</v>
      </c>
      <c r="J53" s="0" t="s">
        <v>1373</v>
      </c>
      <c r="K53" s="0" t="s">
        <v>1373</v>
      </c>
    </row>
    <row r="54" customFormat="false" ht="12.8" hidden="false" customHeight="false" outlineLevel="0" collapsed="false">
      <c r="A54" s="0" t="s">
        <v>1309</v>
      </c>
      <c r="B54" s="0" t="s">
        <v>1310</v>
      </c>
      <c r="C54" s="0" t="n">
        <v>407</v>
      </c>
      <c r="D54" s="0" t="n">
        <v>407</v>
      </c>
      <c r="E54" s="0" t="n">
        <v>113</v>
      </c>
      <c r="F54" s="0" t="n">
        <v>0.953161592505855</v>
      </c>
      <c r="H54" s="0" t="n">
        <v>4.01769911504425</v>
      </c>
      <c r="I54" s="48" t="s">
        <v>1373</v>
      </c>
      <c r="J54" s="0" t="n">
        <v>0.89647577092511</v>
      </c>
      <c r="K54" s="0" t="n">
        <v>3.00220264317181</v>
      </c>
    </row>
    <row r="55" customFormat="false" ht="12.8" hidden="false" customHeight="false" outlineLevel="0" collapsed="false">
      <c r="A55" s="0" t="s">
        <v>1309</v>
      </c>
      <c r="B55" s="0" t="s">
        <v>1311</v>
      </c>
      <c r="C55" s="0" t="n">
        <v>454</v>
      </c>
      <c r="D55" s="0" t="n">
        <v>427</v>
      </c>
      <c r="E55" s="0" t="n">
        <v>67</v>
      </c>
      <c r="F55" s="0" t="n">
        <v>0.416896235078053</v>
      </c>
      <c r="G55" s="0" t="n">
        <f aca="false">D55/C54</f>
        <v>1.04914004914005</v>
      </c>
      <c r="H55" s="0" t="n">
        <v>20.3432835820896</v>
      </c>
      <c r="I55" s="48" t="n">
        <v>4.01769911504425</v>
      </c>
      <c r="J55" s="0" t="n">
        <v>0.333088774761555</v>
      </c>
      <c r="K55" s="0" t="n">
        <v>0.732208363903155</v>
      </c>
    </row>
    <row r="56" customFormat="false" ht="12.8" hidden="false" customHeight="false" outlineLevel="0" collapsed="false">
      <c r="A56" s="0" t="s">
        <v>1309</v>
      </c>
      <c r="B56" s="0" t="s">
        <v>1312</v>
      </c>
      <c r="C56" s="0" t="n">
        <v>1363</v>
      </c>
      <c r="D56" s="0" t="n">
        <v>1089</v>
      </c>
      <c r="E56" s="0" t="n">
        <v>879</v>
      </c>
      <c r="F56" s="0" t="n">
        <v>1.45775401069519</v>
      </c>
      <c r="G56" s="0" t="n">
        <f aca="false">D56/C55</f>
        <v>2.39867841409692</v>
      </c>
      <c r="H56" s="0" t="n">
        <v>1.1353811149033</v>
      </c>
      <c r="I56" s="48" t="n">
        <v>20.3432835820896</v>
      </c>
      <c r="J56" s="0" t="n">
        <v>1.36573146292585</v>
      </c>
      <c r="K56" s="0" t="n">
        <v>0.040080160320641</v>
      </c>
    </row>
    <row r="57" customFormat="false" ht="12.8" hidden="false" customHeight="false" outlineLevel="0" collapsed="false">
      <c r="A57" s="0" t="s">
        <v>1309</v>
      </c>
      <c r="B57" s="0" t="s">
        <v>1313</v>
      </c>
      <c r="C57" s="0" t="n">
        <v>998</v>
      </c>
      <c r="D57" s="0" t="n">
        <v>935</v>
      </c>
      <c r="E57" s="0" t="n">
        <v>1868</v>
      </c>
      <c r="F57" s="0" t="n">
        <v>43.3913043478261</v>
      </c>
      <c r="G57" s="0" t="n">
        <f aca="false">D57/C56</f>
        <v>0.685986793837124</v>
      </c>
      <c r="H57" s="0" t="n">
        <v>0.021413276231263</v>
      </c>
      <c r="I57" s="48" t="n">
        <v>1.1353811149033</v>
      </c>
      <c r="J57" s="0" t="n">
        <v>24.95</v>
      </c>
      <c r="K57" s="0" t="n">
        <v>0.175</v>
      </c>
    </row>
    <row r="58" customFormat="false" ht="12.8" hidden="false" customHeight="false" outlineLevel="0" collapsed="false">
      <c r="A58" s="0" t="s">
        <v>1309</v>
      </c>
      <c r="B58" s="0" t="s">
        <v>1315</v>
      </c>
      <c r="C58" s="0" t="n">
        <v>40</v>
      </c>
      <c r="D58" s="0" t="n">
        <v>23</v>
      </c>
      <c r="E58" s="0" t="n">
        <v>30</v>
      </c>
      <c r="F58" s="0" t="n">
        <v>5.71428571428571</v>
      </c>
      <c r="G58" s="0" t="n">
        <f aca="false">D58/C57</f>
        <v>0.0230460921843687</v>
      </c>
      <c r="H58" s="0" t="n">
        <v>0.233333333333333</v>
      </c>
      <c r="I58" s="48" t="n">
        <v>0.021413276231263</v>
      </c>
      <c r="J58" s="0" t="n">
        <v>5.71428571428571</v>
      </c>
      <c r="K58" s="0" t="n">
        <v>6</v>
      </c>
    </row>
    <row r="59" customFormat="false" ht="12.8" hidden="false" customHeight="false" outlineLevel="0" collapsed="false">
      <c r="A59" s="0" t="s">
        <v>1309</v>
      </c>
      <c r="B59" s="0" t="s">
        <v>1317</v>
      </c>
      <c r="C59" s="0" t="n">
        <v>7</v>
      </c>
      <c r="D59" s="0" t="n">
        <v>7</v>
      </c>
      <c r="E59" s="0" t="n">
        <v>7</v>
      </c>
      <c r="F59" s="0" t="n">
        <v>0.159090909090909</v>
      </c>
      <c r="G59" s="0" t="n">
        <f aca="false">D59/C58</f>
        <v>0.175</v>
      </c>
      <c r="H59" s="0" t="n">
        <v>6</v>
      </c>
      <c r="I59" s="48" t="n">
        <v>0.233333333333333</v>
      </c>
      <c r="J59" s="0" t="n">
        <v>0.166666666666667</v>
      </c>
      <c r="K59" s="0" t="n">
        <v>0.142857142857143</v>
      </c>
    </row>
    <row r="60" customFormat="false" ht="12.8" hidden="false" customHeight="false" outlineLevel="0" collapsed="false">
      <c r="A60" s="0" t="s">
        <v>1309</v>
      </c>
      <c r="B60" s="0" t="s">
        <v>1318</v>
      </c>
      <c r="C60" s="0" t="n">
        <v>42</v>
      </c>
      <c r="D60" s="0" t="n">
        <v>44</v>
      </c>
      <c r="E60" s="0" t="n">
        <v>11</v>
      </c>
      <c r="F60" s="0" t="n">
        <v>7</v>
      </c>
      <c r="G60" s="0" t="n">
        <f aca="false">D60/C59</f>
        <v>6.28571428571429</v>
      </c>
      <c r="H60" s="0" t="n">
        <v>0.545454545454545</v>
      </c>
      <c r="I60" s="48" t="n">
        <v>6</v>
      </c>
      <c r="J60" s="0" t="n">
        <v>7</v>
      </c>
      <c r="K60" s="0" t="n">
        <v>7.16666666666667</v>
      </c>
    </row>
    <row r="61" customFormat="false" ht="12.8" hidden="false" customHeight="false" outlineLevel="0" collapsed="false">
      <c r="A61" s="0" t="s">
        <v>1309</v>
      </c>
      <c r="B61" s="0" t="s">
        <v>1321</v>
      </c>
      <c r="C61" s="0" t="n">
        <v>6</v>
      </c>
      <c r="D61" s="0" t="n">
        <v>6</v>
      </c>
      <c r="E61" s="0" t="n">
        <v>6</v>
      </c>
      <c r="F61" s="0" t="n">
        <v>0.109090909090909</v>
      </c>
      <c r="G61" s="0" t="n">
        <f aca="false">D61/C60</f>
        <v>0.142857142857143</v>
      </c>
      <c r="H61" s="0" t="n">
        <v>7.16666666666667</v>
      </c>
      <c r="I61" s="48" t="n">
        <v>0.545454545454545</v>
      </c>
      <c r="J61" s="0" t="n">
        <v>0.13953488372093</v>
      </c>
      <c r="K61" s="0" t="n">
        <v>0.302325581395349</v>
      </c>
    </row>
    <row r="62" customFormat="false" ht="12.8" hidden="false" customHeight="false" outlineLevel="0" collapsed="false">
      <c r="A62" s="0" t="s">
        <v>1309</v>
      </c>
      <c r="B62" s="0" t="s">
        <v>1322</v>
      </c>
      <c r="C62" s="0" t="n">
        <v>43</v>
      </c>
      <c r="D62" s="0" t="n">
        <v>55</v>
      </c>
      <c r="E62" s="0" t="n">
        <v>23</v>
      </c>
      <c r="F62" s="0" t="n">
        <v>3.30769230769231</v>
      </c>
      <c r="G62" s="0" t="n">
        <f aca="false">D62/C61</f>
        <v>9.16666666666667</v>
      </c>
      <c r="H62" s="0" t="n">
        <v>0.565217391304348</v>
      </c>
      <c r="I62" s="48" t="n">
        <v>7.16666666666667</v>
      </c>
      <c r="J62" s="0" t="n">
        <v>3.30769230769231</v>
      </c>
      <c r="K62" s="0" t="n">
        <v>4.23076923076923</v>
      </c>
    </row>
    <row r="63" customFormat="false" ht="12.8" hidden="false" customHeight="false" outlineLevel="0" collapsed="false">
      <c r="A63" s="0" t="s">
        <v>1309</v>
      </c>
      <c r="B63" s="0" t="s">
        <v>1323</v>
      </c>
      <c r="C63" s="0" t="n">
        <v>13</v>
      </c>
      <c r="D63" s="0" t="n">
        <v>13</v>
      </c>
      <c r="E63" s="0" t="n">
        <v>13</v>
      </c>
      <c r="F63" s="0" t="n">
        <v>0.245283018867925</v>
      </c>
      <c r="G63" s="0" t="n">
        <f aca="false">D63/C62</f>
        <v>0.302325581395349</v>
      </c>
      <c r="H63" s="0" t="n">
        <v>4.23076923076923</v>
      </c>
      <c r="I63" s="48" t="n">
        <v>0.565217391304348</v>
      </c>
      <c r="J63" s="0" t="n">
        <v>0.236363636363636</v>
      </c>
      <c r="K63" s="0" t="n">
        <v>0.309090909090909</v>
      </c>
    </row>
    <row r="64" customFormat="false" ht="12.8" hidden="false" customHeight="false" outlineLevel="0" collapsed="false">
      <c r="A64" s="0" t="s">
        <v>1309</v>
      </c>
      <c r="B64" s="0" t="s">
        <v>1324</v>
      </c>
      <c r="C64" s="0" t="n">
        <v>55</v>
      </c>
      <c r="D64" s="0" t="n">
        <v>53</v>
      </c>
      <c r="E64" s="0" t="n">
        <v>25</v>
      </c>
      <c r="F64" s="0" t="n">
        <v>3.23529411764706</v>
      </c>
      <c r="G64" s="0" t="n">
        <f aca="false">D64/C63</f>
        <v>4.07692307692308</v>
      </c>
      <c r="H64" s="0" t="n">
        <v>0.68</v>
      </c>
      <c r="I64" s="48" t="n">
        <v>4.23076923076923</v>
      </c>
      <c r="J64" s="0" t="n">
        <v>3.23529411764706</v>
      </c>
      <c r="K64" s="0" t="n">
        <v>2.58823529411765</v>
      </c>
    </row>
    <row r="65" customFormat="false" ht="12.8" hidden="false" customHeight="false" outlineLevel="0" collapsed="false">
      <c r="A65" s="0" t="s">
        <v>1309</v>
      </c>
      <c r="B65" s="0" t="s">
        <v>1325</v>
      </c>
      <c r="C65" s="0" t="n">
        <v>17</v>
      </c>
      <c r="D65" s="0" t="n">
        <v>17</v>
      </c>
      <c r="E65" s="0" t="n">
        <v>17</v>
      </c>
      <c r="F65" s="0" t="n">
        <v>0.354166666666667</v>
      </c>
      <c r="G65" s="0" t="n">
        <f aca="false">D65/C64</f>
        <v>0.309090909090909</v>
      </c>
      <c r="H65" s="0" t="n">
        <v>2.58823529411765</v>
      </c>
      <c r="I65" s="48" t="n">
        <v>0.68</v>
      </c>
      <c r="J65" s="0" t="n">
        <v>0.386363636363636</v>
      </c>
      <c r="K65" s="0" t="n">
        <v>0</v>
      </c>
    </row>
    <row r="66" customFormat="false" ht="12.8" hidden="false" customHeight="false" outlineLevel="0" collapsed="false">
      <c r="A66" s="0" t="s">
        <v>1309</v>
      </c>
      <c r="B66" s="0" t="s">
        <v>1326</v>
      </c>
      <c r="C66" s="0" t="n">
        <v>44</v>
      </c>
      <c r="D66" s="0" t="n">
        <v>48</v>
      </c>
      <c r="E66" s="0" t="n">
        <v>19</v>
      </c>
      <c r="F66" s="0" t="s">
        <v>1373</v>
      </c>
      <c r="G66" s="0" t="n">
        <f aca="false">D66/C65</f>
        <v>2.82352941176471</v>
      </c>
      <c r="H66" s="0" t="s">
        <v>1373</v>
      </c>
      <c r="I66" s="48" t="n">
        <v>2.58823529411765</v>
      </c>
      <c r="J66" s="0" t="s">
        <v>1373</v>
      </c>
      <c r="K66" s="0" t="s">
        <v>1373</v>
      </c>
    </row>
    <row r="67" customFormat="false" ht="12.8" hidden="false" customHeight="false" outlineLevel="0" collapsed="false">
      <c r="A67" s="0" t="s">
        <v>180</v>
      </c>
      <c r="B67" s="0" t="s">
        <v>1327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f aca="false">D67/C66</f>
        <v>0</v>
      </c>
      <c r="H67" s="0" t="n">
        <v>0</v>
      </c>
      <c r="I67" s="48" t="n">
        <v>0</v>
      </c>
      <c r="J67" s="0" t="s">
        <v>1373</v>
      </c>
      <c r="K67" s="0" t="n">
        <v>0.970149253731343</v>
      </c>
    </row>
    <row r="68" customFormat="false" ht="12.8" hidden="false" customHeight="false" outlineLevel="0" collapsed="false">
      <c r="A68" s="0" t="s">
        <v>180</v>
      </c>
      <c r="B68" s="0" t="s">
        <v>1328</v>
      </c>
      <c r="C68" s="0" t="n">
        <v>67</v>
      </c>
      <c r="D68" s="0" t="n">
        <v>67</v>
      </c>
      <c r="E68" s="0" t="n">
        <v>67</v>
      </c>
      <c r="F68" s="0" t="n">
        <v>1</v>
      </c>
      <c r="G68" s="0" t="s">
        <v>1373</v>
      </c>
      <c r="H68" s="0" t="n">
        <v>0.970149253731343</v>
      </c>
      <c r="I68" s="48" t="s">
        <v>1373</v>
      </c>
      <c r="J68" s="0" t="n">
        <v>1.03076923076923</v>
      </c>
      <c r="K68" s="0" t="s">
        <v>1373</v>
      </c>
    </row>
    <row r="69" customFormat="false" ht="12.8" hidden="false" customHeight="false" outlineLevel="0" collapsed="false">
      <c r="A69" s="0" t="s">
        <v>180</v>
      </c>
      <c r="B69" s="0" t="s">
        <v>1329</v>
      </c>
      <c r="C69" s="0" t="n">
        <v>65</v>
      </c>
      <c r="D69" s="0" t="n">
        <v>67</v>
      </c>
      <c r="E69" s="0" t="n">
        <v>34</v>
      </c>
      <c r="F69" s="0" t="n">
        <v>0.955882352941176</v>
      </c>
      <c r="G69" s="0" t="n">
        <f aca="false">D69/C68</f>
        <v>1</v>
      </c>
      <c r="H69" s="0" t="n">
        <v>2</v>
      </c>
      <c r="I69" s="48" t="n">
        <v>0.970149253731343</v>
      </c>
      <c r="J69" s="0" t="n">
        <v>0.955882352941176</v>
      </c>
      <c r="K69" s="0" t="n">
        <v>1.47058823529412</v>
      </c>
    </row>
    <row r="70" customFormat="false" ht="12.8" hidden="false" customHeight="false" outlineLevel="0" collapsed="false">
      <c r="A70" s="0" t="s">
        <v>180</v>
      </c>
      <c r="B70" s="0" t="s">
        <v>1330</v>
      </c>
      <c r="C70" s="0" t="n">
        <v>68</v>
      </c>
      <c r="D70" s="0" t="n">
        <v>68</v>
      </c>
      <c r="E70" s="0" t="n">
        <v>3</v>
      </c>
      <c r="F70" s="0" t="n">
        <v>0.641509433962264</v>
      </c>
      <c r="G70" s="0" t="n">
        <f aca="false">D70/C69</f>
        <v>1.04615384615385</v>
      </c>
      <c r="H70" s="0" t="n">
        <v>33.3333333333333</v>
      </c>
      <c r="I70" s="48" t="n">
        <v>2</v>
      </c>
      <c r="J70" s="0" t="n">
        <v>0.68</v>
      </c>
      <c r="K70" s="0" t="n">
        <v>0.22</v>
      </c>
    </row>
    <row r="71" customFormat="false" ht="12.8" hidden="false" customHeight="false" outlineLevel="0" collapsed="false">
      <c r="A71" s="0" t="s">
        <v>180</v>
      </c>
      <c r="B71" s="0" t="s">
        <v>1331</v>
      </c>
      <c r="C71" s="0" t="n">
        <v>100</v>
      </c>
      <c r="D71" s="0" t="n">
        <v>106</v>
      </c>
      <c r="E71" s="0" t="n">
        <v>55</v>
      </c>
      <c r="F71" s="0" t="n">
        <v>4.54545454545455</v>
      </c>
      <c r="G71" s="0" t="n">
        <f aca="false">D71/C70</f>
        <v>1.55882352941176</v>
      </c>
      <c r="H71" s="0" t="n">
        <v>0.4</v>
      </c>
      <c r="I71" s="48" t="n">
        <v>33.3333333333333</v>
      </c>
      <c r="J71" s="0" t="n">
        <v>4.54545454545455</v>
      </c>
      <c r="K71" s="0" t="n">
        <v>5.45454545454545</v>
      </c>
    </row>
    <row r="72" customFormat="false" ht="12.8" hidden="false" customHeight="false" outlineLevel="0" collapsed="false">
      <c r="A72" s="0" t="s">
        <v>180</v>
      </c>
      <c r="B72" s="0" t="s">
        <v>1332</v>
      </c>
      <c r="C72" s="0" t="n">
        <v>22</v>
      </c>
      <c r="D72" s="0" t="n">
        <v>22</v>
      </c>
      <c r="E72" s="0" t="n">
        <v>22</v>
      </c>
      <c r="F72" s="0" t="n">
        <v>0.173228346456693</v>
      </c>
      <c r="G72" s="0" t="n">
        <f aca="false">D72/C71</f>
        <v>0.22</v>
      </c>
      <c r="H72" s="0" t="n">
        <v>5.45454545454545</v>
      </c>
      <c r="I72" s="48" t="n">
        <v>0.4</v>
      </c>
      <c r="J72" s="0" t="n">
        <v>0.183333333333333</v>
      </c>
      <c r="K72" s="0" t="n">
        <v>0.283333333333333</v>
      </c>
    </row>
    <row r="73" customFormat="false" ht="12.8" hidden="false" customHeight="false" outlineLevel="0" collapsed="false">
      <c r="A73" s="0" t="s">
        <v>180</v>
      </c>
      <c r="B73" s="0" t="s">
        <v>1333</v>
      </c>
      <c r="C73" s="0" t="n">
        <v>120</v>
      </c>
      <c r="D73" s="0" t="n">
        <v>127</v>
      </c>
      <c r="E73" s="0" t="n">
        <v>44</v>
      </c>
      <c r="F73" s="0" t="n">
        <v>3.52941176470588</v>
      </c>
      <c r="G73" s="0" t="n">
        <f aca="false">D73/C72</f>
        <v>5.77272727272727</v>
      </c>
      <c r="H73" s="0" t="n">
        <v>0.772727272727273</v>
      </c>
      <c r="I73" s="48" t="n">
        <v>5.45454545454545</v>
      </c>
      <c r="J73" s="0" t="n">
        <v>3.52941176470588</v>
      </c>
      <c r="K73" s="0" t="n">
        <v>2.64705882352941</v>
      </c>
    </row>
    <row r="74" customFormat="false" ht="12.8" hidden="false" customHeight="false" outlineLevel="0" collapsed="false">
      <c r="A74" s="0" t="s">
        <v>180</v>
      </c>
      <c r="B74" s="0" t="s">
        <v>1335</v>
      </c>
      <c r="C74" s="0" t="n">
        <v>34</v>
      </c>
      <c r="D74" s="0" t="n">
        <v>34</v>
      </c>
      <c r="E74" s="0" t="n">
        <v>34</v>
      </c>
      <c r="F74" s="0" t="n">
        <v>0.395348837209302</v>
      </c>
      <c r="G74" s="0" t="n">
        <f aca="false">D74/C73</f>
        <v>0.283333333333333</v>
      </c>
      <c r="H74" s="0" t="n">
        <v>2.64705882352941</v>
      </c>
      <c r="I74" s="48" t="n">
        <v>0.772727272727273</v>
      </c>
      <c r="J74" s="0" t="n">
        <v>0.377777777777778</v>
      </c>
      <c r="K74" s="0" t="n">
        <v>0.188888888888889</v>
      </c>
    </row>
    <row r="75" customFormat="false" ht="12.8" hidden="false" customHeight="false" outlineLevel="0" collapsed="false">
      <c r="A75" s="0" t="s">
        <v>180</v>
      </c>
      <c r="B75" s="0" t="s">
        <v>1336</v>
      </c>
      <c r="C75" s="0" t="n">
        <v>90</v>
      </c>
      <c r="D75" s="0" t="n">
        <v>86</v>
      </c>
      <c r="E75" s="0" t="n">
        <v>38</v>
      </c>
      <c r="F75" s="0" t="n">
        <v>5.29411764705882</v>
      </c>
      <c r="G75" s="0" t="n">
        <f aca="false">D75/C74</f>
        <v>2.52941176470588</v>
      </c>
      <c r="H75" s="0" t="n">
        <v>0.447368421052632</v>
      </c>
      <c r="I75" s="48" t="n">
        <v>2.64705882352941</v>
      </c>
      <c r="J75" s="0" t="n">
        <v>5.29411764705882</v>
      </c>
      <c r="K75" s="0" t="n">
        <v>3.58823529411765</v>
      </c>
    </row>
    <row r="76" customFormat="false" ht="12.8" hidden="false" customHeight="false" outlineLevel="0" collapsed="false">
      <c r="A76" s="0" t="s">
        <v>180</v>
      </c>
      <c r="B76" s="0" t="s">
        <v>1337</v>
      </c>
      <c r="C76" s="0" t="n">
        <v>17</v>
      </c>
      <c r="D76" s="0" t="n">
        <v>17</v>
      </c>
      <c r="E76" s="0" t="n">
        <v>17</v>
      </c>
      <c r="F76" s="0" t="n">
        <v>0.354166666666667</v>
      </c>
      <c r="G76" s="0" t="n">
        <f aca="false">D76/C75</f>
        <v>0.188888888888889</v>
      </c>
      <c r="H76" s="0" t="n">
        <v>3.58823529411765</v>
      </c>
      <c r="I76" s="48" t="n">
        <v>0.447368421052632</v>
      </c>
      <c r="J76" s="0" t="n">
        <v>0.278688524590164</v>
      </c>
      <c r="K76" s="0" t="n">
        <v>0.639344262295082</v>
      </c>
    </row>
    <row r="77" customFormat="false" ht="12.8" hidden="false" customHeight="false" outlineLevel="0" collapsed="false">
      <c r="A77" s="0" t="s">
        <v>180</v>
      </c>
      <c r="B77" s="0" t="s">
        <v>1338</v>
      </c>
      <c r="C77" s="0" t="n">
        <v>61</v>
      </c>
      <c r="D77" s="0" t="n">
        <v>48</v>
      </c>
      <c r="E77" s="0" t="n">
        <v>22</v>
      </c>
      <c r="F77" s="0" t="n">
        <v>1.56410256410256</v>
      </c>
      <c r="G77" s="0" t="n">
        <f aca="false">D77/C76</f>
        <v>2.82352941176471</v>
      </c>
      <c r="H77" s="0" t="n">
        <v>1.77272727272727</v>
      </c>
      <c r="I77" s="48" t="n">
        <v>3.58823529411765</v>
      </c>
      <c r="J77" s="0" t="n">
        <v>1.56410256410256</v>
      </c>
      <c r="K77" s="0" t="n">
        <v>1.84615384615385</v>
      </c>
    </row>
    <row r="78" customFormat="false" ht="12.8" hidden="false" customHeight="false" outlineLevel="0" collapsed="false">
      <c r="A78" s="0" t="s">
        <v>180</v>
      </c>
      <c r="B78" s="0" t="s">
        <v>1339</v>
      </c>
      <c r="C78" s="0" t="n">
        <v>39</v>
      </c>
      <c r="D78" s="0" t="n">
        <v>39</v>
      </c>
      <c r="E78" s="0" t="n">
        <v>39</v>
      </c>
      <c r="F78" s="0" t="n">
        <v>0.493670886075949</v>
      </c>
      <c r="G78" s="0" t="n">
        <f aca="false">D78/C77</f>
        <v>0.639344262295082</v>
      </c>
      <c r="H78" s="0" t="n">
        <v>1.84615384615385</v>
      </c>
      <c r="I78" s="48" t="n">
        <v>1.77272727272727</v>
      </c>
      <c r="J78" s="0" t="n">
        <v>0.541666666666667</v>
      </c>
      <c r="K78" s="0" t="n">
        <v>0.555555555555556</v>
      </c>
    </row>
    <row r="79" customFormat="false" ht="12.8" hidden="false" customHeight="false" outlineLevel="0" collapsed="false">
      <c r="A79" s="0" t="s">
        <v>180</v>
      </c>
      <c r="B79" s="0" t="s">
        <v>1340</v>
      </c>
      <c r="C79" s="0" t="n">
        <v>72</v>
      </c>
      <c r="D79" s="0" t="n">
        <v>79</v>
      </c>
      <c r="E79" s="0" t="n">
        <v>40</v>
      </c>
      <c r="F79" s="0" t="n">
        <v>1.75609756097561</v>
      </c>
      <c r="G79" s="0" t="n">
        <f aca="false">D79/C78</f>
        <v>2.02564102564103</v>
      </c>
      <c r="H79" s="0" t="n">
        <v>1</v>
      </c>
      <c r="I79" s="48" t="n">
        <v>1.84615384615385</v>
      </c>
      <c r="J79" s="0" t="n">
        <v>1.8</v>
      </c>
      <c r="K79" s="0" t="n">
        <v>0.675</v>
      </c>
    </row>
    <row r="80" customFormat="false" ht="12.8" hidden="false" customHeight="false" outlineLevel="0" collapsed="false">
      <c r="A80" s="0" t="s">
        <v>180</v>
      </c>
      <c r="B80" s="0" t="s">
        <v>1341</v>
      </c>
      <c r="C80" s="0" t="n">
        <v>40</v>
      </c>
      <c r="D80" s="0" t="n">
        <v>41</v>
      </c>
      <c r="E80" s="0" t="n">
        <v>15</v>
      </c>
      <c r="F80" s="0" t="n">
        <v>1.9047619047619</v>
      </c>
      <c r="G80" s="0" t="n">
        <f aca="false">D80/C79</f>
        <v>0.569444444444444</v>
      </c>
      <c r="H80" s="0" t="n">
        <v>1.8</v>
      </c>
      <c r="I80" s="48" t="n">
        <v>1</v>
      </c>
      <c r="J80" s="0" t="n">
        <v>1.48148148148148</v>
      </c>
      <c r="K80" s="0" t="n">
        <v>0.851851851851852</v>
      </c>
    </row>
    <row r="81" customFormat="false" ht="12.8" hidden="false" customHeight="false" outlineLevel="0" collapsed="false">
      <c r="A81" s="0" t="s">
        <v>180</v>
      </c>
      <c r="B81" s="0" t="s">
        <v>1342</v>
      </c>
      <c r="C81" s="0" t="n">
        <v>27</v>
      </c>
      <c r="D81" s="0" t="n">
        <v>21</v>
      </c>
      <c r="E81" s="0" t="n">
        <v>18</v>
      </c>
      <c r="F81" s="0" t="n">
        <v>1.125</v>
      </c>
      <c r="G81" s="0" t="n">
        <f aca="false">D81/C80</f>
        <v>0.525</v>
      </c>
      <c r="H81" s="0" t="n">
        <v>1.27777777777778</v>
      </c>
      <c r="I81" s="48" t="n">
        <v>1.8</v>
      </c>
      <c r="J81" s="0" t="n">
        <v>1.17391304347826</v>
      </c>
      <c r="K81" s="0" t="n">
        <v>1.60869565217391</v>
      </c>
    </row>
    <row r="82" customFormat="false" ht="12.8" hidden="false" customHeight="false" outlineLevel="0" collapsed="false">
      <c r="A82" s="0" t="s">
        <v>180</v>
      </c>
      <c r="B82" s="0" t="s">
        <v>1343</v>
      </c>
      <c r="C82" s="0" t="n">
        <v>23</v>
      </c>
      <c r="D82" s="0" t="n">
        <v>24</v>
      </c>
      <c r="E82" s="0" t="n">
        <v>2</v>
      </c>
      <c r="F82" s="0" t="n">
        <v>0.884615384615385</v>
      </c>
      <c r="G82" s="0" t="n">
        <f aca="false">D82/C81</f>
        <v>0.888888888888889</v>
      </c>
      <c r="H82" s="0" t="n">
        <v>18.5</v>
      </c>
      <c r="I82" s="48" t="n">
        <v>1.27777777777778</v>
      </c>
      <c r="J82" s="0" t="n">
        <v>0.621621621621622</v>
      </c>
      <c r="K82" s="0" t="n">
        <v>3.24324324324324</v>
      </c>
    </row>
    <row r="83" customFormat="false" ht="12.8" hidden="false" customHeight="false" outlineLevel="0" collapsed="false">
      <c r="A83" s="0" t="s">
        <v>180</v>
      </c>
      <c r="B83" s="0" t="s">
        <v>1344</v>
      </c>
      <c r="C83" s="0" t="n">
        <v>37</v>
      </c>
      <c r="D83" s="0" t="n">
        <v>26</v>
      </c>
      <c r="E83" s="0" t="n">
        <v>26</v>
      </c>
      <c r="F83" s="0" t="n">
        <v>0.327433628318584</v>
      </c>
      <c r="G83" s="0" t="n">
        <f aca="false">D83/C82</f>
        <v>1.1304347826087</v>
      </c>
      <c r="H83" s="0" t="s">
        <v>1373</v>
      </c>
      <c r="I83" s="48" t="n">
        <v>18.5</v>
      </c>
      <c r="J83" s="0" t="s">
        <v>1373</v>
      </c>
      <c r="K83" s="0" t="n">
        <v>2.03333333333333</v>
      </c>
    </row>
    <row r="84" customFormat="false" ht="12.8" hidden="false" customHeight="false" outlineLevel="0" collapsed="false">
      <c r="A84" s="0" t="s">
        <v>280</v>
      </c>
      <c r="B84" s="0" t="s">
        <v>669</v>
      </c>
      <c r="C84" s="0" t="n">
        <v>120</v>
      </c>
      <c r="D84" s="0" t="n">
        <v>113</v>
      </c>
      <c r="E84" s="0" t="n">
        <v>24</v>
      </c>
      <c r="F84" s="0" t="n">
        <v>0.49792531120332</v>
      </c>
      <c r="G84" s="0" t="s">
        <v>1373</v>
      </c>
      <c r="H84" s="0" t="n">
        <v>10.1666666666667</v>
      </c>
      <c r="I84" s="48" t="s">
        <v>1373</v>
      </c>
      <c r="J84" s="0" t="n">
        <v>0.491803278688525</v>
      </c>
      <c r="K84" s="0" t="n">
        <v>1.90983606557377</v>
      </c>
    </row>
    <row r="85" customFormat="false" ht="12.8" hidden="false" customHeight="false" outlineLevel="0" collapsed="false">
      <c r="A85" s="0" t="s">
        <v>280</v>
      </c>
      <c r="B85" s="0" t="s">
        <v>1345</v>
      </c>
      <c r="C85" s="0" t="n">
        <v>244</v>
      </c>
      <c r="D85" s="0" t="n">
        <v>241</v>
      </c>
      <c r="E85" s="0" t="n">
        <v>34</v>
      </c>
      <c r="F85" s="0" t="n">
        <v>0.479371316306483</v>
      </c>
      <c r="G85" s="0" t="n">
        <f aca="false">D85/C84</f>
        <v>2.00833333333333</v>
      </c>
      <c r="H85" s="0" t="n">
        <v>13.7058823529412</v>
      </c>
      <c r="I85" s="48" t="n">
        <v>10.1666666666667</v>
      </c>
      <c r="J85" s="0" t="n">
        <v>0.523605150214592</v>
      </c>
      <c r="K85" s="0" t="n">
        <v>1.25536480686695</v>
      </c>
    </row>
    <row r="86" customFormat="false" ht="12.8" hidden="false" customHeight="false" outlineLevel="0" collapsed="false">
      <c r="A86" s="0" t="s">
        <v>280</v>
      </c>
      <c r="B86" s="0" t="s">
        <v>670</v>
      </c>
      <c r="C86" s="0" t="n">
        <v>466</v>
      </c>
      <c r="D86" s="0" t="n">
        <v>509</v>
      </c>
      <c r="E86" s="0" t="n">
        <v>150</v>
      </c>
      <c r="F86" s="0" t="n">
        <v>0.803448275862069</v>
      </c>
      <c r="G86" s="0" t="n">
        <f aca="false">D86/C85</f>
        <v>2.08606557377049</v>
      </c>
      <c r="H86" s="0" t="n">
        <v>3.9</v>
      </c>
      <c r="I86" s="48" t="n">
        <v>13.7058823529412</v>
      </c>
      <c r="J86" s="0" t="n">
        <v>0.796581196581197</v>
      </c>
      <c r="K86" s="0" t="n">
        <v>0.774358974358974</v>
      </c>
    </row>
    <row r="87" customFormat="false" ht="12.8" hidden="false" customHeight="false" outlineLevel="0" collapsed="false">
      <c r="A87" s="0" t="s">
        <v>280</v>
      </c>
      <c r="B87" s="0" t="s">
        <v>1346</v>
      </c>
      <c r="C87" s="0" t="n">
        <v>585</v>
      </c>
      <c r="D87" s="0" t="n">
        <v>580</v>
      </c>
      <c r="E87" s="0" t="n">
        <v>64</v>
      </c>
      <c r="F87" s="0" t="n">
        <v>1.40625</v>
      </c>
      <c r="G87" s="0" t="n">
        <f aca="false">D87/C86</f>
        <v>1.24463519313305</v>
      </c>
      <c r="H87" s="0" t="n">
        <v>7.078125</v>
      </c>
      <c r="I87" s="48" t="n">
        <v>3.9</v>
      </c>
      <c r="J87" s="0" t="n">
        <v>1.29139072847682</v>
      </c>
      <c r="K87" s="0" t="n">
        <v>0.969094922737307</v>
      </c>
    </row>
    <row r="88" customFormat="false" ht="12.8" hidden="false" customHeight="false" outlineLevel="0" collapsed="false">
      <c r="A88" s="0" t="s">
        <v>280</v>
      </c>
      <c r="B88" s="0" t="s">
        <v>1347</v>
      </c>
      <c r="C88" s="0" t="n">
        <v>453</v>
      </c>
      <c r="D88" s="0" t="n">
        <v>416</v>
      </c>
      <c r="E88" s="0" t="n">
        <v>76</v>
      </c>
      <c r="F88" s="0" t="n">
        <v>0.953684210526316</v>
      </c>
      <c r="G88" s="0" t="n">
        <f aca="false">D88/C87</f>
        <v>0.711111111111111</v>
      </c>
      <c r="H88" s="0" t="n">
        <v>5.77631578947368</v>
      </c>
      <c r="I88" s="48" t="n">
        <v>7.078125</v>
      </c>
      <c r="J88" s="0" t="n">
        <v>1.03189066059226</v>
      </c>
      <c r="K88" s="0" t="n">
        <v>0.687927107061503</v>
      </c>
    </row>
    <row r="89" customFormat="false" ht="12.8" hidden="false" customHeight="false" outlineLevel="0" collapsed="false">
      <c r="A89" s="0" t="s">
        <v>280</v>
      </c>
      <c r="B89" s="0" t="s">
        <v>1348</v>
      </c>
      <c r="C89" s="0" t="n">
        <v>439</v>
      </c>
      <c r="D89" s="0" t="n">
        <v>475</v>
      </c>
      <c r="E89" s="0" t="n">
        <v>67</v>
      </c>
      <c r="F89" s="0" t="n">
        <v>1.82916666666667</v>
      </c>
      <c r="G89" s="0" t="n">
        <f aca="false">D89/C88</f>
        <v>1.0485651214128</v>
      </c>
      <c r="H89" s="0" t="n">
        <v>4.50746268656716</v>
      </c>
      <c r="I89" s="48" t="n">
        <v>5.77631578947368</v>
      </c>
      <c r="J89" s="0" t="n">
        <v>1.45364238410596</v>
      </c>
      <c r="K89" s="0" t="n">
        <v>1.99006622516556</v>
      </c>
    </row>
    <row r="90" customFormat="false" ht="12.8" hidden="false" customHeight="false" outlineLevel="0" collapsed="false">
      <c r="A90" s="0" t="s">
        <v>280</v>
      </c>
      <c r="B90" s="0" t="s">
        <v>1349</v>
      </c>
      <c r="C90" s="0" t="n">
        <v>302</v>
      </c>
      <c r="D90" s="0" t="n">
        <v>240</v>
      </c>
      <c r="E90" s="0" t="n">
        <v>128</v>
      </c>
      <c r="F90" s="0" t="n">
        <v>0.483974358974359</v>
      </c>
      <c r="G90" s="0" t="n">
        <f aca="false">D90/C89</f>
        <v>0.546697038724374</v>
      </c>
      <c r="H90" s="0" t="n">
        <v>4.6953125</v>
      </c>
      <c r="I90" s="48" t="n">
        <v>4.50746268656716</v>
      </c>
      <c r="J90" s="0" t="n">
        <v>0.502495840266223</v>
      </c>
      <c r="K90" s="0" t="n">
        <v>0.625623960066556</v>
      </c>
    </row>
    <row r="91" customFormat="false" ht="12.8" hidden="false" customHeight="false" outlineLevel="0" collapsed="false">
      <c r="A91" s="0" t="s">
        <v>280</v>
      </c>
      <c r="B91" s="0" t="s">
        <v>1350</v>
      </c>
      <c r="C91" s="0" t="n">
        <v>601</v>
      </c>
      <c r="D91" s="0" t="n">
        <v>624</v>
      </c>
      <c r="E91" s="0" t="n">
        <v>98</v>
      </c>
      <c r="F91" s="0" t="n">
        <v>1.49875311720698</v>
      </c>
      <c r="G91" s="0" t="n">
        <f aca="false">D91/C90</f>
        <v>2.06622516556291</v>
      </c>
      <c r="H91" s="0" t="n">
        <v>3.83673469387755</v>
      </c>
      <c r="I91" s="48" t="n">
        <v>4.6953125</v>
      </c>
      <c r="J91" s="0" t="n">
        <v>1.59840425531915</v>
      </c>
      <c r="K91" s="0" t="n">
        <v>1.12765957446809</v>
      </c>
    </row>
    <row r="92" customFormat="false" ht="12.8" hidden="false" customHeight="false" outlineLevel="0" collapsed="false">
      <c r="A92" s="0" t="s">
        <v>280</v>
      </c>
      <c r="B92" s="0" t="s">
        <v>1351</v>
      </c>
      <c r="C92" s="0" t="n">
        <v>376</v>
      </c>
      <c r="D92" s="0" t="n">
        <v>401</v>
      </c>
      <c r="E92" s="0" t="n">
        <v>113</v>
      </c>
      <c r="F92" s="0" t="n">
        <v>0.886792452830189</v>
      </c>
      <c r="G92" s="0" t="n">
        <f aca="false">D92/C91</f>
        <v>0.667221297836938</v>
      </c>
      <c r="H92" s="0" t="n">
        <v>3.75221238938053</v>
      </c>
      <c r="I92" s="48" t="n">
        <v>3.83673469387755</v>
      </c>
      <c r="J92" s="0" t="n">
        <v>0.886792452830189</v>
      </c>
      <c r="K92" s="0" t="n">
        <v>0.202830188679245</v>
      </c>
    </row>
    <row r="93" customFormat="false" ht="12.8" hidden="false" customHeight="false" outlineLevel="0" collapsed="false">
      <c r="A93" s="0" t="s">
        <v>280</v>
      </c>
      <c r="B93" s="0" t="s">
        <v>1352</v>
      </c>
      <c r="C93" s="0" t="n">
        <v>424</v>
      </c>
      <c r="D93" s="0" t="n">
        <v>424</v>
      </c>
      <c r="E93" s="0" t="n">
        <v>424</v>
      </c>
      <c r="F93" s="0" t="n">
        <v>7.1864406779661</v>
      </c>
      <c r="G93" s="0" t="n">
        <f aca="false">D93/C92</f>
        <v>1.12765957446809</v>
      </c>
      <c r="H93" s="0" t="n">
        <v>0.202830188679245</v>
      </c>
      <c r="I93" s="48" t="n">
        <v>3.75221238938053</v>
      </c>
      <c r="J93" s="0" t="n">
        <v>4.93023255813954</v>
      </c>
      <c r="K93" s="0" t="n">
        <v>0.313953488372093</v>
      </c>
    </row>
    <row r="94" customFormat="false" ht="12.8" hidden="false" customHeight="false" outlineLevel="0" collapsed="false">
      <c r="A94" s="0" t="s">
        <v>290</v>
      </c>
      <c r="B94" s="0" t="s">
        <v>1353</v>
      </c>
      <c r="C94" s="0" t="n">
        <v>86</v>
      </c>
      <c r="D94" s="0" t="n">
        <v>59</v>
      </c>
      <c r="E94" s="0" t="n">
        <v>36</v>
      </c>
      <c r="F94" s="0" t="n">
        <v>3.18518518518519</v>
      </c>
      <c r="G94" s="0" t="n">
        <f aca="false">D94/C93</f>
        <v>0.139150943396226</v>
      </c>
      <c r="H94" s="0" t="n">
        <v>0.75</v>
      </c>
      <c r="I94" s="48" t="n">
        <v>0.202830188679245</v>
      </c>
      <c r="J94" s="0" t="n">
        <v>3.18518518518519</v>
      </c>
      <c r="K94" s="0" t="n">
        <v>2.62962962962963</v>
      </c>
    </row>
    <row r="95" customFormat="false" ht="12.8" hidden="false" customHeight="false" outlineLevel="0" collapsed="false">
      <c r="A95" s="0" t="s">
        <v>290</v>
      </c>
      <c r="B95" s="0" t="s">
        <v>1354</v>
      </c>
      <c r="C95" s="0" t="n">
        <v>27</v>
      </c>
      <c r="D95" s="0" t="n">
        <v>27</v>
      </c>
      <c r="E95" s="0" t="n">
        <v>27</v>
      </c>
      <c r="F95" s="0" t="n">
        <v>0.442622950819672</v>
      </c>
      <c r="G95" s="0" t="n">
        <f aca="false">D95/C94</f>
        <v>0.313953488372093</v>
      </c>
      <c r="H95" s="0" t="n">
        <v>2.62962962962963</v>
      </c>
      <c r="I95" s="48" t="n">
        <v>0.75</v>
      </c>
      <c r="J95" s="0" t="n">
        <v>0.380281690140845</v>
      </c>
      <c r="K95" s="0" t="n">
        <v>0.366197183098592</v>
      </c>
    </row>
    <row r="96" customFormat="false" ht="12.8" hidden="false" customHeight="false" outlineLevel="0" collapsed="false">
      <c r="A96" s="0" t="s">
        <v>290</v>
      </c>
      <c r="B96" s="0" t="s">
        <v>1355</v>
      </c>
      <c r="C96" s="0" t="n">
        <v>71</v>
      </c>
      <c r="D96" s="0" t="n">
        <v>61</v>
      </c>
      <c r="E96" s="0" t="n">
        <v>22</v>
      </c>
      <c r="F96" s="0" t="n">
        <v>2.73076923076923</v>
      </c>
      <c r="G96" s="0" t="n">
        <f aca="false">D96/C95</f>
        <v>2.25925925925926</v>
      </c>
      <c r="H96" s="0" t="n">
        <v>1.18181818181818</v>
      </c>
      <c r="I96" s="48" t="n">
        <v>2.62962962962963</v>
      </c>
      <c r="J96" s="0" t="n">
        <v>2.73076923076923</v>
      </c>
      <c r="K96" s="0" t="n">
        <v>4.19230769230769</v>
      </c>
    </row>
    <row r="97" customFormat="false" ht="12.8" hidden="false" customHeight="false" outlineLevel="0" collapsed="false">
      <c r="A97" s="0" t="s">
        <v>290</v>
      </c>
      <c r="B97" s="0" t="s">
        <v>1356</v>
      </c>
      <c r="C97" s="0" t="n">
        <v>26</v>
      </c>
      <c r="D97" s="0" t="n">
        <v>26</v>
      </c>
      <c r="E97" s="0" t="n">
        <v>26</v>
      </c>
      <c r="F97" s="0" t="n">
        <v>0.288888888888889</v>
      </c>
      <c r="G97" s="0" t="n">
        <f aca="false">D97/C96</f>
        <v>0.366197183098592</v>
      </c>
      <c r="H97" s="0" t="n">
        <v>4.19230769230769</v>
      </c>
      <c r="I97" s="48" t="n">
        <v>1.18181818181818</v>
      </c>
      <c r="J97" s="0" t="n">
        <v>0.238532110091743</v>
      </c>
      <c r="K97" s="0" t="n">
        <v>5.59633027522936</v>
      </c>
    </row>
    <row r="98" customFormat="false" ht="12.8" hidden="false" customHeight="false" outlineLevel="0" collapsed="false">
      <c r="A98" s="0" t="s">
        <v>290</v>
      </c>
      <c r="B98" s="0" t="s">
        <v>1357</v>
      </c>
      <c r="C98" s="0" t="n">
        <v>109</v>
      </c>
      <c r="D98" s="0" t="n">
        <v>90</v>
      </c>
      <c r="E98" s="0" t="n">
        <v>39</v>
      </c>
      <c r="F98" s="0" t="n">
        <v>0.178688524590164</v>
      </c>
      <c r="G98" s="0" t="n">
        <f aca="false">D98/C97</f>
        <v>3.46153846153846</v>
      </c>
      <c r="H98" s="0" t="n">
        <v>15.6410256410256</v>
      </c>
      <c r="I98" s="48" t="n">
        <v>4.19230769230769</v>
      </c>
      <c r="J98" s="0" t="n">
        <v>0.178688524590164</v>
      </c>
      <c r="K98" s="0" t="n">
        <v>0.473770491803279</v>
      </c>
    </row>
    <row r="99" customFormat="false" ht="12.8" hidden="false" customHeight="false" outlineLevel="0" collapsed="false">
      <c r="A99" s="0" t="s">
        <v>290</v>
      </c>
      <c r="B99" s="0" t="s">
        <v>1358</v>
      </c>
      <c r="C99" s="0" t="n">
        <v>610</v>
      </c>
      <c r="D99" s="0" t="n">
        <v>610</v>
      </c>
      <c r="E99" s="0" t="n">
        <v>610</v>
      </c>
      <c r="F99" s="0" t="n">
        <v>2.89099526066351</v>
      </c>
      <c r="G99" s="0" t="n">
        <f aca="false">D99/C98</f>
        <v>5.59633027522936</v>
      </c>
      <c r="H99" s="0" t="n">
        <v>0.473770491803279</v>
      </c>
      <c r="I99" s="48" t="n">
        <v>15.6410256410256</v>
      </c>
      <c r="J99" s="0" t="n">
        <v>2.11072664359862</v>
      </c>
      <c r="K99" s="0" t="n">
        <v>0.069204152249135</v>
      </c>
    </row>
    <row r="100" customFormat="false" ht="12.8" hidden="false" customHeight="false" outlineLevel="0" collapsed="false">
      <c r="A100" s="0" t="s">
        <v>162</v>
      </c>
      <c r="B100" s="0" t="s">
        <v>678</v>
      </c>
      <c r="C100" s="0" t="n">
        <v>289</v>
      </c>
      <c r="D100" s="0" t="n">
        <v>211</v>
      </c>
      <c r="E100" s="0" t="n">
        <v>156</v>
      </c>
      <c r="F100" s="0" t="s">
        <v>1373</v>
      </c>
      <c r="G100" s="0" t="n">
        <f aca="false">D100/C99</f>
        <v>0.345901639344262</v>
      </c>
      <c r="H100" s="0" t="n">
        <v>0.128205128205128</v>
      </c>
      <c r="I100" s="48" t="n">
        <v>0.473770491803279</v>
      </c>
      <c r="J100" s="0" t="n">
        <v>14.45</v>
      </c>
      <c r="K100" s="0" t="n">
        <v>12.2</v>
      </c>
    </row>
    <row r="101" customFormat="false" ht="12.8" hidden="false" customHeight="false" outlineLevel="0" collapsed="false">
      <c r="A101" s="0" t="s">
        <v>162</v>
      </c>
      <c r="B101" s="0" t="s">
        <v>1359</v>
      </c>
      <c r="C101" s="0" t="n">
        <v>20</v>
      </c>
      <c r="D101" s="0" t="n">
        <v>20</v>
      </c>
      <c r="E101" s="0" t="n">
        <v>20</v>
      </c>
      <c r="F101" s="0" t="n">
        <v>0.092592592592593</v>
      </c>
      <c r="G101" s="0" t="n">
        <f aca="false">D101/C100</f>
        <v>0.069204152249135</v>
      </c>
      <c r="H101" s="0" t="n">
        <v>12.2</v>
      </c>
      <c r="I101" s="48" t="n">
        <v>0.128205128205128</v>
      </c>
      <c r="J101" s="0" t="n">
        <v>0.081967213114754</v>
      </c>
      <c r="K101" s="0" t="n">
        <v>0.483606557377049</v>
      </c>
    </row>
    <row r="102" customFormat="false" ht="12.8" hidden="false" customHeight="false" outlineLevel="0" collapsed="false">
      <c r="A102" s="0" t="s">
        <v>162</v>
      </c>
      <c r="B102" s="0" t="s">
        <v>679</v>
      </c>
      <c r="C102" s="0" t="n">
        <v>244</v>
      </c>
      <c r="D102" s="0" t="n">
        <v>216</v>
      </c>
      <c r="E102" s="0" t="n">
        <v>43</v>
      </c>
      <c r="F102" s="0" t="n">
        <v>2.06779661016949</v>
      </c>
      <c r="G102" s="0" t="n">
        <f aca="false">D102/C101</f>
        <v>10.8</v>
      </c>
      <c r="H102" s="0" t="n">
        <v>2.74418604651163</v>
      </c>
      <c r="I102" s="48" t="n">
        <v>12.2</v>
      </c>
      <c r="J102" s="0" t="n">
        <v>2.06779661016949</v>
      </c>
      <c r="K102" s="0" t="n">
        <v>2.72881355932203</v>
      </c>
    </row>
    <row r="103" customFormat="false" ht="12.8" hidden="false" customHeight="false" outlineLevel="0" collapsed="false">
      <c r="A103" s="0" t="s">
        <v>162</v>
      </c>
      <c r="B103" s="0" t="s">
        <v>1362</v>
      </c>
      <c r="C103" s="0" t="n">
        <v>118</v>
      </c>
      <c r="D103" s="0" t="n">
        <v>118</v>
      </c>
      <c r="E103" s="0" t="n">
        <v>118</v>
      </c>
      <c r="F103" s="0" t="n">
        <v>0.383116883116883</v>
      </c>
      <c r="G103" s="0" t="n">
        <f aca="false">D103/C102</f>
        <v>0.483606557377049</v>
      </c>
      <c r="H103" s="0" t="n">
        <v>2.72881355932203</v>
      </c>
      <c r="I103" s="48" t="n">
        <v>2.74418604651163</v>
      </c>
      <c r="J103" s="0" t="n">
        <v>0.366459627329193</v>
      </c>
      <c r="K103" s="0" t="n">
        <v>0.459627329192547</v>
      </c>
    </row>
    <row r="104" customFormat="false" ht="12.8" hidden="false" customHeight="false" outlineLevel="0" collapsed="false">
      <c r="A104" s="0" t="s">
        <v>162</v>
      </c>
      <c r="B104" s="0" t="s">
        <v>1363</v>
      </c>
      <c r="C104" s="0" t="n">
        <v>322</v>
      </c>
      <c r="D104" s="0" t="n">
        <v>308</v>
      </c>
      <c r="E104" s="0" t="n">
        <v>79</v>
      </c>
      <c r="F104" s="0" t="n">
        <v>2.17567567567568</v>
      </c>
      <c r="G104" s="0" t="n">
        <f aca="false">D104/C103</f>
        <v>2.61016949152542</v>
      </c>
      <c r="H104" s="0" t="n">
        <v>1.87341772151899</v>
      </c>
      <c r="I104" s="48" t="n">
        <v>2.72881355932203</v>
      </c>
      <c r="J104" s="0" t="n">
        <v>2.17567567567568</v>
      </c>
      <c r="K104" s="0" t="n">
        <v>2.97297297297297</v>
      </c>
    </row>
    <row r="105" customFormat="false" ht="12.8" hidden="false" customHeight="false" outlineLevel="0" collapsed="false">
      <c r="A105" s="0" t="s">
        <v>162</v>
      </c>
      <c r="B105" s="0" t="s">
        <v>1364</v>
      </c>
      <c r="C105" s="0" t="n">
        <v>148</v>
      </c>
      <c r="D105" s="0" t="n">
        <v>148</v>
      </c>
      <c r="E105" s="0" t="n">
        <v>148</v>
      </c>
      <c r="F105" s="0" t="n">
        <v>0.344988344988345</v>
      </c>
      <c r="G105" s="0" t="n">
        <f aca="false">D105/C104</f>
        <v>0.459627329192547</v>
      </c>
      <c r="H105" s="0" t="n">
        <v>2.97297297297297</v>
      </c>
      <c r="I105" s="48" t="n">
        <v>1.87341772151899</v>
      </c>
      <c r="J105" s="0" t="n">
        <v>0.336363636363636</v>
      </c>
      <c r="K105" s="0" t="n">
        <v>0</v>
      </c>
    </row>
    <row r="106" customFormat="false" ht="12.8" hidden="false" customHeight="false" outlineLevel="0" collapsed="false">
      <c r="A106" s="0" t="s">
        <v>162</v>
      </c>
      <c r="B106" s="0" t="s">
        <v>1365</v>
      </c>
      <c r="C106" s="0" t="n">
        <v>440</v>
      </c>
      <c r="D106" s="0" t="n">
        <v>429</v>
      </c>
      <c r="E106" s="0" t="n">
        <v>47</v>
      </c>
      <c r="F106" s="0" t="s">
        <v>1373</v>
      </c>
      <c r="G106" s="0" t="n">
        <f aca="false">D106/C105</f>
        <v>2.89864864864865</v>
      </c>
      <c r="H106" s="0" t="n">
        <v>0</v>
      </c>
      <c r="I106" s="48" t="n">
        <v>2.97297297297297</v>
      </c>
      <c r="J106" s="0" t="s">
        <v>1373</v>
      </c>
      <c r="K106" s="0" t="s">
        <v>1373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9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8.33"/>
    <col collapsed="false" customWidth="true" hidden="false" outlineLevel="0" max="3" min="3" style="0" width="7.49"/>
    <col collapsed="false" customWidth="true" hidden="false" outlineLevel="0" max="4" min="4" style="0" width="12.64"/>
    <col collapsed="false" customWidth="true" hidden="false" outlineLevel="0" max="5" min="5" style="0" width="8.06"/>
    <col collapsed="false" customWidth="true" hidden="false" outlineLevel="0" max="6" min="6" style="0" width="7.36"/>
    <col collapsed="false" customWidth="true" hidden="false" outlineLevel="0" max="7" min="7" style="0" width="8.33"/>
    <col collapsed="false" customWidth="true" hidden="false" outlineLevel="0" max="8" min="8" style="0" width="7.64"/>
    <col collapsed="false" customWidth="true" hidden="false" outlineLevel="0" max="9" min="9" style="0" width="6.54"/>
    <col collapsed="false" customWidth="true" hidden="false" outlineLevel="0" max="10" min="10" style="0" width="8.47"/>
    <col collapsed="false" customWidth="true" hidden="false" outlineLevel="0" max="11" min="11" style="0" width="8.33"/>
    <col collapsed="false" customWidth="true" hidden="false" outlineLevel="0" max="12" min="12" style="0" width="4.71"/>
    <col collapsed="false" customWidth="true" hidden="false" outlineLevel="0" max="13" min="13" style="0" width="6.67"/>
    <col collapsed="false" customWidth="true" hidden="false" outlineLevel="0" max="14" min="14" style="0" width="16.94"/>
    <col collapsed="false" customWidth="true" hidden="false" outlineLevel="0" max="15" min="15" style="0" width="9.59"/>
    <col collapsed="false" customWidth="true" hidden="false" outlineLevel="0" max="16" min="16" style="0" width="10"/>
    <col collapsed="false" customWidth="true" hidden="false" outlineLevel="0" max="17" min="17" style="0" width="8.89"/>
    <col collapsed="false" customWidth="true" hidden="false" outlineLevel="0" max="18" min="18" style="0" width="10.41"/>
    <col collapsed="false" customWidth="true" hidden="false" outlineLevel="0" max="19" min="19" style="0" width="9.44"/>
  </cols>
  <sheetData>
    <row r="1" customFormat="false" ht="12.8" hidden="false" customHeight="false" outlineLevel="0" collapsed="false">
      <c r="A1" s="0" t="s">
        <v>2</v>
      </c>
      <c r="B1" s="0" t="s">
        <v>359</v>
      </c>
      <c r="C1" s="0" t="s">
        <v>360</v>
      </c>
      <c r="D1" s="0" t="s">
        <v>691</v>
      </c>
      <c r="E1" s="0" t="s">
        <v>692</v>
      </c>
      <c r="F1" s="0" t="s">
        <v>693</v>
      </c>
      <c r="G1" s="0" t="s">
        <v>694</v>
      </c>
      <c r="H1" s="0" t="s">
        <v>695</v>
      </c>
      <c r="I1" s="0" t="s">
        <v>696</v>
      </c>
      <c r="J1" s="26" t="s">
        <v>697</v>
      </c>
      <c r="K1" s="26" t="s">
        <v>698</v>
      </c>
      <c r="L1" s="0" t="s">
        <v>699</v>
      </c>
      <c r="N1" s="37" t="s">
        <v>700</v>
      </c>
      <c r="O1" s="37"/>
      <c r="P1" s="37" t="s">
        <v>701</v>
      </c>
      <c r="R1" s="37" t="s">
        <v>702</v>
      </c>
      <c r="S1" s="37" t="s">
        <v>703</v>
      </c>
    </row>
    <row r="2" customFormat="false" ht="12.8" hidden="false" customHeight="false" outlineLevel="0" collapsed="false">
      <c r="A2" s="0" t="s">
        <v>1374</v>
      </c>
      <c r="B2" s="0" t="n">
        <v>72274</v>
      </c>
      <c r="C2" s="0" t="n">
        <v>75198</v>
      </c>
      <c r="D2" s="0" t="s">
        <v>1375</v>
      </c>
      <c r="E2" s="0" t="n">
        <v>72274</v>
      </c>
      <c r="F2" s="0" t="n">
        <v>74511</v>
      </c>
      <c r="G2" s="0" t="n">
        <v>2238</v>
      </c>
      <c r="H2" s="0" t="n">
        <v>2238</v>
      </c>
      <c r="I2" s="30" t="s">
        <v>707</v>
      </c>
      <c r="J2" s="26" t="n">
        <v>54</v>
      </c>
      <c r="K2" s="26" t="n">
        <v>40</v>
      </c>
      <c r="L2" s="0" t="n">
        <v>30</v>
      </c>
      <c r="P2" s="0" t="n">
        <f aca="false">K2/J3</f>
        <v>1.33333333333333</v>
      </c>
      <c r="R2" s="0" t="n">
        <f aca="false">J4/J2</f>
        <v>0.277777777777778</v>
      </c>
      <c r="S2" s="0" t="n">
        <f aca="false">J2/J4</f>
        <v>3.6</v>
      </c>
    </row>
    <row r="3" customFormat="false" ht="12.8" hidden="false" customHeight="false" outlineLevel="0" collapsed="false">
      <c r="A3" s="0" t="s">
        <v>1374</v>
      </c>
      <c r="B3" s="0" t="n">
        <v>72274</v>
      </c>
      <c r="C3" s="0" t="n">
        <v>75198</v>
      </c>
      <c r="D3" s="0" t="s">
        <v>1376</v>
      </c>
      <c r="E3" s="0" t="n">
        <v>74512</v>
      </c>
      <c r="F3" s="0" t="n">
        <v>74628</v>
      </c>
      <c r="G3" s="0" t="n">
        <v>117</v>
      </c>
      <c r="H3" s="0" t="n">
        <v>117</v>
      </c>
      <c r="I3" s="30" t="s">
        <v>707</v>
      </c>
      <c r="J3" s="26" t="n">
        <v>30</v>
      </c>
      <c r="K3" s="26" t="n">
        <v>25</v>
      </c>
      <c r="L3" s="0" t="n">
        <v>24</v>
      </c>
      <c r="N3" s="0" t="n">
        <f aca="false">J3/K2</f>
        <v>0.75</v>
      </c>
      <c r="P3" s="0" t="n">
        <f aca="false">K3/J4</f>
        <v>1.66666666666667</v>
      </c>
    </row>
    <row r="4" customFormat="false" ht="12.8" hidden="false" customHeight="false" outlineLevel="0" collapsed="false">
      <c r="A4" s="0" t="s">
        <v>1374</v>
      </c>
      <c r="B4" s="0" t="n">
        <v>72274</v>
      </c>
      <c r="C4" s="0" t="n">
        <v>75198</v>
      </c>
      <c r="D4" s="0" t="s">
        <v>1377</v>
      </c>
      <c r="E4" s="0" t="n">
        <v>74629</v>
      </c>
      <c r="F4" s="0" t="n">
        <v>75198</v>
      </c>
      <c r="G4" s="0" t="n">
        <v>570</v>
      </c>
      <c r="H4" s="0" t="n">
        <v>570</v>
      </c>
      <c r="I4" s="30" t="s">
        <v>707</v>
      </c>
      <c r="J4" s="26" t="n">
        <v>15</v>
      </c>
      <c r="K4" s="26" t="n">
        <v>16</v>
      </c>
      <c r="L4" s="0" t="n">
        <v>7</v>
      </c>
      <c r="N4" s="0" t="n">
        <f aca="false">J4/K3</f>
        <v>0.6</v>
      </c>
      <c r="P4" s="0" t="n">
        <f aca="false">K4/J5</f>
        <v>0.666666666666667</v>
      </c>
    </row>
    <row r="5" customFormat="false" ht="12.8" hidden="false" customHeight="false" outlineLevel="0" collapsed="false">
      <c r="A5" s="0" t="s">
        <v>1378</v>
      </c>
      <c r="B5" s="0" t="n">
        <v>158315</v>
      </c>
      <c r="C5" s="0" t="n">
        <v>160782</v>
      </c>
      <c r="D5" s="0" t="s">
        <v>1379</v>
      </c>
      <c r="E5" s="0" t="n">
        <v>158315</v>
      </c>
      <c r="F5" s="0" t="n">
        <v>159658</v>
      </c>
      <c r="G5" s="0" t="n">
        <v>1344</v>
      </c>
      <c r="H5" s="0" t="n">
        <v>1344</v>
      </c>
      <c r="I5" s="30" t="s">
        <v>707</v>
      </c>
      <c r="J5" s="26" t="n">
        <v>24</v>
      </c>
      <c r="K5" s="26" t="n">
        <v>22</v>
      </c>
      <c r="L5" s="0" t="n">
        <v>18</v>
      </c>
      <c r="N5" s="0" t="n">
        <f aca="false">J5/K4</f>
        <v>1.5</v>
      </c>
      <c r="P5" s="0" t="n">
        <f aca="false">K5/J6</f>
        <v>2.2</v>
      </c>
      <c r="R5" s="0" t="n">
        <f aca="false">J7/J5</f>
        <v>0.75</v>
      </c>
      <c r="S5" s="0" t="n">
        <f aca="false">J5/J7</f>
        <v>1.33333333333333</v>
      </c>
    </row>
    <row r="6" customFormat="false" ht="12.8" hidden="false" customHeight="false" outlineLevel="0" collapsed="false">
      <c r="A6" s="0" t="s">
        <v>1378</v>
      </c>
      <c r="B6" s="0" t="n">
        <v>158315</v>
      </c>
      <c r="C6" s="0" t="n">
        <v>160782</v>
      </c>
      <c r="D6" s="0" t="s">
        <v>1380</v>
      </c>
      <c r="E6" s="0" t="n">
        <v>159659</v>
      </c>
      <c r="F6" s="0" t="n">
        <v>159699</v>
      </c>
      <c r="G6" s="0" t="n">
        <v>41</v>
      </c>
      <c r="H6" s="0" t="n">
        <v>41</v>
      </c>
      <c r="I6" s="30" t="s">
        <v>707</v>
      </c>
      <c r="J6" s="26" t="n">
        <v>10</v>
      </c>
      <c r="K6" s="26" t="n">
        <v>9</v>
      </c>
      <c r="L6" s="0" t="n">
        <v>1</v>
      </c>
      <c r="N6" s="0" t="n">
        <f aca="false">J6/K5</f>
        <v>0.454545454545455</v>
      </c>
      <c r="P6" s="0" t="n">
        <f aca="false">K6/J7</f>
        <v>0.5</v>
      </c>
    </row>
    <row r="7" customFormat="false" ht="12.8" hidden="false" customHeight="false" outlineLevel="0" collapsed="false">
      <c r="A7" s="0" t="s">
        <v>1378</v>
      </c>
      <c r="B7" s="0" t="n">
        <v>158315</v>
      </c>
      <c r="C7" s="0" t="n">
        <v>160782</v>
      </c>
      <c r="D7" s="0" t="s">
        <v>1381</v>
      </c>
      <c r="E7" s="0" t="n">
        <v>159700</v>
      </c>
      <c r="F7" s="0" t="n">
        <v>160782</v>
      </c>
      <c r="G7" s="0" t="n">
        <v>1083</v>
      </c>
      <c r="H7" s="0" t="n">
        <v>1083</v>
      </c>
      <c r="I7" s="30" t="s">
        <v>707</v>
      </c>
      <c r="J7" s="26" t="n">
        <v>18</v>
      </c>
      <c r="K7" s="26" t="n">
        <v>14</v>
      </c>
      <c r="L7" s="0" t="n">
        <v>5</v>
      </c>
      <c r="N7" s="0" t="n">
        <f aca="false">J7/K6</f>
        <v>2</v>
      </c>
    </row>
    <row r="8" customFormat="false" ht="12.8" hidden="false" customHeight="false" outlineLevel="0" collapsed="false">
      <c r="A8" s="0" t="s">
        <v>1382</v>
      </c>
      <c r="B8" s="0" t="n">
        <v>176665</v>
      </c>
      <c r="C8" s="0" t="n">
        <v>179309</v>
      </c>
      <c r="D8" s="0" t="s">
        <v>1383</v>
      </c>
      <c r="E8" s="0" t="n">
        <v>176665</v>
      </c>
      <c r="F8" s="0" t="n">
        <v>176952</v>
      </c>
      <c r="G8" s="0" t="n">
        <v>288</v>
      </c>
      <c r="H8" s="0" t="n">
        <v>288</v>
      </c>
      <c r="I8" s="30" t="s">
        <v>707</v>
      </c>
      <c r="J8" s="26" t="n">
        <v>2</v>
      </c>
      <c r="K8" s="26" t="n">
        <v>1</v>
      </c>
      <c r="L8" s="0" t="n">
        <v>0</v>
      </c>
      <c r="N8" s="0" t="n">
        <f aca="false">J8/K7</f>
        <v>0.142857142857143</v>
      </c>
      <c r="P8" s="0" t="n">
        <f aca="false">K8/J9</f>
        <v>0.0555555555555556</v>
      </c>
      <c r="R8" s="45" t="n">
        <f aca="false">J10/J8</f>
        <v>7.5</v>
      </c>
      <c r="S8" s="0" t="n">
        <f aca="false">J8/J10</f>
        <v>0.133333333333333</v>
      </c>
      <c r="T8" s="0" t="s">
        <v>1384</v>
      </c>
    </row>
    <row r="9" customFormat="false" ht="12.8" hidden="false" customHeight="false" outlineLevel="0" collapsed="false">
      <c r="A9" s="0" t="s">
        <v>1382</v>
      </c>
      <c r="B9" s="0" t="n">
        <v>176665</v>
      </c>
      <c r="C9" s="0" t="n">
        <v>179309</v>
      </c>
      <c r="D9" s="0" t="s">
        <v>1385</v>
      </c>
      <c r="E9" s="0" t="n">
        <v>176953</v>
      </c>
      <c r="F9" s="0" t="n">
        <v>177542</v>
      </c>
      <c r="G9" s="0" t="n">
        <v>590</v>
      </c>
      <c r="H9" s="48" t="n">
        <v>590</v>
      </c>
      <c r="I9" s="30" t="s">
        <v>707</v>
      </c>
      <c r="J9" s="26" t="n">
        <v>18</v>
      </c>
      <c r="K9" s="26" t="n">
        <v>17</v>
      </c>
      <c r="L9" s="0" t="n">
        <v>9</v>
      </c>
      <c r="N9" s="0" t="n">
        <f aca="false">J9/K8</f>
        <v>18</v>
      </c>
      <c r="P9" s="0" t="n">
        <f aca="false">K9/J10</f>
        <v>1.13333333333333</v>
      </c>
    </row>
    <row r="10" customFormat="false" ht="12.8" hidden="false" customHeight="false" outlineLevel="0" collapsed="false">
      <c r="A10" s="0" t="s">
        <v>1382</v>
      </c>
      <c r="B10" s="0" t="n">
        <v>176665</v>
      </c>
      <c r="C10" s="0" t="n">
        <v>179309</v>
      </c>
      <c r="D10" s="0" t="s">
        <v>1386</v>
      </c>
      <c r="E10" s="0" t="n">
        <v>177543</v>
      </c>
      <c r="F10" s="0" t="n">
        <v>179309</v>
      </c>
      <c r="G10" s="0" t="n">
        <v>1767</v>
      </c>
      <c r="H10" s="0" t="n">
        <v>1767</v>
      </c>
      <c r="I10" s="30" t="s">
        <v>707</v>
      </c>
      <c r="J10" s="26" t="n">
        <v>15</v>
      </c>
      <c r="K10" s="26" t="n">
        <v>9</v>
      </c>
      <c r="L10" s="0" t="n">
        <v>12</v>
      </c>
      <c r="N10" s="0" t="n">
        <f aca="false">J10/K9</f>
        <v>0.882352941176471</v>
      </c>
    </row>
    <row r="11" customFormat="false" ht="12.8" hidden="false" customHeight="false" outlineLevel="0" collapsed="false">
      <c r="A11" s="0" t="s">
        <v>1387</v>
      </c>
      <c r="B11" s="0" t="n">
        <v>266301</v>
      </c>
      <c r="C11" s="0" t="n">
        <v>268627</v>
      </c>
      <c r="D11" s="0" t="s">
        <v>1388</v>
      </c>
      <c r="E11" s="0" t="n">
        <v>266301</v>
      </c>
      <c r="F11" s="0" t="n">
        <v>267764</v>
      </c>
      <c r="G11" s="0" t="n">
        <v>1464</v>
      </c>
      <c r="H11" s="0" t="n">
        <v>1464</v>
      </c>
      <c r="I11" s="30" t="s">
        <v>707</v>
      </c>
      <c r="J11" s="26" t="n">
        <v>15</v>
      </c>
      <c r="K11" s="26" t="n">
        <v>14</v>
      </c>
      <c r="L11" s="0" t="n">
        <v>7</v>
      </c>
      <c r="N11" s="0" t="n">
        <f aca="false">J11/K10</f>
        <v>1.66666666666667</v>
      </c>
      <c r="P11" s="0" t="n">
        <f aca="false">K11/J12</f>
        <v>0.666666666666667</v>
      </c>
      <c r="R11" s="0" t="n">
        <f aca="false">J13/J11</f>
        <v>1.13333333333333</v>
      </c>
      <c r="S11" s="0" t="n">
        <f aca="false">J11/J13</f>
        <v>0.882352941176471</v>
      </c>
    </row>
    <row r="12" customFormat="false" ht="12.8" hidden="false" customHeight="false" outlineLevel="0" collapsed="false">
      <c r="A12" s="0" t="s">
        <v>1387</v>
      </c>
      <c r="B12" s="0" t="n">
        <v>266301</v>
      </c>
      <c r="C12" s="0" t="n">
        <v>268627</v>
      </c>
      <c r="D12" s="0" t="s">
        <v>1389</v>
      </c>
      <c r="E12" s="0" t="n">
        <v>267765</v>
      </c>
      <c r="F12" s="0" t="n">
        <v>267862</v>
      </c>
      <c r="G12" s="0" t="n">
        <v>98</v>
      </c>
      <c r="H12" s="0" t="n">
        <v>98</v>
      </c>
      <c r="I12" s="30" t="s">
        <v>707</v>
      </c>
      <c r="J12" s="26" t="n">
        <v>21</v>
      </c>
      <c r="K12" s="26" t="n">
        <v>19</v>
      </c>
      <c r="L12" s="0" t="n">
        <v>6</v>
      </c>
      <c r="N12" s="0" t="n">
        <f aca="false">J12/K11</f>
        <v>1.5</v>
      </c>
      <c r="P12" s="0" t="n">
        <f aca="false">K12/J13</f>
        <v>1.11764705882353</v>
      </c>
    </row>
    <row r="13" customFormat="false" ht="12.8" hidden="false" customHeight="false" outlineLevel="0" collapsed="false">
      <c r="A13" s="0" t="s">
        <v>1387</v>
      </c>
      <c r="B13" s="0" t="n">
        <v>266301</v>
      </c>
      <c r="C13" s="0" t="n">
        <v>268627</v>
      </c>
      <c r="D13" s="0" t="s">
        <v>1390</v>
      </c>
      <c r="E13" s="0" t="n">
        <v>267863</v>
      </c>
      <c r="F13" s="0" t="n">
        <v>268627</v>
      </c>
      <c r="G13" s="0" t="n">
        <v>765</v>
      </c>
      <c r="H13" s="0" t="n">
        <v>765</v>
      </c>
      <c r="I13" s="30" t="s">
        <v>707</v>
      </c>
      <c r="J13" s="26" t="n">
        <v>17</v>
      </c>
      <c r="K13" s="26" t="n">
        <v>12</v>
      </c>
      <c r="L13" s="0" t="n">
        <v>6</v>
      </c>
      <c r="N13" s="0" t="n">
        <f aca="false">J13/K12</f>
        <v>0.894736842105263</v>
      </c>
      <c r="P13" s="0" t="n">
        <f aca="false">K13/J14</f>
        <v>0.0447761194029851</v>
      </c>
    </row>
    <row r="14" customFormat="false" ht="12.8" hidden="false" customHeight="false" outlineLevel="0" collapsed="false">
      <c r="A14" s="0" t="s">
        <v>1391</v>
      </c>
      <c r="B14" s="0" t="n">
        <v>322764</v>
      </c>
      <c r="C14" s="0" t="n">
        <v>324531</v>
      </c>
      <c r="D14" s="0" t="s">
        <v>1392</v>
      </c>
      <c r="E14" s="0" t="n">
        <v>322764</v>
      </c>
      <c r="F14" s="0" t="n">
        <v>323273</v>
      </c>
      <c r="G14" s="0" t="n">
        <v>510</v>
      </c>
      <c r="H14" s="0" t="n">
        <v>510</v>
      </c>
      <c r="I14" s="30" t="s">
        <v>707</v>
      </c>
      <c r="J14" s="26" t="n">
        <v>268</v>
      </c>
      <c r="K14" s="26" t="n">
        <v>203</v>
      </c>
      <c r="L14" s="0" t="n">
        <v>139</v>
      </c>
      <c r="R14" s="0" t="n">
        <f aca="false">J16/J14</f>
        <v>0.0634328358208955</v>
      </c>
      <c r="S14" s="47" t="n">
        <f aca="false">J14/J16</f>
        <v>15.7647058823529</v>
      </c>
    </row>
    <row r="15" customFormat="false" ht="12.8" hidden="false" customHeight="false" outlineLevel="0" collapsed="false">
      <c r="A15" s="0" t="s">
        <v>1391</v>
      </c>
      <c r="B15" s="0" t="n">
        <v>322764</v>
      </c>
      <c r="C15" s="0" t="n">
        <v>324531</v>
      </c>
      <c r="D15" s="0" t="s">
        <v>1393</v>
      </c>
      <c r="E15" s="0" t="n">
        <v>323274</v>
      </c>
      <c r="F15" s="0" t="n">
        <v>323337</v>
      </c>
      <c r="G15" s="0" t="n">
        <v>64</v>
      </c>
      <c r="H15" s="0" t="n">
        <v>64</v>
      </c>
      <c r="I15" s="30" t="s">
        <v>707</v>
      </c>
      <c r="J15" s="26" t="n">
        <v>14</v>
      </c>
      <c r="K15" s="26" t="n">
        <v>4</v>
      </c>
      <c r="L15" s="0" t="n">
        <v>6</v>
      </c>
      <c r="N15" s="26" t="n">
        <f aca="false">J15/K14</f>
        <v>0.0689655172413793</v>
      </c>
      <c r="P15" s="0" t="n">
        <f aca="false">K15/J16</f>
        <v>0.235294117647059</v>
      </c>
    </row>
    <row r="16" customFormat="false" ht="12.8" hidden="false" customHeight="false" outlineLevel="0" collapsed="false">
      <c r="A16" s="0" t="s">
        <v>1391</v>
      </c>
      <c r="B16" s="0" t="n">
        <v>322764</v>
      </c>
      <c r="C16" s="0" t="n">
        <v>324531</v>
      </c>
      <c r="D16" s="0" t="s">
        <v>1394</v>
      </c>
      <c r="E16" s="0" t="n">
        <v>323338</v>
      </c>
      <c r="F16" s="0" t="n">
        <v>324531</v>
      </c>
      <c r="G16" s="0" t="n">
        <v>1194</v>
      </c>
      <c r="H16" s="0" t="n">
        <v>1194</v>
      </c>
      <c r="I16" s="30" t="s">
        <v>707</v>
      </c>
      <c r="J16" s="26" t="n">
        <v>17</v>
      </c>
      <c r="K16" s="26" t="n">
        <v>17</v>
      </c>
      <c r="L16" s="0" t="n">
        <v>7</v>
      </c>
      <c r="N16" s="0" t="n">
        <f aca="false">J16/K15</f>
        <v>4.25</v>
      </c>
      <c r="P16" s="0" t="n">
        <f aca="false">K16/J17</f>
        <v>0.0252225519287834</v>
      </c>
    </row>
    <row r="17" customFormat="false" ht="12.8" hidden="false" customHeight="false" outlineLevel="0" collapsed="false">
      <c r="A17" s="0" t="s">
        <v>1395</v>
      </c>
      <c r="B17" s="0" t="n">
        <v>1108172</v>
      </c>
      <c r="C17" s="0" t="n">
        <v>1109171</v>
      </c>
      <c r="D17" s="0" t="s">
        <v>1396</v>
      </c>
      <c r="E17" s="0" t="n">
        <v>1108172</v>
      </c>
      <c r="F17" s="0" t="n">
        <v>1108504</v>
      </c>
      <c r="G17" s="0" t="n">
        <v>333</v>
      </c>
      <c r="H17" s="0" t="n">
        <v>333</v>
      </c>
      <c r="I17" s="30" t="s">
        <v>707</v>
      </c>
      <c r="J17" s="26" t="n">
        <v>674</v>
      </c>
      <c r="K17" s="26" t="n">
        <v>782</v>
      </c>
      <c r="L17" s="0" t="n">
        <v>261</v>
      </c>
      <c r="R17" s="0" t="n">
        <f aca="false">J19/J17</f>
        <v>0.0608308605341246</v>
      </c>
      <c r="S17" s="47" t="n">
        <f aca="false">J17/J19</f>
        <v>16.4390243902439</v>
      </c>
    </row>
    <row r="18" customFormat="false" ht="12.8" hidden="false" customHeight="false" outlineLevel="0" collapsed="false">
      <c r="A18" s="0" t="s">
        <v>1395</v>
      </c>
      <c r="B18" s="0" t="n">
        <v>1108172</v>
      </c>
      <c r="C18" s="0" t="n">
        <v>1109171</v>
      </c>
      <c r="D18" s="0" t="s">
        <v>1397</v>
      </c>
      <c r="E18" s="0" t="n">
        <v>1108505</v>
      </c>
      <c r="F18" s="0" t="n">
        <v>1108577</v>
      </c>
      <c r="G18" s="0" t="n">
        <v>73</v>
      </c>
      <c r="H18" s="0" t="n">
        <v>73</v>
      </c>
      <c r="I18" s="30" t="s">
        <v>707</v>
      </c>
      <c r="J18" s="26" t="n">
        <v>73</v>
      </c>
      <c r="K18" s="26" t="n">
        <v>41</v>
      </c>
      <c r="L18" s="0" t="n">
        <v>60</v>
      </c>
      <c r="N18" s="51" t="n">
        <f aca="false">J18/K17</f>
        <v>0.0933503836317136</v>
      </c>
      <c r="P18" s="0" t="n">
        <f aca="false">K18/J19</f>
        <v>1</v>
      </c>
    </row>
    <row r="19" customFormat="false" ht="12.8" hidden="false" customHeight="false" outlineLevel="0" collapsed="false">
      <c r="A19" s="0" t="s">
        <v>1395</v>
      </c>
      <c r="B19" s="0" t="n">
        <v>1108172</v>
      </c>
      <c r="C19" s="0" t="n">
        <v>1109171</v>
      </c>
      <c r="D19" s="0" t="s">
        <v>1398</v>
      </c>
      <c r="E19" s="0" t="n">
        <v>1108578</v>
      </c>
      <c r="F19" s="0" t="n">
        <v>1109171</v>
      </c>
      <c r="G19" s="0" t="n">
        <v>594</v>
      </c>
      <c r="H19" s="0" t="n">
        <v>594</v>
      </c>
      <c r="I19" s="30" t="s">
        <v>707</v>
      </c>
      <c r="J19" s="26" t="n">
        <v>41</v>
      </c>
      <c r="K19" s="26" t="n">
        <v>39</v>
      </c>
      <c r="L19" s="0" t="n">
        <v>28</v>
      </c>
      <c r="N19" s="0" t="n">
        <f aca="false">J19/K18</f>
        <v>1</v>
      </c>
    </row>
    <row r="20" customFormat="false" ht="12.8" hidden="false" customHeight="false" outlineLevel="0" collapsed="false">
      <c r="A20" s="0" t="s">
        <v>1399</v>
      </c>
      <c r="B20" s="0" t="n">
        <v>1372962</v>
      </c>
      <c r="C20" s="0" t="n">
        <v>1376826</v>
      </c>
      <c r="D20" s="0" t="s">
        <v>1400</v>
      </c>
      <c r="E20" s="0" t="n">
        <v>1372962</v>
      </c>
      <c r="F20" s="0" t="n">
        <v>1374197</v>
      </c>
      <c r="G20" s="0" t="n">
        <v>1236</v>
      </c>
      <c r="H20" s="0" t="n">
        <v>1236</v>
      </c>
      <c r="I20" s="30" t="s">
        <v>707</v>
      </c>
      <c r="J20" s="26" t="n">
        <v>47</v>
      </c>
      <c r="K20" s="26" t="n">
        <v>22</v>
      </c>
      <c r="L20" s="0" t="n">
        <v>36</v>
      </c>
      <c r="N20" s="0" t="n">
        <f aca="false">J20/K19</f>
        <v>1.20512820512821</v>
      </c>
      <c r="P20" s="0" t="n">
        <f aca="false">K20/J21</f>
        <v>0.124293785310734</v>
      </c>
      <c r="R20" s="0" t="n">
        <f aca="false">J22/J20</f>
        <v>0.914893617021277</v>
      </c>
      <c r="S20" s="0" t="n">
        <f aca="false">J20/J22</f>
        <v>1.09302325581395</v>
      </c>
    </row>
    <row r="21" customFormat="false" ht="12.8" hidden="false" customHeight="false" outlineLevel="0" collapsed="false">
      <c r="A21" s="0" t="s">
        <v>1399</v>
      </c>
      <c r="B21" s="0" t="n">
        <v>1372962</v>
      </c>
      <c r="C21" s="0" t="n">
        <v>1376826</v>
      </c>
      <c r="D21" s="0" t="s">
        <v>1401</v>
      </c>
      <c r="E21" s="0" t="n">
        <v>1374198</v>
      </c>
      <c r="F21" s="0" t="n">
        <v>1374321</v>
      </c>
      <c r="G21" s="0" t="n">
        <v>124</v>
      </c>
      <c r="H21" s="0" t="n">
        <v>124</v>
      </c>
      <c r="I21" s="30" t="s">
        <v>707</v>
      </c>
      <c r="J21" s="26" t="n">
        <v>177</v>
      </c>
      <c r="K21" s="26" t="n">
        <v>160</v>
      </c>
      <c r="L21" s="0" t="n">
        <v>116</v>
      </c>
      <c r="N21" s="47" t="n">
        <f aca="false">J21/K20</f>
        <v>8.04545454545455</v>
      </c>
      <c r="P21" s="0" t="n">
        <f aca="false">K21/J22</f>
        <v>3.72093023255814</v>
      </c>
    </row>
    <row r="22" customFormat="false" ht="12.8" hidden="false" customHeight="false" outlineLevel="0" collapsed="false">
      <c r="A22" s="0" t="s">
        <v>1399</v>
      </c>
      <c r="B22" s="0" t="n">
        <v>1372962</v>
      </c>
      <c r="C22" s="0" t="n">
        <v>1376826</v>
      </c>
      <c r="D22" s="0" t="s">
        <v>1402</v>
      </c>
      <c r="E22" s="0" t="n">
        <v>1374322</v>
      </c>
      <c r="F22" s="0" t="n">
        <v>1374864</v>
      </c>
      <c r="G22" s="0" t="n">
        <v>543</v>
      </c>
      <c r="H22" s="0" t="n">
        <v>543</v>
      </c>
      <c r="I22" s="30" t="s">
        <v>707</v>
      </c>
      <c r="J22" s="26" t="n">
        <v>43</v>
      </c>
      <c r="K22" s="26" t="n">
        <v>24</v>
      </c>
      <c r="L22" s="0" t="n">
        <v>45</v>
      </c>
      <c r="N22" s="26" t="n">
        <f aca="false">J22/K21</f>
        <v>0.26875</v>
      </c>
      <c r="P22" s="0" t="n">
        <f aca="false">K22/J23</f>
        <v>3</v>
      </c>
      <c r="R22" s="0" t="n">
        <f aca="false">J24/J22</f>
        <v>1.09302325581395</v>
      </c>
      <c r="S22" s="0" t="n">
        <f aca="false">J22/J24</f>
        <v>0.914893617021277</v>
      </c>
    </row>
    <row r="23" customFormat="false" ht="12.8" hidden="false" customHeight="false" outlineLevel="0" collapsed="false">
      <c r="A23" s="0" t="s">
        <v>1399</v>
      </c>
      <c r="B23" s="0" t="n">
        <v>1372962</v>
      </c>
      <c r="C23" s="0" t="n">
        <v>1376826</v>
      </c>
      <c r="D23" s="0" t="s">
        <v>1403</v>
      </c>
      <c r="E23" s="0" t="n">
        <v>1374865</v>
      </c>
      <c r="F23" s="0" t="n">
        <v>1374860</v>
      </c>
      <c r="G23" s="0" t="n">
        <v>6</v>
      </c>
      <c r="H23" s="0" t="n">
        <v>2</v>
      </c>
      <c r="I23" s="30" t="s">
        <v>711</v>
      </c>
      <c r="J23" s="26" t="n">
        <v>8</v>
      </c>
      <c r="K23" s="26" t="n">
        <v>8</v>
      </c>
      <c r="L23" s="0" t="n">
        <v>8</v>
      </c>
      <c r="N23" s="0" t="n">
        <f aca="false">J23/K22</f>
        <v>0.333333333333333</v>
      </c>
      <c r="P23" s="0" t="n">
        <f aca="false">K23/J24</f>
        <v>0.170212765957447</v>
      </c>
    </row>
    <row r="24" customFormat="false" ht="12.8" hidden="false" customHeight="false" outlineLevel="0" collapsed="false">
      <c r="A24" s="0" t="s">
        <v>1399</v>
      </c>
      <c r="B24" s="0" t="n">
        <v>1372962</v>
      </c>
      <c r="C24" s="0" t="n">
        <v>1376826</v>
      </c>
      <c r="D24" s="0" t="s">
        <v>1404</v>
      </c>
      <c r="E24" s="0" t="n">
        <v>1374861</v>
      </c>
      <c r="F24" s="0" t="n">
        <v>1376168</v>
      </c>
      <c r="G24" s="0" t="n">
        <v>1308</v>
      </c>
      <c r="H24" s="0" t="n">
        <v>1308</v>
      </c>
      <c r="I24" s="30" t="s">
        <v>707</v>
      </c>
      <c r="J24" s="26" t="n">
        <v>47</v>
      </c>
      <c r="K24" s="26" t="n">
        <v>18</v>
      </c>
      <c r="L24" s="0" t="n">
        <v>65</v>
      </c>
      <c r="N24" s="45" t="n">
        <f aca="false">J24/K23</f>
        <v>5.875</v>
      </c>
      <c r="O24" s="0" t="s">
        <v>1126</v>
      </c>
      <c r="P24" s="0" t="n">
        <f aca="false">K24/J25</f>
        <v>0.227848101265823</v>
      </c>
      <c r="R24" s="0" t="n">
        <f aca="false">J26/J24</f>
        <v>2.82978723404255</v>
      </c>
      <c r="S24" s="0" t="n">
        <f aca="false">J24/J26</f>
        <v>0.353383458646616</v>
      </c>
    </row>
    <row r="25" customFormat="false" ht="12.8" hidden="false" customHeight="false" outlineLevel="0" collapsed="false">
      <c r="A25" s="0" t="s">
        <v>1399</v>
      </c>
      <c r="B25" s="0" t="n">
        <v>1372962</v>
      </c>
      <c r="C25" s="0" t="n">
        <v>1376826</v>
      </c>
      <c r="D25" s="0" t="s">
        <v>1405</v>
      </c>
      <c r="E25" s="0" t="n">
        <v>1376169</v>
      </c>
      <c r="F25" s="0" t="n">
        <v>1376229</v>
      </c>
      <c r="G25" s="0" t="n">
        <v>61</v>
      </c>
      <c r="H25" s="0" t="n">
        <v>61</v>
      </c>
      <c r="I25" s="30" t="s">
        <v>707</v>
      </c>
      <c r="J25" s="26" t="n">
        <v>79</v>
      </c>
      <c r="K25" s="26" t="n">
        <v>77</v>
      </c>
      <c r="L25" s="0" t="n">
        <v>17</v>
      </c>
      <c r="N25" s="0" t="n">
        <f aca="false">J25/K24</f>
        <v>4.38888888888889</v>
      </c>
      <c r="P25" s="0" t="n">
        <f aca="false">K25/J26</f>
        <v>0.578947368421053</v>
      </c>
    </row>
    <row r="26" customFormat="false" ht="12.8" hidden="false" customHeight="false" outlineLevel="0" collapsed="false">
      <c r="A26" s="0" t="s">
        <v>1399</v>
      </c>
      <c r="B26" s="0" t="n">
        <v>1372962</v>
      </c>
      <c r="C26" s="0" t="n">
        <v>1376826</v>
      </c>
      <c r="D26" s="0" t="s">
        <v>1406</v>
      </c>
      <c r="E26" s="0" t="n">
        <v>1376230</v>
      </c>
      <c r="F26" s="0" t="n">
        <v>1376826</v>
      </c>
      <c r="G26" s="0" t="n">
        <v>597</v>
      </c>
      <c r="H26" s="0" t="n">
        <v>597</v>
      </c>
      <c r="I26" s="30" t="s">
        <v>707</v>
      </c>
      <c r="J26" s="26" t="n">
        <v>133</v>
      </c>
      <c r="K26" s="26" t="n">
        <v>133</v>
      </c>
      <c r="L26" s="0" t="n">
        <v>96</v>
      </c>
      <c r="N26" s="0" t="n">
        <f aca="false">J26/K25</f>
        <v>1.72727272727273</v>
      </c>
    </row>
    <row r="27" customFormat="false" ht="12.8" hidden="false" customHeight="false" outlineLevel="0" collapsed="false">
      <c r="A27" s="0" t="s">
        <v>1407</v>
      </c>
      <c r="B27" s="0" t="n">
        <v>1959243</v>
      </c>
      <c r="C27" s="0" t="n">
        <v>1961016</v>
      </c>
      <c r="D27" s="0" t="s">
        <v>1408</v>
      </c>
      <c r="E27" s="0" t="n">
        <v>1959243</v>
      </c>
      <c r="F27" s="0" t="n">
        <v>1959791</v>
      </c>
      <c r="G27" s="0" t="n">
        <v>549</v>
      </c>
      <c r="H27" s="0" t="n">
        <v>549</v>
      </c>
      <c r="I27" s="30" t="s">
        <v>707</v>
      </c>
      <c r="J27" s="26" t="n">
        <v>217</v>
      </c>
      <c r="K27" s="26" t="n">
        <v>199</v>
      </c>
      <c r="L27" s="0" t="n">
        <v>54</v>
      </c>
      <c r="N27" s="0" t="n">
        <f aca="false">J27/K26</f>
        <v>1.63157894736842</v>
      </c>
      <c r="P27" s="0" t="n">
        <f aca="false">K27/J28</f>
        <v>0.759541984732824</v>
      </c>
      <c r="R27" s="0" t="n">
        <f aca="false">J29/J27</f>
        <v>2.15668202764977</v>
      </c>
      <c r="S27" s="0" t="n">
        <f aca="false">J27/J29</f>
        <v>0.463675213675214</v>
      </c>
    </row>
    <row r="28" customFormat="false" ht="12.8" hidden="false" customHeight="false" outlineLevel="0" collapsed="false">
      <c r="A28" s="0" t="s">
        <v>1407</v>
      </c>
      <c r="B28" s="0" t="n">
        <v>1959243</v>
      </c>
      <c r="C28" s="0" t="n">
        <v>1961016</v>
      </c>
      <c r="D28" s="0" t="s">
        <v>1409</v>
      </c>
      <c r="E28" s="0" t="n">
        <v>1959792</v>
      </c>
      <c r="F28" s="0" t="n">
        <v>1959854</v>
      </c>
      <c r="G28" s="0" t="n">
        <v>63</v>
      </c>
      <c r="H28" s="0" t="n">
        <v>63</v>
      </c>
      <c r="I28" s="30" t="s">
        <v>707</v>
      </c>
      <c r="J28" s="26" t="n">
        <v>262</v>
      </c>
      <c r="K28" s="26" t="n">
        <v>271</v>
      </c>
      <c r="L28" s="0" t="n">
        <v>19</v>
      </c>
      <c r="N28" s="0" t="n">
        <f aca="false">J28/K27</f>
        <v>1.31658291457286</v>
      </c>
      <c r="P28" s="0" t="n">
        <f aca="false">K28/J29</f>
        <v>0.579059829059829</v>
      </c>
    </row>
    <row r="29" customFormat="false" ht="12.8" hidden="false" customHeight="false" outlineLevel="0" collapsed="false">
      <c r="A29" s="0" t="s">
        <v>1407</v>
      </c>
      <c r="B29" s="0" t="n">
        <v>1959243</v>
      </c>
      <c r="C29" s="0" t="n">
        <v>1961016</v>
      </c>
      <c r="D29" s="0" t="s">
        <v>1410</v>
      </c>
      <c r="E29" s="0" t="n">
        <v>1959855</v>
      </c>
      <c r="F29" s="0" t="n">
        <v>1960487</v>
      </c>
      <c r="G29" s="0" t="n">
        <v>633</v>
      </c>
      <c r="H29" s="0" t="n">
        <v>633</v>
      </c>
      <c r="I29" s="30" t="s">
        <v>707</v>
      </c>
      <c r="J29" s="26" t="n">
        <v>468</v>
      </c>
      <c r="K29" s="26" t="n">
        <v>440</v>
      </c>
      <c r="L29" s="0" t="n">
        <v>288</v>
      </c>
      <c r="N29" s="0" t="n">
        <f aca="false">J29/K28</f>
        <v>1.72693726937269</v>
      </c>
      <c r="P29" s="47" t="n">
        <f aca="false">K29/J30</f>
        <v>55</v>
      </c>
      <c r="R29" s="0" t="n">
        <f aca="false">J31/J29</f>
        <v>0.0106837606837607</v>
      </c>
      <c r="S29" s="45" t="n">
        <f aca="false">J29/J31</f>
        <v>93.6</v>
      </c>
      <c r="T29" s="0" t="s">
        <v>1384</v>
      </c>
    </row>
    <row r="30" customFormat="false" ht="12.8" hidden="false" customHeight="false" outlineLevel="0" collapsed="false">
      <c r="A30" s="0" t="s">
        <v>1407</v>
      </c>
      <c r="B30" s="0" t="n">
        <v>1959243</v>
      </c>
      <c r="C30" s="0" t="n">
        <v>1961016</v>
      </c>
      <c r="D30" s="0" t="s">
        <v>1411</v>
      </c>
      <c r="E30" s="0" t="n">
        <v>1960488</v>
      </c>
      <c r="F30" s="0" t="n">
        <v>1960773</v>
      </c>
      <c r="G30" s="0" t="n">
        <v>286</v>
      </c>
      <c r="H30" s="48" t="n">
        <v>286</v>
      </c>
      <c r="I30" s="30" t="s">
        <v>707</v>
      </c>
      <c r="J30" s="26" t="n">
        <v>8</v>
      </c>
      <c r="K30" s="26" t="n">
        <v>2</v>
      </c>
      <c r="L30" s="0" t="n">
        <v>9</v>
      </c>
      <c r="N30" s="0" t="n">
        <f aca="false">J30/K29</f>
        <v>0.0181818181818182</v>
      </c>
      <c r="P30" s="0" t="n">
        <f aca="false">K30/J31</f>
        <v>0.4</v>
      </c>
    </row>
    <row r="31" customFormat="false" ht="12.8" hidden="false" customHeight="false" outlineLevel="0" collapsed="false">
      <c r="A31" s="0" t="s">
        <v>1407</v>
      </c>
      <c r="B31" s="0" t="n">
        <v>1959243</v>
      </c>
      <c r="C31" s="0" t="n">
        <v>1961016</v>
      </c>
      <c r="D31" s="0" t="s">
        <v>1412</v>
      </c>
      <c r="E31" s="0" t="n">
        <v>1960774</v>
      </c>
      <c r="F31" s="0" t="n">
        <v>1961016</v>
      </c>
      <c r="G31" s="0" t="n">
        <v>243</v>
      </c>
      <c r="H31" s="0" t="n">
        <v>243</v>
      </c>
      <c r="I31" s="30" t="s">
        <v>707</v>
      </c>
      <c r="J31" s="26" t="n">
        <v>5</v>
      </c>
      <c r="K31" s="26" t="n">
        <v>4</v>
      </c>
      <c r="L31" s="0" t="n">
        <v>2</v>
      </c>
      <c r="N31" s="0" t="n">
        <f aca="false">J31/K30</f>
        <v>2.5</v>
      </c>
    </row>
    <row r="32" customFormat="false" ht="12.8" hidden="false" customHeight="false" outlineLevel="0" collapsed="false">
      <c r="A32" s="0" t="s">
        <v>1413</v>
      </c>
      <c r="B32" s="0" t="n">
        <v>2395301</v>
      </c>
      <c r="C32" s="0" t="n">
        <v>2397315</v>
      </c>
      <c r="D32" s="0" t="s">
        <v>1414</v>
      </c>
      <c r="E32" s="0" t="n">
        <v>2395301</v>
      </c>
      <c r="F32" s="0" t="n">
        <v>2396011</v>
      </c>
      <c r="G32" s="0" t="n">
        <v>711</v>
      </c>
      <c r="H32" s="0" t="n">
        <v>711</v>
      </c>
      <c r="I32" s="30" t="s">
        <v>707</v>
      </c>
      <c r="J32" s="26" t="n">
        <v>59</v>
      </c>
      <c r="K32" s="26" t="n">
        <v>58</v>
      </c>
      <c r="L32" s="0" t="n">
        <v>15</v>
      </c>
      <c r="R32" s="0" t="n">
        <f aca="false">J34/J32</f>
        <v>1.88135593220339</v>
      </c>
      <c r="S32" s="0" t="n">
        <f aca="false">J32/J34</f>
        <v>0.531531531531532</v>
      </c>
    </row>
    <row r="33" customFormat="false" ht="12.8" hidden="false" customHeight="false" outlineLevel="0" collapsed="false">
      <c r="A33" s="0" t="s">
        <v>1413</v>
      </c>
      <c r="B33" s="0" t="n">
        <v>2395301</v>
      </c>
      <c r="C33" s="0" t="n">
        <v>2397315</v>
      </c>
      <c r="D33" s="0" t="s">
        <v>1415</v>
      </c>
      <c r="E33" s="0" t="n">
        <v>2396012</v>
      </c>
      <c r="F33" s="0" t="n">
        <v>2396007</v>
      </c>
      <c r="G33" s="0" t="n">
        <v>6</v>
      </c>
      <c r="H33" s="0" t="n">
        <v>2</v>
      </c>
      <c r="I33" s="30" t="s">
        <v>711</v>
      </c>
      <c r="J33" s="26" t="n">
        <v>25</v>
      </c>
      <c r="K33" s="26" t="n">
        <v>25</v>
      </c>
      <c r="L33" s="0" t="n">
        <v>25</v>
      </c>
      <c r="N33" s="0" t="n">
        <f aca="false">J33/K32</f>
        <v>0.431034482758621</v>
      </c>
      <c r="P33" s="0" t="n">
        <f aca="false">K33/J34</f>
        <v>0.225225225225225</v>
      </c>
    </row>
    <row r="34" customFormat="false" ht="12.8" hidden="false" customHeight="false" outlineLevel="0" collapsed="false">
      <c r="A34" s="0" t="s">
        <v>1413</v>
      </c>
      <c r="B34" s="0" t="n">
        <v>2395301</v>
      </c>
      <c r="C34" s="0" t="n">
        <v>2397315</v>
      </c>
      <c r="D34" s="0" t="s">
        <v>1416</v>
      </c>
      <c r="E34" s="0" t="n">
        <v>2396008</v>
      </c>
      <c r="F34" s="0" t="n">
        <v>2396838</v>
      </c>
      <c r="G34" s="0" t="n">
        <v>831</v>
      </c>
      <c r="H34" s="0" t="n">
        <v>831</v>
      </c>
      <c r="I34" s="30" t="s">
        <v>707</v>
      </c>
      <c r="J34" s="26" t="n">
        <v>111</v>
      </c>
      <c r="K34" s="26" t="n">
        <v>108</v>
      </c>
      <c r="L34" s="0" t="n">
        <v>57</v>
      </c>
      <c r="N34" s="0" t="n">
        <f aca="false">J34/K33</f>
        <v>4.44</v>
      </c>
      <c r="P34" s="0" t="n">
        <f aca="false">K34/J35</f>
        <v>0.3375</v>
      </c>
      <c r="R34" s="0" t="n">
        <f aca="false">J36/J34</f>
        <v>4.5945945945946</v>
      </c>
      <c r="S34" s="0" t="n">
        <f aca="false">J34/J36</f>
        <v>0.217647058823529</v>
      </c>
    </row>
    <row r="35" customFormat="false" ht="12.8" hidden="false" customHeight="false" outlineLevel="0" collapsed="false">
      <c r="A35" s="0" t="s">
        <v>1413</v>
      </c>
      <c r="B35" s="0" t="n">
        <v>2395301</v>
      </c>
      <c r="C35" s="0" t="n">
        <v>2397315</v>
      </c>
      <c r="D35" s="0" t="s">
        <v>1417</v>
      </c>
      <c r="E35" s="0" t="n">
        <v>2396839</v>
      </c>
      <c r="F35" s="0" t="n">
        <v>2396901</v>
      </c>
      <c r="G35" s="0" t="n">
        <v>63</v>
      </c>
      <c r="H35" s="0" t="n">
        <v>63</v>
      </c>
      <c r="I35" s="30" t="s">
        <v>707</v>
      </c>
      <c r="J35" s="26" t="n">
        <v>320</v>
      </c>
      <c r="K35" s="26" t="n">
        <v>314</v>
      </c>
      <c r="L35" s="0" t="n">
        <v>177</v>
      </c>
      <c r="N35" s="0" t="n">
        <f aca="false">J35/K34</f>
        <v>2.96296296296296</v>
      </c>
      <c r="P35" s="0" t="n">
        <f aca="false">K35/J36</f>
        <v>0.615686274509804</v>
      </c>
    </row>
    <row r="36" customFormat="false" ht="12.8" hidden="false" customHeight="false" outlineLevel="0" collapsed="false">
      <c r="A36" s="0" t="s">
        <v>1413</v>
      </c>
      <c r="B36" s="0" t="n">
        <v>2395301</v>
      </c>
      <c r="C36" s="0" t="n">
        <v>2397315</v>
      </c>
      <c r="D36" s="0" t="s">
        <v>1418</v>
      </c>
      <c r="E36" s="0" t="n">
        <v>2396902</v>
      </c>
      <c r="F36" s="0" t="n">
        <v>2397315</v>
      </c>
      <c r="G36" s="0" t="n">
        <v>414</v>
      </c>
      <c r="H36" s="0" t="n">
        <v>319</v>
      </c>
      <c r="I36" s="30" t="s">
        <v>1419</v>
      </c>
      <c r="J36" s="26" t="n">
        <v>510</v>
      </c>
      <c r="K36" s="26" t="n">
        <v>815</v>
      </c>
      <c r="L36" s="0" t="n">
        <v>316</v>
      </c>
      <c r="N36" s="0" t="n">
        <f aca="false">J36/K35</f>
        <v>1.62420382165605</v>
      </c>
    </row>
    <row r="37" customFormat="false" ht="12.8" hidden="false" customHeight="false" outlineLevel="0" collapsed="false">
      <c r="A37" s="0" t="s">
        <v>1420</v>
      </c>
      <c r="B37" s="0" t="n">
        <v>2625888</v>
      </c>
      <c r="C37" s="0" t="n">
        <v>2626980</v>
      </c>
      <c r="D37" s="0" t="s">
        <v>1421</v>
      </c>
      <c r="E37" s="0" t="n">
        <v>2625888</v>
      </c>
      <c r="F37" s="0" t="n">
        <v>2626172</v>
      </c>
      <c r="G37" s="0" t="n">
        <v>285</v>
      </c>
      <c r="H37" s="0" t="n">
        <v>285</v>
      </c>
      <c r="I37" s="30" t="s">
        <v>707</v>
      </c>
      <c r="J37" s="26" t="n">
        <v>456</v>
      </c>
      <c r="K37" s="26" t="n">
        <v>444</v>
      </c>
      <c r="L37" s="0" t="n">
        <v>294</v>
      </c>
      <c r="N37" s="0" t="n">
        <f aca="false">J37/K36</f>
        <v>0.559509202453988</v>
      </c>
      <c r="P37" s="0" t="n">
        <f aca="false">K37/J38</f>
        <v>0.6262341325811</v>
      </c>
      <c r="R37" s="0" t="n">
        <f aca="false">J39/J37</f>
        <v>1.66008771929825</v>
      </c>
      <c r="S37" s="0" t="n">
        <f aca="false">J37/J39</f>
        <v>0.602377807133421</v>
      </c>
    </row>
    <row r="38" customFormat="false" ht="12.8" hidden="false" customHeight="false" outlineLevel="0" collapsed="false">
      <c r="A38" s="0" t="s">
        <v>1420</v>
      </c>
      <c r="B38" s="0" t="n">
        <v>2625888</v>
      </c>
      <c r="C38" s="0" t="n">
        <v>2626980</v>
      </c>
      <c r="D38" s="0" t="s">
        <v>1422</v>
      </c>
      <c r="E38" s="0" t="n">
        <v>2626173</v>
      </c>
      <c r="F38" s="0" t="n">
        <v>2626222</v>
      </c>
      <c r="G38" s="0" t="n">
        <v>50</v>
      </c>
      <c r="H38" s="0" t="n">
        <v>50</v>
      </c>
      <c r="I38" s="30" t="s">
        <v>707</v>
      </c>
      <c r="J38" s="26" t="n">
        <v>709</v>
      </c>
      <c r="K38" s="26" t="n">
        <v>758</v>
      </c>
      <c r="L38" s="0" t="n">
        <v>166</v>
      </c>
      <c r="N38" s="0" t="n">
        <f aca="false">J38/K37</f>
        <v>1.59684684684685</v>
      </c>
      <c r="P38" s="0" t="n">
        <f aca="false">K38/J39</f>
        <v>1.00132100396301</v>
      </c>
    </row>
    <row r="39" customFormat="false" ht="12.8" hidden="false" customHeight="false" outlineLevel="0" collapsed="false">
      <c r="A39" s="0" t="s">
        <v>1420</v>
      </c>
      <c r="B39" s="0" t="n">
        <v>2625888</v>
      </c>
      <c r="C39" s="0" t="n">
        <v>2626980</v>
      </c>
      <c r="D39" s="0" t="s">
        <v>1423</v>
      </c>
      <c r="E39" s="0" t="n">
        <v>2626223</v>
      </c>
      <c r="F39" s="0" t="n">
        <v>2626519</v>
      </c>
      <c r="G39" s="0" t="n">
        <v>297</v>
      </c>
      <c r="H39" s="0" t="n">
        <v>297</v>
      </c>
      <c r="I39" s="30" t="s">
        <v>707</v>
      </c>
      <c r="J39" s="26" t="n">
        <v>757</v>
      </c>
      <c r="K39" s="26" t="n">
        <v>861</v>
      </c>
      <c r="L39" s="0" t="n">
        <v>436</v>
      </c>
      <c r="N39" s="0" t="n">
        <f aca="false">J39/K38</f>
        <v>0.99868073878628</v>
      </c>
      <c r="P39" s="0" t="n">
        <f aca="false">K39/J40</f>
        <v>0.950331125827815</v>
      </c>
      <c r="R39" s="0" t="n">
        <f aca="false">J41/J39</f>
        <v>0.910171730515192</v>
      </c>
      <c r="S39" s="0" t="n">
        <f aca="false">J39/J41</f>
        <v>1.09869375907112</v>
      </c>
    </row>
    <row r="40" customFormat="false" ht="12.8" hidden="false" customHeight="false" outlineLevel="0" collapsed="false">
      <c r="A40" s="0" t="s">
        <v>1420</v>
      </c>
      <c r="B40" s="0" t="n">
        <v>2625888</v>
      </c>
      <c r="C40" s="0" t="n">
        <v>2626980</v>
      </c>
      <c r="D40" s="0" t="s">
        <v>1424</v>
      </c>
      <c r="E40" s="0" t="n">
        <v>2626520</v>
      </c>
      <c r="F40" s="0" t="n">
        <v>2626653</v>
      </c>
      <c r="G40" s="0" t="n">
        <v>134</v>
      </c>
      <c r="H40" s="0" t="n">
        <v>134</v>
      </c>
      <c r="I40" s="30" t="s">
        <v>707</v>
      </c>
      <c r="J40" s="26" t="n">
        <v>906</v>
      </c>
      <c r="K40" s="26" t="n">
        <v>1013</v>
      </c>
      <c r="L40" s="0" t="n">
        <v>287</v>
      </c>
      <c r="N40" s="0" t="n">
        <f aca="false">J40/K39</f>
        <v>1.05226480836237</v>
      </c>
      <c r="P40" s="0" t="n">
        <f aca="false">K40/J41</f>
        <v>1.47024673439768</v>
      </c>
    </row>
    <row r="41" customFormat="false" ht="12.8" hidden="false" customHeight="false" outlineLevel="0" collapsed="false">
      <c r="A41" s="0" t="s">
        <v>1420</v>
      </c>
      <c r="B41" s="0" t="n">
        <v>2625888</v>
      </c>
      <c r="C41" s="0" t="n">
        <v>2626980</v>
      </c>
      <c r="D41" s="0" t="s">
        <v>1425</v>
      </c>
      <c r="E41" s="0" t="n">
        <v>2626654</v>
      </c>
      <c r="F41" s="0" t="n">
        <v>2626980</v>
      </c>
      <c r="G41" s="0" t="n">
        <v>327</v>
      </c>
      <c r="H41" s="0" t="n">
        <v>327</v>
      </c>
      <c r="I41" s="30" t="s">
        <v>707</v>
      </c>
      <c r="J41" s="26" t="n">
        <v>689</v>
      </c>
      <c r="K41" s="26" t="n">
        <v>843</v>
      </c>
      <c r="L41" s="0" t="n">
        <v>341</v>
      </c>
      <c r="N41" s="0" t="n">
        <f aca="false">J41/K40</f>
        <v>0.680157946692991</v>
      </c>
    </row>
    <row r="42" customFormat="false" ht="12.8" hidden="false" customHeight="false" outlineLevel="0" collapsed="false">
      <c r="A42" s="0" t="s">
        <v>1426</v>
      </c>
      <c r="B42" s="0" t="n">
        <v>2652037</v>
      </c>
      <c r="C42" s="0" t="n">
        <v>2653987</v>
      </c>
      <c r="D42" s="0" t="s">
        <v>1427</v>
      </c>
      <c r="E42" s="0" t="n">
        <v>2652037</v>
      </c>
      <c r="F42" s="0" t="n">
        <v>2652825</v>
      </c>
      <c r="G42" s="0" t="n">
        <v>789</v>
      </c>
      <c r="H42" s="0" t="n">
        <v>789</v>
      </c>
      <c r="I42" s="30" t="s">
        <v>707</v>
      </c>
      <c r="J42" s="26" t="n">
        <v>106</v>
      </c>
      <c r="K42" s="26" t="n">
        <v>78</v>
      </c>
      <c r="L42" s="0" t="n">
        <v>34</v>
      </c>
      <c r="N42" s="26"/>
      <c r="P42" s="0" t="n">
        <f aca="false">K42/J43</f>
        <v>0.268965517241379</v>
      </c>
      <c r="R42" s="0" t="n">
        <f aca="false">J44/J42</f>
        <v>2.59433962264151</v>
      </c>
      <c r="S42" s="0" t="n">
        <f aca="false">J42/J44</f>
        <v>0.385454545454545</v>
      </c>
    </row>
    <row r="43" customFormat="false" ht="12.8" hidden="false" customHeight="false" outlineLevel="0" collapsed="false">
      <c r="A43" s="0" t="s">
        <v>1426</v>
      </c>
      <c r="B43" s="0" t="n">
        <v>2652037</v>
      </c>
      <c r="C43" s="0" t="n">
        <v>2653987</v>
      </c>
      <c r="D43" s="0" t="s">
        <v>1428</v>
      </c>
      <c r="E43" s="0" t="n">
        <v>2652826</v>
      </c>
      <c r="F43" s="0" t="n">
        <v>2652838</v>
      </c>
      <c r="G43" s="0" t="n">
        <v>13</v>
      </c>
      <c r="H43" s="0" t="n">
        <v>13</v>
      </c>
      <c r="I43" s="30" t="s">
        <v>707</v>
      </c>
      <c r="J43" s="26" t="n">
        <v>290</v>
      </c>
      <c r="K43" s="26" t="n">
        <v>292</v>
      </c>
      <c r="L43" s="0" t="n">
        <v>5</v>
      </c>
      <c r="N43" s="0" t="n">
        <f aca="false">J43/K42</f>
        <v>3.71794871794872</v>
      </c>
      <c r="P43" s="0" t="n">
        <f aca="false">K43/J44</f>
        <v>1.06181818181818</v>
      </c>
    </row>
    <row r="44" customFormat="false" ht="12.8" hidden="false" customHeight="false" outlineLevel="0" collapsed="false">
      <c r="A44" s="0" t="s">
        <v>1426</v>
      </c>
      <c r="B44" s="0" t="n">
        <v>2652037</v>
      </c>
      <c r="C44" s="0" t="n">
        <v>2653987</v>
      </c>
      <c r="D44" s="0" t="s">
        <v>1429</v>
      </c>
      <c r="E44" s="0" t="n">
        <v>2652839</v>
      </c>
      <c r="F44" s="0" t="n">
        <v>2653987</v>
      </c>
      <c r="G44" s="0" t="n">
        <v>1149</v>
      </c>
      <c r="H44" s="0" t="n">
        <v>1149</v>
      </c>
      <c r="I44" s="30" t="s">
        <v>707</v>
      </c>
      <c r="J44" s="26" t="n">
        <v>275</v>
      </c>
      <c r="K44" s="26" t="n">
        <v>272</v>
      </c>
      <c r="L44" s="0" t="n">
        <v>67</v>
      </c>
      <c r="N44" s="0" t="n">
        <f aca="false">J44/K43</f>
        <v>0.941780821917808</v>
      </c>
    </row>
    <row r="45" customFormat="false" ht="12.8" hidden="false" customHeight="false" outlineLevel="0" collapsed="false">
      <c r="A45" s="0" t="s">
        <v>1430</v>
      </c>
      <c r="B45" s="0" t="n">
        <v>2854267</v>
      </c>
      <c r="C45" s="0" t="n">
        <v>2857781</v>
      </c>
      <c r="D45" s="0" t="s">
        <v>1431</v>
      </c>
      <c r="E45" s="0" t="n">
        <v>2854683</v>
      </c>
      <c r="F45" s="0" t="n">
        <v>2854907</v>
      </c>
      <c r="G45" s="0" t="n">
        <v>225</v>
      </c>
      <c r="H45" s="0" t="n">
        <v>225</v>
      </c>
      <c r="I45" s="30" t="s">
        <v>707</v>
      </c>
      <c r="J45" s="26" t="n">
        <v>35</v>
      </c>
      <c r="K45" s="26" t="n">
        <v>28</v>
      </c>
      <c r="L45" s="0" t="n">
        <v>6</v>
      </c>
      <c r="N45" s="26"/>
      <c r="P45" s="0" t="n">
        <f aca="false">K45/J46</f>
        <v>0.444444444444444</v>
      </c>
      <c r="R45" s="0" t="n">
        <f aca="false">J47/J45</f>
        <v>0.685714285714286</v>
      </c>
      <c r="S45" s="0" t="n">
        <f aca="false">J45/J47</f>
        <v>1.45833333333333</v>
      </c>
    </row>
    <row r="46" customFormat="false" ht="12.8" hidden="false" customHeight="false" outlineLevel="0" collapsed="false">
      <c r="A46" s="0" t="s">
        <v>1430</v>
      </c>
      <c r="B46" s="0" t="n">
        <v>2854267</v>
      </c>
      <c r="C46" s="0" t="n">
        <v>2857781</v>
      </c>
      <c r="D46" s="0" t="s">
        <v>1432</v>
      </c>
      <c r="E46" s="0" t="n">
        <v>2854908</v>
      </c>
      <c r="F46" s="0" t="n">
        <v>2854266</v>
      </c>
      <c r="G46" s="0" t="n">
        <v>643</v>
      </c>
      <c r="H46" s="0" t="n">
        <v>1</v>
      </c>
      <c r="I46" s="30" t="s">
        <v>957</v>
      </c>
      <c r="J46" s="26" t="n">
        <v>63</v>
      </c>
      <c r="K46" s="26" t="n">
        <v>63</v>
      </c>
      <c r="L46" s="0" t="n">
        <v>63</v>
      </c>
      <c r="N46" s="0" t="n">
        <f aca="false">J46/K45</f>
        <v>2.25</v>
      </c>
      <c r="P46" s="0" t="n">
        <f aca="false">K46/J47</f>
        <v>2.625</v>
      </c>
    </row>
    <row r="47" customFormat="false" ht="12.8" hidden="false" customHeight="false" outlineLevel="0" collapsed="false">
      <c r="A47" s="0" t="s">
        <v>1430</v>
      </c>
      <c r="B47" s="0" t="n">
        <v>2854267</v>
      </c>
      <c r="C47" s="0" t="n">
        <v>2857781</v>
      </c>
      <c r="D47" s="0" t="s">
        <v>1433</v>
      </c>
      <c r="E47" s="0" t="n">
        <v>2854267</v>
      </c>
      <c r="F47" s="0" t="n">
        <v>2854686</v>
      </c>
      <c r="G47" s="0" t="n">
        <v>420</v>
      </c>
      <c r="H47" s="0" t="n">
        <v>420</v>
      </c>
      <c r="I47" s="30" t="s">
        <v>707</v>
      </c>
      <c r="J47" s="26" t="n">
        <v>24</v>
      </c>
      <c r="K47" s="26" t="n">
        <v>21</v>
      </c>
      <c r="L47" s="0" t="n">
        <v>6</v>
      </c>
      <c r="N47" s="0" t="n">
        <f aca="false">J47/K46</f>
        <v>0.380952380952381</v>
      </c>
      <c r="P47" s="0" t="n">
        <f aca="false">K47/J48</f>
        <v>0.552631578947368</v>
      </c>
      <c r="R47" s="0" t="n">
        <f aca="false">J49/J47</f>
        <v>2.20833333333333</v>
      </c>
      <c r="S47" s="0" t="n">
        <f aca="false">J47/J49</f>
        <v>0.452830188679245</v>
      </c>
    </row>
    <row r="48" customFormat="false" ht="12.8" hidden="false" customHeight="false" outlineLevel="0" collapsed="false">
      <c r="A48" s="0" t="s">
        <v>1430</v>
      </c>
      <c r="B48" s="0" t="n">
        <v>2854267</v>
      </c>
      <c r="C48" s="0" t="n">
        <v>2857781</v>
      </c>
      <c r="D48" s="0" t="s">
        <v>1434</v>
      </c>
      <c r="E48" s="0" t="n">
        <v>2854687</v>
      </c>
      <c r="F48" s="0" t="n">
        <v>2854937</v>
      </c>
      <c r="G48" s="0" t="n">
        <v>251</v>
      </c>
      <c r="H48" s="48" t="n">
        <v>251</v>
      </c>
      <c r="I48" s="30" t="s">
        <v>707</v>
      </c>
      <c r="J48" s="26" t="n">
        <v>38</v>
      </c>
      <c r="K48" s="26" t="n">
        <v>29</v>
      </c>
      <c r="L48" s="0" t="n">
        <v>10</v>
      </c>
      <c r="N48" s="0" t="n">
        <f aca="false">J48/K47</f>
        <v>1.80952380952381</v>
      </c>
      <c r="P48" s="0" t="n">
        <f aca="false">K48/J49</f>
        <v>0.547169811320755</v>
      </c>
    </row>
    <row r="49" customFormat="false" ht="12.8" hidden="false" customHeight="false" outlineLevel="0" collapsed="false">
      <c r="A49" s="0" t="s">
        <v>1430</v>
      </c>
      <c r="B49" s="0" t="n">
        <v>2854267</v>
      </c>
      <c r="C49" s="0" t="n">
        <v>2857781</v>
      </c>
      <c r="D49" s="0" t="s">
        <v>1435</v>
      </c>
      <c r="E49" s="0" t="n">
        <v>2854938</v>
      </c>
      <c r="F49" s="0" t="n">
        <v>2857781</v>
      </c>
      <c r="G49" s="0" t="n">
        <v>2844</v>
      </c>
      <c r="H49" s="0" t="n">
        <v>2844</v>
      </c>
      <c r="I49" s="30" t="s">
        <v>707</v>
      </c>
      <c r="J49" s="26" t="n">
        <v>53</v>
      </c>
      <c r="K49" s="26" t="n">
        <v>54</v>
      </c>
      <c r="L49" s="0" t="n">
        <v>29</v>
      </c>
      <c r="N49" s="0" t="n">
        <f aca="false">J49/K48</f>
        <v>1.82758620689655</v>
      </c>
    </row>
    <row r="50" customFormat="false" ht="12.8" hidden="false" customHeight="false" outlineLevel="0" collapsed="false">
      <c r="A50" s="0" t="s">
        <v>1436</v>
      </c>
      <c r="B50" s="0" t="n">
        <v>3367264</v>
      </c>
      <c r="C50" s="0" t="n">
        <v>3371434</v>
      </c>
      <c r="D50" s="0" t="s">
        <v>1437</v>
      </c>
      <c r="E50" s="0" t="n">
        <v>3367264</v>
      </c>
      <c r="F50" s="0" t="n">
        <v>3368793</v>
      </c>
      <c r="G50" s="0" t="n">
        <v>1530</v>
      </c>
      <c r="H50" s="0" t="n">
        <v>1530</v>
      </c>
      <c r="I50" s="30" t="s">
        <v>707</v>
      </c>
      <c r="J50" s="26" t="n">
        <v>72</v>
      </c>
      <c r="K50" s="26" t="n">
        <v>56</v>
      </c>
      <c r="L50" s="0" t="n">
        <v>24</v>
      </c>
      <c r="N50" s="0" t="n">
        <f aca="false">J50/K49</f>
        <v>1.33333333333333</v>
      </c>
      <c r="P50" s="0" t="n">
        <f aca="false">K50/J51</f>
        <v>2.24</v>
      </c>
      <c r="R50" s="0" t="n">
        <f aca="false">J52/J50</f>
        <v>0.736111111111111</v>
      </c>
      <c r="S50" s="0" t="n">
        <f aca="false">J50/J52</f>
        <v>1.35849056603774</v>
      </c>
    </row>
    <row r="51" customFormat="false" ht="12.8" hidden="false" customHeight="false" outlineLevel="0" collapsed="false">
      <c r="A51" s="0" t="s">
        <v>1436</v>
      </c>
      <c r="B51" s="0" t="n">
        <v>3367264</v>
      </c>
      <c r="C51" s="0" t="n">
        <v>3371434</v>
      </c>
      <c r="D51" s="0" t="s">
        <v>1438</v>
      </c>
      <c r="E51" s="0" t="n">
        <v>3368794</v>
      </c>
      <c r="F51" s="0" t="n">
        <v>3368822</v>
      </c>
      <c r="G51" s="0" t="n">
        <v>29</v>
      </c>
      <c r="H51" s="0" t="n">
        <v>29</v>
      </c>
      <c r="I51" s="30" t="s">
        <v>707</v>
      </c>
      <c r="J51" s="26" t="n">
        <v>25</v>
      </c>
      <c r="K51" s="26" t="n">
        <v>25</v>
      </c>
      <c r="L51" s="0" t="n">
        <v>5</v>
      </c>
      <c r="N51" s="0" t="n">
        <f aca="false">J51/K50</f>
        <v>0.446428571428571</v>
      </c>
      <c r="P51" s="0" t="n">
        <f aca="false">K51/J52</f>
        <v>0.471698113207547</v>
      </c>
    </row>
    <row r="52" customFormat="false" ht="12.8" hidden="false" customHeight="false" outlineLevel="0" collapsed="false">
      <c r="A52" s="0" t="s">
        <v>1436</v>
      </c>
      <c r="B52" s="0" t="n">
        <v>3367264</v>
      </c>
      <c r="C52" s="0" t="n">
        <v>3371434</v>
      </c>
      <c r="D52" s="0" t="s">
        <v>1439</v>
      </c>
      <c r="E52" s="0" t="n">
        <v>3368823</v>
      </c>
      <c r="F52" s="0" t="n">
        <v>3369854</v>
      </c>
      <c r="G52" s="0" t="n">
        <v>1032</v>
      </c>
      <c r="H52" s="0" t="n">
        <v>1032</v>
      </c>
      <c r="I52" s="30" t="s">
        <v>707</v>
      </c>
      <c r="J52" s="26" t="n">
        <v>53</v>
      </c>
      <c r="K52" s="26" t="n">
        <v>54</v>
      </c>
      <c r="L52" s="0" t="n">
        <v>18</v>
      </c>
      <c r="N52" s="0" t="n">
        <f aca="false">J52/K51</f>
        <v>2.12</v>
      </c>
      <c r="P52" s="45" t="n">
        <f aca="false">K52/J53</f>
        <v>10.8</v>
      </c>
      <c r="Q52" s="0" t="s">
        <v>709</v>
      </c>
      <c r="R52" s="0" t="n">
        <f aca="false">J54/J52</f>
        <v>0.415094339622642</v>
      </c>
      <c r="S52" s="0" t="n">
        <f aca="false">J52/J54</f>
        <v>2.40909090909091</v>
      </c>
    </row>
    <row r="53" customFormat="false" ht="12.8" hidden="false" customHeight="false" outlineLevel="0" collapsed="false">
      <c r="A53" s="0" t="s">
        <v>1436</v>
      </c>
      <c r="B53" s="0" t="n">
        <v>3367264</v>
      </c>
      <c r="C53" s="0" t="n">
        <v>3371434</v>
      </c>
      <c r="D53" s="0" t="s">
        <v>1440</v>
      </c>
      <c r="E53" s="0" t="n">
        <v>3369855</v>
      </c>
      <c r="F53" s="0" t="n">
        <v>3369949</v>
      </c>
      <c r="G53" s="0" t="n">
        <v>95</v>
      </c>
      <c r="H53" s="0" t="n">
        <v>95</v>
      </c>
      <c r="I53" s="30" t="s">
        <v>707</v>
      </c>
      <c r="J53" s="26" t="n">
        <v>5</v>
      </c>
      <c r="K53" s="26" t="n">
        <v>2</v>
      </c>
      <c r="L53" s="0" t="n">
        <v>1</v>
      </c>
      <c r="N53" s="0" t="n">
        <f aca="false">J53/K52</f>
        <v>0.0925925925925926</v>
      </c>
      <c r="P53" s="0" t="n">
        <f aca="false">K53/J54</f>
        <v>0.0909090909090909</v>
      </c>
    </row>
    <row r="54" customFormat="false" ht="12.8" hidden="false" customHeight="false" outlineLevel="0" collapsed="false">
      <c r="A54" s="0" t="s">
        <v>1436</v>
      </c>
      <c r="B54" s="0" t="n">
        <v>3367264</v>
      </c>
      <c r="C54" s="0" t="n">
        <v>3371434</v>
      </c>
      <c r="D54" s="0" t="s">
        <v>1441</v>
      </c>
      <c r="E54" s="0" t="n">
        <v>3369950</v>
      </c>
      <c r="F54" s="0" t="n">
        <v>3371434</v>
      </c>
      <c r="G54" s="0" t="n">
        <v>1485</v>
      </c>
      <c r="H54" s="0" t="n">
        <v>1485</v>
      </c>
      <c r="I54" s="30" t="s">
        <v>707</v>
      </c>
      <c r="J54" s="26" t="n">
        <v>22</v>
      </c>
      <c r="K54" s="26" t="n">
        <v>19</v>
      </c>
      <c r="L54" s="0" t="n">
        <v>9</v>
      </c>
      <c r="N54" s="46" t="n">
        <f aca="false">J54/K53</f>
        <v>11</v>
      </c>
      <c r="O54" s="0" t="s">
        <v>1320</v>
      </c>
    </row>
    <row r="55" customFormat="false" ht="12.8" hidden="false" customHeight="false" outlineLevel="0" collapsed="false">
      <c r="A55" s="0" t="s">
        <v>1442</v>
      </c>
      <c r="B55" s="0" t="n">
        <v>3465778</v>
      </c>
      <c r="C55" s="0" t="n">
        <v>3471850</v>
      </c>
      <c r="D55" s="0" t="s">
        <v>1443</v>
      </c>
      <c r="E55" s="0" t="n">
        <v>3465778</v>
      </c>
      <c r="F55" s="0" t="n">
        <v>3467091</v>
      </c>
      <c r="G55" s="0" t="n">
        <v>1314</v>
      </c>
      <c r="H55" s="0" t="n">
        <v>1123</v>
      </c>
      <c r="I55" s="30" t="s">
        <v>1146</v>
      </c>
      <c r="J55" s="26" t="n">
        <v>6</v>
      </c>
      <c r="K55" s="26" t="n">
        <v>2</v>
      </c>
      <c r="L55" s="0" t="n">
        <v>3</v>
      </c>
      <c r="N55" s="0" t="n">
        <f aca="false">J55/K54</f>
        <v>0.31578947368421</v>
      </c>
      <c r="P55" s="0" t="n">
        <f aca="false">K55/J56</f>
        <v>0.285714285714286</v>
      </c>
      <c r="R55" s="0" t="n">
        <f aca="false">J57/J55</f>
        <v>2.16666666666667</v>
      </c>
      <c r="S55" s="0" t="n">
        <f aca="false">J55/J57</f>
        <v>0.461538461538462</v>
      </c>
    </row>
    <row r="56" customFormat="false" ht="12.8" hidden="false" customHeight="false" outlineLevel="0" collapsed="false">
      <c r="A56" s="0" t="s">
        <v>1442</v>
      </c>
      <c r="B56" s="0" t="n">
        <v>3465778</v>
      </c>
      <c r="C56" s="0" t="n">
        <v>3471850</v>
      </c>
      <c r="D56" s="0" t="s">
        <v>1444</v>
      </c>
      <c r="E56" s="0" t="n">
        <v>3467092</v>
      </c>
      <c r="F56" s="0" t="n">
        <v>3467209</v>
      </c>
      <c r="G56" s="0" t="n">
        <v>118</v>
      </c>
      <c r="H56" s="0" t="n">
        <v>118</v>
      </c>
      <c r="I56" s="30" t="s">
        <v>707</v>
      </c>
      <c r="J56" s="26" t="n">
        <v>7</v>
      </c>
      <c r="K56" s="26" t="n">
        <v>7</v>
      </c>
      <c r="L56" s="0" t="n">
        <v>3</v>
      </c>
      <c r="N56" s="0" t="n">
        <f aca="false">J56/K55</f>
        <v>3.5</v>
      </c>
      <c r="P56" s="0" t="n">
        <f aca="false">K56/J57</f>
        <v>0.538461538461538</v>
      </c>
    </row>
    <row r="57" customFormat="false" ht="12.8" hidden="false" customHeight="false" outlineLevel="0" collapsed="false">
      <c r="A57" s="0" t="s">
        <v>1442</v>
      </c>
      <c r="B57" s="0" t="n">
        <v>3465778</v>
      </c>
      <c r="C57" s="0" t="n">
        <v>3471850</v>
      </c>
      <c r="D57" s="0" t="s">
        <v>1445</v>
      </c>
      <c r="E57" s="0" t="n">
        <v>3467210</v>
      </c>
      <c r="F57" s="0" t="n">
        <v>3467662</v>
      </c>
      <c r="G57" s="0" t="n">
        <v>453</v>
      </c>
      <c r="H57" s="0" t="n">
        <v>453</v>
      </c>
      <c r="I57" s="30" t="s">
        <v>707</v>
      </c>
      <c r="J57" s="26" t="n">
        <v>13</v>
      </c>
      <c r="K57" s="26" t="n">
        <v>7</v>
      </c>
      <c r="L57" s="0" t="n">
        <v>9</v>
      </c>
      <c r="N57" s="0" t="n">
        <f aca="false">J57/K56</f>
        <v>1.85714285714286</v>
      </c>
      <c r="P57" s="0" t="n">
        <f aca="false">K57/J58</f>
        <v>0.116666666666667</v>
      </c>
      <c r="R57" s="45" t="n">
        <f aca="false">J59/J57</f>
        <v>6.61538461538462</v>
      </c>
      <c r="S57" s="0" t="n">
        <f aca="false">J57/J59</f>
        <v>0.151162790697674</v>
      </c>
      <c r="T57" s="0" t="s">
        <v>1384</v>
      </c>
    </row>
    <row r="58" customFormat="false" ht="12.8" hidden="false" customHeight="false" outlineLevel="0" collapsed="false">
      <c r="A58" s="0" t="s">
        <v>1442</v>
      </c>
      <c r="B58" s="0" t="n">
        <v>3465778</v>
      </c>
      <c r="C58" s="0" t="n">
        <v>3471850</v>
      </c>
      <c r="D58" s="0" t="s">
        <v>1446</v>
      </c>
      <c r="E58" s="0" t="n">
        <v>3467663</v>
      </c>
      <c r="F58" s="0" t="n">
        <v>3468412</v>
      </c>
      <c r="G58" s="0" t="n">
        <v>750</v>
      </c>
      <c r="H58" s="48" t="n">
        <v>382</v>
      </c>
      <c r="I58" s="30" t="s">
        <v>1447</v>
      </c>
      <c r="J58" s="26" t="n">
        <v>60</v>
      </c>
      <c r="K58" s="26" t="n">
        <v>126</v>
      </c>
      <c r="L58" s="0" t="n">
        <v>74</v>
      </c>
      <c r="N58" s="47" t="n">
        <f aca="false">J58/K57</f>
        <v>8.57142857142857</v>
      </c>
      <c r="P58" s="0" t="n">
        <f aca="false">K58/J59</f>
        <v>1.46511627906977</v>
      </c>
    </row>
    <row r="59" customFormat="false" ht="12.8" hidden="false" customHeight="false" outlineLevel="0" collapsed="false">
      <c r="A59" s="0" t="s">
        <v>1442</v>
      </c>
      <c r="B59" s="0" t="n">
        <v>3465778</v>
      </c>
      <c r="C59" s="0" t="n">
        <v>3471850</v>
      </c>
      <c r="D59" s="0" t="s">
        <v>1448</v>
      </c>
      <c r="E59" s="0" t="n">
        <v>3468413</v>
      </c>
      <c r="F59" s="0" t="n">
        <v>3469264</v>
      </c>
      <c r="G59" s="0" t="n">
        <v>852</v>
      </c>
      <c r="H59" s="0" t="n">
        <v>852</v>
      </c>
      <c r="I59" s="30" t="s">
        <v>707</v>
      </c>
      <c r="J59" s="26" t="n">
        <v>86</v>
      </c>
      <c r="K59" s="26" t="n">
        <v>106</v>
      </c>
      <c r="L59" s="0" t="n">
        <v>62</v>
      </c>
      <c r="N59" s="0" t="n">
        <f aca="false">J59/K58</f>
        <v>0.682539682539683</v>
      </c>
      <c r="P59" s="0" t="n">
        <f aca="false">K59/J60</f>
        <v>1.26190476190476</v>
      </c>
      <c r="R59" s="0" t="n">
        <f aca="false">J61/J59</f>
        <v>1.03488372093023</v>
      </c>
      <c r="S59" s="0" t="n">
        <f aca="false">J59/J61</f>
        <v>0.966292134831461</v>
      </c>
    </row>
    <row r="60" customFormat="false" ht="12.8" hidden="false" customHeight="false" outlineLevel="0" collapsed="false">
      <c r="A60" s="0" t="s">
        <v>1442</v>
      </c>
      <c r="B60" s="0" t="n">
        <v>3465778</v>
      </c>
      <c r="C60" s="0" t="n">
        <v>3471850</v>
      </c>
      <c r="D60" s="0" t="s">
        <v>1449</v>
      </c>
      <c r="E60" s="0" t="n">
        <v>3469265</v>
      </c>
      <c r="F60" s="0" t="n">
        <v>3469300</v>
      </c>
      <c r="G60" s="0" t="n">
        <v>36</v>
      </c>
      <c r="H60" s="0" t="n">
        <v>36</v>
      </c>
      <c r="I60" s="30" t="s">
        <v>707</v>
      </c>
      <c r="J60" s="26" t="n">
        <v>84</v>
      </c>
      <c r="K60" s="26" t="n">
        <v>81</v>
      </c>
      <c r="L60" s="0" t="n">
        <v>14</v>
      </c>
      <c r="N60" s="0" t="n">
        <f aca="false">J60/K59</f>
        <v>0.792452830188679</v>
      </c>
      <c r="P60" s="0" t="n">
        <f aca="false">K60/J61</f>
        <v>0.910112359550562</v>
      </c>
    </row>
    <row r="61" customFormat="false" ht="12.8" hidden="false" customHeight="false" outlineLevel="0" collapsed="false">
      <c r="A61" s="0" t="s">
        <v>1442</v>
      </c>
      <c r="B61" s="0" t="n">
        <v>3465778</v>
      </c>
      <c r="C61" s="0" t="n">
        <v>3471850</v>
      </c>
      <c r="D61" s="0" t="s">
        <v>1450</v>
      </c>
      <c r="E61" s="0" t="n">
        <v>3469301</v>
      </c>
      <c r="F61" s="0" t="n">
        <v>3469783</v>
      </c>
      <c r="G61" s="0" t="n">
        <v>483</v>
      </c>
      <c r="H61" s="0" t="n">
        <v>483</v>
      </c>
      <c r="I61" s="30" t="s">
        <v>707</v>
      </c>
      <c r="J61" s="26" t="n">
        <v>89</v>
      </c>
      <c r="K61" s="26" t="n">
        <v>99</v>
      </c>
      <c r="L61" s="0" t="n">
        <v>37</v>
      </c>
      <c r="N61" s="0" t="n">
        <f aca="false">J61/K60</f>
        <v>1.09876543209877</v>
      </c>
      <c r="P61" s="0" t="n">
        <f aca="false">K61/J62</f>
        <v>1.5</v>
      </c>
      <c r="R61" s="0" t="n">
        <f aca="false">J63/J61</f>
        <v>1.19101123595506</v>
      </c>
      <c r="S61" s="0" t="n">
        <f aca="false">J61/J63</f>
        <v>0.839622641509434</v>
      </c>
    </row>
    <row r="62" customFormat="false" ht="12.8" hidden="false" customHeight="false" outlineLevel="0" collapsed="false">
      <c r="A62" s="0" t="s">
        <v>1442</v>
      </c>
      <c r="B62" s="0" t="n">
        <v>3465778</v>
      </c>
      <c r="C62" s="0" t="n">
        <v>3471850</v>
      </c>
      <c r="D62" s="0" t="s">
        <v>1451</v>
      </c>
      <c r="E62" s="0" t="n">
        <v>3469784</v>
      </c>
      <c r="F62" s="0" t="n">
        <v>3469785</v>
      </c>
      <c r="G62" s="0" t="n">
        <v>2</v>
      </c>
      <c r="H62" s="0" t="n">
        <v>2</v>
      </c>
      <c r="I62" s="30" t="s">
        <v>707</v>
      </c>
      <c r="J62" s="26" t="n">
        <v>66</v>
      </c>
      <c r="K62" s="26" t="n">
        <v>66</v>
      </c>
      <c r="L62" s="0" t="n">
        <v>66</v>
      </c>
      <c r="N62" s="0" t="n">
        <f aca="false">J62/K61</f>
        <v>0.666666666666667</v>
      </c>
      <c r="P62" s="0" t="n">
        <f aca="false">K62/J63</f>
        <v>0.622641509433962</v>
      </c>
    </row>
    <row r="63" customFormat="false" ht="12.8" hidden="false" customHeight="false" outlineLevel="0" collapsed="false">
      <c r="A63" s="0" t="s">
        <v>1442</v>
      </c>
      <c r="B63" s="0" t="n">
        <v>3465778</v>
      </c>
      <c r="C63" s="0" t="n">
        <v>3471850</v>
      </c>
      <c r="D63" s="0" t="s">
        <v>1452</v>
      </c>
      <c r="E63" s="0" t="n">
        <v>3469786</v>
      </c>
      <c r="F63" s="0" t="n">
        <v>3470679</v>
      </c>
      <c r="G63" s="0" t="n">
        <v>894</v>
      </c>
      <c r="H63" s="0" t="n">
        <v>894</v>
      </c>
      <c r="I63" s="30" t="s">
        <v>707</v>
      </c>
      <c r="J63" s="26" t="n">
        <v>106</v>
      </c>
      <c r="K63" s="26" t="n">
        <v>106</v>
      </c>
      <c r="L63" s="0" t="n">
        <v>63</v>
      </c>
      <c r="N63" s="0" t="n">
        <f aca="false">J63/K62</f>
        <v>1.60606060606061</v>
      </c>
      <c r="P63" s="0" t="n">
        <f aca="false">K63/J64</f>
        <v>1.63076923076923</v>
      </c>
      <c r="R63" s="0" t="n">
        <f aca="false">J65/J63</f>
        <v>0.433962264150943</v>
      </c>
      <c r="S63" s="0" t="n">
        <f aca="false">J63/J65</f>
        <v>2.30434782608696</v>
      </c>
    </row>
    <row r="64" customFormat="false" ht="12.8" hidden="false" customHeight="false" outlineLevel="0" collapsed="false">
      <c r="A64" s="0" t="s">
        <v>1442</v>
      </c>
      <c r="B64" s="0" t="n">
        <v>3465778</v>
      </c>
      <c r="C64" s="0" t="n">
        <v>3471850</v>
      </c>
      <c r="D64" s="0" t="s">
        <v>1453</v>
      </c>
      <c r="E64" s="0" t="n">
        <v>3470680</v>
      </c>
      <c r="F64" s="0" t="n">
        <v>3470679</v>
      </c>
      <c r="G64" s="0" t="n">
        <v>2</v>
      </c>
      <c r="H64" s="0" t="n">
        <v>2</v>
      </c>
      <c r="I64" s="30" t="s">
        <v>707</v>
      </c>
      <c r="J64" s="26" t="n">
        <v>65</v>
      </c>
      <c r="K64" s="26" t="n">
        <v>65</v>
      </c>
      <c r="L64" s="0" t="n">
        <v>65</v>
      </c>
      <c r="N64" s="0" t="n">
        <f aca="false">J64/K63</f>
        <v>0.613207547169811</v>
      </c>
      <c r="P64" s="0" t="n">
        <f aca="false">K64/J65</f>
        <v>1.41304347826087</v>
      </c>
    </row>
    <row r="65" customFormat="false" ht="12.8" hidden="false" customHeight="false" outlineLevel="0" collapsed="false">
      <c r="A65" s="0" t="s">
        <v>1442</v>
      </c>
      <c r="B65" s="0" t="n">
        <v>3465778</v>
      </c>
      <c r="C65" s="0" t="n">
        <v>3471850</v>
      </c>
      <c r="D65" s="0" t="s">
        <v>1454</v>
      </c>
      <c r="E65" s="0" t="n">
        <v>3470680</v>
      </c>
      <c r="F65" s="0" t="n">
        <v>3471369</v>
      </c>
      <c r="G65" s="0" t="n">
        <v>690</v>
      </c>
      <c r="H65" s="0" t="n">
        <v>690</v>
      </c>
      <c r="I65" s="30" t="s">
        <v>707</v>
      </c>
      <c r="J65" s="26" t="n">
        <v>46</v>
      </c>
      <c r="K65" s="26" t="n">
        <v>35</v>
      </c>
      <c r="L65" s="0" t="n">
        <v>28</v>
      </c>
      <c r="N65" s="0" t="n">
        <f aca="false">J65/K64</f>
        <v>0.707692307692308</v>
      </c>
      <c r="P65" s="0" t="n">
        <f aca="false">K65/J66</f>
        <v>1.52173913043478</v>
      </c>
      <c r="R65" s="0" t="n">
        <f aca="false">J67/J65</f>
        <v>1.47826086956522</v>
      </c>
      <c r="S65" s="0" t="n">
        <f aca="false">J65/J67</f>
        <v>0.676470588235294</v>
      </c>
    </row>
    <row r="66" customFormat="false" ht="12.8" hidden="false" customHeight="false" outlineLevel="0" collapsed="false">
      <c r="A66" s="0" t="s">
        <v>1442</v>
      </c>
      <c r="B66" s="0" t="n">
        <v>3465778</v>
      </c>
      <c r="C66" s="0" t="n">
        <v>3471850</v>
      </c>
      <c r="D66" s="0" t="s">
        <v>1455</v>
      </c>
      <c r="E66" s="0" t="n">
        <v>3471370</v>
      </c>
      <c r="F66" s="0" t="n">
        <v>3471412</v>
      </c>
      <c r="G66" s="0" t="n">
        <v>43</v>
      </c>
      <c r="H66" s="0" t="n">
        <v>43</v>
      </c>
      <c r="I66" s="30" t="s">
        <v>707</v>
      </c>
      <c r="J66" s="26" t="n">
        <v>23</v>
      </c>
      <c r="K66" s="26" t="n">
        <v>23</v>
      </c>
      <c r="L66" s="0" t="n">
        <v>10</v>
      </c>
      <c r="N66" s="0" t="n">
        <f aca="false">J66/K65</f>
        <v>0.657142857142857</v>
      </c>
      <c r="P66" s="0" t="n">
        <f aca="false">K66/J67</f>
        <v>0.338235294117647</v>
      </c>
    </row>
    <row r="67" customFormat="false" ht="12.8" hidden="false" customHeight="false" outlineLevel="0" collapsed="false">
      <c r="A67" s="0" t="s">
        <v>1442</v>
      </c>
      <c r="B67" s="0" t="n">
        <v>3465778</v>
      </c>
      <c r="C67" s="0" t="n">
        <v>3471850</v>
      </c>
      <c r="D67" s="0" t="s">
        <v>1456</v>
      </c>
      <c r="E67" s="0" t="n">
        <v>3471413</v>
      </c>
      <c r="F67" s="0" t="n">
        <v>3471850</v>
      </c>
      <c r="G67" s="0" t="n">
        <v>438</v>
      </c>
      <c r="H67" s="0" t="n">
        <v>438</v>
      </c>
      <c r="I67" s="30" t="s">
        <v>707</v>
      </c>
      <c r="J67" s="26" t="n">
        <v>68</v>
      </c>
      <c r="K67" s="26" t="n">
        <v>76</v>
      </c>
      <c r="L67" s="0" t="n">
        <v>24</v>
      </c>
      <c r="N67" s="0" t="n">
        <f aca="false">J67/K66</f>
        <v>2.95652173913043</v>
      </c>
    </row>
    <row r="68" customFormat="false" ht="12.8" hidden="false" customHeight="false" outlineLevel="0" collapsed="false">
      <c r="A68" s="0" t="s">
        <v>1457</v>
      </c>
      <c r="B68" s="0" t="n">
        <v>3607112</v>
      </c>
      <c r="C68" s="0" t="n">
        <v>3611189</v>
      </c>
      <c r="D68" s="0" t="s">
        <v>1458</v>
      </c>
      <c r="E68" s="0" t="n">
        <v>3607112</v>
      </c>
      <c r="F68" s="0" t="n">
        <v>3608254</v>
      </c>
      <c r="G68" s="0" t="n">
        <v>1143</v>
      </c>
      <c r="H68" s="0" t="n">
        <v>1143</v>
      </c>
      <c r="I68" s="30" t="s">
        <v>707</v>
      </c>
      <c r="J68" s="26" t="n">
        <v>441</v>
      </c>
      <c r="K68" s="26" t="n">
        <v>412</v>
      </c>
      <c r="L68" s="0" t="n">
        <v>186</v>
      </c>
      <c r="P68" s="0" t="n">
        <f aca="false">K68/J69</f>
        <v>2.14583333333333</v>
      </c>
      <c r="R68" s="0" t="n">
        <f aca="false">J70/J68</f>
        <v>0.0816326530612245</v>
      </c>
      <c r="S68" s="47" t="n">
        <f aca="false">J68/J70</f>
        <v>12.25</v>
      </c>
    </row>
    <row r="69" customFormat="false" ht="12.8" hidden="false" customHeight="false" outlineLevel="0" collapsed="false">
      <c r="A69" s="0" t="s">
        <v>1457</v>
      </c>
      <c r="B69" s="0" t="n">
        <v>3607112</v>
      </c>
      <c r="C69" s="0" t="n">
        <v>3611189</v>
      </c>
      <c r="D69" s="0" t="s">
        <v>1459</v>
      </c>
      <c r="E69" s="0" t="n">
        <v>3608255</v>
      </c>
      <c r="F69" s="0" t="n">
        <v>3608363</v>
      </c>
      <c r="G69" s="0" t="n">
        <v>109</v>
      </c>
      <c r="H69" s="0" t="n">
        <v>109</v>
      </c>
      <c r="I69" s="30" t="s">
        <v>707</v>
      </c>
      <c r="J69" s="26" t="n">
        <v>192</v>
      </c>
      <c r="K69" s="26" t="n">
        <v>43</v>
      </c>
      <c r="L69" s="0" t="n">
        <v>105</v>
      </c>
      <c r="N69" s="0" t="n">
        <f aca="false">J69/K68</f>
        <v>0.466019417475728</v>
      </c>
      <c r="P69" s="0" t="n">
        <f aca="false">K69/J70</f>
        <v>1.19444444444444</v>
      </c>
    </row>
    <row r="70" customFormat="false" ht="12.8" hidden="false" customHeight="false" outlineLevel="0" collapsed="false">
      <c r="A70" s="0" t="s">
        <v>1457</v>
      </c>
      <c r="B70" s="0" t="n">
        <v>3607112</v>
      </c>
      <c r="C70" s="0" t="n">
        <v>3611189</v>
      </c>
      <c r="D70" s="0" t="s">
        <v>1460</v>
      </c>
      <c r="E70" s="0" t="n">
        <v>3608364</v>
      </c>
      <c r="F70" s="0" t="n">
        <v>3608873</v>
      </c>
      <c r="G70" s="0" t="n">
        <v>510</v>
      </c>
      <c r="H70" s="0" t="n">
        <v>510</v>
      </c>
      <c r="I70" s="30" t="s">
        <v>707</v>
      </c>
      <c r="J70" s="26" t="n">
        <v>36</v>
      </c>
      <c r="K70" s="26" t="n">
        <v>30</v>
      </c>
      <c r="L70" s="0" t="n">
        <v>9</v>
      </c>
      <c r="N70" s="0" t="n">
        <f aca="false">J70/K69</f>
        <v>0.837209302325581</v>
      </c>
      <c r="P70" s="0" t="n">
        <f aca="false">K70/J71</f>
        <v>1.66666666666667</v>
      </c>
      <c r="R70" s="0" t="n">
        <f aca="false">J72/J70</f>
        <v>2</v>
      </c>
      <c r="S70" s="0" t="n">
        <f aca="false">J70/J72</f>
        <v>0.5</v>
      </c>
    </row>
    <row r="71" customFormat="false" ht="12.8" hidden="false" customHeight="false" outlineLevel="0" collapsed="false">
      <c r="A71" s="0" t="s">
        <v>1457</v>
      </c>
      <c r="B71" s="0" t="n">
        <v>3607112</v>
      </c>
      <c r="C71" s="0" t="n">
        <v>3611189</v>
      </c>
      <c r="D71" s="0" t="s">
        <v>1461</v>
      </c>
      <c r="E71" s="0" t="n">
        <v>3608874</v>
      </c>
      <c r="F71" s="0" t="n">
        <v>3608869</v>
      </c>
      <c r="G71" s="0" t="n">
        <v>6</v>
      </c>
      <c r="H71" s="0" t="n">
        <v>2</v>
      </c>
      <c r="I71" s="30" t="s">
        <v>711</v>
      </c>
      <c r="J71" s="26" t="n">
        <v>18</v>
      </c>
      <c r="K71" s="26" t="n">
        <v>18</v>
      </c>
      <c r="L71" s="0" t="n">
        <v>18</v>
      </c>
      <c r="N71" s="0" t="n">
        <f aca="false">J71/K70</f>
        <v>0.6</v>
      </c>
      <c r="P71" s="0" t="n">
        <f aca="false">K71/J72</f>
        <v>0.25</v>
      </c>
    </row>
    <row r="72" customFormat="false" ht="12.8" hidden="false" customHeight="false" outlineLevel="0" collapsed="false">
      <c r="A72" s="0" t="s">
        <v>1457</v>
      </c>
      <c r="B72" s="0" t="n">
        <v>3607112</v>
      </c>
      <c r="C72" s="0" t="n">
        <v>3611189</v>
      </c>
      <c r="D72" s="0" t="s">
        <v>1462</v>
      </c>
      <c r="E72" s="0" t="n">
        <v>3608870</v>
      </c>
      <c r="F72" s="0" t="n">
        <v>3609757</v>
      </c>
      <c r="G72" s="0" t="n">
        <v>888</v>
      </c>
      <c r="H72" s="0" t="n">
        <v>888</v>
      </c>
      <c r="I72" s="30" t="s">
        <v>707</v>
      </c>
      <c r="J72" s="26" t="n">
        <v>72</v>
      </c>
      <c r="K72" s="26" t="n">
        <v>55</v>
      </c>
      <c r="L72" s="0" t="n">
        <v>36</v>
      </c>
      <c r="N72" s="0" t="n">
        <f aca="false">J72/K71</f>
        <v>4</v>
      </c>
      <c r="P72" s="0" t="n">
        <f aca="false">K72/J73</f>
        <v>0.398550724637681</v>
      </c>
      <c r="R72" s="0" t="n">
        <f aca="false">J74/J72</f>
        <v>1.19444444444444</v>
      </c>
      <c r="S72" s="0" t="n">
        <f aca="false">J72/J74</f>
        <v>0.837209302325581</v>
      </c>
    </row>
    <row r="73" customFormat="false" ht="12.8" hidden="false" customHeight="false" outlineLevel="0" collapsed="false">
      <c r="A73" s="0" t="s">
        <v>1457</v>
      </c>
      <c r="B73" s="0" t="n">
        <v>3607112</v>
      </c>
      <c r="C73" s="0" t="n">
        <v>3611189</v>
      </c>
      <c r="D73" s="0" t="s">
        <v>1463</v>
      </c>
      <c r="E73" s="0" t="n">
        <v>3609758</v>
      </c>
      <c r="F73" s="0" t="n">
        <v>3609780</v>
      </c>
      <c r="G73" s="0" t="n">
        <v>23</v>
      </c>
      <c r="H73" s="0" t="n">
        <v>23</v>
      </c>
      <c r="I73" s="30" t="s">
        <v>707</v>
      </c>
      <c r="J73" s="26" t="n">
        <v>138</v>
      </c>
      <c r="K73" s="26" t="n">
        <v>133</v>
      </c>
      <c r="L73" s="0" t="n">
        <v>12</v>
      </c>
      <c r="N73" s="0" t="n">
        <f aca="false">J73/K72</f>
        <v>2.50909090909091</v>
      </c>
      <c r="P73" s="0" t="n">
        <f aca="false">K73/J74</f>
        <v>1.54651162790698</v>
      </c>
    </row>
    <row r="74" customFormat="false" ht="12.8" hidden="false" customHeight="false" outlineLevel="0" collapsed="false">
      <c r="A74" s="0" t="s">
        <v>1457</v>
      </c>
      <c r="B74" s="0" t="n">
        <v>3607112</v>
      </c>
      <c r="C74" s="0" t="n">
        <v>3611189</v>
      </c>
      <c r="D74" s="0" t="s">
        <v>1464</v>
      </c>
      <c r="E74" s="0" t="n">
        <v>3609781</v>
      </c>
      <c r="F74" s="0" t="n">
        <v>3610371</v>
      </c>
      <c r="G74" s="0" t="n">
        <v>591</v>
      </c>
      <c r="H74" s="0" t="n">
        <v>591</v>
      </c>
      <c r="I74" s="30" t="s">
        <v>707</v>
      </c>
      <c r="J74" s="26" t="n">
        <v>86</v>
      </c>
      <c r="K74" s="26" t="n">
        <v>72</v>
      </c>
      <c r="L74" s="0" t="n">
        <v>13</v>
      </c>
      <c r="N74" s="0" t="n">
        <f aca="false">J74/K73</f>
        <v>0.646616541353383</v>
      </c>
      <c r="P74" s="0" t="n">
        <f aca="false">K74/J75</f>
        <v>1.2</v>
      </c>
      <c r="R74" s="0" t="n">
        <f aca="false">J76/J74</f>
        <v>0.918604651162791</v>
      </c>
      <c r="S74" s="0" t="n">
        <f aca="false">J74/J76</f>
        <v>1.08860759493671</v>
      </c>
    </row>
    <row r="75" customFormat="false" ht="12.8" hidden="false" customHeight="false" outlineLevel="0" collapsed="false">
      <c r="A75" s="0" t="s">
        <v>1457</v>
      </c>
      <c r="B75" s="0" t="n">
        <v>3607112</v>
      </c>
      <c r="C75" s="0" t="n">
        <v>3611189</v>
      </c>
      <c r="D75" s="0" t="s">
        <v>1465</v>
      </c>
      <c r="E75" s="0" t="n">
        <v>3610372</v>
      </c>
      <c r="F75" s="0" t="n">
        <v>3610373</v>
      </c>
      <c r="G75" s="0" t="n">
        <v>2</v>
      </c>
      <c r="H75" s="0" t="n">
        <v>2</v>
      </c>
      <c r="I75" s="30" t="s">
        <v>707</v>
      </c>
      <c r="J75" s="26" t="n">
        <v>60</v>
      </c>
      <c r="K75" s="26" t="n">
        <v>60</v>
      </c>
      <c r="L75" s="0" t="n">
        <v>60</v>
      </c>
      <c r="N75" s="0" t="n">
        <f aca="false">J75/K74</f>
        <v>0.833333333333333</v>
      </c>
      <c r="P75" s="0" t="n">
        <f aca="false">K75/J76</f>
        <v>0.759493670886076</v>
      </c>
    </row>
    <row r="76" customFormat="false" ht="12.8" hidden="false" customHeight="false" outlineLevel="0" collapsed="false">
      <c r="A76" s="0" t="s">
        <v>1457</v>
      </c>
      <c r="B76" s="0" t="n">
        <v>3607112</v>
      </c>
      <c r="C76" s="0" t="n">
        <v>3611189</v>
      </c>
      <c r="D76" s="0" t="s">
        <v>1466</v>
      </c>
      <c r="E76" s="0" t="n">
        <v>3610374</v>
      </c>
      <c r="F76" s="0" t="n">
        <v>3611189</v>
      </c>
      <c r="G76" s="0" t="n">
        <v>816</v>
      </c>
      <c r="H76" s="0" t="n">
        <v>816</v>
      </c>
      <c r="I76" s="30" t="s">
        <v>707</v>
      </c>
      <c r="J76" s="26" t="n">
        <v>79</v>
      </c>
      <c r="K76" s="26" t="n">
        <v>91</v>
      </c>
      <c r="L76" s="0" t="n">
        <v>53</v>
      </c>
      <c r="N76" s="0" t="n">
        <f aca="false">J76/K75</f>
        <v>1.31666666666667</v>
      </c>
    </row>
    <row r="77" customFormat="false" ht="12.8" hidden="false" customHeight="false" outlineLevel="0" collapsed="false">
      <c r="A77" s="0" t="s">
        <v>1467</v>
      </c>
      <c r="B77" s="0" t="n">
        <v>3767346</v>
      </c>
      <c r="C77" s="0" t="n">
        <v>3768996</v>
      </c>
      <c r="D77" s="0" t="s">
        <v>1468</v>
      </c>
      <c r="E77" s="0" t="n">
        <v>3767346</v>
      </c>
      <c r="F77" s="0" t="n">
        <v>3768140</v>
      </c>
      <c r="G77" s="0" t="n">
        <v>795</v>
      </c>
      <c r="H77" s="0" t="n">
        <v>337</v>
      </c>
      <c r="I77" s="30" t="s">
        <v>1469</v>
      </c>
      <c r="J77" s="26" t="n">
        <v>2</v>
      </c>
      <c r="K77" s="26" t="n">
        <v>3</v>
      </c>
      <c r="L77" s="0" t="n">
        <v>5</v>
      </c>
      <c r="N77" s="0" t="n">
        <f aca="false">J77/K76</f>
        <v>0.021978021978022</v>
      </c>
      <c r="P77" s="0" t="n">
        <f aca="false">K77/J78</f>
        <v>1</v>
      </c>
      <c r="R77" s="0" t="n">
        <f aca="false">J78/J77</f>
        <v>1.5</v>
      </c>
      <c r="S77" s="0" t="n">
        <f aca="false">J78/J77</f>
        <v>1.5</v>
      </c>
    </row>
    <row r="78" customFormat="false" ht="12.8" hidden="false" customHeight="false" outlineLevel="0" collapsed="false">
      <c r="A78" s="0" t="s">
        <v>1467</v>
      </c>
      <c r="B78" s="0" t="n">
        <v>3767346</v>
      </c>
      <c r="C78" s="0" t="n">
        <v>3768996</v>
      </c>
      <c r="D78" s="0" t="s">
        <v>1470</v>
      </c>
      <c r="E78" s="0" t="n">
        <v>3768222</v>
      </c>
      <c r="F78" s="0" t="n">
        <v>3768593</v>
      </c>
      <c r="G78" s="0" t="n">
        <v>372</v>
      </c>
      <c r="H78" s="0" t="n">
        <v>229</v>
      </c>
      <c r="I78" s="30" t="s">
        <v>1471</v>
      </c>
      <c r="J78" s="26" t="n">
        <v>3</v>
      </c>
      <c r="K78" s="26" t="n">
        <v>5</v>
      </c>
      <c r="L78" s="0" t="n">
        <v>6</v>
      </c>
      <c r="N78" s="0" t="n">
        <f aca="false">J78/K77</f>
        <v>1</v>
      </c>
      <c r="P78" s="0" t="n">
        <f aca="false">K78/J79</f>
        <v>0.5</v>
      </c>
      <c r="R78" s="0" t="n">
        <f aca="false">J80/J78</f>
        <v>2.33333333333333</v>
      </c>
    </row>
    <row r="79" customFormat="false" ht="12.8" hidden="false" customHeight="false" outlineLevel="0" collapsed="false">
      <c r="A79" s="0" t="s">
        <v>1467</v>
      </c>
      <c r="B79" s="0" t="n">
        <v>3767346</v>
      </c>
      <c r="C79" s="0" t="n">
        <v>3768996</v>
      </c>
      <c r="D79" s="0" t="s">
        <v>1472</v>
      </c>
      <c r="E79" s="0" t="n">
        <v>3768594</v>
      </c>
      <c r="F79" s="0" t="n">
        <v>3768735</v>
      </c>
      <c r="G79" s="0" t="n">
        <v>142</v>
      </c>
      <c r="H79" s="0" t="n">
        <v>142</v>
      </c>
      <c r="I79" s="30" t="s">
        <v>707</v>
      </c>
      <c r="J79" s="26" t="n">
        <v>10</v>
      </c>
      <c r="K79" s="26" t="n">
        <v>11</v>
      </c>
      <c r="L79" s="0" t="n">
        <v>2</v>
      </c>
      <c r="N79" s="0" t="n">
        <f aca="false">J79/K78</f>
        <v>2</v>
      </c>
      <c r="P79" s="0" t="n">
        <f aca="false">K79/J80</f>
        <v>1.57142857142857</v>
      </c>
    </row>
    <row r="80" customFormat="false" ht="12.8" hidden="false" customHeight="false" outlineLevel="0" collapsed="false">
      <c r="A80" s="0" t="s">
        <v>1467</v>
      </c>
      <c r="B80" s="0" t="n">
        <v>3767346</v>
      </c>
      <c r="C80" s="0" t="n">
        <v>3768996</v>
      </c>
      <c r="D80" s="0" t="s">
        <v>1473</v>
      </c>
      <c r="E80" s="0" t="n">
        <v>3768736</v>
      </c>
      <c r="F80" s="0" t="n">
        <v>3768996</v>
      </c>
      <c r="G80" s="0" t="n">
        <v>261</v>
      </c>
      <c r="H80" s="0" t="n">
        <v>256</v>
      </c>
      <c r="I80" s="30" t="s">
        <v>863</v>
      </c>
      <c r="J80" s="26" t="n">
        <v>7</v>
      </c>
      <c r="K80" s="26" t="n">
        <v>8</v>
      </c>
      <c r="L80" s="0" t="n">
        <v>2</v>
      </c>
      <c r="N80" s="0" t="n">
        <f aca="false">J80/K79</f>
        <v>0.636363636363636</v>
      </c>
    </row>
    <row r="81" customFormat="false" ht="12.8" hidden="false" customHeight="false" outlineLevel="0" collapsed="false">
      <c r="A81" s="0" t="s">
        <v>1474</v>
      </c>
      <c r="B81" s="0" t="n">
        <v>3980659</v>
      </c>
      <c r="C81" s="0" t="n">
        <v>3983140</v>
      </c>
      <c r="D81" s="0" t="s">
        <v>1475</v>
      </c>
      <c r="E81" s="0" t="n">
        <v>3979499</v>
      </c>
      <c r="F81" s="0" t="n">
        <v>3980659</v>
      </c>
      <c r="G81" s="0" t="n">
        <v>1161</v>
      </c>
      <c r="H81" s="0" t="n">
        <v>1</v>
      </c>
      <c r="I81" s="30" t="s">
        <v>957</v>
      </c>
      <c r="J81" s="26" t="n">
        <v>11</v>
      </c>
      <c r="K81" s="26" t="n">
        <v>11</v>
      </c>
      <c r="L81" s="0" t="n">
        <v>11</v>
      </c>
      <c r="N81" s="0" t="n">
        <f aca="false">J81/K80</f>
        <v>1.375</v>
      </c>
      <c r="P81" s="0" t="n">
        <f aca="false">K81/J82</f>
        <v>1</v>
      </c>
      <c r="R81" s="0" t="n">
        <f aca="false">J83/J81</f>
        <v>1.18181818181818</v>
      </c>
      <c r="S81" s="0" t="n">
        <f aca="false">J81/J83</f>
        <v>0.846153846153846</v>
      </c>
    </row>
    <row r="82" customFormat="false" ht="12.8" hidden="false" customHeight="false" outlineLevel="0" collapsed="false">
      <c r="A82" s="0" t="s">
        <v>1474</v>
      </c>
      <c r="B82" s="0" t="n">
        <v>3980659</v>
      </c>
      <c r="C82" s="0" t="n">
        <v>3983140</v>
      </c>
      <c r="D82" s="0" t="s">
        <v>1476</v>
      </c>
      <c r="E82" s="0" t="n">
        <v>3980660</v>
      </c>
      <c r="F82" s="0" t="n">
        <v>3980658</v>
      </c>
      <c r="G82" s="0" t="n">
        <v>3</v>
      </c>
      <c r="H82" s="0" t="n">
        <v>1</v>
      </c>
      <c r="I82" s="30" t="s">
        <v>711</v>
      </c>
      <c r="J82" s="26" t="n">
        <v>11</v>
      </c>
      <c r="K82" s="26" t="n">
        <v>11</v>
      </c>
      <c r="L82" s="0" t="n">
        <v>11</v>
      </c>
      <c r="N82" s="0" t="n">
        <f aca="false">J82/K81</f>
        <v>1</v>
      </c>
      <c r="P82" s="0" t="n">
        <f aca="false">K82/J83</f>
        <v>0.846153846153846</v>
      </c>
    </row>
    <row r="83" customFormat="false" ht="12.8" hidden="false" customHeight="false" outlineLevel="0" collapsed="false">
      <c r="A83" s="0" t="s">
        <v>1474</v>
      </c>
      <c r="B83" s="0" t="n">
        <v>3980659</v>
      </c>
      <c r="C83" s="0" t="n">
        <v>3983140</v>
      </c>
      <c r="D83" s="0" t="s">
        <v>1477</v>
      </c>
      <c r="E83" s="0" t="n">
        <v>3980659</v>
      </c>
      <c r="F83" s="0" t="n">
        <v>3981048</v>
      </c>
      <c r="G83" s="0" t="n">
        <v>390</v>
      </c>
      <c r="H83" s="0" t="n">
        <v>390</v>
      </c>
      <c r="I83" s="30" t="s">
        <v>707</v>
      </c>
      <c r="J83" s="26" t="n">
        <v>13</v>
      </c>
      <c r="K83" s="26" t="n">
        <v>9</v>
      </c>
      <c r="L83" s="0" t="n">
        <v>5</v>
      </c>
      <c r="N83" s="0" t="n">
        <f aca="false">J83/K82</f>
        <v>1.18181818181818</v>
      </c>
      <c r="P83" s="0" t="n">
        <f aca="false">K83/J84</f>
        <v>2.25</v>
      </c>
      <c r="R83" s="0" t="n">
        <f aca="false">J85/J83</f>
        <v>1.84615384615385</v>
      </c>
      <c r="S83" s="0" t="n">
        <f aca="false">J83/J85</f>
        <v>0.541666666666667</v>
      </c>
    </row>
    <row r="84" customFormat="false" ht="12.8" hidden="false" customHeight="false" outlineLevel="0" collapsed="false">
      <c r="A84" s="0" t="s">
        <v>1474</v>
      </c>
      <c r="B84" s="0" t="n">
        <v>3980659</v>
      </c>
      <c r="C84" s="0" t="n">
        <v>3983140</v>
      </c>
      <c r="D84" s="0" t="s">
        <v>1478</v>
      </c>
      <c r="E84" s="0" t="n">
        <v>3981049</v>
      </c>
      <c r="F84" s="0" t="n">
        <v>3981044</v>
      </c>
      <c r="G84" s="0" t="n">
        <v>6</v>
      </c>
      <c r="H84" s="0" t="n">
        <v>2</v>
      </c>
      <c r="I84" s="30" t="s">
        <v>711</v>
      </c>
      <c r="J84" s="26" t="n">
        <v>4</v>
      </c>
      <c r="K84" s="26" t="n">
        <v>4</v>
      </c>
      <c r="L84" s="0" t="n">
        <v>4</v>
      </c>
      <c r="N84" s="0" t="n">
        <f aca="false">J84/K83</f>
        <v>0.444444444444444</v>
      </c>
      <c r="P84" s="0" t="n">
        <f aca="false">K84/J85</f>
        <v>0.166666666666667</v>
      </c>
    </row>
    <row r="85" customFormat="false" ht="12.8" hidden="false" customHeight="false" outlineLevel="0" collapsed="false">
      <c r="A85" s="0" t="s">
        <v>1474</v>
      </c>
      <c r="B85" s="0" t="n">
        <v>3980659</v>
      </c>
      <c r="C85" s="0" t="n">
        <v>3983140</v>
      </c>
      <c r="D85" s="0" t="s">
        <v>1479</v>
      </c>
      <c r="E85" s="0" t="n">
        <v>3981045</v>
      </c>
      <c r="F85" s="0" t="n">
        <v>3981980</v>
      </c>
      <c r="G85" s="0" t="n">
        <v>936</v>
      </c>
      <c r="H85" s="0" t="n">
        <v>936</v>
      </c>
      <c r="I85" s="30" t="s">
        <v>707</v>
      </c>
      <c r="J85" s="26" t="n">
        <v>24</v>
      </c>
      <c r="K85" s="26" t="n">
        <v>21</v>
      </c>
      <c r="L85" s="0" t="n">
        <v>20</v>
      </c>
      <c r="N85" s="46" t="n">
        <f aca="false">J85/K84</f>
        <v>6</v>
      </c>
      <c r="O85" s="0" t="s">
        <v>1126</v>
      </c>
      <c r="P85" s="0" t="n">
        <f aca="false">K85/J86</f>
        <v>1.23529411764706</v>
      </c>
      <c r="R85" s="0" t="n">
        <f aca="false">J87/J85</f>
        <v>1.625</v>
      </c>
      <c r="S85" s="0" t="n">
        <f aca="false">J85/J87</f>
        <v>0.615384615384615</v>
      </c>
    </row>
    <row r="86" customFormat="false" ht="12.8" hidden="false" customHeight="false" outlineLevel="0" collapsed="false">
      <c r="A86" s="0" t="s">
        <v>1474</v>
      </c>
      <c r="B86" s="0" t="n">
        <v>3980659</v>
      </c>
      <c r="C86" s="0" t="n">
        <v>3983140</v>
      </c>
      <c r="D86" s="0" t="s">
        <v>1480</v>
      </c>
      <c r="E86" s="0" t="n">
        <v>3981981</v>
      </c>
      <c r="F86" s="0" t="n">
        <v>3981976</v>
      </c>
      <c r="G86" s="0" t="n">
        <v>6</v>
      </c>
      <c r="H86" s="0" t="n">
        <v>2</v>
      </c>
      <c r="I86" s="30" t="s">
        <v>711</v>
      </c>
      <c r="J86" s="26" t="n">
        <v>17</v>
      </c>
      <c r="K86" s="26" t="n">
        <v>17</v>
      </c>
      <c r="L86" s="0" t="n">
        <v>17</v>
      </c>
      <c r="N86" s="0" t="n">
        <f aca="false">J86/K85</f>
        <v>0.80952380952381</v>
      </c>
      <c r="P86" s="0" t="n">
        <f aca="false">K86/J87</f>
        <v>0.435897435897436</v>
      </c>
    </row>
    <row r="87" customFormat="false" ht="12.8" hidden="false" customHeight="false" outlineLevel="0" collapsed="false">
      <c r="A87" s="0" t="s">
        <v>1474</v>
      </c>
      <c r="B87" s="0" t="n">
        <v>3980659</v>
      </c>
      <c r="C87" s="0" t="n">
        <v>3983140</v>
      </c>
      <c r="D87" s="0" t="s">
        <v>1481</v>
      </c>
      <c r="E87" s="0" t="n">
        <v>3981977</v>
      </c>
      <c r="F87" s="0" t="n">
        <v>3983140</v>
      </c>
      <c r="G87" s="0" t="n">
        <v>1164</v>
      </c>
      <c r="H87" s="0" t="n">
        <v>1164</v>
      </c>
      <c r="I87" s="30" t="s">
        <v>707</v>
      </c>
      <c r="J87" s="26" t="n">
        <v>39</v>
      </c>
      <c r="K87" s="26" t="n">
        <v>40</v>
      </c>
      <c r="L87" s="0" t="n">
        <v>19</v>
      </c>
      <c r="N87" s="0" t="n">
        <f aca="false">J87/K86</f>
        <v>2.29411764705882</v>
      </c>
    </row>
    <row r="88" customFormat="false" ht="12.8" hidden="false" customHeight="false" outlineLevel="0" collapsed="false">
      <c r="A88" s="0" t="s">
        <v>1482</v>
      </c>
      <c r="B88" s="0" t="n">
        <v>4042952</v>
      </c>
      <c r="C88" s="0" t="n">
        <v>4043859</v>
      </c>
      <c r="D88" s="0" t="s">
        <v>1483</v>
      </c>
      <c r="E88" s="0" t="n">
        <v>4042952</v>
      </c>
      <c r="F88" s="0" t="n">
        <v>4043035</v>
      </c>
      <c r="G88" s="0" t="n">
        <v>84</v>
      </c>
      <c r="H88" s="0" t="n">
        <v>84</v>
      </c>
      <c r="I88" s="30" t="s">
        <v>707</v>
      </c>
      <c r="J88" s="26" t="n">
        <v>91</v>
      </c>
      <c r="K88" s="26" t="n">
        <v>89</v>
      </c>
      <c r="L88" s="0" t="n">
        <v>22</v>
      </c>
      <c r="N88" s="0" t="n">
        <f aca="false">J88/K87</f>
        <v>2.275</v>
      </c>
      <c r="P88" s="0" t="n">
        <f aca="false">K88/J89</f>
        <v>0.978021978021978</v>
      </c>
      <c r="R88" s="0" t="n">
        <f aca="false">J90/J88</f>
        <v>1.20879120879121</v>
      </c>
      <c r="S88" s="0" t="n">
        <f aca="false">J88/J90</f>
        <v>0.827272727272727</v>
      </c>
    </row>
    <row r="89" customFormat="false" ht="12.8" hidden="false" customHeight="false" outlineLevel="0" collapsed="false">
      <c r="A89" s="0" t="s">
        <v>1482</v>
      </c>
      <c r="B89" s="0" t="n">
        <v>4042952</v>
      </c>
      <c r="C89" s="0" t="n">
        <v>4043859</v>
      </c>
      <c r="D89" s="0" t="s">
        <v>1484</v>
      </c>
      <c r="E89" s="0" t="n">
        <v>4043036</v>
      </c>
      <c r="F89" s="0" t="n">
        <v>4043040</v>
      </c>
      <c r="G89" s="0" t="n">
        <v>5</v>
      </c>
      <c r="H89" s="0" t="n">
        <v>5</v>
      </c>
      <c r="I89" s="30" t="s">
        <v>707</v>
      </c>
      <c r="J89" s="26" t="n">
        <v>91</v>
      </c>
      <c r="K89" s="26" t="n">
        <v>91</v>
      </c>
      <c r="L89" s="0" t="n">
        <v>10</v>
      </c>
      <c r="N89" s="0" t="n">
        <f aca="false">J89/K88</f>
        <v>1.02247191011236</v>
      </c>
      <c r="P89" s="0" t="n">
        <f aca="false">K89/J90</f>
        <v>0.827272727272727</v>
      </c>
    </row>
    <row r="90" customFormat="false" ht="12.8" hidden="false" customHeight="false" outlineLevel="0" collapsed="false">
      <c r="A90" s="0" t="s">
        <v>1482</v>
      </c>
      <c r="B90" s="0" t="n">
        <v>4042952</v>
      </c>
      <c r="C90" s="0" t="n">
        <v>4043859</v>
      </c>
      <c r="D90" s="0" t="s">
        <v>1485</v>
      </c>
      <c r="E90" s="0" t="n">
        <v>4043041</v>
      </c>
      <c r="F90" s="0" t="n">
        <v>4043859</v>
      </c>
      <c r="G90" s="0" t="n">
        <v>819</v>
      </c>
      <c r="H90" s="0" t="n">
        <v>819</v>
      </c>
      <c r="I90" s="30" t="s">
        <v>707</v>
      </c>
      <c r="J90" s="26" t="n">
        <v>110</v>
      </c>
      <c r="K90" s="26" t="n">
        <v>88</v>
      </c>
      <c r="L90" s="0" t="n">
        <v>46</v>
      </c>
      <c r="N90" s="0" t="n">
        <f aca="false">J90/K89</f>
        <v>1.20879120879121</v>
      </c>
    </row>
    <row r="91" customFormat="false" ht="12.8" hidden="false" customHeight="false" outlineLevel="0" collapsed="false">
      <c r="A91" s="0" t="s">
        <v>1486</v>
      </c>
      <c r="B91" s="0" t="n">
        <v>4048744</v>
      </c>
      <c r="C91" s="0" t="n">
        <v>4052883</v>
      </c>
      <c r="D91" s="0" t="s">
        <v>1487</v>
      </c>
      <c r="E91" s="0" t="n">
        <v>4048181</v>
      </c>
      <c r="F91" s="0" t="n">
        <v>4048747</v>
      </c>
      <c r="G91" s="0" t="n">
        <v>567</v>
      </c>
      <c r="H91" s="0" t="n">
        <v>4</v>
      </c>
      <c r="I91" s="30" t="s">
        <v>898</v>
      </c>
      <c r="J91" s="26" t="n">
        <v>0</v>
      </c>
      <c r="K91" s="26" t="n">
        <v>0</v>
      </c>
      <c r="L91" s="0" t="n">
        <v>0</v>
      </c>
      <c r="N91" s="0" t="n">
        <f aca="false">J91/K90</f>
        <v>0</v>
      </c>
      <c r="P91" s="0" t="n">
        <f aca="false">K91/J92</f>
        <v>0</v>
      </c>
      <c r="R91" s="0" t="e">
        <f aca="false">J93/J91</f>
        <v>#DIV/0!</v>
      </c>
      <c r="S91" s="0" t="n">
        <f aca="false">J91/J93</f>
        <v>0</v>
      </c>
    </row>
    <row r="92" customFormat="false" ht="12.8" hidden="false" customHeight="false" outlineLevel="0" collapsed="false">
      <c r="A92" s="0" t="s">
        <v>1486</v>
      </c>
      <c r="B92" s="0" t="n">
        <v>4048744</v>
      </c>
      <c r="C92" s="0" t="n">
        <v>4052883</v>
      </c>
      <c r="D92" s="0" t="s">
        <v>1488</v>
      </c>
      <c r="E92" s="0" t="n">
        <v>4048748</v>
      </c>
      <c r="F92" s="0" t="n">
        <v>4048743</v>
      </c>
      <c r="G92" s="0" t="n">
        <v>6</v>
      </c>
      <c r="H92" s="0" t="n">
        <v>1</v>
      </c>
      <c r="I92" s="30" t="s">
        <v>1027</v>
      </c>
      <c r="J92" s="26" t="n">
        <v>43</v>
      </c>
      <c r="K92" s="26" t="n">
        <v>43</v>
      </c>
      <c r="L92" s="0" t="n">
        <v>43</v>
      </c>
      <c r="N92" s="0" t="e">
        <f aca="false">J92/K91</f>
        <v>#DIV/0!</v>
      </c>
      <c r="P92" s="0" t="n">
        <f aca="false">K92/J93</f>
        <v>0.641791044776119</v>
      </c>
    </row>
    <row r="93" customFormat="false" ht="12.8" hidden="false" customHeight="false" outlineLevel="0" collapsed="false">
      <c r="A93" s="0" t="s">
        <v>1486</v>
      </c>
      <c r="B93" s="0" t="n">
        <v>4048744</v>
      </c>
      <c r="C93" s="0" t="n">
        <v>4052883</v>
      </c>
      <c r="D93" s="0" t="s">
        <v>1489</v>
      </c>
      <c r="E93" s="0" t="n">
        <v>4048744</v>
      </c>
      <c r="F93" s="0" t="n">
        <v>4049145</v>
      </c>
      <c r="G93" s="0" t="n">
        <v>402</v>
      </c>
      <c r="H93" s="0" t="n">
        <v>402</v>
      </c>
      <c r="I93" s="30" t="s">
        <v>707</v>
      </c>
      <c r="J93" s="26" t="n">
        <v>67</v>
      </c>
      <c r="K93" s="26" t="n">
        <v>58</v>
      </c>
      <c r="L93" s="0" t="n">
        <v>41</v>
      </c>
      <c r="N93" s="0" t="n">
        <f aca="false">J93/K92</f>
        <v>1.55813953488372</v>
      </c>
      <c r="P93" s="0" t="n">
        <f aca="false">K93/J94</f>
        <v>2.63636363636364</v>
      </c>
      <c r="R93" s="0" t="n">
        <f aca="false">J95/J93</f>
        <v>1.08955223880597</v>
      </c>
      <c r="S93" s="0" t="n">
        <f aca="false">J93/J95</f>
        <v>0.917808219178082</v>
      </c>
    </row>
    <row r="94" customFormat="false" ht="12.8" hidden="false" customHeight="false" outlineLevel="0" collapsed="false">
      <c r="A94" s="0" t="s">
        <v>1486</v>
      </c>
      <c r="B94" s="0" t="n">
        <v>4048744</v>
      </c>
      <c r="C94" s="0" t="n">
        <v>4052883</v>
      </c>
      <c r="D94" s="0" t="s">
        <v>1490</v>
      </c>
      <c r="E94" s="0" t="n">
        <v>4049146</v>
      </c>
      <c r="F94" s="0" t="n">
        <v>4049137</v>
      </c>
      <c r="G94" s="0" t="n">
        <v>10</v>
      </c>
      <c r="H94" s="0" t="n">
        <v>2</v>
      </c>
      <c r="I94" s="30" t="s">
        <v>809</v>
      </c>
      <c r="J94" s="26" t="n">
        <v>22</v>
      </c>
      <c r="K94" s="26" t="n">
        <v>22</v>
      </c>
      <c r="L94" s="0" t="n">
        <v>22</v>
      </c>
      <c r="N94" s="0" t="n">
        <f aca="false">J94/K93</f>
        <v>0.379310344827586</v>
      </c>
      <c r="P94" s="0" t="n">
        <f aca="false">K94/J95</f>
        <v>0.301369863013699</v>
      </c>
    </row>
    <row r="95" customFormat="false" ht="12.8" hidden="false" customHeight="false" outlineLevel="0" collapsed="false">
      <c r="A95" s="0" t="s">
        <v>1486</v>
      </c>
      <c r="B95" s="0" t="n">
        <v>4048744</v>
      </c>
      <c r="C95" s="0" t="n">
        <v>4052883</v>
      </c>
      <c r="D95" s="0" t="s">
        <v>1491</v>
      </c>
      <c r="E95" s="0" t="n">
        <v>4049138</v>
      </c>
      <c r="F95" s="0" t="n">
        <v>4049980</v>
      </c>
      <c r="G95" s="0" t="n">
        <v>843</v>
      </c>
      <c r="H95" s="0" t="n">
        <v>843</v>
      </c>
      <c r="I95" s="30" t="s">
        <v>707</v>
      </c>
      <c r="J95" s="26" t="n">
        <v>73</v>
      </c>
      <c r="K95" s="26" t="n">
        <v>44</v>
      </c>
      <c r="L95" s="0" t="n">
        <v>58</v>
      </c>
      <c r="N95" s="0" t="n">
        <f aca="false">J95/K94</f>
        <v>3.31818181818182</v>
      </c>
      <c r="P95" s="0" t="n">
        <f aca="false">K95/J96</f>
        <v>0.956521739130435</v>
      </c>
      <c r="R95" s="0" t="n">
        <f aca="false">J97/J95</f>
        <v>1.65753424657534</v>
      </c>
      <c r="S95" s="0" t="n">
        <f aca="false">J95/J97</f>
        <v>0.603305785123967</v>
      </c>
    </row>
    <row r="96" customFormat="false" ht="12.8" hidden="false" customHeight="false" outlineLevel="0" collapsed="false">
      <c r="A96" s="0" t="s">
        <v>1486</v>
      </c>
      <c r="B96" s="0" t="n">
        <v>4048744</v>
      </c>
      <c r="C96" s="0" t="n">
        <v>4052883</v>
      </c>
      <c r="D96" s="0" t="s">
        <v>1492</v>
      </c>
      <c r="E96" s="0" t="n">
        <v>4049981</v>
      </c>
      <c r="F96" s="0" t="n">
        <v>4049976</v>
      </c>
      <c r="G96" s="0" t="n">
        <v>6</v>
      </c>
      <c r="H96" s="0" t="n">
        <v>2</v>
      </c>
      <c r="I96" s="30" t="s">
        <v>711</v>
      </c>
      <c r="J96" s="26" t="n">
        <v>46</v>
      </c>
      <c r="K96" s="26" t="n">
        <v>46</v>
      </c>
      <c r="L96" s="0" t="n">
        <v>46</v>
      </c>
      <c r="N96" s="0" t="n">
        <f aca="false">J96/K95</f>
        <v>1.04545454545455</v>
      </c>
      <c r="P96" s="0" t="n">
        <f aca="false">K96/J97</f>
        <v>0.380165289256198</v>
      </c>
    </row>
    <row r="97" customFormat="false" ht="12.8" hidden="false" customHeight="false" outlineLevel="0" collapsed="false">
      <c r="A97" s="0" t="s">
        <v>1486</v>
      </c>
      <c r="B97" s="0" t="n">
        <v>4048744</v>
      </c>
      <c r="C97" s="0" t="n">
        <v>4052883</v>
      </c>
      <c r="D97" s="0" t="s">
        <v>1493</v>
      </c>
      <c r="E97" s="0" t="n">
        <v>4049977</v>
      </c>
      <c r="F97" s="0" t="n">
        <v>4050585</v>
      </c>
      <c r="G97" s="0" t="n">
        <v>609</v>
      </c>
      <c r="H97" s="0" t="n">
        <v>609</v>
      </c>
      <c r="I97" s="30" t="s">
        <v>707</v>
      </c>
      <c r="J97" s="26" t="n">
        <v>121</v>
      </c>
      <c r="K97" s="26" t="n">
        <v>104</v>
      </c>
      <c r="L97" s="0" t="n">
        <v>45</v>
      </c>
      <c r="N97" s="0" t="n">
        <f aca="false">J97/K96</f>
        <v>2.6304347826087</v>
      </c>
      <c r="P97" s="0" t="n">
        <f aca="false">K97/J98</f>
        <v>1.26829268292683</v>
      </c>
      <c r="R97" s="0" t="n">
        <f aca="false">J99/J97</f>
        <v>1.50413223140496</v>
      </c>
      <c r="S97" s="0" t="n">
        <f aca="false">J97/J99</f>
        <v>0.664835164835165</v>
      </c>
    </row>
    <row r="98" customFormat="false" ht="12.8" hidden="false" customHeight="false" outlineLevel="0" collapsed="false">
      <c r="A98" s="0" t="s">
        <v>1486</v>
      </c>
      <c r="B98" s="0" t="n">
        <v>4048744</v>
      </c>
      <c r="C98" s="0" t="n">
        <v>4052883</v>
      </c>
      <c r="D98" s="0" t="s">
        <v>1494</v>
      </c>
      <c r="E98" s="0" t="n">
        <v>4050586</v>
      </c>
      <c r="F98" s="0" t="n">
        <v>4050600</v>
      </c>
      <c r="G98" s="0" t="n">
        <v>15</v>
      </c>
      <c r="H98" s="0" t="n">
        <v>15</v>
      </c>
      <c r="I98" s="30" t="s">
        <v>707</v>
      </c>
      <c r="J98" s="26" t="n">
        <v>82</v>
      </c>
      <c r="K98" s="26" t="n">
        <v>85</v>
      </c>
      <c r="L98" s="0" t="n">
        <v>13</v>
      </c>
      <c r="N98" s="0" t="n">
        <f aca="false">J98/K97</f>
        <v>0.788461538461538</v>
      </c>
      <c r="P98" s="0" t="n">
        <f aca="false">K98/J99</f>
        <v>0.467032967032967</v>
      </c>
    </row>
    <row r="99" customFormat="false" ht="12.8" hidden="false" customHeight="false" outlineLevel="0" collapsed="false">
      <c r="A99" s="0" t="s">
        <v>1486</v>
      </c>
      <c r="B99" s="0" t="n">
        <v>4048744</v>
      </c>
      <c r="C99" s="0" t="n">
        <v>4052883</v>
      </c>
      <c r="D99" s="0" t="s">
        <v>1495</v>
      </c>
      <c r="E99" s="0" t="n">
        <v>4050601</v>
      </c>
      <c r="F99" s="0" t="n">
        <v>4052883</v>
      </c>
      <c r="G99" s="0" t="n">
        <v>2283</v>
      </c>
      <c r="H99" s="0" t="n">
        <v>2283</v>
      </c>
      <c r="I99" s="30" t="s">
        <v>707</v>
      </c>
      <c r="J99" s="26" t="n">
        <v>182</v>
      </c>
      <c r="K99" s="26" t="n">
        <v>213</v>
      </c>
      <c r="L99" s="0" t="n">
        <v>104</v>
      </c>
      <c r="N99" s="0" t="n">
        <f aca="false">J99/K98</f>
        <v>2.14117647058824</v>
      </c>
      <c r="R99" s="0" t="n">
        <f aca="false">J101/J99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43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S2" activeCellId="0" sqref="S2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5.56"/>
    <col collapsed="false" customWidth="true" hidden="false" outlineLevel="0" max="4" min="4" style="0" width="14.59"/>
    <col collapsed="false" customWidth="true" hidden="false" outlineLevel="0" max="13" min="13" style="0" width="14.59"/>
    <col collapsed="false" customWidth="true" hidden="false" outlineLevel="0" max="15" min="15" style="0" width="19.04"/>
    <col collapsed="false" customWidth="true" hidden="false" outlineLevel="0" max="17" min="17" style="0" width="14.43"/>
  </cols>
  <sheetData>
    <row r="1" customFormat="false" ht="12.8" hidden="false" customHeight="false" outlineLevel="0" collapsed="false">
      <c r="A1" s="0" t="s">
        <v>1496</v>
      </c>
      <c r="B1" s="0" t="s">
        <v>1497</v>
      </c>
      <c r="C1" s="0" t="s">
        <v>1498</v>
      </c>
      <c r="D1" s="0" t="s">
        <v>1499</v>
      </c>
      <c r="E1" s="0" t="s">
        <v>1500</v>
      </c>
      <c r="F1" s="0" t="s">
        <v>1501</v>
      </c>
      <c r="G1" s="0" t="s">
        <v>1502</v>
      </c>
      <c r="H1" s="0" t="s">
        <v>1503</v>
      </c>
      <c r="I1" s="0" t="s">
        <v>1504</v>
      </c>
      <c r="J1" s="0" t="s">
        <v>1505</v>
      </c>
      <c r="K1" s="0" t="s">
        <v>1506</v>
      </c>
      <c r="L1" s="0" t="s">
        <v>1507</v>
      </c>
      <c r="M1" s="0" t="s">
        <v>1508</v>
      </c>
      <c r="N1" s="0" t="s">
        <v>1509</v>
      </c>
      <c r="O1" s="0" t="s">
        <v>1510</v>
      </c>
      <c r="P1" s="0" t="s">
        <v>1511</v>
      </c>
      <c r="Q1" s="0" t="s">
        <v>1512</v>
      </c>
      <c r="R1" s="0" t="s">
        <v>1513</v>
      </c>
      <c r="S1" s="0" t="s">
        <v>1514</v>
      </c>
      <c r="T1" s="0" t="s">
        <v>1515</v>
      </c>
      <c r="U1" s="0" t="s">
        <v>1516</v>
      </c>
      <c r="V1" s="0" t="s">
        <v>1517</v>
      </c>
      <c r="W1" s="0" t="s">
        <v>1518</v>
      </c>
      <c r="X1" s="0" t="s">
        <v>1519</v>
      </c>
    </row>
    <row r="2" customFormat="false" ht="12.8" hidden="false" customHeight="false" outlineLevel="0" collapsed="false">
      <c r="A2" s="0" t="n">
        <v>1572</v>
      </c>
      <c r="B2" s="0" t="n">
        <f aca="false">A2/1572</f>
        <v>1</v>
      </c>
      <c r="C2" s="26" t="n">
        <v>757</v>
      </c>
      <c r="D2" s="0" t="n">
        <f aca="false">C2/757</f>
        <v>1</v>
      </c>
      <c r="E2" s="0" t="n">
        <v>1134</v>
      </c>
      <c r="F2" s="0" t="n">
        <f aca="false">E2/1134</f>
        <v>1</v>
      </c>
      <c r="G2" s="26" t="n">
        <v>906</v>
      </c>
      <c r="H2" s="0" t="n">
        <f aca="false">G2/906</f>
        <v>1</v>
      </c>
      <c r="I2" s="0" t="n">
        <v>347</v>
      </c>
      <c r="J2" s="0" t="n">
        <f aca="false">I2/347</f>
        <v>1</v>
      </c>
      <c r="K2" s="0" t="n">
        <v>599</v>
      </c>
      <c r="L2" s="0" t="n">
        <f aca="false">K2/599</f>
        <v>1</v>
      </c>
      <c r="M2" s="0" t="n">
        <v>7967</v>
      </c>
      <c r="N2" s="0" t="n">
        <f aca="false">M2/7967</f>
        <v>1</v>
      </c>
      <c r="O2" s="0" t="n">
        <v>1735</v>
      </c>
      <c r="P2" s="0" t="n">
        <f aca="false">O2/1735</f>
        <v>1</v>
      </c>
      <c r="Q2" s="0" t="n">
        <v>10015</v>
      </c>
      <c r="R2" s="0" t="n">
        <f aca="false">Q2/10015</f>
        <v>1</v>
      </c>
      <c r="S2" s="0" t="n">
        <v>1417</v>
      </c>
      <c r="T2" s="0" t="n">
        <f aca="false">S2/1417</f>
        <v>1</v>
      </c>
      <c r="U2" s="26" t="n">
        <v>816</v>
      </c>
      <c r="V2" s="0" t="n">
        <f aca="false">U2/816</f>
        <v>1</v>
      </c>
      <c r="W2" s="26" t="n">
        <v>538</v>
      </c>
      <c r="X2" s="0" t="n">
        <f aca="false">W2/538</f>
        <v>1</v>
      </c>
    </row>
    <row r="3" customFormat="false" ht="12.8" hidden="false" customHeight="false" outlineLevel="0" collapsed="false">
      <c r="A3" s="0" t="n">
        <v>1417</v>
      </c>
      <c r="B3" s="0" t="n">
        <f aca="false">A3/1572</f>
        <v>0.901399491094148</v>
      </c>
      <c r="C3" s="26" t="n">
        <v>689</v>
      </c>
      <c r="D3" s="0" t="n">
        <f aca="false">C3/757</f>
        <v>0.910171730515192</v>
      </c>
      <c r="E3" s="0" t="n">
        <v>1085</v>
      </c>
      <c r="F3" s="0" t="n">
        <f aca="false">E3/1134</f>
        <v>0.95679012345679</v>
      </c>
      <c r="G3" s="26" t="n">
        <v>709</v>
      </c>
      <c r="H3" s="0" t="n">
        <f aca="false">G3/906</f>
        <v>0.782560706401766</v>
      </c>
      <c r="I3" s="0" t="n">
        <v>321</v>
      </c>
      <c r="J3" s="0" t="n">
        <f aca="false">I3/347</f>
        <v>0.92507204610951</v>
      </c>
      <c r="K3" s="0" t="n">
        <v>155</v>
      </c>
      <c r="L3" s="0" t="n">
        <f aca="false">K3/599</f>
        <v>0.258764607679466</v>
      </c>
      <c r="M3" s="0" t="n">
        <v>6605</v>
      </c>
      <c r="N3" s="0" t="n">
        <f aca="false">M3/7967</f>
        <v>0.829044809840593</v>
      </c>
      <c r="O3" s="0" t="n">
        <v>1572</v>
      </c>
      <c r="P3" s="0" t="n">
        <f aca="false">O3/1735</f>
        <v>0.906051873198847</v>
      </c>
      <c r="Q3" s="0" t="n">
        <v>1585</v>
      </c>
      <c r="R3" s="0" t="n">
        <f aca="false">Q3/10015</f>
        <v>0.158262606090864</v>
      </c>
      <c r="S3" s="0" t="n">
        <v>1406</v>
      </c>
      <c r="T3" s="0" t="n">
        <f aca="false">S3/1417</f>
        <v>0.992237120677488</v>
      </c>
      <c r="U3" s="26" t="n">
        <v>270</v>
      </c>
      <c r="V3" s="0" t="n">
        <f aca="false">U3/816</f>
        <v>0.330882352941176</v>
      </c>
      <c r="W3" s="26" t="n">
        <v>281</v>
      </c>
      <c r="X3" s="0" t="n">
        <f aca="false">W3/538</f>
        <v>0.522304832713755</v>
      </c>
    </row>
    <row r="4" customFormat="false" ht="12.8" hidden="false" customHeight="false" outlineLevel="0" collapsed="false">
      <c r="A4" s="0" t="n">
        <v>1385</v>
      </c>
      <c r="B4" s="0" t="n">
        <f aca="false">A4/1572</f>
        <v>0.881043256997455</v>
      </c>
      <c r="C4" s="26" t="n">
        <v>674</v>
      </c>
      <c r="D4" s="0" t="n">
        <f aca="false">C4/757</f>
        <v>0.890356671070013</v>
      </c>
      <c r="E4" s="0" t="n">
        <v>998</v>
      </c>
      <c r="F4" s="0" t="n">
        <f aca="false">E4/1134</f>
        <v>0.880070546737213</v>
      </c>
      <c r="G4" s="26" t="n">
        <v>320</v>
      </c>
      <c r="H4" s="0" t="n">
        <f aca="false">G4/906</f>
        <v>0.353200883002208</v>
      </c>
      <c r="I4" s="0" t="n">
        <v>307</v>
      </c>
      <c r="J4" s="0" t="n">
        <f aca="false">I4/347</f>
        <v>0.884726224783862</v>
      </c>
      <c r="K4" s="0" t="n">
        <v>150</v>
      </c>
      <c r="L4" s="0" t="n">
        <f aca="false">K4/599</f>
        <v>0.250417362270451</v>
      </c>
      <c r="M4" s="0" t="n">
        <v>1633</v>
      </c>
      <c r="N4" s="0" t="n">
        <f aca="false">M4/7967</f>
        <v>0.204970503326221</v>
      </c>
      <c r="O4" s="0" t="n">
        <v>1470</v>
      </c>
      <c r="P4" s="0" t="n">
        <f aca="false">O4/1735</f>
        <v>0.847262247838617</v>
      </c>
      <c r="Q4" s="0" t="n">
        <v>1274</v>
      </c>
      <c r="R4" s="0" t="n">
        <f aca="false">Q4/10015</f>
        <v>0.127209186220669</v>
      </c>
      <c r="S4" s="0" t="n">
        <v>1263</v>
      </c>
      <c r="T4" s="0" t="n">
        <f aca="false">S4/1417</f>
        <v>0.891319689484827</v>
      </c>
      <c r="U4" s="26" t="n">
        <v>265</v>
      </c>
      <c r="V4" s="0" t="n">
        <f aca="false">U4/816</f>
        <v>0.324754901960784</v>
      </c>
      <c r="W4" s="26" t="n">
        <v>193</v>
      </c>
      <c r="X4" s="0" t="n">
        <f aca="false">W4/538</f>
        <v>0.358736059479554</v>
      </c>
    </row>
    <row r="5" customFormat="false" ht="12.8" hidden="false" customHeight="false" outlineLevel="0" collapsed="false">
      <c r="A5" s="0" t="n">
        <v>1363</v>
      </c>
      <c r="B5" s="0" t="n">
        <f aca="false">A5/1572</f>
        <v>0.86704834605598</v>
      </c>
      <c r="C5" s="26" t="n">
        <v>510</v>
      </c>
      <c r="D5" s="0" t="n">
        <f aca="false">C5/757</f>
        <v>0.673712021136063</v>
      </c>
      <c r="E5" s="0" t="n">
        <v>877</v>
      </c>
      <c r="F5" s="0" t="n">
        <f aca="false">E5/1134</f>
        <v>0.77336860670194</v>
      </c>
      <c r="G5" s="26" t="n">
        <v>290</v>
      </c>
      <c r="H5" s="0" t="n">
        <f aca="false">G5/906</f>
        <v>0.320088300220751</v>
      </c>
      <c r="I5" s="0" t="n">
        <v>227</v>
      </c>
      <c r="J5" s="0" t="n">
        <f aca="false">I5/347</f>
        <v>0.654178674351585</v>
      </c>
      <c r="K5" s="0" t="n">
        <v>112</v>
      </c>
      <c r="L5" s="0" t="n">
        <f aca="false">K5/599</f>
        <v>0.186978297161937</v>
      </c>
      <c r="M5" s="0" t="n">
        <v>1478</v>
      </c>
      <c r="N5" s="0" t="n">
        <f aca="false">M5/7967</f>
        <v>0.185515250407933</v>
      </c>
      <c r="O5" s="0" t="n">
        <v>1268</v>
      </c>
      <c r="P5" s="0" t="n">
        <f aca="false">O5/1735</f>
        <v>0.730835734870317</v>
      </c>
      <c r="Q5" s="0" t="n">
        <v>1226</v>
      </c>
      <c r="R5" s="0" t="n">
        <f aca="false">Q5/10015</f>
        <v>0.122416375436845</v>
      </c>
      <c r="S5" s="0" t="n">
        <v>834</v>
      </c>
      <c r="T5" s="0" t="n">
        <f aca="false">S5/1417</f>
        <v>0.588567395906845</v>
      </c>
      <c r="U5" s="26" t="n">
        <v>215</v>
      </c>
      <c r="V5" s="0" t="n">
        <f aca="false">U5/816</f>
        <v>0.263480392156863</v>
      </c>
      <c r="W5" s="26" t="n">
        <v>79</v>
      </c>
      <c r="X5" s="0" t="n">
        <f aca="false">W5/538</f>
        <v>0.146840148698885</v>
      </c>
    </row>
    <row r="6" customFormat="false" ht="12.8" hidden="false" customHeight="false" outlineLevel="0" collapsed="false">
      <c r="A6" s="0" t="n">
        <v>803</v>
      </c>
      <c r="B6" s="0" t="n">
        <f aca="false">A6/1572</f>
        <v>0.510814249363868</v>
      </c>
      <c r="C6" s="26" t="n">
        <v>468</v>
      </c>
      <c r="D6" s="0" t="n">
        <f aca="false">C6/757</f>
        <v>0.618229854689564</v>
      </c>
      <c r="E6" s="0" t="n">
        <v>610</v>
      </c>
      <c r="F6" s="0" t="n">
        <f aca="false">E6/1134</f>
        <v>0.537918871252205</v>
      </c>
      <c r="G6" s="26" t="n">
        <v>262</v>
      </c>
      <c r="H6" s="0" t="n">
        <f aca="false">G6/906</f>
        <v>0.289183222958057</v>
      </c>
      <c r="I6" s="0" t="n">
        <v>150</v>
      </c>
      <c r="J6" s="0" t="n">
        <f aca="false">I6/347</f>
        <v>0.432276657060519</v>
      </c>
      <c r="K6" s="0" t="n">
        <v>108</v>
      </c>
      <c r="L6" s="0" t="n">
        <f aca="false">K6/599</f>
        <v>0.180300500834725</v>
      </c>
      <c r="M6" s="0" t="n">
        <v>1042</v>
      </c>
      <c r="N6" s="0" t="n">
        <f aca="false">M6/7967</f>
        <v>0.1307895067152</v>
      </c>
      <c r="O6" s="0" t="n">
        <v>987</v>
      </c>
      <c r="P6" s="0" t="n">
        <f aca="false">O6/1735</f>
        <v>0.568876080691643</v>
      </c>
      <c r="Q6" s="0" t="n">
        <v>976</v>
      </c>
      <c r="R6" s="0" t="n">
        <f aca="false">Q6/10015</f>
        <v>0.0974538192710934</v>
      </c>
      <c r="S6" s="0" t="n">
        <v>759</v>
      </c>
      <c r="T6" s="0" t="n">
        <f aca="false">S6/1417</f>
        <v>0.535638673253352</v>
      </c>
      <c r="U6" s="26" t="n">
        <v>195</v>
      </c>
      <c r="V6" s="0" t="n">
        <f aca="false">U6/816</f>
        <v>0.238970588235294</v>
      </c>
      <c r="W6" s="26" t="n">
        <v>78</v>
      </c>
      <c r="X6" s="0" t="n">
        <f aca="false">W6/538</f>
        <v>0.144981412639405</v>
      </c>
    </row>
    <row r="7" customFormat="false" ht="12.8" hidden="false" customHeight="false" outlineLevel="0" collapsed="false">
      <c r="A7" s="0" t="n">
        <v>722</v>
      </c>
      <c r="B7" s="0" t="n">
        <f aca="false">A7/1572</f>
        <v>0.459287531806616</v>
      </c>
      <c r="C7" s="26" t="n">
        <v>456</v>
      </c>
      <c r="D7" s="0" t="n">
        <f aca="false">C7/757</f>
        <v>0.602377807133421</v>
      </c>
      <c r="E7" s="0" t="n">
        <v>601</v>
      </c>
      <c r="F7" s="0" t="n">
        <f aca="false">E7/1134</f>
        <v>0.529982363315697</v>
      </c>
      <c r="G7" s="26" t="n">
        <v>192</v>
      </c>
      <c r="H7" s="0" t="n">
        <f aca="false">G7/906</f>
        <v>0.211920529801324</v>
      </c>
      <c r="I7" s="0" t="n">
        <v>138</v>
      </c>
      <c r="J7" s="0" t="n">
        <f aca="false">I7/347</f>
        <v>0.397694524495677</v>
      </c>
      <c r="K7" s="0" t="n">
        <v>107</v>
      </c>
      <c r="L7" s="0" t="n">
        <f aca="false">K7/599</f>
        <v>0.178631051752922</v>
      </c>
      <c r="M7" s="0" t="n">
        <v>964</v>
      </c>
      <c r="N7" s="0" t="n">
        <f aca="false">M7/7967</f>
        <v>0.120999121375675</v>
      </c>
      <c r="O7" s="0" t="n">
        <v>983</v>
      </c>
      <c r="P7" s="0" t="n">
        <f aca="false">O7/1735</f>
        <v>0.56657060518732</v>
      </c>
      <c r="Q7" s="0" t="n">
        <v>700</v>
      </c>
      <c r="R7" s="0" t="n">
        <f aca="false">Q7/10015</f>
        <v>0.0698951572641039</v>
      </c>
      <c r="S7" s="0" t="n">
        <v>724</v>
      </c>
      <c r="T7" s="0" t="n">
        <f aca="false">S7/1417</f>
        <v>0.510938602681722</v>
      </c>
      <c r="U7" s="26" t="n">
        <v>190</v>
      </c>
      <c r="V7" s="0" t="n">
        <f aca="false">U7/816</f>
        <v>0.232843137254902</v>
      </c>
      <c r="W7" s="26" t="n">
        <v>74</v>
      </c>
      <c r="X7" s="0" t="n">
        <f aca="false">W7/538</f>
        <v>0.137546468401487</v>
      </c>
    </row>
    <row r="8" customFormat="false" ht="12.8" hidden="false" customHeight="false" outlineLevel="0" collapsed="false">
      <c r="A8" s="0" t="n">
        <v>691</v>
      </c>
      <c r="B8" s="0" t="n">
        <f aca="false">A8/1572</f>
        <v>0.439567430025445</v>
      </c>
      <c r="C8" s="26" t="n">
        <v>441</v>
      </c>
      <c r="D8" s="0" t="n">
        <f aca="false">C8/757</f>
        <v>0.582562747688243</v>
      </c>
      <c r="E8" s="0" t="n">
        <v>585</v>
      </c>
      <c r="F8" s="0" t="n">
        <f aca="false">E8/1134</f>
        <v>0.515873015873016</v>
      </c>
      <c r="G8" s="26" t="n">
        <v>177</v>
      </c>
      <c r="H8" s="0" t="n">
        <f aca="false">G8/906</f>
        <v>0.195364238410596</v>
      </c>
      <c r="I8" s="0" t="n">
        <v>111</v>
      </c>
      <c r="J8" s="0" t="n">
        <f aca="false">I8/347</f>
        <v>0.319884726224784</v>
      </c>
      <c r="K8" s="0" t="n">
        <v>91</v>
      </c>
      <c r="L8" s="0" t="n">
        <f aca="false">K8/599</f>
        <v>0.151919866444073</v>
      </c>
      <c r="M8" s="0" t="n">
        <v>600</v>
      </c>
      <c r="N8" s="0" t="n">
        <f aca="false">M8/7967</f>
        <v>0.0753106564578888</v>
      </c>
      <c r="O8" s="0" t="n">
        <v>570</v>
      </c>
      <c r="P8" s="0" t="n">
        <f aca="false">O8/1735</f>
        <v>0.328530259365994</v>
      </c>
      <c r="Q8" s="0" t="n">
        <v>612</v>
      </c>
      <c r="R8" s="0" t="n">
        <f aca="false">Q8/10015</f>
        <v>0.0611083374937594</v>
      </c>
      <c r="S8" s="0" t="n">
        <v>440</v>
      </c>
      <c r="T8" s="0" t="n">
        <f aca="false">S8/1417</f>
        <v>0.310515172900494</v>
      </c>
      <c r="U8" s="26" t="n">
        <v>156</v>
      </c>
      <c r="V8" s="0" t="n">
        <f aca="false">U8/816</f>
        <v>0.191176470588235</v>
      </c>
      <c r="W8" s="26" t="n">
        <v>61</v>
      </c>
      <c r="X8" s="0" t="n">
        <f aca="false">W8/538</f>
        <v>0.113382899628253</v>
      </c>
    </row>
    <row r="9" customFormat="false" ht="12.8" hidden="false" customHeight="false" outlineLevel="0" collapsed="false">
      <c r="A9" s="0" t="n">
        <v>631</v>
      </c>
      <c r="B9" s="0" t="n">
        <f aca="false">A9/1572</f>
        <v>0.401399491094148</v>
      </c>
      <c r="C9" s="26" t="n">
        <v>275</v>
      </c>
      <c r="D9" s="0" t="n">
        <f aca="false">C9/757</f>
        <v>0.363276089828269</v>
      </c>
      <c r="E9" s="0" t="n">
        <v>500</v>
      </c>
      <c r="F9" s="0" t="n">
        <f aca="false">E9/1134</f>
        <v>0.440917107583774</v>
      </c>
      <c r="G9" s="26" t="n">
        <v>138</v>
      </c>
      <c r="H9" s="0" t="n">
        <f aca="false">G9/906</f>
        <v>0.152317880794702</v>
      </c>
      <c r="I9" s="0" t="n">
        <v>91</v>
      </c>
      <c r="J9" s="0" t="n">
        <f aca="false">I9/347</f>
        <v>0.262247838616715</v>
      </c>
      <c r="K9" s="0" t="n">
        <v>70</v>
      </c>
      <c r="L9" s="0" t="n">
        <f aca="false">K9/599</f>
        <v>0.11686143572621</v>
      </c>
      <c r="M9" s="0" t="n">
        <v>541</v>
      </c>
      <c r="N9" s="0" t="n">
        <f aca="false">M9/7967</f>
        <v>0.0679051085728631</v>
      </c>
      <c r="O9" s="0" t="n">
        <v>566</v>
      </c>
      <c r="P9" s="0" t="n">
        <f aca="false">O9/1735</f>
        <v>0.326224783861671</v>
      </c>
      <c r="Q9" s="0" t="n">
        <v>582</v>
      </c>
      <c r="R9" s="0" t="n">
        <f aca="false">Q9/10015</f>
        <v>0.0581128307538692</v>
      </c>
      <c r="S9" s="0" t="n">
        <v>405</v>
      </c>
      <c r="T9" s="0" t="n">
        <f aca="false">S9/1417</f>
        <v>0.285815102328864</v>
      </c>
      <c r="U9" s="26" t="n">
        <v>150</v>
      </c>
      <c r="V9" s="0" t="n">
        <f aca="false">U9/816</f>
        <v>0.183823529411765</v>
      </c>
      <c r="W9" s="26" t="n">
        <v>56</v>
      </c>
      <c r="X9" s="0" t="n">
        <f aca="false">W9/538</f>
        <v>0.104089219330855</v>
      </c>
    </row>
    <row r="10" customFormat="false" ht="12.8" hidden="false" customHeight="false" outlineLevel="0" collapsed="false">
      <c r="A10" s="0" t="n">
        <v>473</v>
      </c>
      <c r="B10" s="0" t="n">
        <f aca="false">A10/1572</f>
        <v>0.30089058524173</v>
      </c>
      <c r="C10" s="26" t="n">
        <v>268</v>
      </c>
      <c r="D10" s="0" t="n">
        <f aca="false">C10/757</f>
        <v>0.354029062087186</v>
      </c>
      <c r="E10" s="0" t="n">
        <v>478</v>
      </c>
      <c r="F10" s="0" t="n">
        <f aca="false">E10/1134</f>
        <v>0.421516754850088</v>
      </c>
      <c r="G10" s="26" t="n">
        <v>91</v>
      </c>
      <c r="H10" s="0" t="n">
        <f aca="false">G10/906</f>
        <v>0.100441501103753</v>
      </c>
      <c r="I10" s="0" t="n">
        <v>76</v>
      </c>
      <c r="J10" s="0" t="n">
        <f aca="false">I10/347</f>
        <v>0.219020172910663</v>
      </c>
      <c r="K10" s="0" t="n">
        <v>54</v>
      </c>
      <c r="L10" s="0" t="n">
        <f aca="false">K10/599</f>
        <v>0.0901502504173623</v>
      </c>
      <c r="M10" s="0" t="n">
        <v>527</v>
      </c>
      <c r="N10" s="0" t="n">
        <f aca="false">M10/7967</f>
        <v>0.066147859922179</v>
      </c>
      <c r="O10" s="0" t="n">
        <v>542</v>
      </c>
      <c r="P10" s="0" t="n">
        <f aca="false">O10/1735</f>
        <v>0.312391930835735</v>
      </c>
      <c r="Q10" s="0" t="n">
        <v>481</v>
      </c>
      <c r="R10" s="0" t="n">
        <f aca="false">Q10/10015</f>
        <v>0.0480279580629056</v>
      </c>
      <c r="S10" s="0" t="n">
        <v>340</v>
      </c>
      <c r="T10" s="0" t="n">
        <f aca="false">S10/1417</f>
        <v>0.239943542695836</v>
      </c>
      <c r="U10" s="26" t="n">
        <v>146</v>
      </c>
      <c r="V10" s="0" t="n">
        <f aca="false">U10/816</f>
        <v>0.178921568627451</v>
      </c>
      <c r="W10" s="26" t="n">
        <v>55</v>
      </c>
      <c r="X10" s="0" t="n">
        <f aca="false">W10/538</f>
        <v>0.102230483271375</v>
      </c>
    </row>
    <row r="11" customFormat="false" ht="12.8" hidden="false" customHeight="false" outlineLevel="0" collapsed="false">
      <c r="A11" s="0" t="n">
        <v>466</v>
      </c>
      <c r="B11" s="0" t="n">
        <f aca="false">A11/1572</f>
        <v>0.296437659033079</v>
      </c>
      <c r="C11" s="26" t="n">
        <v>217</v>
      </c>
      <c r="D11" s="0" t="n">
        <f aca="false">C11/757</f>
        <v>0.28665785997358</v>
      </c>
      <c r="E11" s="0" t="n">
        <v>454</v>
      </c>
      <c r="F11" s="0" t="n">
        <f aca="false">E11/1134</f>
        <v>0.400352733686067</v>
      </c>
      <c r="G11" s="26" t="n">
        <v>84</v>
      </c>
      <c r="H11" s="0" t="n">
        <f aca="false">G11/906</f>
        <v>0.0927152317880795</v>
      </c>
      <c r="I11" s="0" t="n">
        <v>58</v>
      </c>
      <c r="J11" s="0" t="n">
        <f aca="false">I11/347</f>
        <v>0.167146974063401</v>
      </c>
      <c r="K11" s="0" t="n">
        <v>52</v>
      </c>
      <c r="L11" s="0" t="n">
        <f aca="false">K11/599</f>
        <v>0.0868113522537563</v>
      </c>
      <c r="M11" s="0" t="n">
        <v>520</v>
      </c>
      <c r="N11" s="0" t="n">
        <f aca="false">M11/7967</f>
        <v>0.065269235596837</v>
      </c>
      <c r="O11" s="0" t="n">
        <v>500</v>
      </c>
      <c r="P11" s="0" t="n">
        <f aca="false">O11/1735</f>
        <v>0.288184438040346</v>
      </c>
      <c r="Q11" s="0" t="n">
        <v>430</v>
      </c>
      <c r="R11" s="0" t="n">
        <f aca="false">Q11/10015</f>
        <v>0.0429355966050924</v>
      </c>
      <c r="S11" s="0" t="n">
        <v>178</v>
      </c>
      <c r="T11" s="0" t="n">
        <f aca="false">S11/1417</f>
        <v>0.125617501764291</v>
      </c>
      <c r="U11" s="26" t="n">
        <v>145</v>
      </c>
      <c r="V11" s="0" t="n">
        <f aca="false">U11/816</f>
        <v>0.177696078431373</v>
      </c>
      <c r="W11" s="26" t="n">
        <v>50</v>
      </c>
      <c r="X11" s="0" t="n">
        <f aca="false">W11/538</f>
        <v>0.0929368029739777</v>
      </c>
    </row>
    <row r="12" customFormat="false" ht="12.8" hidden="false" customHeight="false" outlineLevel="0" collapsed="false">
      <c r="A12" s="0" t="n">
        <v>453</v>
      </c>
      <c r="B12" s="0" t="n">
        <f aca="false">A12/1572</f>
        <v>0.288167938931298</v>
      </c>
      <c r="C12" s="26" t="n">
        <v>182</v>
      </c>
      <c r="D12" s="0" t="n">
        <f aca="false">C12/757</f>
        <v>0.240422721268164</v>
      </c>
      <c r="E12" s="0" t="n">
        <v>439</v>
      </c>
      <c r="F12" s="0" t="n">
        <f aca="false">E12/1134</f>
        <v>0.387125220458554</v>
      </c>
      <c r="G12" s="26" t="n">
        <v>82</v>
      </c>
      <c r="H12" s="0" t="n">
        <f aca="false">G12/906</f>
        <v>0.0905077262693157</v>
      </c>
      <c r="I12" s="0" t="n">
        <v>57</v>
      </c>
      <c r="J12" s="0" t="n">
        <f aca="false">I12/347</f>
        <v>0.164265129682997</v>
      </c>
      <c r="K12" s="0" t="n">
        <v>45</v>
      </c>
      <c r="L12" s="0" t="n">
        <f aca="false">K12/599</f>
        <v>0.0751252086811352</v>
      </c>
      <c r="M12" s="0" t="n">
        <v>498</v>
      </c>
      <c r="N12" s="0" t="n">
        <f aca="false">M12/7967</f>
        <v>0.0625078448600477</v>
      </c>
      <c r="O12" s="0" t="n">
        <v>473</v>
      </c>
      <c r="P12" s="0" t="n">
        <f aca="false">O12/1735</f>
        <v>0.272622478386167</v>
      </c>
      <c r="Q12" s="0" t="n">
        <v>386</v>
      </c>
      <c r="R12" s="0" t="n">
        <f aca="false">Q12/10015</f>
        <v>0.0385421867199201</v>
      </c>
      <c r="S12" s="0" t="n">
        <v>174</v>
      </c>
      <c r="T12" s="0" t="n">
        <f aca="false">S12/1417</f>
        <v>0.122794636556104</v>
      </c>
      <c r="U12" s="26" t="n">
        <v>74</v>
      </c>
      <c r="V12" s="0" t="n">
        <f aca="false">U12/816</f>
        <v>0.0906862745098039</v>
      </c>
      <c r="W12" s="26" t="n">
        <v>48</v>
      </c>
      <c r="X12" s="0" t="n">
        <f aca="false">W12/538</f>
        <v>0.0892193308550186</v>
      </c>
    </row>
    <row r="13" customFormat="false" ht="12.8" hidden="false" customHeight="false" outlineLevel="0" collapsed="false">
      <c r="A13" s="0" t="n">
        <v>440</v>
      </c>
      <c r="B13" s="0" t="n">
        <f aca="false">A13/1572</f>
        <v>0.279898218829517</v>
      </c>
      <c r="C13" s="26" t="n">
        <v>133</v>
      </c>
      <c r="D13" s="0" t="n">
        <f aca="false">C13/757</f>
        <v>0.175693527080581</v>
      </c>
      <c r="E13" s="0" t="n">
        <v>424</v>
      </c>
      <c r="F13" s="0" t="n">
        <f aca="false">E13/1134</f>
        <v>0.373897707231041</v>
      </c>
      <c r="G13" s="26" t="n">
        <v>79</v>
      </c>
      <c r="H13" s="0" t="n">
        <f aca="false">G13/906</f>
        <v>0.08719646799117</v>
      </c>
      <c r="I13" s="0" t="n">
        <v>54</v>
      </c>
      <c r="J13" s="0" t="n">
        <f aca="false">I13/347</f>
        <v>0.155619596541787</v>
      </c>
      <c r="K13" s="0" t="n">
        <v>44</v>
      </c>
      <c r="L13" s="0" t="n">
        <f aca="false">K13/599</f>
        <v>0.0734557595993322</v>
      </c>
      <c r="M13" s="0" t="n">
        <v>431</v>
      </c>
      <c r="N13" s="0" t="n">
        <f aca="false">M13/7967</f>
        <v>0.0540981548889168</v>
      </c>
      <c r="O13" s="0" t="n">
        <v>441</v>
      </c>
      <c r="P13" s="0" t="n">
        <f aca="false">O13/1735</f>
        <v>0.254178674351585</v>
      </c>
      <c r="Q13" s="0" t="n">
        <v>382</v>
      </c>
      <c r="R13" s="0" t="n">
        <f aca="false">Q13/10015</f>
        <v>0.0381427858212681</v>
      </c>
      <c r="S13" s="0" t="n">
        <v>166</v>
      </c>
      <c r="T13" s="0" t="n">
        <f aca="false">S13/1417</f>
        <v>0.117148906139732</v>
      </c>
      <c r="U13" s="26" t="n">
        <v>64</v>
      </c>
      <c r="V13" s="0" t="n">
        <f aca="false">U13/816</f>
        <v>0.0784313725490196</v>
      </c>
      <c r="W13" s="26" t="n">
        <v>48</v>
      </c>
      <c r="X13" s="0" t="n">
        <f aca="false">W13/538</f>
        <v>0.0892193308550186</v>
      </c>
    </row>
    <row r="14" customFormat="false" ht="12.8" hidden="false" customHeight="false" outlineLevel="0" collapsed="false">
      <c r="A14" s="0" t="n">
        <v>436</v>
      </c>
      <c r="B14" s="0" t="n">
        <f aca="false">A14/1572</f>
        <v>0.27735368956743</v>
      </c>
      <c r="C14" s="26" t="n">
        <v>121</v>
      </c>
      <c r="D14" s="0" t="n">
        <f aca="false">C14/757</f>
        <v>0.159841479524439</v>
      </c>
      <c r="E14" s="0" t="n">
        <v>341</v>
      </c>
      <c r="F14" s="0" t="n">
        <f aca="false">E14/1134</f>
        <v>0.300705467372134</v>
      </c>
      <c r="G14" s="26" t="n">
        <v>73</v>
      </c>
      <c r="H14" s="0" t="n">
        <f aca="false">G14/906</f>
        <v>0.0805739514348786</v>
      </c>
      <c r="I14" s="0" t="n">
        <v>51</v>
      </c>
      <c r="J14" s="0" t="n">
        <f aca="false">I14/347</f>
        <v>0.146974063400576</v>
      </c>
      <c r="K14" s="0" t="n">
        <v>39</v>
      </c>
      <c r="L14" s="0" t="n">
        <f aca="false">K14/599</f>
        <v>0.0651085141903172</v>
      </c>
      <c r="M14" s="0" t="n">
        <v>398</v>
      </c>
      <c r="N14" s="0" t="n">
        <f aca="false">M14/7967</f>
        <v>0.0499560687837329</v>
      </c>
      <c r="O14" s="0" t="n">
        <v>378</v>
      </c>
      <c r="P14" s="0" t="n">
        <f aca="false">O14/1735</f>
        <v>0.217867435158501</v>
      </c>
      <c r="Q14" s="0" t="n">
        <v>371</v>
      </c>
      <c r="R14" s="0" t="n">
        <f aca="false">Q14/10015</f>
        <v>0.037044433349975</v>
      </c>
      <c r="S14" s="0" t="n">
        <v>147</v>
      </c>
      <c r="T14" s="0" t="n">
        <f aca="false">S14/1417</f>
        <v>0.103740296400847</v>
      </c>
      <c r="U14" s="26" t="n">
        <v>54</v>
      </c>
      <c r="V14" s="0" t="n">
        <f aca="false">U14/816</f>
        <v>0.0661764705882353</v>
      </c>
      <c r="W14" s="26" t="n">
        <v>44</v>
      </c>
      <c r="X14" s="0" t="n">
        <f aca="false">W14/538</f>
        <v>0.0817843866171004</v>
      </c>
    </row>
    <row r="15" customFormat="false" ht="12.8" hidden="false" customHeight="false" outlineLevel="0" collapsed="false">
      <c r="A15" s="0" t="n">
        <v>407</v>
      </c>
      <c r="B15" s="0" t="n">
        <f aca="false">A15/1572</f>
        <v>0.258905852417303</v>
      </c>
      <c r="C15" s="26" t="n">
        <v>111</v>
      </c>
      <c r="D15" s="0" t="n">
        <f aca="false">C15/757</f>
        <v>0.14663143989432</v>
      </c>
      <c r="E15" s="0" t="n">
        <v>287</v>
      </c>
      <c r="F15" s="0" t="n">
        <f aca="false">E15/1134</f>
        <v>0.253086419753086</v>
      </c>
      <c r="G15" s="26" t="n">
        <v>66</v>
      </c>
      <c r="H15" s="0" t="n">
        <f aca="false">G15/906</f>
        <v>0.0728476821192053</v>
      </c>
      <c r="I15" s="0" t="n">
        <v>48</v>
      </c>
      <c r="J15" s="0" t="n">
        <f aca="false">I15/347</f>
        <v>0.138328530259366</v>
      </c>
      <c r="K15" s="0" t="n">
        <v>33</v>
      </c>
      <c r="L15" s="0" t="n">
        <f aca="false">K15/599</f>
        <v>0.0550918196994992</v>
      </c>
      <c r="M15" s="0" t="n">
        <v>395</v>
      </c>
      <c r="N15" s="0" t="n">
        <f aca="false">M15/7967</f>
        <v>0.0495795155014435</v>
      </c>
      <c r="O15" s="0" t="n">
        <v>346</v>
      </c>
      <c r="P15" s="0" t="n">
        <f aca="false">O15/1735</f>
        <v>0.199423631123919</v>
      </c>
      <c r="Q15" s="0" t="n">
        <v>344</v>
      </c>
      <c r="R15" s="0" t="n">
        <f aca="false">Q15/10015</f>
        <v>0.0343484772840739</v>
      </c>
      <c r="S15" s="0" t="n">
        <v>144</v>
      </c>
      <c r="T15" s="0" t="n">
        <f aca="false">S15/1417</f>
        <v>0.101623147494707</v>
      </c>
      <c r="U15" s="26" t="n">
        <v>49</v>
      </c>
      <c r="V15" s="0" t="n">
        <f aca="false">U15/816</f>
        <v>0.0600490196078431</v>
      </c>
      <c r="W15" s="26" t="n">
        <v>42</v>
      </c>
      <c r="X15" s="0" t="n">
        <f aca="false">W15/538</f>
        <v>0.0780669144981413</v>
      </c>
    </row>
    <row r="16" customFormat="false" ht="12.8" hidden="false" customHeight="false" outlineLevel="0" collapsed="false">
      <c r="A16" s="0" t="n">
        <v>376</v>
      </c>
      <c r="B16" s="0" t="n">
        <f aca="false">A16/1572</f>
        <v>0.239185750636132</v>
      </c>
      <c r="C16" s="26" t="n">
        <v>110</v>
      </c>
      <c r="D16" s="0" t="n">
        <f aca="false">C16/757</f>
        <v>0.145310435931308</v>
      </c>
      <c r="E16" s="0" t="n">
        <v>255</v>
      </c>
      <c r="F16" s="0" t="n">
        <f aca="false">E16/1134</f>
        <v>0.224867724867725</v>
      </c>
      <c r="G16" s="26" t="n">
        <v>65</v>
      </c>
      <c r="H16" s="0" t="n">
        <f aca="false">G16/906</f>
        <v>0.0717439293598234</v>
      </c>
      <c r="I16" s="0" t="n">
        <v>32</v>
      </c>
      <c r="J16" s="0" t="n">
        <f aca="false">I16/347</f>
        <v>0.0922190201729106</v>
      </c>
      <c r="K16" s="0" t="n">
        <v>30</v>
      </c>
      <c r="L16" s="0" t="n">
        <f aca="false">K16/599</f>
        <v>0.0500834724540902</v>
      </c>
      <c r="M16" s="0" t="n">
        <v>378</v>
      </c>
      <c r="N16" s="0" t="n">
        <f aca="false">M16/7967</f>
        <v>0.0474457135684699</v>
      </c>
      <c r="O16" s="0" t="n">
        <v>339</v>
      </c>
      <c r="P16" s="0" t="n">
        <f aca="false">O16/1735</f>
        <v>0.195389048991354</v>
      </c>
      <c r="Q16" s="0" t="n">
        <v>322</v>
      </c>
      <c r="R16" s="0" t="n">
        <f aca="false">Q16/10015</f>
        <v>0.0321517723414878</v>
      </c>
      <c r="S16" s="0" t="n">
        <v>143</v>
      </c>
      <c r="T16" s="0" t="n">
        <f aca="false">S16/1417</f>
        <v>0.100917431192661</v>
      </c>
      <c r="U16" s="26" t="n">
        <v>45</v>
      </c>
      <c r="V16" s="0" t="n">
        <f aca="false">U16/816</f>
        <v>0.0551470588235294</v>
      </c>
      <c r="W16" s="26" t="n">
        <v>38</v>
      </c>
      <c r="X16" s="0" t="n">
        <f aca="false">W16/538</f>
        <v>0.0706319702602231</v>
      </c>
    </row>
    <row r="17" customFormat="false" ht="12.8" hidden="false" customHeight="false" outlineLevel="0" collapsed="false">
      <c r="A17" s="0" t="n">
        <v>371</v>
      </c>
      <c r="B17" s="0" t="n">
        <f aca="false">A17/1572</f>
        <v>0.236005089058524</v>
      </c>
      <c r="C17" s="26" t="n">
        <v>106</v>
      </c>
      <c r="D17" s="0" t="n">
        <f aca="false">C17/757</f>
        <v>0.14002642007926</v>
      </c>
      <c r="E17" s="0" t="n">
        <v>244</v>
      </c>
      <c r="F17" s="0" t="n">
        <f aca="false">E17/1134</f>
        <v>0.215167548500882</v>
      </c>
      <c r="G17" s="26" t="n">
        <v>63</v>
      </c>
      <c r="H17" s="0" t="n">
        <f aca="false">G17/906</f>
        <v>0.0695364238410596</v>
      </c>
      <c r="I17" s="0" t="n">
        <v>21</v>
      </c>
      <c r="J17" s="0" t="n">
        <f aca="false">I17/347</f>
        <v>0.0605187319884726</v>
      </c>
      <c r="K17" s="0" t="n">
        <v>13</v>
      </c>
      <c r="L17" s="0" t="n">
        <f aca="false">K17/599</f>
        <v>0.0217028380634391</v>
      </c>
      <c r="M17" s="0" t="n">
        <v>367</v>
      </c>
      <c r="N17" s="0" t="n">
        <f aca="false">M17/7967</f>
        <v>0.0460650182000753</v>
      </c>
      <c r="O17" s="0" t="n">
        <v>320</v>
      </c>
      <c r="P17" s="0" t="n">
        <f aca="false">O17/1735</f>
        <v>0.184438040345821</v>
      </c>
      <c r="Q17" s="0" t="n">
        <v>269</v>
      </c>
      <c r="R17" s="0" t="n">
        <f aca="false">Q17/10015</f>
        <v>0.0268597104343485</v>
      </c>
      <c r="S17" s="0" t="n">
        <v>132</v>
      </c>
      <c r="T17" s="0" t="n">
        <f aca="false">S17/1417</f>
        <v>0.0931545518701482</v>
      </c>
      <c r="U17" s="26" t="n">
        <v>36</v>
      </c>
      <c r="V17" s="0" t="n">
        <f aca="false">U17/816</f>
        <v>0.0441176470588235</v>
      </c>
      <c r="W17" s="26" t="n">
        <v>34</v>
      </c>
      <c r="X17" s="0" t="n">
        <f aca="false">W17/538</f>
        <v>0.0631970260223048</v>
      </c>
    </row>
    <row r="18" customFormat="false" ht="12.8" hidden="false" customHeight="false" outlineLevel="0" collapsed="false">
      <c r="A18" s="0" t="n">
        <v>334</v>
      </c>
      <c r="B18" s="0" t="n">
        <f aca="false">A18/1572</f>
        <v>0.212468193384224</v>
      </c>
      <c r="C18" s="26" t="n">
        <v>106</v>
      </c>
      <c r="D18" s="0" t="n">
        <f aca="false">C18/757</f>
        <v>0.14002642007926</v>
      </c>
      <c r="E18" s="0" t="n">
        <v>227</v>
      </c>
      <c r="F18" s="0" t="n">
        <f aca="false">E18/1134</f>
        <v>0.200176366843033</v>
      </c>
      <c r="G18" s="26" t="n">
        <v>60</v>
      </c>
      <c r="H18" s="0" t="n">
        <f aca="false">G18/906</f>
        <v>0.0662251655629139</v>
      </c>
      <c r="I18" s="0" t="n">
        <v>13</v>
      </c>
      <c r="J18" s="0" t="n">
        <f aca="false">I18/347</f>
        <v>0.037463976945245</v>
      </c>
      <c r="K18" s="0" t="n">
        <v>8</v>
      </c>
      <c r="L18" s="0" t="n">
        <f aca="false">K18/599</f>
        <v>0.013355592654424</v>
      </c>
      <c r="M18" s="0" t="n">
        <v>352</v>
      </c>
      <c r="N18" s="0" t="n">
        <f aca="false">M18/7967</f>
        <v>0.0441822517886281</v>
      </c>
      <c r="O18" s="0" t="n">
        <v>281</v>
      </c>
      <c r="P18" s="0" t="n">
        <f aca="false">O18/1735</f>
        <v>0.161959654178674</v>
      </c>
      <c r="Q18" s="0" t="n">
        <v>263</v>
      </c>
      <c r="R18" s="0" t="n">
        <f aca="false">Q18/10015</f>
        <v>0.0262606090863704</v>
      </c>
      <c r="S18" s="0" t="n">
        <v>130</v>
      </c>
      <c r="T18" s="0" t="n">
        <f aca="false">S18/1417</f>
        <v>0.091743119266055</v>
      </c>
      <c r="U18" s="26" t="n">
        <v>34</v>
      </c>
      <c r="V18" s="0" t="n">
        <f aca="false">U18/816</f>
        <v>0.0416666666666667</v>
      </c>
      <c r="W18" s="26" t="n">
        <v>33</v>
      </c>
      <c r="X18" s="0" t="n">
        <f aca="false">W18/538</f>
        <v>0.0613382899628253</v>
      </c>
    </row>
    <row r="19" customFormat="false" ht="12.8" hidden="false" customHeight="false" outlineLevel="0" collapsed="false">
      <c r="A19" s="0" t="n">
        <v>322</v>
      </c>
      <c r="B19" s="0" t="n">
        <f aca="false">A19/1572</f>
        <v>0.204834605597964</v>
      </c>
      <c r="C19" s="26" t="n">
        <v>91</v>
      </c>
      <c r="D19" s="0" t="n">
        <f aca="false">C19/757</f>
        <v>0.120211360634082</v>
      </c>
      <c r="E19" s="0" t="n">
        <v>148</v>
      </c>
      <c r="F19" s="0" t="n">
        <f aca="false">E19/1134</f>
        <v>0.130511463844797</v>
      </c>
      <c r="G19" s="26" t="n">
        <v>60</v>
      </c>
      <c r="H19" s="0" t="n">
        <f aca="false">G19/906</f>
        <v>0.0662251655629139</v>
      </c>
      <c r="I19" s="0" t="n">
        <v>9</v>
      </c>
      <c r="J19" s="0" t="n">
        <f aca="false">I19/347</f>
        <v>0.0259365994236311</v>
      </c>
      <c r="K19" s="0" t="n">
        <v>5</v>
      </c>
      <c r="L19" s="0" t="n">
        <f aca="false">K19/599</f>
        <v>0.00834724540901502</v>
      </c>
      <c r="M19" s="0" t="n">
        <v>343</v>
      </c>
      <c r="N19" s="0" t="n">
        <f aca="false">M19/7967</f>
        <v>0.0430525919417598</v>
      </c>
      <c r="O19" s="0" t="n">
        <v>218</v>
      </c>
      <c r="P19" s="0" t="n">
        <f aca="false">O19/1735</f>
        <v>0.125648414985591</v>
      </c>
      <c r="Q19" s="0" t="n">
        <v>262</v>
      </c>
      <c r="R19" s="0" t="n">
        <f aca="false">Q19/10015</f>
        <v>0.0261607588617074</v>
      </c>
      <c r="S19" s="0" t="n">
        <v>109</v>
      </c>
      <c r="T19" s="0" t="n">
        <f aca="false">S19/1417</f>
        <v>0.0769230769230769</v>
      </c>
      <c r="U19" s="26" t="n">
        <v>29</v>
      </c>
      <c r="V19" s="0" t="n">
        <f aca="false">U19/816</f>
        <v>0.0355392156862745</v>
      </c>
      <c r="W19" s="26" t="n">
        <v>32</v>
      </c>
      <c r="X19" s="0" t="n">
        <f aca="false">W19/538</f>
        <v>0.0594795539033457</v>
      </c>
    </row>
    <row r="20" customFormat="false" ht="12.8" hidden="false" customHeight="false" outlineLevel="0" collapsed="false">
      <c r="A20" s="0" t="n">
        <v>302</v>
      </c>
      <c r="B20" s="0" t="n">
        <f aca="false">A20/1572</f>
        <v>0.192111959287532</v>
      </c>
      <c r="C20" s="26" t="n">
        <v>89</v>
      </c>
      <c r="D20" s="0" t="n">
        <f aca="false">C20/757</f>
        <v>0.117569352708058</v>
      </c>
      <c r="E20" s="0" t="n">
        <v>137</v>
      </c>
      <c r="F20" s="0" t="n">
        <f aca="false">E20/1134</f>
        <v>0.120811287477954</v>
      </c>
      <c r="G20" s="26" t="n">
        <v>46</v>
      </c>
      <c r="H20" s="0" t="n">
        <f aca="false">G20/906</f>
        <v>0.0507726269315673</v>
      </c>
      <c r="I20" s="0" t="n">
        <v>9</v>
      </c>
      <c r="J20" s="0" t="n">
        <f aca="false">I20/347</f>
        <v>0.0259365994236311</v>
      </c>
      <c r="K20" s="0" t="n">
        <v>3</v>
      </c>
      <c r="L20" s="0" t="n">
        <f aca="false">K20/599</f>
        <v>0.00500834724540901</v>
      </c>
      <c r="M20" s="0" t="n">
        <v>340</v>
      </c>
      <c r="N20" s="0" t="n">
        <f aca="false">M20/7967</f>
        <v>0.0426760386594703</v>
      </c>
      <c r="O20" s="0" t="n">
        <v>208</v>
      </c>
      <c r="P20" s="0" t="n">
        <f aca="false">O20/1735</f>
        <v>0.119884726224784</v>
      </c>
      <c r="Q20" s="0" t="n">
        <v>237</v>
      </c>
      <c r="R20" s="0" t="n">
        <f aca="false">Q20/10015</f>
        <v>0.0236645032451323</v>
      </c>
      <c r="S20" s="0" t="n">
        <v>104</v>
      </c>
      <c r="T20" s="0" t="n">
        <f aca="false">S20/1417</f>
        <v>0.073394495412844</v>
      </c>
      <c r="U20" s="26" t="n">
        <v>28</v>
      </c>
      <c r="V20" s="0" t="n">
        <f aca="false">U20/816</f>
        <v>0.0343137254901961</v>
      </c>
      <c r="W20" s="26" t="n">
        <v>23</v>
      </c>
      <c r="X20" s="0" t="n">
        <f aca="false">W20/538</f>
        <v>0.0427509293680297</v>
      </c>
    </row>
    <row r="21" customFormat="false" ht="12.8" hidden="false" customHeight="false" outlineLevel="0" collapsed="false">
      <c r="A21" s="0" t="n">
        <v>289</v>
      </c>
      <c r="B21" s="0" t="n">
        <f aca="false">A21/1572</f>
        <v>0.183842239185751</v>
      </c>
      <c r="C21" s="26" t="n">
        <v>86</v>
      </c>
      <c r="D21" s="0" t="n">
        <f aca="false">C21/757</f>
        <v>0.113606340819022</v>
      </c>
      <c r="E21" s="0" t="n">
        <v>118</v>
      </c>
      <c r="F21" s="0" t="n">
        <f aca="false">E21/1134</f>
        <v>0.104056437389771</v>
      </c>
      <c r="G21" s="26" t="n">
        <v>43</v>
      </c>
      <c r="H21" s="0" t="n">
        <f aca="false">G21/906</f>
        <v>0.0474613686534216</v>
      </c>
      <c r="I21" s="0" t="n">
        <v>7</v>
      </c>
      <c r="J21" s="0" t="n">
        <f aca="false">I21/347</f>
        <v>0.0201729106628242</v>
      </c>
      <c r="M21" s="0" t="n">
        <v>326</v>
      </c>
      <c r="N21" s="0" t="n">
        <f aca="false">M21/7967</f>
        <v>0.0409187900087863</v>
      </c>
      <c r="O21" s="0" t="n">
        <v>205</v>
      </c>
      <c r="P21" s="0" t="n">
        <f aca="false">O21/1735</f>
        <v>0.118155619596542</v>
      </c>
      <c r="Q21" s="0" t="n">
        <v>220</v>
      </c>
      <c r="R21" s="0" t="n">
        <f aca="false">Q21/10015</f>
        <v>0.0219670494258612</v>
      </c>
      <c r="S21" s="0" t="n">
        <v>93</v>
      </c>
      <c r="T21" s="0" t="n">
        <f aca="false">S21/1417</f>
        <v>0.0656316160903317</v>
      </c>
      <c r="U21" s="26" t="n">
        <v>28</v>
      </c>
      <c r="V21" s="0" t="n">
        <f aca="false">U21/816</f>
        <v>0.0343137254901961</v>
      </c>
      <c r="W21" s="26" t="n">
        <v>20</v>
      </c>
      <c r="X21" s="0" t="n">
        <f aca="false">W21/538</f>
        <v>0.0371747211895911</v>
      </c>
    </row>
    <row r="22" customFormat="false" ht="12.8" hidden="false" customHeight="false" outlineLevel="0" collapsed="false">
      <c r="A22" s="0" t="n">
        <v>245</v>
      </c>
      <c r="B22" s="0" t="n">
        <f aca="false">A22/1572</f>
        <v>0.155852417302799</v>
      </c>
      <c r="C22" s="26" t="n">
        <v>86</v>
      </c>
      <c r="D22" s="0" t="n">
        <f aca="false">C22/757</f>
        <v>0.113606340819022</v>
      </c>
      <c r="E22" s="0" t="n">
        <v>110</v>
      </c>
      <c r="F22" s="0" t="n">
        <f aca="false">E22/1134</f>
        <v>0.0970017636684303</v>
      </c>
      <c r="G22" s="26" t="n">
        <v>38</v>
      </c>
      <c r="H22" s="0" t="n">
        <f aca="false">G22/906</f>
        <v>0.0419426048565121</v>
      </c>
      <c r="M22" s="0" t="n">
        <v>306</v>
      </c>
      <c r="N22" s="0" t="n">
        <f aca="false">M22/7967</f>
        <v>0.0384084347935233</v>
      </c>
      <c r="O22" s="0" t="n">
        <v>202</v>
      </c>
      <c r="P22" s="0" t="n">
        <f aca="false">O22/1735</f>
        <v>0.1164265129683</v>
      </c>
      <c r="Q22" s="0" t="n">
        <v>216</v>
      </c>
      <c r="R22" s="0" t="n">
        <f aca="false">Q22/10015</f>
        <v>0.0215676485272092</v>
      </c>
      <c r="S22" s="0" t="n">
        <v>89</v>
      </c>
      <c r="T22" s="0" t="n">
        <f aca="false">S22/1417</f>
        <v>0.0628087508821454</v>
      </c>
      <c r="U22" s="26" t="n">
        <v>22</v>
      </c>
      <c r="V22" s="0" t="n">
        <f aca="false">U22/816</f>
        <v>0.0269607843137255</v>
      </c>
      <c r="W22" s="26" t="n">
        <v>16</v>
      </c>
      <c r="X22" s="0" t="n">
        <f aca="false">W22/538</f>
        <v>0.0297397769516729</v>
      </c>
    </row>
    <row r="23" customFormat="false" ht="12.8" hidden="false" customHeight="false" outlineLevel="0" collapsed="false">
      <c r="A23" s="0" t="n">
        <v>244</v>
      </c>
      <c r="B23" s="0" t="n">
        <f aca="false">A23/1572</f>
        <v>0.155216284987277</v>
      </c>
      <c r="C23" s="26" t="n">
        <v>79</v>
      </c>
      <c r="D23" s="0" t="n">
        <f aca="false">C23/757</f>
        <v>0.104359313077939</v>
      </c>
      <c r="E23" s="0" t="n">
        <v>68</v>
      </c>
      <c r="F23" s="0" t="n">
        <f aca="false">E23/1134</f>
        <v>0.0599647266313933</v>
      </c>
      <c r="G23" s="26" t="n">
        <v>30</v>
      </c>
      <c r="H23" s="0" t="n">
        <f aca="false">G23/906</f>
        <v>0.033112582781457</v>
      </c>
      <c r="M23" s="0" t="n">
        <v>306</v>
      </c>
      <c r="N23" s="0" t="n">
        <f aca="false">M23/7967</f>
        <v>0.0384084347935233</v>
      </c>
      <c r="O23" s="0" t="n">
        <v>200</v>
      </c>
      <c r="P23" s="0" t="n">
        <f aca="false">O23/1735</f>
        <v>0.115273775216138</v>
      </c>
      <c r="Q23" s="0" t="n">
        <v>195</v>
      </c>
      <c r="R23" s="0" t="n">
        <f aca="false">Q23/10015</f>
        <v>0.0194707938092861</v>
      </c>
      <c r="S23" s="0" t="n">
        <v>89</v>
      </c>
      <c r="T23" s="0" t="n">
        <f aca="false">S23/1417</f>
        <v>0.0628087508821454</v>
      </c>
      <c r="U23" s="26" t="n">
        <v>19</v>
      </c>
      <c r="V23" s="0" t="n">
        <f aca="false">U23/816</f>
        <v>0.0232843137254902</v>
      </c>
      <c r="W23" s="26" t="n">
        <v>15</v>
      </c>
      <c r="X23" s="0" t="n">
        <f aca="false">W23/538</f>
        <v>0.0278810408921933</v>
      </c>
    </row>
    <row r="24" customFormat="false" ht="12.8" hidden="false" customHeight="false" outlineLevel="0" collapsed="false">
      <c r="A24" s="0" t="n">
        <v>228</v>
      </c>
      <c r="B24" s="0" t="n">
        <f aca="false">A24/1572</f>
        <v>0.145038167938931</v>
      </c>
      <c r="C24" s="26" t="n">
        <v>73</v>
      </c>
      <c r="D24" s="0" t="n">
        <f aca="false">C24/757</f>
        <v>0.0964332892998679</v>
      </c>
      <c r="E24" s="0" t="n">
        <v>67</v>
      </c>
      <c r="F24" s="0" t="n">
        <f aca="false">E24/1134</f>
        <v>0.0590828924162257</v>
      </c>
      <c r="G24" s="26" t="n">
        <v>25</v>
      </c>
      <c r="H24" s="0" t="n">
        <f aca="false">G24/906</f>
        <v>0.0275938189845475</v>
      </c>
      <c r="M24" s="0" t="n">
        <v>297</v>
      </c>
      <c r="N24" s="0" t="n">
        <f aca="false">M24/7967</f>
        <v>0.0372787749466549</v>
      </c>
      <c r="O24" s="0" t="n">
        <v>193</v>
      </c>
      <c r="P24" s="0" t="n">
        <f aca="false">O24/1735</f>
        <v>0.111239193083573</v>
      </c>
      <c r="Q24" s="0" t="n">
        <v>183</v>
      </c>
      <c r="R24" s="0" t="n">
        <f aca="false">Q24/10015</f>
        <v>0.01827259111333</v>
      </c>
      <c r="S24" s="0" t="n">
        <v>84</v>
      </c>
      <c r="T24" s="0" t="n">
        <f aca="false">S24/1417</f>
        <v>0.0592801693719125</v>
      </c>
      <c r="U24" s="26" t="n">
        <v>19</v>
      </c>
      <c r="V24" s="0" t="n">
        <f aca="false">U24/816</f>
        <v>0.0232843137254902</v>
      </c>
      <c r="W24" s="26" t="n">
        <v>13</v>
      </c>
      <c r="X24" s="0" t="n">
        <f aca="false">W24/538</f>
        <v>0.0241635687732342</v>
      </c>
    </row>
    <row r="25" customFormat="false" ht="12.8" hidden="false" customHeight="false" outlineLevel="0" collapsed="false">
      <c r="A25" s="0" t="n">
        <v>207</v>
      </c>
      <c r="B25" s="0" t="n">
        <f aca="false">A25/1572</f>
        <v>0.131679389312977</v>
      </c>
      <c r="C25" s="26" t="n">
        <v>72</v>
      </c>
      <c r="D25" s="0" t="n">
        <f aca="false">C25/757</f>
        <v>0.095112285336856</v>
      </c>
      <c r="E25" s="0" t="n">
        <v>46</v>
      </c>
      <c r="F25" s="0" t="n">
        <f aca="false">E25/1134</f>
        <v>0.0405643738977072</v>
      </c>
      <c r="G25" s="26" t="n">
        <v>25</v>
      </c>
      <c r="H25" s="0" t="n">
        <f aca="false">G25/906</f>
        <v>0.0275938189845475</v>
      </c>
      <c r="M25" s="0" t="n">
        <v>295</v>
      </c>
      <c r="N25" s="0" t="n">
        <f aca="false">M25/7967</f>
        <v>0.0370277394251287</v>
      </c>
      <c r="O25" s="0" t="n">
        <v>187</v>
      </c>
      <c r="P25" s="0" t="n">
        <f aca="false">O25/1735</f>
        <v>0.107780979827089</v>
      </c>
      <c r="Q25" s="0" t="n">
        <v>158</v>
      </c>
      <c r="R25" s="0" t="n">
        <f aca="false">Q25/10015</f>
        <v>0.0157763354967549</v>
      </c>
      <c r="S25" s="0" t="n">
        <v>83</v>
      </c>
      <c r="T25" s="0" t="n">
        <f aca="false">S25/1417</f>
        <v>0.0585744530698659</v>
      </c>
      <c r="U25" s="26" t="n">
        <v>17</v>
      </c>
      <c r="V25" s="0" t="n">
        <f aca="false">U25/816</f>
        <v>0.0208333333333333</v>
      </c>
      <c r="W25" s="26" t="n">
        <v>7</v>
      </c>
      <c r="X25" s="0" t="n">
        <f aca="false">W25/538</f>
        <v>0.0130111524163569</v>
      </c>
    </row>
    <row r="26" customFormat="false" ht="12.8" hidden="false" customHeight="false" outlineLevel="0" collapsed="false">
      <c r="A26" s="0" t="n">
        <v>206</v>
      </c>
      <c r="B26" s="0" t="n">
        <f aca="false">A26/1572</f>
        <v>0.131043256997455</v>
      </c>
      <c r="C26" s="26" t="n">
        <v>72</v>
      </c>
      <c r="D26" s="0" t="n">
        <f aca="false">C26/757</f>
        <v>0.095112285336856</v>
      </c>
      <c r="E26" s="0" t="n">
        <v>43</v>
      </c>
      <c r="F26" s="0" t="n">
        <f aca="false">E26/1134</f>
        <v>0.0379188712522046</v>
      </c>
      <c r="G26" s="26" t="n">
        <v>23</v>
      </c>
      <c r="H26" s="0" t="n">
        <f aca="false">G26/906</f>
        <v>0.0253863134657837</v>
      </c>
      <c r="M26" s="0" t="n">
        <v>270</v>
      </c>
      <c r="N26" s="0" t="n">
        <f aca="false">M26/7967</f>
        <v>0.03388979540605</v>
      </c>
      <c r="O26" s="0" t="n">
        <v>185</v>
      </c>
      <c r="P26" s="0" t="n">
        <f aca="false">O26/1735</f>
        <v>0.106628242074928</v>
      </c>
      <c r="Q26" s="0" t="n">
        <v>153</v>
      </c>
      <c r="R26" s="0" t="n">
        <f aca="false">Q26/10015</f>
        <v>0.0152770843734398</v>
      </c>
      <c r="S26" s="0" t="n">
        <v>82</v>
      </c>
      <c r="T26" s="0" t="n">
        <f aca="false">S26/1417</f>
        <v>0.0578687367678193</v>
      </c>
      <c r="U26" s="26" t="n">
        <v>16</v>
      </c>
      <c r="V26" s="0" t="n">
        <f aca="false">U26/816</f>
        <v>0.0196078431372549</v>
      </c>
      <c r="W26" s="26" t="n">
        <v>7</v>
      </c>
      <c r="X26" s="0" t="n">
        <f aca="false">W26/538</f>
        <v>0.0130111524163569</v>
      </c>
    </row>
    <row r="27" customFormat="false" ht="12.8" hidden="false" customHeight="false" outlineLevel="0" collapsed="false">
      <c r="A27" s="0" t="n">
        <v>191</v>
      </c>
      <c r="B27" s="0" t="n">
        <f aca="false">A27/1572</f>
        <v>0.121501272264631</v>
      </c>
      <c r="C27" s="26" t="n">
        <v>68</v>
      </c>
      <c r="D27" s="0" t="n">
        <f aca="false">C27/757</f>
        <v>0.0898282694848085</v>
      </c>
      <c r="E27" s="0" t="n">
        <v>40</v>
      </c>
      <c r="F27" s="0" t="n">
        <f aca="false">E27/1134</f>
        <v>0.0352733686067019</v>
      </c>
      <c r="G27" s="26" t="n">
        <v>22</v>
      </c>
      <c r="H27" s="0" t="n">
        <f aca="false">G27/906</f>
        <v>0.0242825607064018</v>
      </c>
      <c r="M27" s="0" t="n">
        <v>263</v>
      </c>
      <c r="N27" s="0" t="n">
        <f aca="false">M27/7967</f>
        <v>0.0330111710807079</v>
      </c>
      <c r="O27" s="0" t="n">
        <v>183</v>
      </c>
      <c r="P27" s="0" t="n">
        <f aca="false">O27/1735</f>
        <v>0.105475504322767</v>
      </c>
      <c r="Q27" s="0" t="n">
        <v>144</v>
      </c>
      <c r="R27" s="0" t="n">
        <f aca="false">Q27/10015</f>
        <v>0.0143784323514728</v>
      </c>
      <c r="S27" s="0" t="n">
        <v>72</v>
      </c>
      <c r="T27" s="0" t="n">
        <f aca="false">S27/1417</f>
        <v>0.0508115737473536</v>
      </c>
      <c r="U27" s="26" t="n">
        <v>13</v>
      </c>
      <c r="V27" s="0" t="n">
        <f aca="false">U27/816</f>
        <v>0.0159313725490196</v>
      </c>
      <c r="W27" s="26" t="n">
        <v>7</v>
      </c>
      <c r="X27" s="0" t="n">
        <f aca="false">W27/538</f>
        <v>0.0130111524163569</v>
      </c>
    </row>
    <row r="28" customFormat="false" ht="12.8" hidden="false" customHeight="false" outlineLevel="0" collapsed="false">
      <c r="A28" s="0" t="n">
        <v>171</v>
      </c>
      <c r="B28" s="0" t="n">
        <f aca="false">A28/1572</f>
        <v>0.108778625954198</v>
      </c>
      <c r="C28" s="26" t="n">
        <v>67</v>
      </c>
      <c r="D28" s="0" t="n">
        <f aca="false">C28/757</f>
        <v>0.0885072655217966</v>
      </c>
      <c r="E28" s="0" t="n">
        <v>40</v>
      </c>
      <c r="F28" s="0" t="n">
        <f aca="false">E28/1134</f>
        <v>0.0352733686067019</v>
      </c>
      <c r="G28" s="26" t="n">
        <v>21</v>
      </c>
      <c r="H28" s="0" t="n">
        <f aca="false">G28/906</f>
        <v>0.0231788079470199</v>
      </c>
      <c r="M28" s="0" t="n">
        <v>263</v>
      </c>
      <c r="N28" s="0" t="n">
        <f aca="false">M28/7967</f>
        <v>0.0330111710807079</v>
      </c>
      <c r="O28" s="0" t="n">
        <v>176</v>
      </c>
      <c r="P28" s="0" t="n">
        <f aca="false">O28/1735</f>
        <v>0.101440922190202</v>
      </c>
      <c r="Q28" s="0" t="n">
        <v>143</v>
      </c>
      <c r="R28" s="0" t="n">
        <f aca="false">Q28/10015</f>
        <v>0.0142785821268098</v>
      </c>
      <c r="S28" s="0" t="n">
        <v>69</v>
      </c>
      <c r="T28" s="0" t="n">
        <f aca="false">S28/1417</f>
        <v>0.0486944248412138</v>
      </c>
      <c r="U28" s="26" t="n">
        <v>5</v>
      </c>
      <c r="V28" s="0" t="n">
        <f aca="false">U28/816</f>
        <v>0.00612745098039216</v>
      </c>
      <c r="W28" s="26" t="n">
        <v>6</v>
      </c>
      <c r="X28" s="0" t="n">
        <f aca="false">W28/538</f>
        <v>0.0111524163568773</v>
      </c>
    </row>
    <row r="29" customFormat="false" ht="12.8" hidden="false" customHeight="false" outlineLevel="0" collapsed="false">
      <c r="A29" s="0" t="n">
        <v>130</v>
      </c>
      <c r="B29" s="0" t="n">
        <f aca="false">A29/1572</f>
        <v>0.0826972010178117</v>
      </c>
      <c r="C29" s="26" t="n">
        <v>59</v>
      </c>
      <c r="D29" s="0" t="n">
        <f aca="false">C29/757</f>
        <v>0.0779392338177015</v>
      </c>
      <c r="E29" s="0" t="n">
        <v>39</v>
      </c>
      <c r="F29" s="0" t="n">
        <f aca="false">E29/1134</f>
        <v>0.0343915343915344</v>
      </c>
      <c r="G29" s="26" t="n">
        <v>18</v>
      </c>
      <c r="H29" s="0" t="n">
        <f aca="false">G29/906</f>
        <v>0.0198675496688742</v>
      </c>
      <c r="M29" s="0" t="n">
        <v>262</v>
      </c>
      <c r="N29" s="0" t="n">
        <f aca="false">M29/7967</f>
        <v>0.0328856533199448</v>
      </c>
      <c r="O29" s="0" t="n">
        <v>146</v>
      </c>
      <c r="P29" s="0" t="n">
        <f aca="false">O29/1735</f>
        <v>0.084149855907781</v>
      </c>
      <c r="Q29" s="0" t="n">
        <v>135</v>
      </c>
      <c r="R29" s="0" t="n">
        <f aca="false">Q29/10015</f>
        <v>0.0134797803295057</v>
      </c>
      <c r="S29" s="0" t="n">
        <v>68</v>
      </c>
      <c r="T29" s="0" t="n">
        <f aca="false">S29/1417</f>
        <v>0.0479887085391673</v>
      </c>
      <c r="U29" s="26" t="n">
        <v>5</v>
      </c>
      <c r="V29" s="0" t="n">
        <f aca="false">U29/816</f>
        <v>0.00612745098039216</v>
      </c>
      <c r="W29" s="26" t="n">
        <v>6</v>
      </c>
      <c r="X29" s="0" t="n">
        <f aca="false">W29/538</f>
        <v>0.0111524163568773</v>
      </c>
    </row>
    <row r="30" customFormat="false" ht="12.8" hidden="false" customHeight="false" outlineLevel="0" collapsed="false">
      <c r="A30" s="0" t="n">
        <v>120</v>
      </c>
      <c r="B30" s="0" t="n">
        <f aca="false">A30/1572</f>
        <v>0.0763358778625954</v>
      </c>
      <c r="C30" s="26" t="n">
        <v>54</v>
      </c>
      <c r="D30" s="0" t="n">
        <f aca="false">C30/757</f>
        <v>0.071334214002642</v>
      </c>
      <c r="E30" s="0" t="n">
        <v>39</v>
      </c>
      <c r="F30" s="0" t="n">
        <f aca="false">E30/1134</f>
        <v>0.0343915343915344</v>
      </c>
      <c r="G30" s="26" t="n">
        <v>18</v>
      </c>
      <c r="H30" s="0" t="n">
        <f aca="false">G30/906</f>
        <v>0.0198675496688742</v>
      </c>
      <c r="M30" s="0" t="n">
        <v>261</v>
      </c>
      <c r="N30" s="0" t="n">
        <f aca="false">M30/7967</f>
        <v>0.0327601355591816</v>
      </c>
      <c r="O30" s="0" t="n">
        <v>143</v>
      </c>
      <c r="P30" s="0" t="n">
        <f aca="false">O30/1735</f>
        <v>0.0824207492795389</v>
      </c>
      <c r="Q30" s="0" t="n">
        <v>125</v>
      </c>
      <c r="R30" s="0" t="n">
        <f aca="false">Q30/10015</f>
        <v>0.0124812780828757</v>
      </c>
      <c r="S30" s="0" t="n">
        <v>68</v>
      </c>
      <c r="T30" s="0" t="n">
        <f aca="false">S30/1417</f>
        <v>0.0479887085391673</v>
      </c>
      <c r="W30" s="26" t="n">
        <v>2</v>
      </c>
      <c r="X30" s="0" t="n">
        <f aca="false">W30/538</f>
        <v>0.00371747211895911</v>
      </c>
    </row>
    <row r="31" customFormat="false" ht="12.8" hidden="false" customHeight="false" outlineLevel="0" collapsed="false">
      <c r="A31" s="0" t="n">
        <v>120</v>
      </c>
      <c r="B31" s="0" t="n">
        <f aca="false">A31/1572</f>
        <v>0.0763358778625954</v>
      </c>
      <c r="C31" s="26" t="n">
        <v>53</v>
      </c>
      <c r="D31" s="0" t="n">
        <f aca="false">C31/757</f>
        <v>0.0700132100396301</v>
      </c>
      <c r="E31" s="0" t="n">
        <v>34</v>
      </c>
      <c r="F31" s="0" t="n">
        <f aca="false">E31/1134</f>
        <v>0.0299823633156966</v>
      </c>
      <c r="G31" s="26" t="n">
        <v>17</v>
      </c>
      <c r="H31" s="0" t="n">
        <f aca="false">G31/906</f>
        <v>0.0187637969094923</v>
      </c>
      <c r="M31" s="0" t="n">
        <v>258</v>
      </c>
      <c r="N31" s="0" t="n">
        <f aca="false">M31/7967</f>
        <v>0.0323835822768922</v>
      </c>
      <c r="O31" s="0" t="n">
        <v>141</v>
      </c>
      <c r="P31" s="0" t="n">
        <f aca="false">O31/1735</f>
        <v>0.0812680115273775</v>
      </c>
      <c r="Q31" s="0" t="n">
        <v>125</v>
      </c>
      <c r="R31" s="0" t="n">
        <f aca="false">Q31/10015</f>
        <v>0.0124812780828757</v>
      </c>
      <c r="S31" s="0" t="n">
        <v>62</v>
      </c>
      <c r="T31" s="0" t="n">
        <f aca="false">S31/1417</f>
        <v>0.0437544107268878</v>
      </c>
    </row>
    <row r="32" customFormat="false" ht="12.8" hidden="false" customHeight="false" outlineLevel="0" collapsed="false">
      <c r="A32" s="0" t="n">
        <v>120</v>
      </c>
      <c r="B32" s="0" t="n">
        <f aca="false">A32/1572</f>
        <v>0.0763358778625954</v>
      </c>
      <c r="C32" s="26" t="n">
        <v>53</v>
      </c>
      <c r="D32" s="0" t="n">
        <f aca="false">C32/757</f>
        <v>0.0700132100396301</v>
      </c>
      <c r="E32" s="0" t="n">
        <v>27</v>
      </c>
      <c r="F32" s="0" t="n">
        <f aca="false">E32/1134</f>
        <v>0.0238095238095238</v>
      </c>
      <c r="G32" s="26" t="n">
        <v>14</v>
      </c>
      <c r="H32" s="0" t="n">
        <f aca="false">G32/906</f>
        <v>0.0154525386313466</v>
      </c>
      <c r="M32" s="0" t="n">
        <v>255</v>
      </c>
      <c r="N32" s="0" t="n">
        <f aca="false">M32/7967</f>
        <v>0.0320070289946027</v>
      </c>
      <c r="O32" s="0" t="n">
        <v>138</v>
      </c>
      <c r="P32" s="0" t="n">
        <f aca="false">O32/1735</f>
        <v>0.0795389048991354</v>
      </c>
      <c r="Q32" s="0" t="n">
        <v>117</v>
      </c>
      <c r="R32" s="0" t="n">
        <f aca="false">Q32/10015</f>
        <v>0.0116824762855716</v>
      </c>
      <c r="S32" s="0" t="n">
        <v>61</v>
      </c>
      <c r="T32" s="0" t="n">
        <f aca="false">S32/1417</f>
        <v>0.0430486944248412</v>
      </c>
    </row>
    <row r="33" customFormat="false" ht="12.8" hidden="false" customHeight="false" outlineLevel="0" collapsed="false">
      <c r="A33" s="0" t="n">
        <v>109</v>
      </c>
      <c r="B33" s="0" t="n">
        <f aca="false">A33/1572</f>
        <v>0.0693384223918575</v>
      </c>
      <c r="C33" s="26" t="n">
        <v>47</v>
      </c>
      <c r="D33" s="0" t="n">
        <f aca="false">C33/757</f>
        <v>0.0620871862615588</v>
      </c>
      <c r="E33" s="0" t="n">
        <v>26</v>
      </c>
      <c r="F33" s="0" t="n">
        <f aca="false">E33/1134</f>
        <v>0.0229276895943563</v>
      </c>
      <c r="G33" s="26" t="n">
        <v>11</v>
      </c>
      <c r="H33" s="0" t="n">
        <f aca="false">G33/906</f>
        <v>0.0121412803532009</v>
      </c>
      <c r="M33" s="0" t="n">
        <v>252</v>
      </c>
      <c r="N33" s="0" t="n">
        <f aca="false">M33/7967</f>
        <v>0.0316304757123133</v>
      </c>
      <c r="O33" s="0" t="n">
        <v>134</v>
      </c>
      <c r="P33" s="0" t="n">
        <f aca="false">O33/1735</f>
        <v>0.0772334293948127</v>
      </c>
      <c r="Q33" s="0" t="n">
        <v>111</v>
      </c>
      <c r="R33" s="0" t="n">
        <f aca="false">Q33/10015</f>
        <v>0.0110833749375936</v>
      </c>
      <c r="S33" s="0" t="n">
        <v>60</v>
      </c>
      <c r="T33" s="0" t="n">
        <f aca="false">S33/1417</f>
        <v>0.0423429781227946</v>
      </c>
    </row>
    <row r="34" customFormat="false" ht="12.8" hidden="false" customHeight="false" outlineLevel="0" collapsed="false">
      <c r="A34" s="0" t="n">
        <v>100</v>
      </c>
      <c r="B34" s="0" t="n">
        <f aca="false">A34/1572</f>
        <v>0.0636132315521629</v>
      </c>
      <c r="C34" s="26" t="n">
        <v>47</v>
      </c>
      <c r="D34" s="0" t="n">
        <f aca="false">C34/757</f>
        <v>0.0620871862615588</v>
      </c>
      <c r="E34" s="0" t="n">
        <v>23</v>
      </c>
      <c r="F34" s="0" t="n">
        <f aca="false">E34/1134</f>
        <v>0.0202821869488536</v>
      </c>
      <c r="G34" s="26" t="n">
        <v>10</v>
      </c>
      <c r="H34" s="0" t="n">
        <f aca="false">G34/906</f>
        <v>0.011037527593819</v>
      </c>
      <c r="M34" s="0" t="n">
        <v>247</v>
      </c>
      <c r="N34" s="0" t="n">
        <f aca="false">M34/7967</f>
        <v>0.0310028869084975</v>
      </c>
      <c r="O34" s="0" t="n">
        <v>122</v>
      </c>
      <c r="P34" s="0" t="n">
        <f aca="false">O34/1735</f>
        <v>0.0703170028818444</v>
      </c>
      <c r="Q34" s="0" t="n">
        <v>111</v>
      </c>
      <c r="R34" s="0" t="n">
        <f aca="false">Q34/10015</f>
        <v>0.0110833749375936</v>
      </c>
      <c r="S34" s="0" t="n">
        <v>59</v>
      </c>
      <c r="T34" s="0" t="n">
        <f aca="false">S34/1417</f>
        <v>0.0416372618207481</v>
      </c>
    </row>
    <row r="35" customFormat="false" ht="12.8" hidden="false" customHeight="false" outlineLevel="0" collapsed="false">
      <c r="A35" s="0" t="n">
        <v>98</v>
      </c>
      <c r="B35" s="0" t="n">
        <f aca="false">A35/1572</f>
        <v>0.0623409669211196</v>
      </c>
      <c r="C35" s="26" t="n">
        <v>46</v>
      </c>
      <c r="D35" s="0" t="n">
        <f aca="false">C35/757</f>
        <v>0.0607661822985469</v>
      </c>
      <c r="E35" s="0" t="n">
        <v>22</v>
      </c>
      <c r="F35" s="0" t="n">
        <f aca="false">E35/1134</f>
        <v>0.0194003527336861</v>
      </c>
      <c r="G35" s="26" t="n">
        <v>10</v>
      </c>
      <c r="H35" s="0" t="n">
        <f aca="false">G35/906</f>
        <v>0.011037527593819</v>
      </c>
      <c r="M35" s="0" t="n">
        <v>242</v>
      </c>
      <c r="N35" s="0" t="n">
        <f aca="false">M35/7967</f>
        <v>0.0303752981046818</v>
      </c>
      <c r="O35" s="0" t="n">
        <v>116</v>
      </c>
      <c r="P35" s="0" t="n">
        <f aca="false">O35/1735</f>
        <v>0.0668587896253602</v>
      </c>
      <c r="Q35" s="0" t="n">
        <v>103</v>
      </c>
      <c r="R35" s="0" t="n">
        <f aca="false">Q35/10015</f>
        <v>0.0102845731402896</v>
      </c>
      <c r="S35" s="0" t="n">
        <v>59</v>
      </c>
      <c r="T35" s="0" t="n">
        <f aca="false">S35/1417</f>
        <v>0.0416372618207481</v>
      </c>
    </row>
    <row r="36" customFormat="false" ht="12.8" hidden="false" customHeight="false" outlineLevel="0" collapsed="false">
      <c r="A36" s="0" t="n">
        <v>96</v>
      </c>
      <c r="B36" s="0" t="n">
        <f aca="false">A36/1572</f>
        <v>0.0610687022900763</v>
      </c>
      <c r="C36" s="26" t="n">
        <v>43</v>
      </c>
      <c r="D36" s="0" t="n">
        <f aca="false">C36/757</f>
        <v>0.0568031704095112</v>
      </c>
      <c r="E36" s="0" t="n">
        <v>20</v>
      </c>
      <c r="F36" s="0" t="n">
        <f aca="false">E36/1134</f>
        <v>0.017636684303351</v>
      </c>
      <c r="G36" s="26" t="n">
        <v>8</v>
      </c>
      <c r="H36" s="0" t="n">
        <f aca="false">G36/906</f>
        <v>0.00883002207505519</v>
      </c>
      <c r="M36" s="0" t="n">
        <v>234</v>
      </c>
      <c r="N36" s="0" t="n">
        <f aca="false">M36/7967</f>
        <v>0.0293711560185766</v>
      </c>
      <c r="O36" s="0" t="n">
        <v>116</v>
      </c>
      <c r="P36" s="0" t="n">
        <f aca="false">O36/1735</f>
        <v>0.0668587896253602</v>
      </c>
      <c r="Q36" s="0" t="n">
        <v>103</v>
      </c>
      <c r="R36" s="0" t="n">
        <f aca="false">Q36/10015</f>
        <v>0.0102845731402896</v>
      </c>
      <c r="S36" s="0" t="n">
        <v>53</v>
      </c>
      <c r="T36" s="0" t="n">
        <f aca="false">S36/1417</f>
        <v>0.0374029640084686</v>
      </c>
    </row>
    <row r="37" customFormat="false" ht="12.8" hidden="false" customHeight="false" outlineLevel="0" collapsed="false">
      <c r="A37" s="0" t="n">
        <v>93</v>
      </c>
      <c r="B37" s="0" t="n">
        <f aca="false">A37/1572</f>
        <v>0.0591603053435115</v>
      </c>
      <c r="C37" s="26" t="n">
        <v>41</v>
      </c>
      <c r="D37" s="0" t="n">
        <f aca="false">C37/757</f>
        <v>0.0541611624834875</v>
      </c>
      <c r="E37" s="0" t="n">
        <v>17</v>
      </c>
      <c r="F37" s="0" t="n">
        <f aca="false">E37/1134</f>
        <v>0.0149911816578483</v>
      </c>
      <c r="G37" s="26" t="n">
        <v>8</v>
      </c>
      <c r="H37" s="0" t="n">
        <f aca="false">G37/906</f>
        <v>0.00883002207505519</v>
      </c>
      <c r="M37" s="0" t="n">
        <v>234</v>
      </c>
      <c r="N37" s="0" t="n">
        <f aca="false">M37/7967</f>
        <v>0.0293711560185766</v>
      </c>
      <c r="O37" s="0" t="n">
        <v>116</v>
      </c>
      <c r="P37" s="0" t="n">
        <f aca="false">O37/1735</f>
        <v>0.0668587896253602</v>
      </c>
      <c r="Q37" s="0" t="n">
        <v>101</v>
      </c>
      <c r="R37" s="0" t="n">
        <f aca="false">Q37/10015</f>
        <v>0.0100848726909636</v>
      </c>
      <c r="S37" s="0" t="n">
        <v>52</v>
      </c>
      <c r="T37" s="0" t="n">
        <f aca="false">S37/1417</f>
        <v>0.036697247706422</v>
      </c>
    </row>
    <row r="38" customFormat="false" ht="12.8" hidden="false" customHeight="false" outlineLevel="0" collapsed="false">
      <c r="A38" s="0" t="n">
        <v>90</v>
      </c>
      <c r="B38" s="0" t="n">
        <f aca="false">A38/1572</f>
        <v>0.0572519083969466</v>
      </c>
      <c r="C38" s="26" t="n">
        <v>39</v>
      </c>
      <c r="D38" s="0" t="n">
        <f aca="false">C38/757</f>
        <v>0.0515191545574637</v>
      </c>
      <c r="E38" s="0" t="n">
        <v>17</v>
      </c>
      <c r="F38" s="0" t="n">
        <f aca="false">E38/1134</f>
        <v>0.0149911816578483</v>
      </c>
      <c r="G38" s="26" t="n">
        <v>7</v>
      </c>
      <c r="H38" s="0" t="n">
        <f aca="false">G38/906</f>
        <v>0.00772626931567329</v>
      </c>
      <c r="M38" s="0" t="n">
        <v>229</v>
      </c>
      <c r="N38" s="0" t="n">
        <f aca="false">M38/7967</f>
        <v>0.0287435672147609</v>
      </c>
      <c r="O38" s="0" t="n">
        <v>110</v>
      </c>
      <c r="P38" s="0" t="n">
        <f aca="false">O38/1735</f>
        <v>0.0634005763688761</v>
      </c>
      <c r="Q38" s="0" t="n">
        <v>98</v>
      </c>
      <c r="R38" s="0" t="n">
        <f aca="false">Q38/10015</f>
        <v>0.00978532201697454</v>
      </c>
      <c r="S38" s="0" t="n">
        <v>52</v>
      </c>
      <c r="T38" s="0" t="n">
        <f aca="false">S38/1417</f>
        <v>0.036697247706422</v>
      </c>
    </row>
    <row r="39" customFormat="false" ht="12.8" hidden="false" customHeight="false" outlineLevel="0" collapsed="false">
      <c r="A39" s="0" t="n">
        <v>86</v>
      </c>
      <c r="B39" s="0" t="n">
        <f aca="false">A39/1572</f>
        <v>0.0547073791348601</v>
      </c>
      <c r="C39" s="26" t="n">
        <v>36</v>
      </c>
      <c r="D39" s="0" t="n">
        <f aca="false">C39/757</f>
        <v>0.047556142668428</v>
      </c>
      <c r="E39" s="0" t="n">
        <v>13</v>
      </c>
      <c r="F39" s="0" t="n">
        <f aca="false">E39/1134</f>
        <v>0.0114638447971781</v>
      </c>
      <c r="G39" s="26" t="n">
        <v>5</v>
      </c>
      <c r="H39" s="0" t="n">
        <f aca="false">G39/906</f>
        <v>0.00551876379690949</v>
      </c>
      <c r="M39" s="0" t="n">
        <v>229</v>
      </c>
      <c r="N39" s="0" t="n">
        <f aca="false">M39/7967</f>
        <v>0.0287435672147609</v>
      </c>
      <c r="O39" s="0" t="n">
        <v>105</v>
      </c>
      <c r="P39" s="0" t="n">
        <f aca="false">O39/1735</f>
        <v>0.0605187319884726</v>
      </c>
      <c r="Q39" s="0" t="n">
        <v>98</v>
      </c>
      <c r="R39" s="0" t="n">
        <f aca="false">Q39/10015</f>
        <v>0.00978532201697454</v>
      </c>
      <c r="S39" s="0" t="n">
        <v>52</v>
      </c>
      <c r="T39" s="0" t="n">
        <f aca="false">S39/1417</f>
        <v>0.036697247706422</v>
      </c>
    </row>
    <row r="40" customFormat="false" ht="12.8" hidden="false" customHeight="false" outlineLevel="0" collapsed="false">
      <c r="A40" s="0" t="n">
        <v>72</v>
      </c>
      <c r="B40" s="0" t="n">
        <f aca="false">A40/1572</f>
        <v>0.0458015267175573</v>
      </c>
      <c r="C40" s="26" t="n">
        <v>35</v>
      </c>
      <c r="D40" s="0" t="n">
        <f aca="false">C40/757</f>
        <v>0.0462351387054161</v>
      </c>
      <c r="E40" s="0" t="n">
        <v>13</v>
      </c>
      <c r="F40" s="0" t="n">
        <f aca="false">E40/1134</f>
        <v>0.0114638447971781</v>
      </c>
      <c r="G40" s="26" t="n">
        <v>4</v>
      </c>
      <c r="H40" s="0" t="n">
        <f aca="false">G40/906</f>
        <v>0.00441501103752759</v>
      </c>
      <c r="M40" s="0" t="n">
        <v>224</v>
      </c>
      <c r="N40" s="0" t="n">
        <f aca="false">M40/7967</f>
        <v>0.0281159784109451</v>
      </c>
      <c r="O40" s="0" t="n">
        <v>104</v>
      </c>
      <c r="P40" s="0" t="n">
        <f aca="false">O40/1735</f>
        <v>0.0599423631123919</v>
      </c>
      <c r="Q40" s="0" t="n">
        <v>95</v>
      </c>
      <c r="R40" s="0" t="n">
        <f aca="false">Q40/10015</f>
        <v>0.00948577134298552</v>
      </c>
      <c r="S40" s="0" t="n">
        <v>49</v>
      </c>
      <c r="T40" s="0" t="n">
        <f aca="false">S40/1417</f>
        <v>0.0345800988002823</v>
      </c>
    </row>
    <row r="41" customFormat="false" ht="12.8" hidden="false" customHeight="false" outlineLevel="0" collapsed="false">
      <c r="A41" s="0" t="n">
        <v>71</v>
      </c>
      <c r="B41" s="0" t="n">
        <f aca="false">A41/1572</f>
        <v>0.0451653944020356</v>
      </c>
      <c r="C41" s="26" t="n">
        <v>24</v>
      </c>
      <c r="D41" s="0" t="n">
        <f aca="false">C41/757</f>
        <v>0.0317040951122853</v>
      </c>
      <c r="E41" s="0" t="n">
        <v>8</v>
      </c>
      <c r="F41" s="0" t="n">
        <f aca="false">E41/1134</f>
        <v>0.00705467372134039</v>
      </c>
      <c r="M41" s="0" t="n">
        <v>220</v>
      </c>
      <c r="N41" s="0" t="n">
        <f aca="false">M41/7967</f>
        <v>0.0276139073678926</v>
      </c>
      <c r="O41" s="0" t="n">
        <v>95</v>
      </c>
      <c r="P41" s="0" t="n">
        <f aca="false">O41/1735</f>
        <v>0.0547550432276657</v>
      </c>
      <c r="Q41" s="0" t="n">
        <v>95</v>
      </c>
      <c r="R41" s="0" t="n">
        <f aca="false">Q41/10015</f>
        <v>0.00948577134298552</v>
      </c>
      <c r="S41" s="0" t="n">
        <v>49</v>
      </c>
      <c r="T41" s="0" t="n">
        <f aca="false">S41/1417</f>
        <v>0.0345800988002823</v>
      </c>
    </row>
    <row r="42" customFormat="false" ht="12.8" hidden="false" customHeight="false" outlineLevel="0" collapsed="false">
      <c r="A42" s="0" t="n">
        <v>65</v>
      </c>
      <c r="B42" s="0" t="n">
        <f aca="false">A42/1572</f>
        <v>0.0413486005089059</v>
      </c>
      <c r="C42" s="26" t="n">
        <v>24</v>
      </c>
      <c r="D42" s="0" t="n">
        <f aca="false">C42/757</f>
        <v>0.0317040951122853</v>
      </c>
      <c r="E42" s="0" t="n">
        <v>7</v>
      </c>
      <c r="F42" s="0" t="n">
        <f aca="false">E42/1134</f>
        <v>0.00617283950617284</v>
      </c>
      <c r="M42" s="0" t="n">
        <v>216</v>
      </c>
      <c r="N42" s="0" t="n">
        <f aca="false">M42/7967</f>
        <v>0.02711183632484</v>
      </c>
      <c r="O42" s="0" t="n">
        <v>91</v>
      </c>
      <c r="P42" s="0" t="n">
        <f aca="false">O42/1735</f>
        <v>0.0524495677233429</v>
      </c>
      <c r="Q42" s="0" t="n">
        <v>92</v>
      </c>
      <c r="R42" s="0" t="n">
        <f aca="false">Q42/10015</f>
        <v>0.00918622066899651</v>
      </c>
      <c r="S42" s="0" t="n">
        <v>47</v>
      </c>
      <c r="T42" s="0" t="n">
        <f aca="false">S42/1417</f>
        <v>0.0331686661961891</v>
      </c>
    </row>
    <row r="43" customFormat="false" ht="12.8" hidden="false" customHeight="false" outlineLevel="0" collapsed="false">
      <c r="A43" s="0" t="n">
        <v>61</v>
      </c>
      <c r="B43" s="0" t="n">
        <f aca="false">A43/1572</f>
        <v>0.0388040712468193</v>
      </c>
      <c r="C43" s="26" t="n">
        <v>24</v>
      </c>
      <c r="D43" s="0" t="n">
        <f aca="false">C43/757</f>
        <v>0.0317040951122853</v>
      </c>
      <c r="E43" s="0" t="n">
        <v>7</v>
      </c>
      <c r="F43" s="0" t="n">
        <f aca="false">E43/1134</f>
        <v>0.00617283950617284</v>
      </c>
      <c r="M43" s="0" t="n">
        <v>215</v>
      </c>
      <c r="N43" s="0" t="n">
        <f aca="false">M43/7967</f>
        <v>0.0269863185640768</v>
      </c>
      <c r="O43" s="0" t="n">
        <v>87</v>
      </c>
      <c r="P43" s="0" t="n">
        <f aca="false">O43/1735</f>
        <v>0.0501440922190202</v>
      </c>
      <c r="Q43" s="0" t="n">
        <v>91</v>
      </c>
      <c r="R43" s="0" t="n">
        <f aca="false">Q43/10015</f>
        <v>0.0090863704443335</v>
      </c>
      <c r="S43" s="0" t="n">
        <v>46</v>
      </c>
      <c r="T43" s="0" t="n">
        <f aca="false">S43/1417</f>
        <v>0.0324629498941426</v>
      </c>
    </row>
    <row r="44" customFormat="false" ht="12.8" hidden="false" customHeight="false" outlineLevel="0" collapsed="false">
      <c r="A44" s="0" t="n">
        <v>58</v>
      </c>
      <c r="B44" s="0" t="n">
        <f aca="false">A44/1572</f>
        <v>0.0368956743002544</v>
      </c>
      <c r="C44" s="26" t="n">
        <v>22</v>
      </c>
      <c r="D44" s="0" t="n">
        <f aca="false">C44/757</f>
        <v>0.0290620871862616</v>
      </c>
      <c r="E44" s="0" t="n">
        <v>6</v>
      </c>
      <c r="F44" s="0" t="n">
        <f aca="false">E44/1134</f>
        <v>0.00529100529100529</v>
      </c>
      <c r="M44" s="0" t="n">
        <v>195</v>
      </c>
      <c r="N44" s="0" t="n">
        <f aca="false">M44/7967</f>
        <v>0.0244759633488139</v>
      </c>
      <c r="O44" s="0" t="n">
        <v>87</v>
      </c>
      <c r="P44" s="0" t="n">
        <f aca="false">O44/1735</f>
        <v>0.0501440922190202</v>
      </c>
      <c r="Q44" s="0" t="n">
        <v>90</v>
      </c>
      <c r="R44" s="0" t="n">
        <f aca="false">Q44/10015</f>
        <v>0.00898652021967049</v>
      </c>
      <c r="S44" s="0" t="n">
        <v>46</v>
      </c>
      <c r="T44" s="0" t="n">
        <f aca="false">S44/1417</f>
        <v>0.0324629498941426</v>
      </c>
    </row>
    <row r="45" customFormat="false" ht="12.8" hidden="false" customHeight="false" outlineLevel="0" collapsed="false">
      <c r="A45" s="0" t="n">
        <v>55</v>
      </c>
      <c r="B45" s="0" t="n">
        <f aca="false">A45/1572</f>
        <v>0.0349872773536896</v>
      </c>
      <c r="C45" s="26" t="n">
        <v>18</v>
      </c>
      <c r="D45" s="0" t="n">
        <f aca="false">C45/757</f>
        <v>0.023778071334214</v>
      </c>
      <c r="E45" s="0" t="n">
        <v>4</v>
      </c>
      <c r="F45" s="0" t="n">
        <f aca="false">E45/1134</f>
        <v>0.00352733686067019</v>
      </c>
      <c r="M45" s="0" t="n">
        <v>190</v>
      </c>
      <c r="N45" s="0" t="n">
        <f aca="false">M45/7967</f>
        <v>0.0238483745449981</v>
      </c>
      <c r="O45" s="0" t="n">
        <v>87</v>
      </c>
      <c r="P45" s="0" t="n">
        <f aca="false">O45/1735</f>
        <v>0.0501440922190202</v>
      </c>
      <c r="Q45" s="0" t="n">
        <v>89</v>
      </c>
      <c r="R45" s="0" t="n">
        <f aca="false">Q45/10015</f>
        <v>0.00888666999500749</v>
      </c>
      <c r="S45" s="0" t="n">
        <v>45</v>
      </c>
      <c r="T45" s="0" t="n">
        <f aca="false">S45/1417</f>
        <v>0.031757233592096</v>
      </c>
    </row>
    <row r="46" customFormat="false" ht="12.8" hidden="false" customHeight="false" outlineLevel="0" collapsed="false">
      <c r="A46" s="0" t="n">
        <v>55</v>
      </c>
      <c r="B46" s="0" t="n">
        <f aca="false">A46/1572</f>
        <v>0.0349872773536896</v>
      </c>
      <c r="C46" s="26" t="n">
        <v>17</v>
      </c>
      <c r="D46" s="0" t="n">
        <f aca="false">C46/757</f>
        <v>0.0224570673712021</v>
      </c>
      <c r="E46" s="0" t="n">
        <v>4</v>
      </c>
      <c r="F46" s="0" t="n">
        <f aca="false">E46/1134</f>
        <v>0.00352733686067019</v>
      </c>
      <c r="M46" s="0" t="n">
        <v>186</v>
      </c>
      <c r="N46" s="0" t="n">
        <f aca="false">M46/7967</f>
        <v>0.0233463035019455</v>
      </c>
      <c r="O46" s="0" t="n">
        <v>85</v>
      </c>
      <c r="P46" s="0" t="n">
        <f aca="false">O46/1735</f>
        <v>0.0489913544668588</v>
      </c>
      <c r="Q46" s="0" t="n">
        <v>82</v>
      </c>
      <c r="R46" s="0" t="n">
        <f aca="false">Q46/10015</f>
        <v>0.00818771842236645</v>
      </c>
      <c r="S46" s="0" t="n">
        <v>42</v>
      </c>
      <c r="T46" s="0" t="n">
        <f aca="false">S46/1417</f>
        <v>0.0296400846859562</v>
      </c>
    </row>
    <row r="47" customFormat="false" ht="12.8" hidden="false" customHeight="false" outlineLevel="0" collapsed="false">
      <c r="A47" s="0" t="n">
        <v>52</v>
      </c>
      <c r="B47" s="0" t="n">
        <f aca="false">A47/1572</f>
        <v>0.0330788804071247</v>
      </c>
      <c r="C47" s="26" t="n">
        <v>17</v>
      </c>
      <c r="D47" s="0" t="n">
        <f aca="false">C47/757</f>
        <v>0.0224570673712021</v>
      </c>
      <c r="M47" s="0" t="n">
        <v>184</v>
      </c>
      <c r="N47" s="0" t="n">
        <f aca="false">M47/7967</f>
        <v>0.0230952679804192</v>
      </c>
      <c r="O47" s="0" t="n">
        <v>82</v>
      </c>
      <c r="P47" s="0" t="n">
        <f aca="false">O47/1735</f>
        <v>0.0472622478386167</v>
      </c>
      <c r="Q47" s="0" t="n">
        <v>78</v>
      </c>
      <c r="R47" s="0" t="n">
        <f aca="false">Q47/10015</f>
        <v>0.00778831752371443</v>
      </c>
      <c r="S47" s="0" t="n">
        <v>41</v>
      </c>
      <c r="T47" s="0" t="n">
        <f aca="false">S47/1417</f>
        <v>0.0289343683839097</v>
      </c>
    </row>
    <row r="48" customFormat="false" ht="12.8" hidden="false" customHeight="false" outlineLevel="0" collapsed="false">
      <c r="A48" s="0" t="n">
        <v>45</v>
      </c>
      <c r="B48" s="0" t="n">
        <f aca="false">A48/1572</f>
        <v>0.0286259541984733</v>
      </c>
      <c r="C48" s="26" t="n">
        <v>15</v>
      </c>
      <c r="D48" s="0" t="n">
        <f aca="false">C48/757</f>
        <v>0.0198150594451783</v>
      </c>
      <c r="M48" s="0" t="n">
        <v>179</v>
      </c>
      <c r="N48" s="0" t="n">
        <f aca="false">M48/7967</f>
        <v>0.0224676791766035</v>
      </c>
      <c r="O48" s="0" t="n">
        <v>79</v>
      </c>
      <c r="P48" s="0" t="n">
        <f aca="false">O48/1735</f>
        <v>0.0455331412103746</v>
      </c>
      <c r="Q48" s="0" t="n">
        <v>78</v>
      </c>
      <c r="R48" s="0" t="n">
        <f aca="false">Q48/10015</f>
        <v>0.00778831752371443</v>
      </c>
      <c r="S48" s="0" t="n">
        <v>40</v>
      </c>
      <c r="T48" s="0" t="n">
        <f aca="false">S48/1417</f>
        <v>0.0282286520818631</v>
      </c>
    </row>
    <row r="49" customFormat="false" ht="12.8" hidden="false" customHeight="false" outlineLevel="0" collapsed="false">
      <c r="A49" s="0" t="n">
        <v>44</v>
      </c>
      <c r="B49" s="0" t="n">
        <f aca="false">A49/1572</f>
        <v>0.0279898218829517</v>
      </c>
      <c r="C49" s="26" t="n">
        <v>15</v>
      </c>
      <c r="D49" s="0" t="n">
        <f aca="false">C49/757</f>
        <v>0.0198150594451783</v>
      </c>
      <c r="M49" s="0" t="n">
        <v>173</v>
      </c>
      <c r="N49" s="0" t="n">
        <f aca="false">M49/7967</f>
        <v>0.0217145726120246</v>
      </c>
      <c r="O49" s="0" t="n">
        <v>79</v>
      </c>
      <c r="P49" s="0" t="n">
        <f aca="false">O49/1735</f>
        <v>0.0455331412103746</v>
      </c>
      <c r="Q49" s="0" t="n">
        <v>73</v>
      </c>
      <c r="R49" s="0" t="n">
        <f aca="false">Q49/10015</f>
        <v>0.0072890664003994</v>
      </c>
      <c r="S49" s="0" t="n">
        <v>40</v>
      </c>
      <c r="T49" s="0" t="n">
        <f aca="false">S49/1417</f>
        <v>0.0282286520818631</v>
      </c>
    </row>
    <row r="50" customFormat="false" ht="12.8" hidden="false" customHeight="false" outlineLevel="0" collapsed="false">
      <c r="A50" s="0" t="n">
        <v>43</v>
      </c>
      <c r="B50" s="0" t="n">
        <f aca="false">A50/1572</f>
        <v>0.02735368956743</v>
      </c>
      <c r="C50" s="26" t="n">
        <v>15</v>
      </c>
      <c r="D50" s="0" t="n">
        <f aca="false">C50/757</f>
        <v>0.0198150594451783</v>
      </c>
      <c r="M50" s="0" t="n">
        <v>167</v>
      </c>
      <c r="N50" s="0" t="n">
        <f aca="false">M50/7967</f>
        <v>0.0209614660474457</v>
      </c>
      <c r="O50" s="0" t="n">
        <v>77</v>
      </c>
      <c r="P50" s="0" t="n">
        <f aca="false">O50/1735</f>
        <v>0.0443804034582133</v>
      </c>
      <c r="Q50" s="0" t="n">
        <v>71</v>
      </c>
      <c r="R50" s="0" t="n">
        <f aca="false">Q50/10015</f>
        <v>0.00708936595107339</v>
      </c>
      <c r="S50" s="0" t="n">
        <v>40</v>
      </c>
      <c r="T50" s="0" t="n">
        <f aca="false">S50/1417</f>
        <v>0.0282286520818631</v>
      </c>
    </row>
    <row r="51" customFormat="false" ht="12.8" hidden="false" customHeight="false" outlineLevel="0" collapsed="false">
      <c r="A51" s="0" t="n">
        <v>42</v>
      </c>
      <c r="B51" s="0" t="n">
        <f aca="false">A51/1572</f>
        <v>0.0267175572519084</v>
      </c>
      <c r="C51" s="26" t="n">
        <v>13</v>
      </c>
      <c r="D51" s="0" t="n">
        <f aca="false">C51/757</f>
        <v>0.0171730515191546</v>
      </c>
      <c r="M51" s="0" t="n">
        <v>150</v>
      </c>
      <c r="N51" s="0" t="n">
        <f aca="false">M51/7967</f>
        <v>0.0188276641144722</v>
      </c>
      <c r="O51" s="0" t="n">
        <v>76</v>
      </c>
      <c r="P51" s="0" t="n">
        <f aca="false">O51/1735</f>
        <v>0.0438040345821326</v>
      </c>
      <c r="Q51" s="0" t="n">
        <v>65</v>
      </c>
      <c r="R51" s="0" t="n">
        <f aca="false">Q51/10015</f>
        <v>0.00649026460309536</v>
      </c>
      <c r="S51" s="0" t="n">
        <v>40</v>
      </c>
      <c r="T51" s="0" t="n">
        <f aca="false">S51/1417</f>
        <v>0.0282286520818631</v>
      </c>
    </row>
    <row r="52" customFormat="false" ht="12.8" hidden="false" customHeight="false" outlineLevel="0" collapsed="false">
      <c r="A52" s="0" t="n">
        <v>42</v>
      </c>
      <c r="B52" s="0" t="n">
        <f aca="false">A52/1572</f>
        <v>0.0267175572519084</v>
      </c>
      <c r="C52" s="26" t="n">
        <v>13</v>
      </c>
      <c r="D52" s="0" t="n">
        <f aca="false">C52/757</f>
        <v>0.0171730515191546</v>
      </c>
      <c r="M52" s="0" t="n">
        <v>148</v>
      </c>
      <c r="N52" s="0" t="n">
        <f aca="false">M52/7967</f>
        <v>0.0185766285929459</v>
      </c>
      <c r="O52" s="0" t="n">
        <v>72</v>
      </c>
      <c r="P52" s="0" t="n">
        <f aca="false">O52/1735</f>
        <v>0.0414985590778098</v>
      </c>
      <c r="Q52" s="0" t="n">
        <v>64</v>
      </c>
      <c r="R52" s="0" t="n">
        <f aca="false">Q52/10015</f>
        <v>0.00639041437843235</v>
      </c>
      <c r="S52" s="0" t="n">
        <v>38</v>
      </c>
      <c r="T52" s="0" t="n">
        <f aca="false">S52/1417</f>
        <v>0.0268172194777699</v>
      </c>
    </row>
    <row r="53" customFormat="false" ht="12.8" hidden="false" customHeight="false" outlineLevel="0" collapsed="false">
      <c r="A53" s="0" t="n">
        <v>40</v>
      </c>
      <c r="B53" s="0" t="n">
        <f aca="false">A53/1572</f>
        <v>0.0254452926208651</v>
      </c>
      <c r="C53" s="26" t="n">
        <v>11</v>
      </c>
      <c r="D53" s="0" t="n">
        <f aca="false">C53/757</f>
        <v>0.0145310435931308</v>
      </c>
      <c r="M53" s="0" t="n">
        <v>146</v>
      </c>
      <c r="N53" s="0" t="n">
        <f aca="false">M53/7967</f>
        <v>0.0183255930714196</v>
      </c>
      <c r="O53" s="0" t="n">
        <v>69</v>
      </c>
      <c r="P53" s="0" t="n">
        <f aca="false">O53/1735</f>
        <v>0.0397694524495677</v>
      </c>
      <c r="Q53" s="0" t="n">
        <v>63</v>
      </c>
      <c r="R53" s="0" t="n">
        <f aca="false">Q53/10015</f>
        <v>0.00629056415376935</v>
      </c>
      <c r="S53" s="0" t="n">
        <v>38</v>
      </c>
      <c r="T53" s="0" t="n">
        <f aca="false">S53/1417</f>
        <v>0.0268172194777699</v>
      </c>
    </row>
    <row r="54" customFormat="false" ht="12.8" hidden="false" customHeight="false" outlineLevel="0" collapsed="false">
      <c r="A54" s="0" t="n">
        <v>37</v>
      </c>
      <c r="B54" s="0" t="n">
        <f aca="false">A54/1572</f>
        <v>0.0235368956743003</v>
      </c>
      <c r="C54" s="26" t="n">
        <v>7</v>
      </c>
      <c r="D54" s="0" t="n">
        <f aca="false">C54/757</f>
        <v>0.00924702774108322</v>
      </c>
      <c r="M54" s="0" t="n">
        <v>141</v>
      </c>
      <c r="N54" s="0" t="n">
        <f aca="false">M54/7967</f>
        <v>0.0176980042676039</v>
      </c>
      <c r="O54" s="0" t="n">
        <v>69</v>
      </c>
      <c r="P54" s="0" t="n">
        <f aca="false">O54/1735</f>
        <v>0.0397694524495677</v>
      </c>
      <c r="Q54" s="0" t="n">
        <v>63</v>
      </c>
      <c r="R54" s="0" t="n">
        <f aca="false">Q54/10015</f>
        <v>0.00629056415376935</v>
      </c>
      <c r="S54" s="0" t="n">
        <v>38</v>
      </c>
      <c r="T54" s="0" t="n">
        <f aca="false">S54/1417</f>
        <v>0.0268172194777699</v>
      </c>
    </row>
    <row r="55" customFormat="false" ht="12.8" hidden="false" customHeight="false" outlineLevel="0" collapsed="false">
      <c r="A55" s="0" t="n">
        <v>31</v>
      </c>
      <c r="B55" s="0" t="n">
        <f aca="false">A55/1572</f>
        <v>0.0197201017811705</v>
      </c>
      <c r="C55" s="26" t="n">
        <v>6</v>
      </c>
      <c r="D55" s="0" t="n">
        <f aca="false">C55/757</f>
        <v>0.00792602377807133</v>
      </c>
      <c r="M55" s="0" t="n">
        <v>138</v>
      </c>
      <c r="N55" s="0" t="n">
        <f aca="false">M55/7967</f>
        <v>0.0173214509853144</v>
      </c>
      <c r="O55" s="0" t="n">
        <v>68</v>
      </c>
      <c r="P55" s="0" t="n">
        <f aca="false">O55/1735</f>
        <v>0.039193083573487</v>
      </c>
      <c r="Q55" s="0" t="n">
        <v>62</v>
      </c>
      <c r="R55" s="0" t="n">
        <f aca="false">Q55/10015</f>
        <v>0.00619071392910634</v>
      </c>
      <c r="S55" s="0" t="n">
        <v>37</v>
      </c>
      <c r="T55" s="0" t="n">
        <f aca="false">S55/1417</f>
        <v>0.0261115031757234</v>
      </c>
    </row>
    <row r="56" customFormat="false" ht="12.8" hidden="false" customHeight="false" outlineLevel="0" collapsed="false">
      <c r="A56" s="0" t="n">
        <v>29</v>
      </c>
      <c r="B56" s="0" t="n">
        <f aca="false">A56/1572</f>
        <v>0.0184478371501272</v>
      </c>
      <c r="C56" s="26" t="n">
        <v>5</v>
      </c>
      <c r="D56" s="0" t="n">
        <f aca="false">C56/757</f>
        <v>0.00660501981505945</v>
      </c>
      <c r="M56" s="0" t="n">
        <v>134</v>
      </c>
      <c r="N56" s="0" t="n">
        <f aca="false">M56/7967</f>
        <v>0.0168193799422618</v>
      </c>
      <c r="O56" s="0" t="n">
        <v>67</v>
      </c>
      <c r="P56" s="0" t="n">
        <f aca="false">O56/1735</f>
        <v>0.0386167146974063</v>
      </c>
      <c r="Q56" s="0" t="n">
        <v>61</v>
      </c>
      <c r="R56" s="0" t="n">
        <f aca="false">Q56/10015</f>
        <v>0.00609086370444333</v>
      </c>
      <c r="S56" s="0" t="n">
        <v>34</v>
      </c>
      <c r="T56" s="0" t="n">
        <f aca="false">S56/1417</f>
        <v>0.0239943542695836</v>
      </c>
    </row>
    <row r="57" customFormat="false" ht="12.8" hidden="false" customHeight="false" outlineLevel="0" collapsed="false">
      <c r="A57" s="0" t="n">
        <v>28</v>
      </c>
      <c r="B57" s="0" t="n">
        <f aca="false">A57/1572</f>
        <v>0.0178117048346056</v>
      </c>
      <c r="C57" s="26" t="n">
        <v>3</v>
      </c>
      <c r="D57" s="0" t="n">
        <f aca="false">C57/757</f>
        <v>0.00396301188903567</v>
      </c>
      <c r="M57" s="0" t="n">
        <v>130</v>
      </c>
      <c r="N57" s="0" t="n">
        <f aca="false">M57/7967</f>
        <v>0.0163173088992092</v>
      </c>
      <c r="O57" s="0" t="n">
        <v>65</v>
      </c>
      <c r="P57" s="0" t="n">
        <f aca="false">O57/1735</f>
        <v>0.037463976945245</v>
      </c>
      <c r="Q57" s="0" t="n">
        <v>59</v>
      </c>
      <c r="R57" s="0" t="n">
        <f aca="false">Q57/10015</f>
        <v>0.00589116325511732</v>
      </c>
      <c r="S57" s="0" t="n">
        <v>34</v>
      </c>
      <c r="T57" s="0" t="n">
        <f aca="false">S57/1417</f>
        <v>0.0239943542695836</v>
      </c>
    </row>
    <row r="58" customFormat="false" ht="12.8" hidden="false" customHeight="false" outlineLevel="0" collapsed="false">
      <c r="A58" s="0" t="n">
        <v>27</v>
      </c>
      <c r="B58" s="0" t="n">
        <f aca="false">A58/1572</f>
        <v>0.017175572519084</v>
      </c>
      <c r="C58" s="26" t="n">
        <v>2</v>
      </c>
      <c r="D58" s="0" t="n">
        <f aca="false">C58/757</f>
        <v>0.00264200792602378</v>
      </c>
      <c r="M58" s="0" t="n">
        <v>129</v>
      </c>
      <c r="N58" s="0" t="n">
        <f aca="false">M58/7967</f>
        <v>0.0161917911384461</v>
      </c>
      <c r="O58" s="0" t="n">
        <v>65</v>
      </c>
      <c r="P58" s="0" t="n">
        <f aca="false">O58/1735</f>
        <v>0.037463976945245</v>
      </c>
      <c r="Q58" s="0" t="n">
        <v>49</v>
      </c>
      <c r="R58" s="0" t="n">
        <f aca="false">Q58/10015</f>
        <v>0.00489266100848727</v>
      </c>
      <c r="S58" s="0" t="n">
        <v>34</v>
      </c>
      <c r="T58" s="0" t="n">
        <f aca="false">S58/1417</f>
        <v>0.0239943542695836</v>
      </c>
    </row>
    <row r="59" customFormat="false" ht="12.8" hidden="false" customHeight="false" outlineLevel="0" collapsed="false">
      <c r="A59" s="0" t="n">
        <v>25</v>
      </c>
      <c r="B59" s="0" t="n">
        <f aca="false">A59/1572</f>
        <v>0.0159033078880407</v>
      </c>
      <c r="C59" s="26" t="n">
        <v>2</v>
      </c>
      <c r="D59" s="0" t="n">
        <f aca="false">C59/757</f>
        <v>0.00264200792602378</v>
      </c>
      <c r="M59" s="0" t="n">
        <v>127</v>
      </c>
      <c r="N59" s="0" t="n">
        <f aca="false">M59/7967</f>
        <v>0.0159407556169198</v>
      </c>
      <c r="O59" s="0" t="n">
        <v>65</v>
      </c>
      <c r="P59" s="0" t="n">
        <f aca="false">O59/1735</f>
        <v>0.037463976945245</v>
      </c>
      <c r="Q59" s="0" t="n">
        <v>48</v>
      </c>
      <c r="R59" s="0" t="n">
        <f aca="false">Q59/10015</f>
        <v>0.00479281078382426</v>
      </c>
      <c r="S59" s="0" t="n">
        <v>29</v>
      </c>
      <c r="T59" s="0" t="n">
        <f aca="false">S59/1417</f>
        <v>0.0204657727593507</v>
      </c>
    </row>
    <row r="60" customFormat="false" ht="12.8" hidden="false" customHeight="false" outlineLevel="0" collapsed="false">
      <c r="A60" s="0" t="n">
        <v>23</v>
      </c>
      <c r="B60" s="0" t="n">
        <f aca="false">A60/1572</f>
        <v>0.0146310432569975</v>
      </c>
      <c r="C60" s="26" t="n">
        <v>0</v>
      </c>
      <c r="D60" s="0" t="n">
        <f aca="false">C60/757</f>
        <v>0</v>
      </c>
      <c r="M60" s="0" t="n">
        <v>120</v>
      </c>
      <c r="N60" s="0" t="n">
        <f aca="false">M60/7967</f>
        <v>0.0150621312915778</v>
      </c>
      <c r="O60" s="0" t="n">
        <v>63</v>
      </c>
      <c r="P60" s="0" t="n">
        <f aca="false">O60/1735</f>
        <v>0.0363112391930836</v>
      </c>
      <c r="Q60" s="0" t="n">
        <v>48</v>
      </c>
      <c r="R60" s="0" t="n">
        <f aca="false">Q60/10015</f>
        <v>0.00479281078382426</v>
      </c>
      <c r="S60" s="0" t="n">
        <v>28</v>
      </c>
      <c r="T60" s="0" t="n">
        <f aca="false">S60/1417</f>
        <v>0.0197600564573042</v>
      </c>
    </row>
    <row r="61" customFormat="false" ht="12.8" hidden="false" customHeight="false" outlineLevel="0" collapsed="false">
      <c r="A61" s="0" t="n">
        <v>16</v>
      </c>
      <c r="B61" s="0" t="n">
        <f aca="false">A61/1572</f>
        <v>0.0101781170483461</v>
      </c>
      <c r="M61" s="0" t="n">
        <v>119</v>
      </c>
      <c r="N61" s="0" t="n">
        <f aca="false">M61/7967</f>
        <v>0.0149366135308146</v>
      </c>
      <c r="O61" s="0" t="n">
        <v>61</v>
      </c>
      <c r="P61" s="0" t="n">
        <f aca="false">O61/1735</f>
        <v>0.0351585014409222</v>
      </c>
      <c r="Q61" s="0" t="n">
        <v>48</v>
      </c>
      <c r="R61" s="0" t="n">
        <f aca="false">Q61/10015</f>
        <v>0.00479281078382426</v>
      </c>
      <c r="S61" s="0" t="n">
        <v>27</v>
      </c>
      <c r="T61" s="0" t="n">
        <f aca="false">S61/1417</f>
        <v>0.0190543401552576</v>
      </c>
    </row>
    <row r="62" customFormat="false" ht="12.8" hidden="false" customHeight="false" outlineLevel="0" collapsed="false">
      <c r="A62" s="0" t="n">
        <v>13</v>
      </c>
      <c r="B62" s="0" t="n">
        <f aca="false">A62/1572</f>
        <v>0.00826972010178117</v>
      </c>
      <c r="M62" s="0" t="n">
        <v>119</v>
      </c>
      <c r="N62" s="0" t="n">
        <f aca="false">M62/7967</f>
        <v>0.0149366135308146</v>
      </c>
      <c r="O62" s="0" t="n">
        <v>59</v>
      </c>
      <c r="P62" s="0" t="n">
        <f aca="false">O62/1735</f>
        <v>0.0340057636887608</v>
      </c>
      <c r="Q62" s="0" t="n">
        <v>47</v>
      </c>
      <c r="R62" s="0" t="n">
        <f aca="false">Q62/10015</f>
        <v>0.00469296055916126</v>
      </c>
      <c r="S62" s="0" t="n">
        <v>25</v>
      </c>
      <c r="T62" s="0" t="n">
        <f aca="false">S62/1417</f>
        <v>0.0176429075511644</v>
      </c>
    </row>
    <row r="63" customFormat="false" ht="12.8" hidden="false" customHeight="false" outlineLevel="0" collapsed="false">
      <c r="A63" s="0" t="n">
        <v>0</v>
      </c>
      <c r="B63" s="0" t="n">
        <f aca="false">A63/1572</f>
        <v>0</v>
      </c>
      <c r="M63" s="0" t="n">
        <v>117</v>
      </c>
      <c r="N63" s="0" t="n">
        <f aca="false">M63/7967</f>
        <v>0.0146855780092883</v>
      </c>
      <c r="O63" s="0" t="n">
        <v>58</v>
      </c>
      <c r="P63" s="0" t="n">
        <f aca="false">O63/1735</f>
        <v>0.0334293948126801</v>
      </c>
      <c r="Q63" s="0" t="n">
        <v>38</v>
      </c>
      <c r="R63" s="0" t="n">
        <f aca="false">Q63/10015</f>
        <v>0.00379430853719421</v>
      </c>
      <c r="S63" s="0" t="n">
        <v>23</v>
      </c>
      <c r="T63" s="0" t="n">
        <f aca="false">S63/1417</f>
        <v>0.0162314749470713</v>
      </c>
    </row>
    <row r="64" customFormat="false" ht="12.8" hidden="false" customHeight="false" outlineLevel="0" collapsed="false">
      <c r="M64" s="0" t="n">
        <v>116</v>
      </c>
      <c r="N64" s="0" t="n">
        <f aca="false">M64/7967</f>
        <v>0.0145600602485252</v>
      </c>
      <c r="O64" s="0" t="n">
        <v>58</v>
      </c>
      <c r="P64" s="0" t="n">
        <f aca="false">O64/1735</f>
        <v>0.0334293948126801</v>
      </c>
      <c r="Q64" s="0" t="n">
        <v>36</v>
      </c>
      <c r="R64" s="0" t="n">
        <f aca="false">Q64/10015</f>
        <v>0.0035946080878682</v>
      </c>
      <c r="S64" s="0" t="n">
        <v>23</v>
      </c>
      <c r="T64" s="0" t="n">
        <f aca="false">S64/1417</f>
        <v>0.0162314749470713</v>
      </c>
    </row>
    <row r="65" customFormat="false" ht="12.8" hidden="false" customHeight="false" outlineLevel="0" collapsed="false">
      <c r="M65" s="0" t="n">
        <v>115</v>
      </c>
      <c r="N65" s="0" t="n">
        <f aca="false">M65/7967</f>
        <v>0.014434542487762</v>
      </c>
      <c r="O65" s="0" t="n">
        <v>57</v>
      </c>
      <c r="P65" s="0" t="n">
        <f aca="false">O65/1735</f>
        <v>0.0328530259365994</v>
      </c>
      <c r="Q65" s="0" t="n">
        <v>36</v>
      </c>
      <c r="R65" s="0" t="n">
        <f aca="false">Q65/10015</f>
        <v>0.0035946080878682</v>
      </c>
      <c r="S65" s="0" t="n">
        <v>22</v>
      </c>
      <c r="T65" s="0" t="n">
        <f aca="false">S65/1417</f>
        <v>0.0155257586450247</v>
      </c>
    </row>
    <row r="66" customFormat="false" ht="12.8" hidden="false" customHeight="false" outlineLevel="0" collapsed="false">
      <c r="M66" s="0" t="n">
        <v>115</v>
      </c>
      <c r="N66" s="0" t="n">
        <f aca="false">M66/7967</f>
        <v>0.014434542487762</v>
      </c>
      <c r="O66" s="0" t="n">
        <v>53</v>
      </c>
      <c r="P66" s="0" t="n">
        <f aca="false">O66/1735</f>
        <v>0.0305475504322767</v>
      </c>
      <c r="Q66" s="0" t="n">
        <v>34</v>
      </c>
      <c r="R66" s="0" t="n">
        <f aca="false">Q66/10015</f>
        <v>0.00339490763854219</v>
      </c>
      <c r="S66" s="0" t="n">
        <v>22</v>
      </c>
      <c r="T66" s="0" t="n">
        <f aca="false">S66/1417</f>
        <v>0.0155257586450247</v>
      </c>
    </row>
    <row r="67" customFormat="false" ht="12.8" hidden="false" customHeight="false" outlineLevel="0" collapsed="false">
      <c r="M67" s="0" t="n">
        <v>114</v>
      </c>
      <c r="N67" s="0" t="n">
        <f aca="false">M67/7967</f>
        <v>0.0143090247269989</v>
      </c>
      <c r="O67" s="0" t="n">
        <v>50</v>
      </c>
      <c r="P67" s="0" t="n">
        <f aca="false">O67/1735</f>
        <v>0.0288184438040346</v>
      </c>
      <c r="Q67" s="0" t="n">
        <v>32</v>
      </c>
      <c r="R67" s="0" t="n">
        <f aca="false">Q67/10015</f>
        <v>0.00319520718921618</v>
      </c>
      <c r="S67" s="0" t="n">
        <v>20</v>
      </c>
      <c r="T67" s="0" t="n">
        <f aca="false">S67/1417</f>
        <v>0.0141143260409315</v>
      </c>
    </row>
    <row r="68" customFormat="false" ht="12.8" hidden="false" customHeight="false" outlineLevel="0" collapsed="false">
      <c r="M68" s="0" t="n">
        <v>111</v>
      </c>
      <c r="N68" s="0" t="n">
        <f aca="false">M68/7967</f>
        <v>0.0139324714447094</v>
      </c>
      <c r="O68" s="0" t="n">
        <v>49</v>
      </c>
      <c r="P68" s="0" t="n">
        <f aca="false">O68/1735</f>
        <v>0.0282420749279539</v>
      </c>
      <c r="Q68" s="0" t="n">
        <v>32</v>
      </c>
      <c r="R68" s="0" t="n">
        <f aca="false">Q68/10015</f>
        <v>0.00319520718921618</v>
      </c>
      <c r="S68" s="0" t="n">
        <v>19</v>
      </c>
      <c r="T68" s="0" t="n">
        <f aca="false">S68/1417</f>
        <v>0.013408609738885</v>
      </c>
    </row>
    <row r="69" customFormat="false" ht="12.8" hidden="false" customHeight="false" outlineLevel="0" collapsed="false">
      <c r="M69" s="0" t="n">
        <v>109</v>
      </c>
      <c r="N69" s="0" t="n">
        <f aca="false">M69/7967</f>
        <v>0.0136814359231831</v>
      </c>
      <c r="O69" s="0" t="n">
        <v>49</v>
      </c>
      <c r="P69" s="0" t="n">
        <f aca="false">O69/1735</f>
        <v>0.0282420749279539</v>
      </c>
      <c r="Q69" s="0" t="n">
        <v>31</v>
      </c>
      <c r="R69" s="0" t="n">
        <f aca="false">Q69/10015</f>
        <v>0.00309535696455317</v>
      </c>
      <c r="S69" s="0" t="n">
        <v>19</v>
      </c>
      <c r="T69" s="0" t="n">
        <f aca="false">S69/1417</f>
        <v>0.013408609738885</v>
      </c>
    </row>
    <row r="70" customFormat="false" ht="12.8" hidden="false" customHeight="false" outlineLevel="0" collapsed="false">
      <c r="M70" s="0" t="n">
        <v>105</v>
      </c>
      <c r="N70" s="0" t="n">
        <f aca="false">M70/7967</f>
        <v>0.0131793648801305</v>
      </c>
      <c r="O70" s="0" t="n">
        <v>49</v>
      </c>
      <c r="P70" s="0" t="n">
        <f aca="false">O70/1735</f>
        <v>0.0282420749279539</v>
      </c>
      <c r="Q70" s="0" t="n">
        <v>29</v>
      </c>
      <c r="R70" s="0" t="n">
        <f aca="false">Q70/10015</f>
        <v>0.00289565651522716</v>
      </c>
      <c r="S70" s="0" t="n">
        <v>17</v>
      </c>
      <c r="T70" s="0" t="n">
        <f aca="false">S70/1417</f>
        <v>0.0119971771347918</v>
      </c>
    </row>
    <row r="71" customFormat="false" ht="12.8" hidden="false" customHeight="false" outlineLevel="0" collapsed="false">
      <c r="M71" s="0" t="n">
        <v>105</v>
      </c>
      <c r="N71" s="0" t="n">
        <f aca="false">M71/7967</f>
        <v>0.0131793648801305</v>
      </c>
      <c r="O71" s="0" t="n">
        <v>49</v>
      </c>
      <c r="P71" s="0" t="n">
        <f aca="false">O71/1735</f>
        <v>0.0282420749279539</v>
      </c>
      <c r="Q71" s="0" t="n">
        <v>28</v>
      </c>
      <c r="R71" s="0" t="n">
        <f aca="false">Q71/10015</f>
        <v>0.00279580629056415</v>
      </c>
      <c r="S71" s="0" t="n">
        <v>14</v>
      </c>
      <c r="T71" s="0" t="n">
        <f aca="false">S71/1417</f>
        <v>0.00988002822865208</v>
      </c>
    </row>
    <row r="72" customFormat="false" ht="12.8" hidden="false" customHeight="false" outlineLevel="0" collapsed="false">
      <c r="M72" s="0" t="n">
        <v>101</v>
      </c>
      <c r="N72" s="0" t="n">
        <f aca="false">M72/7967</f>
        <v>0.0126772938370779</v>
      </c>
      <c r="O72" s="0" t="n">
        <v>48</v>
      </c>
      <c r="P72" s="0" t="n">
        <f aca="false">O72/1735</f>
        <v>0.0276657060518732</v>
      </c>
      <c r="Q72" s="0" t="n">
        <v>27</v>
      </c>
      <c r="R72" s="0" t="n">
        <f aca="false">Q72/10015</f>
        <v>0.00269595606590115</v>
      </c>
      <c r="S72" s="0" t="n">
        <v>14</v>
      </c>
      <c r="T72" s="0" t="n">
        <f aca="false">S72/1417</f>
        <v>0.00988002822865208</v>
      </c>
    </row>
    <row r="73" customFormat="false" ht="12.8" hidden="false" customHeight="false" outlineLevel="0" collapsed="false">
      <c r="M73" s="0" t="n">
        <v>100</v>
      </c>
      <c r="N73" s="0" t="n">
        <f aca="false">M73/7967</f>
        <v>0.0125517760763148</v>
      </c>
      <c r="O73" s="0" t="n">
        <v>48</v>
      </c>
      <c r="P73" s="0" t="n">
        <f aca="false">O73/1735</f>
        <v>0.0276657060518732</v>
      </c>
      <c r="Q73" s="0" t="n">
        <v>27</v>
      </c>
      <c r="R73" s="0" t="n">
        <f aca="false">Q73/10015</f>
        <v>0.00269595606590115</v>
      </c>
      <c r="S73" s="0" t="n">
        <v>14</v>
      </c>
      <c r="T73" s="0" t="n">
        <f aca="false">S73/1417</f>
        <v>0.00988002822865208</v>
      </c>
    </row>
    <row r="74" customFormat="false" ht="12.8" hidden="false" customHeight="false" outlineLevel="0" collapsed="false">
      <c r="M74" s="0" t="n">
        <v>98</v>
      </c>
      <c r="N74" s="0" t="n">
        <f aca="false">M74/7967</f>
        <v>0.0123007405547885</v>
      </c>
      <c r="O74" s="0" t="n">
        <v>48</v>
      </c>
      <c r="P74" s="0" t="n">
        <f aca="false">O74/1735</f>
        <v>0.0276657060518732</v>
      </c>
      <c r="Q74" s="0" t="n">
        <v>27</v>
      </c>
      <c r="R74" s="0" t="n">
        <f aca="false">Q74/10015</f>
        <v>0.00269595606590115</v>
      </c>
      <c r="S74" s="0" t="n">
        <v>14</v>
      </c>
      <c r="T74" s="0" t="n">
        <f aca="false">S74/1417</f>
        <v>0.00988002822865208</v>
      </c>
    </row>
    <row r="75" customFormat="false" ht="12.8" hidden="false" customHeight="false" outlineLevel="0" collapsed="false">
      <c r="M75" s="0" t="n">
        <v>96</v>
      </c>
      <c r="N75" s="0" t="n">
        <f aca="false">M75/7967</f>
        <v>0.0120497050332622</v>
      </c>
      <c r="O75" s="0" t="n">
        <v>46</v>
      </c>
      <c r="P75" s="0" t="n">
        <f aca="false">O75/1735</f>
        <v>0.0265129682997118</v>
      </c>
      <c r="Q75" s="0" t="n">
        <v>26</v>
      </c>
      <c r="R75" s="0" t="n">
        <f aca="false">Q75/10015</f>
        <v>0.00259610584123814</v>
      </c>
      <c r="S75" s="0" t="n">
        <v>14</v>
      </c>
      <c r="T75" s="0" t="n">
        <f aca="false">S75/1417</f>
        <v>0.00988002822865208</v>
      </c>
    </row>
    <row r="76" customFormat="false" ht="12.8" hidden="false" customHeight="false" outlineLevel="0" collapsed="false">
      <c r="M76" s="0" t="n">
        <v>95</v>
      </c>
      <c r="N76" s="0" t="n">
        <f aca="false">M76/7967</f>
        <v>0.0119241872724991</v>
      </c>
      <c r="O76" s="0" t="n">
        <v>45</v>
      </c>
      <c r="P76" s="0" t="n">
        <f aca="false">O76/1735</f>
        <v>0.0259365994236311</v>
      </c>
      <c r="Q76" s="0" t="n">
        <v>26</v>
      </c>
      <c r="R76" s="0" t="n">
        <f aca="false">Q76/10015</f>
        <v>0.00259610584123814</v>
      </c>
      <c r="S76" s="0" t="n">
        <v>13</v>
      </c>
      <c r="T76" s="0" t="n">
        <f aca="false">S76/1417</f>
        <v>0.0091743119266055</v>
      </c>
    </row>
    <row r="77" customFormat="false" ht="12.8" hidden="false" customHeight="false" outlineLevel="0" collapsed="false">
      <c r="M77" s="0" t="n">
        <v>91</v>
      </c>
      <c r="N77" s="0" t="n">
        <f aca="false">M77/7967</f>
        <v>0.0114221162294465</v>
      </c>
      <c r="O77" s="0" t="n">
        <v>41</v>
      </c>
      <c r="P77" s="0" t="n">
        <f aca="false">O77/1735</f>
        <v>0.0236311239193084</v>
      </c>
      <c r="Q77" s="0" t="n">
        <v>24</v>
      </c>
      <c r="R77" s="0" t="n">
        <f aca="false">Q77/10015</f>
        <v>0.00239640539191213</v>
      </c>
      <c r="S77" s="0" t="n">
        <v>13</v>
      </c>
      <c r="T77" s="0" t="n">
        <f aca="false">S77/1417</f>
        <v>0.0091743119266055</v>
      </c>
    </row>
    <row r="78" customFormat="false" ht="12.8" hidden="false" customHeight="false" outlineLevel="0" collapsed="false">
      <c r="M78" s="0" t="n">
        <v>90</v>
      </c>
      <c r="N78" s="0" t="n">
        <f aca="false">M78/7967</f>
        <v>0.0112965984686833</v>
      </c>
      <c r="O78" s="0" t="n">
        <v>41</v>
      </c>
      <c r="P78" s="0" t="n">
        <f aca="false">O78/1735</f>
        <v>0.0236311239193084</v>
      </c>
      <c r="Q78" s="0" t="n">
        <v>22</v>
      </c>
      <c r="R78" s="0" t="n">
        <f aca="false">Q78/10015</f>
        <v>0.00219670494258612</v>
      </c>
      <c r="S78" s="0" t="n">
        <v>13</v>
      </c>
      <c r="T78" s="0" t="n">
        <f aca="false">S78/1417</f>
        <v>0.0091743119266055</v>
      </c>
    </row>
    <row r="79" customFormat="false" ht="12.8" hidden="false" customHeight="false" outlineLevel="0" collapsed="false">
      <c r="M79" s="0" t="n">
        <v>88</v>
      </c>
      <c r="N79" s="0" t="n">
        <f aca="false">M79/7967</f>
        <v>0.011045562947157</v>
      </c>
      <c r="O79" s="0" t="n">
        <v>41</v>
      </c>
      <c r="P79" s="0" t="n">
        <f aca="false">O79/1735</f>
        <v>0.0236311239193084</v>
      </c>
      <c r="Q79" s="0" t="n">
        <v>21</v>
      </c>
      <c r="R79" s="0" t="n">
        <f aca="false">Q79/10015</f>
        <v>0.00209685471792312</v>
      </c>
      <c r="S79" s="0" t="n">
        <v>12</v>
      </c>
      <c r="T79" s="0" t="n">
        <f aca="false">S79/1417</f>
        <v>0.00846859562455893</v>
      </c>
    </row>
    <row r="80" customFormat="false" ht="12.8" hidden="false" customHeight="false" outlineLevel="0" collapsed="false">
      <c r="M80" s="0" t="n">
        <v>86</v>
      </c>
      <c r="N80" s="0" t="n">
        <f aca="false">M80/7967</f>
        <v>0.0107945274256307</v>
      </c>
      <c r="O80" s="0" t="n">
        <v>40</v>
      </c>
      <c r="P80" s="0" t="n">
        <f aca="false">O80/1735</f>
        <v>0.0230547550432277</v>
      </c>
      <c r="Q80" s="0" t="n">
        <v>21</v>
      </c>
      <c r="R80" s="0" t="n">
        <f aca="false">Q80/10015</f>
        <v>0.00209685471792312</v>
      </c>
      <c r="S80" s="0" t="n">
        <v>10</v>
      </c>
      <c r="T80" s="0" t="n">
        <f aca="false">S80/1417</f>
        <v>0.00705716302046577</v>
      </c>
    </row>
    <row r="81" customFormat="false" ht="12.8" hidden="false" customHeight="false" outlineLevel="0" collapsed="false">
      <c r="M81" s="0" t="n">
        <v>84</v>
      </c>
      <c r="N81" s="0" t="n">
        <f aca="false">M81/7967</f>
        <v>0.0105434919041044</v>
      </c>
      <c r="O81" s="0" t="n">
        <v>38</v>
      </c>
      <c r="P81" s="0" t="n">
        <f aca="false">O81/1735</f>
        <v>0.0219020172910663</v>
      </c>
      <c r="Q81" s="0" t="n">
        <v>21</v>
      </c>
      <c r="R81" s="0" t="n">
        <f aca="false">Q81/10015</f>
        <v>0.00209685471792312</v>
      </c>
      <c r="S81" s="0" t="n">
        <v>10</v>
      </c>
      <c r="T81" s="0" t="n">
        <f aca="false">S81/1417</f>
        <v>0.00705716302046577</v>
      </c>
    </row>
    <row r="82" customFormat="false" ht="12.8" hidden="false" customHeight="false" outlineLevel="0" collapsed="false">
      <c r="M82" s="0" t="n">
        <v>83</v>
      </c>
      <c r="N82" s="0" t="n">
        <f aca="false">M82/7967</f>
        <v>0.0104179741433413</v>
      </c>
      <c r="O82" s="0" t="n">
        <v>38</v>
      </c>
      <c r="P82" s="0" t="n">
        <f aca="false">O82/1735</f>
        <v>0.0219020172910663</v>
      </c>
      <c r="Q82" s="0" t="n">
        <v>20</v>
      </c>
      <c r="R82" s="0" t="n">
        <f aca="false">Q82/10015</f>
        <v>0.00199700449326011</v>
      </c>
      <c r="S82" s="0" t="n">
        <v>9</v>
      </c>
      <c r="T82" s="0" t="n">
        <f aca="false">S82/1417</f>
        <v>0.0063514467184192</v>
      </c>
    </row>
    <row r="83" customFormat="false" ht="12.8" hidden="false" customHeight="false" outlineLevel="0" collapsed="false">
      <c r="M83" s="0" t="n">
        <v>82</v>
      </c>
      <c r="N83" s="0" t="n">
        <f aca="false">M83/7967</f>
        <v>0.0102924563825781</v>
      </c>
      <c r="O83" s="0" t="n">
        <v>38</v>
      </c>
      <c r="P83" s="0" t="n">
        <f aca="false">O83/1735</f>
        <v>0.0219020172910663</v>
      </c>
      <c r="Q83" s="0" t="n">
        <v>20</v>
      </c>
      <c r="R83" s="0" t="n">
        <f aca="false">Q83/10015</f>
        <v>0.00199700449326011</v>
      </c>
      <c r="S83" s="0" t="n">
        <v>9</v>
      </c>
      <c r="T83" s="0" t="n">
        <f aca="false">S83/1417</f>
        <v>0.0063514467184192</v>
      </c>
    </row>
    <row r="84" customFormat="false" ht="12.8" hidden="false" customHeight="false" outlineLevel="0" collapsed="false">
      <c r="M84" s="0" t="n">
        <v>81</v>
      </c>
      <c r="N84" s="0" t="n">
        <f aca="false">M84/7967</f>
        <v>0.010166938621815</v>
      </c>
      <c r="O84" s="0" t="n">
        <v>37</v>
      </c>
      <c r="P84" s="0" t="n">
        <f aca="false">O84/1735</f>
        <v>0.0213256484149856</v>
      </c>
      <c r="Q84" s="0" t="n">
        <v>20</v>
      </c>
      <c r="R84" s="0" t="n">
        <f aca="false">Q84/10015</f>
        <v>0.00199700449326011</v>
      </c>
      <c r="S84" s="0" t="n">
        <v>9</v>
      </c>
      <c r="T84" s="0" t="n">
        <f aca="false">S84/1417</f>
        <v>0.0063514467184192</v>
      </c>
    </row>
    <row r="85" customFormat="false" ht="12.8" hidden="false" customHeight="false" outlineLevel="0" collapsed="false">
      <c r="M85" s="0" t="n">
        <v>80</v>
      </c>
      <c r="N85" s="0" t="n">
        <f aca="false">M85/7967</f>
        <v>0.0100414208610518</v>
      </c>
      <c r="O85" s="0" t="n">
        <v>34</v>
      </c>
      <c r="P85" s="0" t="n">
        <f aca="false">O85/1735</f>
        <v>0.0195965417867435</v>
      </c>
      <c r="Q85" s="0" t="n">
        <v>19</v>
      </c>
      <c r="R85" s="0" t="n">
        <f aca="false">Q85/10015</f>
        <v>0.0018971542685971</v>
      </c>
      <c r="S85" s="0" t="n">
        <v>9</v>
      </c>
      <c r="T85" s="0" t="n">
        <f aca="false">S85/1417</f>
        <v>0.0063514467184192</v>
      </c>
    </row>
    <row r="86" customFormat="false" ht="12.8" hidden="false" customHeight="false" outlineLevel="0" collapsed="false">
      <c r="M86" s="0" t="n">
        <v>80</v>
      </c>
      <c r="N86" s="0" t="n">
        <f aca="false">M86/7967</f>
        <v>0.0100414208610518</v>
      </c>
      <c r="O86" s="0" t="n">
        <v>33</v>
      </c>
      <c r="P86" s="0" t="n">
        <f aca="false">O86/1735</f>
        <v>0.0190201729106628</v>
      </c>
      <c r="Q86" s="0" t="n">
        <v>18</v>
      </c>
      <c r="R86" s="0" t="n">
        <f aca="false">Q86/10015</f>
        <v>0.0017973040439341</v>
      </c>
      <c r="S86" s="0" t="n">
        <v>8</v>
      </c>
      <c r="T86" s="0" t="n">
        <f aca="false">S86/1417</f>
        <v>0.00564573041637262</v>
      </c>
    </row>
    <row r="87" customFormat="false" ht="12.8" hidden="false" customHeight="false" outlineLevel="0" collapsed="false">
      <c r="M87" s="0" t="n">
        <v>77</v>
      </c>
      <c r="N87" s="0" t="n">
        <f aca="false">M87/7967</f>
        <v>0.00966486757876239</v>
      </c>
      <c r="O87" s="0" t="n">
        <v>33</v>
      </c>
      <c r="P87" s="0" t="n">
        <f aca="false">O87/1735</f>
        <v>0.0190201729106628</v>
      </c>
      <c r="Q87" s="0" t="n">
        <v>18</v>
      </c>
      <c r="R87" s="0" t="n">
        <f aca="false">Q87/10015</f>
        <v>0.0017973040439341</v>
      </c>
      <c r="S87" s="0" t="n">
        <v>8</v>
      </c>
      <c r="T87" s="0" t="n">
        <f aca="false">S87/1417</f>
        <v>0.00564573041637262</v>
      </c>
    </row>
    <row r="88" customFormat="false" ht="12.8" hidden="false" customHeight="false" outlineLevel="0" collapsed="false">
      <c r="M88" s="0" t="n">
        <v>75</v>
      </c>
      <c r="N88" s="0" t="n">
        <f aca="false">M88/7967</f>
        <v>0.0094138320572361</v>
      </c>
      <c r="O88" s="0" t="n">
        <v>33</v>
      </c>
      <c r="P88" s="0" t="n">
        <f aca="false">O88/1735</f>
        <v>0.0190201729106628</v>
      </c>
      <c r="Q88" s="0" t="n">
        <v>18</v>
      </c>
      <c r="R88" s="0" t="n">
        <f aca="false">Q88/10015</f>
        <v>0.0017973040439341</v>
      </c>
      <c r="S88" s="0" t="n">
        <v>7</v>
      </c>
      <c r="T88" s="0" t="n">
        <f aca="false">S88/1417</f>
        <v>0.00494001411432604</v>
      </c>
    </row>
    <row r="89" customFormat="false" ht="12.8" hidden="false" customHeight="false" outlineLevel="0" collapsed="false">
      <c r="M89" s="0" t="n">
        <v>72</v>
      </c>
      <c r="N89" s="0" t="n">
        <f aca="false">M89/7967</f>
        <v>0.00903727877494666</v>
      </c>
      <c r="O89" s="0" t="n">
        <v>32</v>
      </c>
      <c r="P89" s="0" t="n">
        <f aca="false">O89/1735</f>
        <v>0.0184438040345821</v>
      </c>
      <c r="Q89" s="0" t="n">
        <v>16</v>
      </c>
      <c r="R89" s="0" t="n">
        <f aca="false">Q89/10015</f>
        <v>0.00159760359460809</v>
      </c>
      <c r="S89" s="0" t="n">
        <v>4</v>
      </c>
      <c r="T89" s="0" t="n">
        <f aca="false">S89/1417</f>
        <v>0.00282286520818631</v>
      </c>
    </row>
    <row r="90" customFormat="false" ht="12.8" hidden="false" customHeight="false" outlineLevel="0" collapsed="false">
      <c r="M90" s="0" t="n">
        <v>72</v>
      </c>
      <c r="N90" s="0" t="n">
        <f aca="false">M90/7967</f>
        <v>0.00903727877494666</v>
      </c>
      <c r="O90" s="0" t="n">
        <v>31</v>
      </c>
      <c r="P90" s="0" t="n">
        <f aca="false">O90/1735</f>
        <v>0.0178674351585014</v>
      </c>
      <c r="Q90" s="0" t="n">
        <v>15</v>
      </c>
      <c r="R90" s="0" t="n">
        <f aca="false">Q90/10015</f>
        <v>0.00149775336994508</v>
      </c>
      <c r="S90" s="0" t="n">
        <v>4</v>
      </c>
      <c r="T90" s="0" t="n">
        <f aca="false">S90/1417</f>
        <v>0.00282286520818631</v>
      </c>
    </row>
    <row r="91" customFormat="false" ht="12.8" hidden="false" customHeight="false" outlineLevel="0" collapsed="false">
      <c r="M91" s="0" t="n">
        <v>70</v>
      </c>
      <c r="N91" s="0" t="n">
        <f aca="false">M91/7967</f>
        <v>0.00878624325342036</v>
      </c>
      <c r="O91" s="0" t="n">
        <v>30</v>
      </c>
      <c r="P91" s="0" t="n">
        <f aca="false">O91/1735</f>
        <v>0.0172910662824208</v>
      </c>
      <c r="Q91" s="0" t="n">
        <v>14</v>
      </c>
      <c r="R91" s="0" t="n">
        <f aca="false">Q91/10015</f>
        <v>0.00139790314528208</v>
      </c>
      <c r="S91" s="0" t="n">
        <v>4</v>
      </c>
      <c r="T91" s="0" t="n">
        <f aca="false">S91/1417</f>
        <v>0.00282286520818631</v>
      </c>
    </row>
    <row r="92" customFormat="false" ht="12.8" hidden="false" customHeight="false" outlineLevel="0" collapsed="false">
      <c r="M92" s="0" t="n">
        <v>69</v>
      </c>
      <c r="N92" s="0" t="n">
        <f aca="false">M92/7967</f>
        <v>0.00866072549265721</v>
      </c>
      <c r="O92" s="0" t="n">
        <v>30</v>
      </c>
      <c r="P92" s="0" t="n">
        <f aca="false">O92/1735</f>
        <v>0.0172910662824208</v>
      </c>
      <c r="Q92" s="0" t="n">
        <v>13</v>
      </c>
      <c r="R92" s="0" t="n">
        <f aca="false">Q92/10015</f>
        <v>0.00129805292061907</v>
      </c>
      <c r="S92" s="0" t="n">
        <v>4</v>
      </c>
      <c r="T92" s="0" t="n">
        <f aca="false">S92/1417</f>
        <v>0.00282286520818631</v>
      </c>
    </row>
    <row r="93" customFormat="false" ht="12.8" hidden="false" customHeight="false" outlineLevel="0" collapsed="false">
      <c r="M93" s="0" t="n">
        <v>67</v>
      </c>
      <c r="N93" s="0" t="n">
        <f aca="false">M93/7967</f>
        <v>0.00840968997113091</v>
      </c>
      <c r="O93" s="0" t="n">
        <v>29</v>
      </c>
      <c r="P93" s="0" t="n">
        <f aca="false">O93/1735</f>
        <v>0.0167146974063401</v>
      </c>
      <c r="Q93" s="0" t="n">
        <v>12</v>
      </c>
      <c r="R93" s="0" t="n">
        <f aca="false">Q93/10015</f>
        <v>0.00119820269595607</v>
      </c>
      <c r="S93" s="0" t="n">
        <v>3</v>
      </c>
      <c r="T93" s="0" t="n">
        <f aca="false">S93/1417</f>
        <v>0.00211714890613973</v>
      </c>
    </row>
    <row r="94" customFormat="false" ht="12.8" hidden="false" customHeight="false" outlineLevel="0" collapsed="false">
      <c r="M94" s="0" t="n">
        <v>64</v>
      </c>
      <c r="N94" s="0" t="n">
        <f aca="false">M94/7967</f>
        <v>0.00803313668884147</v>
      </c>
      <c r="O94" s="0" t="n">
        <v>29</v>
      </c>
      <c r="P94" s="0" t="n">
        <f aca="false">O94/1735</f>
        <v>0.0167146974063401</v>
      </c>
      <c r="Q94" s="0" t="n">
        <v>11</v>
      </c>
      <c r="R94" s="0" t="n">
        <f aca="false">Q94/10015</f>
        <v>0.00109835247129306</v>
      </c>
      <c r="S94" s="0" t="n">
        <v>2</v>
      </c>
      <c r="T94" s="0" t="n">
        <f aca="false">S94/1417</f>
        <v>0.00141143260409315</v>
      </c>
    </row>
    <row r="95" customFormat="false" ht="12.8" hidden="false" customHeight="false" outlineLevel="0" collapsed="false">
      <c r="M95" s="0" t="n">
        <v>62</v>
      </c>
      <c r="N95" s="0" t="n">
        <f aca="false">M95/7967</f>
        <v>0.00778210116731518</v>
      </c>
      <c r="O95" s="0" t="n">
        <v>27</v>
      </c>
      <c r="P95" s="0" t="n">
        <f aca="false">O95/1735</f>
        <v>0.0155619596541787</v>
      </c>
      <c r="Q95" s="0" t="n">
        <v>10</v>
      </c>
      <c r="R95" s="0" t="n">
        <f aca="false">Q95/10015</f>
        <v>0.000998502246630055</v>
      </c>
      <c r="S95" s="0" t="n">
        <v>2</v>
      </c>
      <c r="T95" s="0" t="n">
        <f aca="false">S95/1417</f>
        <v>0.00141143260409315</v>
      </c>
    </row>
    <row r="96" customFormat="false" ht="12.8" hidden="false" customHeight="false" outlineLevel="0" collapsed="false">
      <c r="M96" s="0" t="n">
        <v>57</v>
      </c>
      <c r="N96" s="0" t="n">
        <f aca="false">M96/7967</f>
        <v>0.00715451236349944</v>
      </c>
      <c r="O96" s="0" t="n">
        <v>26</v>
      </c>
      <c r="P96" s="0" t="n">
        <f aca="false">O96/1735</f>
        <v>0.014985590778098</v>
      </c>
      <c r="Q96" s="0" t="n">
        <v>9</v>
      </c>
      <c r="R96" s="0" t="n">
        <f aca="false">Q96/10015</f>
        <v>0.000898652021967049</v>
      </c>
      <c r="S96" s="0" t="n">
        <v>2</v>
      </c>
      <c r="T96" s="0" t="n">
        <f aca="false">S96/1417</f>
        <v>0.00141143260409315</v>
      </c>
    </row>
    <row r="97" customFormat="false" ht="12.8" hidden="false" customHeight="false" outlineLevel="0" collapsed="false">
      <c r="M97" s="0" t="n">
        <v>56</v>
      </c>
      <c r="N97" s="0" t="n">
        <f aca="false">M97/7967</f>
        <v>0.00702899460273629</v>
      </c>
      <c r="O97" s="0" t="n">
        <v>24</v>
      </c>
      <c r="P97" s="0" t="n">
        <f aca="false">O97/1735</f>
        <v>0.0138328530259366</v>
      </c>
      <c r="Q97" s="0" t="n">
        <v>9</v>
      </c>
      <c r="R97" s="0" t="n">
        <f aca="false">Q97/10015</f>
        <v>0.000898652021967049</v>
      </c>
      <c r="S97" s="0" t="n">
        <v>2</v>
      </c>
      <c r="T97" s="0" t="n">
        <f aca="false">S97/1417</f>
        <v>0.00141143260409315</v>
      </c>
    </row>
    <row r="98" customFormat="false" ht="12.8" hidden="false" customHeight="false" outlineLevel="0" collapsed="false">
      <c r="M98" s="0" t="n">
        <v>56</v>
      </c>
      <c r="N98" s="0" t="n">
        <f aca="false">M98/7967</f>
        <v>0.00702899460273629</v>
      </c>
      <c r="O98" s="0" t="n">
        <v>23</v>
      </c>
      <c r="P98" s="0" t="n">
        <f aca="false">O98/1735</f>
        <v>0.0132564841498559</v>
      </c>
      <c r="Q98" s="0" t="n">
        <v>9</v>
      </c>
      <c r="R98" s="0" t="n">
        <f aca="false">Q98/10015</f>
        <v>0.000898652021967049</v>
      </c>
      <c r="S98" s="0" t="n">
        <v>1</v>
      </c>
      <c r="T98" s="0" t="n">
        <f aca="false">S98/1417</f>
        <v>0.000705716302046577</v>
      </c>
    </row>
    <row r="99" customFormat="false" ht="12.8" hidden="false" customHeight="false" outlineLevel="0" collapsed="false">
      <c r="M99" s="0" t="n">
        <v>56</v>
      </c>
      <c r="N99" s="0" t="n">
        <f aca="false">M99/7967</f>
        <v>0.00702899460273629</v>
      </c>
      <c r="O99" s="0" t="n">
        <v>22</v>
      </c>
      <c r="P99" s="0" t="n">
        <f aca="false">O99/1735</f>
        <v>0.0126801152737752</v>
      </c>
      <c r="Q99" s="0" t="n">
        <v>8</v>
      </c>
      <c r="R99" s="0" t="n">
        <f aca="false">Q99/10015</f>
        <v>0.000798801797304044</v>
      </c>
      <c r="S99" s="0" t="n">
        <v>1</v>
      </c>
      <c r="T99" s="0" t="n">
        <f aca="false">S99/1417</f>
        <v>0.000705716302046577</v>
      </c>
    </row>
    <row r="100" customFormat="false" ht="12.8" hidden="false" customHeight="false" outlineLevel="0" collapsed="false">
      <c r="M100" s="0" t="n">
        <v>52</v>
      </c>
      <c r="N100" s="0" t="n">
        <f aca="false">M100/7967</f>
        <v>0.0065269235596837</v>
      </c>
      <c r="O100" s="0" t="n">
        <v>22</v>
      </c>
      <c r="P100" s="0" t="n">
        <f aca="false">O100/1735</f>
        <v>0.0126801152737752</v>
      </c>
      <c r="Q100" s="0" t="n">
        <v>8</v>
      </c>
      <c r="R100" s="0" t="n">
        <f aca="false">Q100/10015</f>
        <v>0.000798801797304044</v>
      </c>
      <c r="S100" s="0" t="n">
        <v>1</v>
      </c>
      <c r="T100" s="0" t="n">
        <f aca="false">S100/1417</f>
        <v>0.000705716302046577</v>
      </c>
    </row>
    <row r="101" customFormat="false" ht="12.8" hidden="false" customHeight="false" outlineLevel="0" collapsed="false">
      <c r="M101" s="0" t="n">
        <v>52</v>
      </c>
      <c r="N101" s="0" t="n">
        <f aca="false">M101/7967</f>
        <v>0.0065269235596837</v>
      </c>
      <c r="O101" s="0" t="n">
        <v>20</v>
      </c>
      <c r="P101" s="0" t="n">
        <f aca="false">O101/1735</f>
        <v>0.0115273775216138</v>
      </c>
      <c r="Q101" s="0" t="n">
        <v>7</v>
      </c>
      <c r="R101" s="0" t="n">
        <f aca="false">Q101/10015</f>
        <v>0.000698951572641038</v>
      </c>
      <c r="S101" s="0" t="n">
        <v>1</v>
      </c>
      <c r="T101" s="0" t="n">
        <f aca="false">S101/1417</f>
        <v>0.000705716302046577</v>
      </c>
    </row>
    <row r="102" customFormat="false" ht="12.8" hidden="false" customHeight="false" outlineLevel="0" collapsed="false">
      <c r="M102" s="0" t="n">
        <v>45</v>
      </c>
      <c r="N102" s="0" t="n">
        <f aca="false">M102/7967</f>
        <v>0.00564829923434166</v>
      </c>
      <c r="O102" s="0" t="n">
        <v>18</v>
      </c>
      <c r="P102" s="0" t="n">
        <f aca="false">O102/1735</f>
        <v>0.0103746397694525</v>
      </c>
      <c r="Q102" s="0" t="n">
        <v>7</v>
      </c>
      <c r="R102" s="0" t="n">
        <f aca="false">Q102/10015</f>
        <v>0.000698951572641038</v>
      </c>
      <c r="S102" s="0" t="n">
        <v>1</v>
      </c>
      <c r="T102" s="0" t="n">
        <f aca="false">S102/1417</f>
        <v>0.000705716302046577</v>
      </c>
    </row>
    <row r="103" customFormat="false" ht="12.8" hidden="false" customHeight="false" outlineLevel="0" collapsed="false">
      <c r="M103" s="0" t="n">
        <v>43</v>
      </c>
      <c r="N103" s="0" t="n">
        <f aca="false">M103/7967</f>
        <v>0.00539726371281536</v>
      </c>
      <c r="O103" s="0" t="n">
        <v>16</v>
      </c>
      <c r="P103" s="0" t="n">
        <f aca="false">O103/1735</f>
        <v>0.00922190201729107</v>
      </c>
      <c r="Q103" s="0" t="n">
        <v>7</v>
      </c>
      <c r="R103" s="0" t="n">
        <f aca="false">Q103/10015</f>
        <v>0.000698951572641038</v>
      </c>
      <c r="S103" s="0" t="n">
        <v>1</v>
      </c>
      <c r="T103" s="0" t="n">
        <f aca="false">S103/1417</f>
        <v>0.000705716302046577</v>
      </c>
    </row>
    <row r="104" customFormat="false" ht="12.8" hidden="false" customHeight="false" outlineLevel="0" collapsed="false">
      <c r="M104" s="0" t="n">
        <v>42</v>
      </c>
      <c r="N104" s="0" t="n">
        <f aca="false">M104/7967</f>
        <v>0.00527174595205222</v>
      </c>
      <c r="O104" s="0" t="n">
        <v>16</v>
      </c>
      <c r="P104" s="0" t="n">
        <f aca="false">O104/1735</f>
        <v>0.00922190201729107</v>
      </c>
      <c r="Q104" s="0" t="n">
        <v>6</v>
      </c>
      <c r="R104" s="0" t="n">
        <f aca="false">Q104/10015</f>
        <v>0.000599101347978033</v>
      </c>
      <c r="S104" s="0" t="n">
        <v>1</v>
      </c>
      <c r="T104" s="0" t="n">
        <f aca="false">S104/1417</f>
        <v>0.000705716302046577</v>
      </c>
    </row>
    <row r="105" customFormat="false" ht="12.8" hidden="false" customHeight="false" outlineLevel="0" collapsed="false">
      <c r="M105" s="0" t="n">
        <v>40</v>
      </c>
      <c r="N105" s="0" t="n">
        <f aca="false">M105/7967</f>
        <v>0.00502071043052592</v>
      </c>
      <c r="O105" s="0" t="n">
        <v>16</v>
      </c>
      <c r="P105" s="0" t="n">
        <f aca="false">O105/1735</f>
        <v>0.00922190201729107</v>
      </c>
      <c r="Q105" s="0" t="n">
        <v>5</v>
      </c>
      <c r="R105" s="0" t="n">
        <f aca="false">Q105/10015</f>
        <v>0.000499251123315027</v>
      </c>
      <c r="S105" s="0" t="n">
        <v>1</v>
      </c>
      <c r="T105" s="0" t="n">
        <f aca="false">S105/1417</f>
        <v>0.000705716302046577</v>
      </c>
    </row>
    <row r="106" customFormat="false" ht="12.8" hidden="false" customHeight="false" outlineLevel="0" collapsed="false">
      <c r="M106" s="0" t="n">
        <v>39</v>
      </c>
      <c r="N106" s="0" t="n">
        <f aca="false">M106/7967</f>
        <v>0.00489519266976277</v>
      </c>
      <c r="O106" s="0" t="n">
        <v>16</v>
      </c>
      <c r="P106" s="0" t="n">
        <f aca="false">O106/1735</f>
        <v>0.00922190201729107</v>
      </c>
      <c r="Q106" s="0" t="n">
        <v>5</v>
      </c>
      <c r="R106" s="0" t="n">
        <f aca="false">Q106/10015</f>
        <v>0.000499251123315027</v>
      </c>
      <c r="S106" s="0" t="n">
        <v>1</v>
      </c>
      <c r="T106" s="0" t="n">
        <f aca="false">S106/1417</f>
        <v>0.000705716302046577</v>
      </c>
    </row>
    <row r="107" customFormat="false" ht="12.8" hidden="false" customHeight="false" outlineLevel="0" collapsed="false">
      <c r="M107" s="0" t="n">
        <v>39</v>
      </c>
      <c r="N107" s="0" t="n">
        <f aca="false">M107/7967</f>
        <v>0.00489519266976277</v>
      </c>
      <c r="O107" s="0" t="n">
        <v>16</v>
      </c>
      <c r="P107" s="0" t="n">
        <f aca="false">O107/1735</f>
        <v>0.00922190201729107</v>
      </c>
      <c r="Q107" s="0" t="n">
        <v>3</v>
      </c>
      <c r="R107" s="0" t="n">
        <f aca="false">Q107/10015</f>
        <v>0.000299550673989016</v>
      </c>
      <c r="S107" s="0" t="n">
        <v>1</v>
      </c>
      <c r="T107" s="0" t="n">
        <f aca="false">S107/1417</f>
        <v>0.000705716302046577</v>
      </c>
    </row>
    <row r="108" customFormat="false" ht="12.8" hidden="false" customHeight="false" outlineLevel="0" collapsed="false">
      <c r="M108" s="0" t="n">
        <v>38</v>
      </c>
      <c r="N108" s="0" t="n">
        <f aca="false">M108/7967</f>
        <v>0.00476967490899962</v>
      </c>
      <c r="O108" s="0" t="n">
        <v>12</v>
      </c>
      <c r="P108" s="0" t="n">
        <f aca="false">O108/1735</f>
        <v>0.0069164265129683</v>
      </c>
      <c r="Q108" s="0" t="n">
        <v>3</v>
      </c>
      <c r="R108" s="0" t="n">
        <f aca="false">Q108/10015</f>
        <v>0.000299550673989016</v>
      </c>
      <c r="S108" s="0" t="n">
        <v>0</v>
      </c>
      <c r="T108" s="0" t="n">
        <f aca="false">S108/1417</f>
        <v>0</v>
      </c>
    </row>
    <row r="109" customFormat="false" ht="12.8" hidden="false" customHeight="false" outlineLevel="0" collapsed="false">
      <c r="M109" s="0" t="n">
        <v>38</v>
      </c>
      <c r="N109" s="0" t="n">
        <f aca="false">M109/7967</f>
        <v>0.00476967490899962</v>
      </c>
      <c r="O109" s="0" t="n">
        <v>12</v>
      </c>
      <c r="P109" s="0" t="n">
        <f aca="false">O109/1735</f>
        <v>0.0069164265129683</v>
      </c>
      <c r="Q109" s="0" t="n">
        <v>2</v>
      </c>
      <c r="R109" s="0" t="n">
        <f aca="false">Q109/10015</f>
        <v>0.000199700449326011</v>
      </c>
      <c r="S109" s="0" t="n">
        <v>0</v>
      </c>
      <c r="T109" s="0" t="n">
        <f aca="false">S109/1417</f>
        <v>0</v>
      </c>
    </row>
    <row r="110" customFormat="false" ht="12.8" hidden="false" customHeight="false" outlineLevel="0" collapsed="false">
      <c r="M110" s="0" t="n">
        <v>37</v>
      </c>
      <c r="N110" s="0" t="n">
        <f aca="false">M110/7967</f>
        <v>0.00464415714823648</v>
      </c>
      <c r="O110" s="0" t="n">
        <v>11</v>
      </c>
      <c r="P110" s="0" t="n">
        <f aca="false">O110/1735</f>
        <v>0.00634005763688761</v>
      </c>
      <c r="Q110" s="0" t="n">
        <v>2</v>
      </c>
      <c r="R110" s="0" t="n">
        <f aca="false">Q110/10015</f>
        <v>0.000199700449326011</v>
      </c>
      <c r="S110" s="0" t="n">
        <v>0</v>
      </c>
      <c r="T110" s="0" t="n">
        <f aca="false">S110/1417</f>
        <v>0</v>
      </c>
    </row>
    <row r="111" customFormat="false" ht="12.8" hidden="false" customHeight="false" outlineLevel="0" collapsed="false">
      <c r="M111" s="0" t="n">
        <v>36</v>
      </c>
      <c r="N111" s="0" t="n">
        <f aca="false">M111/7967</f>
        <v>0.00451863938747333</v>
      </c>
      <c r="O111" s="0" t="n">
        <v>11</v>
      </c>
      <c r="P111" s="0" t="n">
        <f aca="false">O111/1735</f>
        <v>0.00634005763688761</v>
      </c>
      <c r="Q111" s="0" t="n">
        <v>1</v>
      </c>
      <c r="R111" s="0" t="n">
        <f aca="false">Q111/10015</f>
        <v>9.98502246630055E-005</v>
      </c>
      <c r="S111" s="0" t="n">
        <v>0</v>
      </c>
      <c r="T111" s="0" t="n">
        <f aca="false">S111/1417</f>
        <v>0</v>
      </c>
    </row>
    <row r="112" customFormat="false" ht="12.8" hidden="false" customHeight="false" outlineLevel="0" collapsed="false">
      <c r="M112" s="0" t="n">
        <v>33</v>
      </c>
      <c r="N112" s="0" t="n">
        <f aca="false">M112/7967</f>
        <v>0.00414208610518388</v>
      </c>
      <c r="O112" s="0" t="n">
        <v>11</v>
      </c>
      <c r="P112" s="0" t="n">
        <f aca="false">O112/1735</f>
        <v>0.00634005763688761</v>
      </c>
    </row>
    <row r="113" customFormat="false" ht="12.8" hidden="false" customHeight="false" outlineLevel="0" collapsed="false">
      <c r="M113" s="0" t="n">
        <v>33</v>
      </c>
      <c r="N113" s="0" t="n">
        <f aca="false">M113/7967</f>
        <v>0.00414208610518388</v>
      </c>
      <c r="O113" s="0" t="n">
        <v>9</v>
      </c>
      <c r="P113" s="0" t="n">
        <f aca="false">O113/1735</f>
        <v>0.00518731988472622</v>
      </c>
    </row>
    <row r="114" customFormat="false" ht="12.8" hidden="false" customHeight="false" outlineLevel="0" collapsed="false">
      <c r="M114" s="0" t="n">
        <v>32</v>
      </c>
      <c r="N114" s="0" t="n">
        <f aca="false">M114/7967</f>
        <v>0.00401656834442074</v>
      </c>
      <c r="O114" s="0" t="n">
        <v>9</v>
      </c>
      <c r="P114" s="0" t="n">
        <f aca="false">O114/1735</f>
        <v>0.00518731988472622</v>
      </c>
    </row>
    <row r="115" customFormat="false" ht="12.8" hidden="false" customHeight="false" outlineLevel="0" collapsed="false">
      <c r="M115" s="0" t="n">
        <v>31</v>
      </c>
      <c r="N115" s="0" t="n">
        <f aca="false">M115/7967</f>
        <v>0.00389105058365759</v>
      </c>
      <c r="O115" s="0" t="n">
        <v>8</v>
      </c>
      <c r="P115" s="0" t="n">
        <f aca="false">O115/1735</f>
        <v>0.00461095100864553</v>
      </c>
    </row>
    <row r="116" customFormat="false" ht="12.8" hidden="false" customHeight="false" outlineLevel="0" collapsed="false">
      <c r="M116" s="0" t="n">
        <v>28</v>
      </c>
      <c r="N116" s="0" t="n">
        <f aca="false">M116/7967</f>
        <v>0.00351449730136814</v>
      </c>
      <c r="O116" s="0" t="n">
        <v>8</v>
      </c>
      <c r="P116" s="0" t="n">
        <f aca="false">O116/1735</f>
        <v>0.00461095100864553</v>
      </c>
    </row>
    <row r="117" customFormat="false" ht="12.8" hidden="false" customHeight="false" outlineLevel="0" collapsed="false">
      <c r="M117" s="0" t="n">
        <v>27</v>
      </c>
      <c r="N117" s="0" t="n">
        <f aca="false">M117/7967</f>
        <v>0.003388979540605</v>
      </c>
      <c r="O117" s="0" t="n">
        <v>8</v>
      </c>
      <c r="P117" s="0" t="n">
        <f aca="false">O117/1735</f>
        <v>0.00461095100864553</v>
      </c>
    </row>
    <row r="118" customFormat="false" ht="12.8" hidden="false" customHeight="false" outlineLevel="0" collapsed="false">
      <c r="M118" s="0" t="n">
        <v>26</v>
      </c>
      <c r="N118" s="0" t="n">
        <f aca="false">M118/7967</f>
        <v>0.00326346177984185</v>
      </c>
      <c r="O118" s="0" t="n">
        <v>7</v>
      </c>
      <c r="P118" s="0" t="n">
        <f aca="false">O118/1735</f>
        <v>0.00403458213256484</v>
      </c>
    </row>
    <row r="119" customFormat="false" ht="12.8" hidden="false" customHeight="false" outlineLevel="0" collapsed="false">
      <c r="M119" s="0" t="n">
        <v>24</v>
      </c>
      <c r="N119" s="0" t="n">
        <f aca="false">M119/7967</f>
        <v>0.00301242625831555</v>
      </c>
      <c r="O119" s="0" t="n">
        <v>7</v>
      </c>
      <c r="P119" s="0" t="n">
        <f aca="false">O119/1735</f>
        <v>0.00403458213256484</v>
      </c>
    </row>
    <row r="120" customFormat="false" ht="12.8" hidden="false" customHeight="false" outlineLevel="0" collapsed="false">
      <c r="M120" s="0" t="n">
        <v>22</v>
      </c>
      <c r="N120" s="0" t="n">
        <f aca="false">M120/7967</f>
        <v>0.00276139073678926</v>
      </c>
      <c r="O120" s="0" t="n">
        <v>7</v>
      </c>
      <c r="P120" s="0" t="n">
        <f aca="false">O120/1735</f>
        <v>0.00403458213256484</v>
      </c>
    </row>
    <row r="121" customFormat="false" ht="12.8" hidden="false" customHeight="false" outlineLevel="0" collapsed="false">
      <c r="M121" s="0" t="n">
        <v>21</v>
      </c>
      <c r="N121" s="0" t="n">
        <f aca="false">M121/7967</f>
        <v>0.00263587297602611</v>
      </c>
      <c r="O121" s="0" t="n">
        <v>6</v>
      </c>
      <c r="P121" s="0" t="n">
        <f aca="false">O121/1735</f>
        <v>0.00345821325648415</v>
      </c>
    </row>
    <row r="122" customFormat="false" ht="12.8" hidden="false" customHeight="false" outlineLevel="0" collapsed="false">
      <c r="M122" s="0" t="n">
        <v>21</v>
      </c>
      <c r="N122" s="0" t="n">
        <f aca="false">M122/7967</f>
        <v>0.00263587297602611</v>
      </c>
      <c r="O122" s="0" t="n">
        <v>6</v>
      </c>
      <c r="P122" s="0" t="n">
        <f aca="false">O122/1735</f>
        <v>0.00345821325648415</v>
      </c>
    </row>
    <row r="123" customFormat="false" ht="12.8" hidden="false" customHeight="false" outlineLevel="0" collapsed="false">
      <c r="M123" s="0" t="n">
        <v>19</v>
      </c>
      <c r="N123" s="0" t="n">
        <f aca="false">M123/7967</f>
        <v>0.00238483745449981</v>
      </c>
      <c r="O123" s="0" t="n">
        <v>6</v>
      </c>
      <c r="P123" s="0" t="n">
        <f aca="false">O123/1735</f>
        <v>0.00345821325648415</v>
      </c>
    </row>
    <row r="124" customFormat="false" ht="12.8" hidden="false" customHeight="false" outlineLevel="0" collapsed="false">
      <c r="M124" s="0" t="n">
        <v>15</v>
      </c>
      <c r="N124" s="0" t="n">
        <f aca="false">M124/7967</f>
        <v>0.00188276641144722</v>
      </c>
      <c r="O124" s="0" t="n">
        <v>5</v>
      </c>
      <c r="P124" s="0" t="n">
        <f aca="false">O124/1735</f>
        <v>0.00288184438040346</v>
      </c>
    </row>
    <row r="125" customFormat="false" ht="12.8" hidden="false" customHeight="false" outlineLevel="0" collapsed="false">
      <c r="M125" s="0" t="n">
        <v>13</v>
      </c>
      <c r="N125" s="0" t="n">
        <f aca="false">M125/7967</f>
        <v>0.00163173088992092</v>
      </c>
      <c r="O125" s="0" t="n">
        <v>4</v>
      </c>
      <c r="P125" s="0" t="n">
        <f aca="false">O125/1735</f>
        <v>0.00230547550432277</v>
      </c>
    </row>
    <row r="126" customFormat="false" ht="12.8" hidden="false" customHeight="false" outlineLevel="0" collapsed="false">
      <c r="M126" s="0" t="n">
        <v>12</v>
      </c>
      <c r="N126" s="0" t="n">
        <f aca="false">M126/7967</f>
        <v>0.00150621312915778</v>
      </c>
      <c r="O126" s="0" t="n">
        <v>4</v>
      </c>
      <c r="P126" s="0" t="n">
        <f aca="false">O126/1735</f>
        <v>0.00230547550432277</v>
      </c>
    </row>
    <row r="127" customFormat="false" ht="12.8" hidden="false" customHeight="false" outlineLevel="0" collapsed="false">
      <c r="M127" s="0" t="n">
        <v>10</v>
      </c>
      <c r="N127" s="0" t="n">
        <f aca="false">M127/7967</f>
        <v>0.00125517760763148</v>
      </c>
      <c r="O127" s="0" t="n">
        <v>4</v>
      </c>
      <c r="P127" s="0" t="n">
        <f aca="false">O127/1735</f>
        <v>0.00230547550432277</v>
      </c>
    </row>
    <row r="128" customFormat="false" ht="12.8" hidden="false" customHeight="false" outlineLevel="0" collapsed="false">
      <c r="M128" s="0" t="n">
        <v>10</v>
      </c>
      <c r="N128" s="0" t="n">
        <f aca="false">M128/7967</f>
        <v>0.00125517760763148</v>
      </c>
      <c r="O128" s="0" t="n">
        <v>3</v>
      </c>
      <c r="P128" s="0" t="n">
        <f aca="false">O128/1735</f>
        <v>0.00172910662824207</v>
      </c>
    </row>
    <row r="129" customFormat="false" ht="12.8" hidden="false" customHeight="false" outlineLevel="0" collapsed="false">
      <c r="M129" s="0" t="n">
        <v>10</v>
      </c>
      <c r="N129" s="0" t="n">
        <f aca="false">M129/7967</f>
        <v>0.00125517760763148</v>
      </c>
      <c r="O129" s="0" t="n">
        <v>3</v>
      </c>
      <c r="P129" s="0" t="n">
        <f aca="false">O129/1735</f>
        <v>0.00172910662824207</v>
      </c>
    </row>
    <row r="130" customFormat="false" ht="12.8" hidden="false" customHeight="false" outlineLevel="0" collapsed="false">
      <c r="M130" s="0" t="n">
        <v>9</v>
      </c>
      <c r="N130" s="0" t="n">
        <f aca="false">M130/7967</f>
        <v>0.00112965984686833</v>
      </c>
      <c r="O130" s="0" t="n">
        <v>3</v>
      </c>
      <c r="P130" s="0" t="n">
        <f aca="false">O130/1735</f>
        <v>0.00172910662824207</v>
      </c>
    </row>
    <row r="131" customFormat="false" ht="12.8" hidden="false" customHeight="false" outlineLevel="0" collapsed="false">
      <c r="M131" s="0" t="n">
        <v>7</v>
      </c>
      <c r="N131" s="0" t="n">
        <f aca="false">M131/7967</f>
        <v>0.000878624325342036</v>
      </c>
      <c r="O131" s="0" t="n">
        <v>3</v>
      </c>
      <c r="P131" s="0" t="n">
        <f aca="false">O131/1735</f>
        <v>0.00172910662824207</v>
      </c>
    </row>
    <row r="132" customFormat="false" ht="12.8" hidden="false" customHeight="false" outlineLevel="0" collapsed="false">
      <c r="M132" s="0" t="n">
        <v>5</v>
      </c>
      <c r="N132" s="0" t="n">
        <f aca="false">M132/7967</f>
        <v>0.00062758880381574</v>
      </c>
      <c r="O132" s="0" t="n">
        <v>2</v>
      </c>
      <c r="P132" s="0" t="n">
        <f aca="false">O132/1735</f>
        <v>0.00115273775216138</v>
      </c>
    </row>
    <row r="133" customFormat="false" ht="12.8" hidden="false" customHeight="false" outlineLevel="0" collapsed="false">
      <c r="M133" s="0" t="n">
        <v>5</v>
      </c>
      <c r="N133" s="0" t="n">
        <f aca="false">M133/7967</f>
        <v>0.00062758880381574</v>
      </c>
      <c r="O133" s="0" t="n">
        <v>2</v>
      </c>
      <c r="P133" s="0" t="n">
        <f aca="false">O133/1735</f>
        <v>0.00115273775216138</v>
      </c>
    </row>
    <row r="134" customFormat="false" ht="12.8" hidden="false" customHeight="false" outlineLevel="0" collapsed="false">
      <c r="M134" s="0" t="n">
        <v>5</v>
      </c>
      <c r="N134" s="0" t="n">
        <f aca="false">M134/7967</f>
        <v>0.00062758880381574</v>
      </c>
      <c r="O134" s="0" t="n">
        <v>2</v>
      </c>
      <c r="P134" s="0" t="n">
        <f aca="false">O134/1735</f>
        <v>0.00115273775216138</v>
      </c>
    </row>
    <row r="135" customFormat="false" ht="12.8" hidden="false" customHeight="false" outlineLevel="0" collapsed="false">
      <c r="M135" s="0" t="n">
        <v>5</v>
      </c>
      <c r="N135" s="0" t="n">
        <f aca="false">M135/7967</f>
        <v>0.00062758880381574</v>
      </c>
      <c r="O135" s="0" t="n">
        <v>1</v>
      </c>
      <c r="P135" s="0" t="n">
        <f aca="false">O135/1735</f>
        <v>0.000576368876080692</v>
      </c>
    </row>
    <row r="136" customFormat="false" ht="12.8" hidden="false" customHeight="false" outlineLevel="0" collapsed="false">
      <c r="M136" s="0" t="n">
        <v>4</v>
      </c>
      <c r="N136" s="0" t="n">
        <f aca="false">M136/7967</f>
        <v>0.000502071043052592</v>
      </c>
      <c r="O136" s="0" t="n">
        <v>1</v>
      </c>
      <c r="P136" s="0" t="n">
        <f aca="false">O136/1735</f>
        <v>0.000576368876080692</v>
      </c>
    </row>
    <row r="137" customFormat="false" ht="12.8" hidden="false" customHeight="false" outlineLevel="0" collapsed="false">
      <c r="M137" s="0" t="n">
        <v>3</v>
      </c>
      <c r="N137" s="0" t="n">
        <f aca="false">M137/7967</f>
        <v>0.000376553282289444</v>
      </c>
      <c r="O137" s="0" t="n">
        <v>1</v>
      </c>
      <c r="P137" s="0" t="n">
        <f aca="false">O137/1735</f>
        <v>0.000576368876080692</v>
      </c>
    </row>
    <row r="138" customFormat="false" ht="12.8" hidden="false" customHeight="false" outlineLevel="0" collapsed="false">
      <c r="M138" s="0" t="n">
        <v>2</v>
      </c>
      <c r="N138" s="0" t="n">
        <f aca="false">M138/7967</f>
        <v>0.000251035521526296</v>
      </c>
      <c r="O138" s="0" t="n">
        <v>1</v>
      </c>
      <c r="P138" s="0" t="n">
        <f aca="false">O138/1735</f>
        <v>0.000576368876080692</v>
      </c>
    </row>
    <row r="139" customFormat="false" ht="12.8" hidden="false" customHeight="false" outlineLevel="0" collapsed="false">
      <c r="M139" s="0" t="n">
        <v>2</v>
      </c>
      <c r="N139" s="0" t="n">
        <f aca="false">M139/7967</f>
        <v>0.000251035521526296</v>
      </c>
      <c r="O139" s="0" t="n">
        <v>0</v>
      </c>
      <c r="P139" s="0" t="n">
        <f aca="false">O139/1735</f>
        <v>0</v>
      </c>
    </row>
    <row r="140" customFormat="false" ht="12.8" hidden="false" customHeight="false" outlineLevel="0" collapsed="false">
      <c r="M140" s="0" t="n">
        <v>0</v>
      </c>
      <c r="N140" s="0" t="n">
        <f aca="false">M140/7967</f>
        <v>0</v>
      </c>
      <c r="O140" s="0" t="n">
        <v>0</v>
      </c>
      <c r="P140" s="0" t="n">
        <f aca="false">O140/1735</f>
        <v>0</v>
      </c>
    </row>
    <row r="141" customFormat="false" ht="12.8" hidden="false" customHeight="false" outlineLevel="0" collapsed="false">
      <c r="O141" s="0" t="n">
        <v>0</v>
      </c>
      <c r="P141" s="0" t="n">
        <f aca="false">O141/1735</f>
        <v>0</v>
      </c>
    </row>
    <row r="142" customFormat="false" ht="12.8" hidden="false" customHeight="false" outlineLevel="0" collapsed="false">
      <c r="O142" s="0" t="n">
        <v>0</v>
      </c>
      <c r="P142" s="0" t="n">
        <f aca="false">O142/1735</f>
        <v>0</v>
      </c>
    </row>
    <row r="143" customFormat="false" ht="12.8" hidden="false" customHeight="false" outlineLevel="0" collapsed="false">
      <c r="O143" s="0" t="n">
        <v>0</v>
      </c>
      <c r="P143" s="0" t="n">
        <f aca="false">O143/1735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53"/>
    <col collapsed="false" customWidth="true" hidden="false" outlineLevel="0" max="2" min="2" style="0" width="46.12"/>
    <col collapsed="false" customWidth="true" hidden="false" outlineLevel="0" max="3" min="3" style="0" width="35.58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0" t="s">
        <v>182</v>
      </c>
      <c r="E1" s="0" t="s">
        <v>183</v>
      </c>
    </row>
    <row r="2" customFormat="false" ht="12.8" hidden="false" customHeight="false" outlineLevel="0" collapsed="false">
      <c r="A2" s="4" t="s">
        <v>184</v>
      </c>
      <c r="B2" s="5" t="s">
        <v>185</v>
      </c>
      <c r="C2" s="6" t="s">
        <v>186</v>
      </c>
      <c r="D2" s="0" t="s">
        <v>187</v>
      </c>
      <c r="E2" s="0" t="s">
        <v>188</v>
      </c>
    </row>
    <row r="3" customFormat="false" ht="12.8" hidden="false" customHeight="false" outlineLevel="0" collapsed="false">
      <c r="A3" s="4" t="s">
        <v>189</v>
      </c>
      <c r="B3" s="7" t="s">
        <v>190</v>
      </c>
      <c r="C3" s="6" t="s">
        <v>191</v>
      </c>
      <c r="D3" s="0" t="s">
        <v>192</v>
      </c>
      <c r="E3" s="0" t="s">
        <v>193</v>
      </c>
    </row>
    <row r="4" customFormat="false" ht="12.8" hidden="false" customHeight="false" outlineLevel="0" collapsed="false">
      <c r="A4" s="4" t="s">
        <v>11</v>
      </c>
      <c r="B4" s="5" t="s">
        <v>194</v>
      </c>
      <c r="C4" s="6" t="s">
        <v>13</v>
      </c>
      <c r="D4" s="0" t="s">
        <v>192</v>
      </c>
    </row>
    <row r="5" customFormat="false" ht="12.8" hidden="false" customHeight="false" outlineLevel="0" collapsed="false">
      <c r="A5" s="4" t="s">
        <v>195</v>
      </c>
      <c r="B5" s="5" t="s">
        <v>196</v>
      </c>
      <c r="C5" s="6" t="s">
        <v>16</v>
      </c>
      <c r="D5" s="0" t="s">
        <v>192</v>
      </c>
      <c r="E5" s="0" t="s">
        <v>197</v>
      </c>
    </row>
    <row r="6" customFormat="false" ht="12.8" hidden="false" customHeight="false" outlineLevel="0" collapsed="false">
      <c r="A6" s="4" t="s">
        <v>21</v>
      </c>
      <c r="B6" s="7" t="s">
        <v>198</v>
      </c>
      <c r="C6" s="6" t="s">
        <v>21</v>
      </c>
      <c r="D6" s="0" t="s">
        <v>192</v>
      </c>
      <c r="E6" s="24" t="s">
        <v>199</v>
      </c>
    </row>
    <row r="7" customFormat="false" ht="23.85" hidden="false" customHeight="false" outlineLevel="0" collapsed="false">
      <c r="A7" s="4" t="s">
        <v>200</v>
      </c>
      <c r="B7" s="5" t="s">
        <v>201</v>
      </c>
      <c r="C7" s="6" t="s">
        <v>24</v>
      </c>
      <c r="D7" s="0" t="s">
        <v>187</v>
      </c>
      <c r="E7" s="0" t="s">
        <v>202</v>
      </c>
    </row>
    <row r="8" customFormat="false" ht="12.8" hidden="false" customHeight="false" outlineLevel="0" collapsed="false">
      <c r="A8" s="4" t="s">
        <v>25</v>
      </c>
      <c r="B8" s="5" t="s">
        <v>203</v>
      </c>
      <c r="C8" s="6" t="s">
        <v>27</v>
      </c>
      <c r="D8" s="0" t="s">
        <v>192</v>
      </c>
    </row>
    <row r="9" customFormat="false" ht="23.85" hidden="false" customHeight="false" outlineLevel="0" collapsed="false">
      <c r="A9" s="4" t="s">
        <v>204</v>
      </c>
      <c r="B9" s="5" t="s">
        <v>205</v>
      </c>
      <c r="C9" s="6" t="s">
        <v>32</v>
      </c>
      <c r="D9" s="0" t="s">
        <v>192</v>
      </c>
      <c r="E9" s="0" t="s">
        <v>206</v>
      </c>
    </row>
    <row r="10" customFormat="false" ht="23.85" hidden="false" customHeight="false" outlineLevel="0" collapsed="false">
      <c r="A10" s="4" t="s">
        <v>207</v>
      </c>
      <c r="B10" s="25" t="s">
        <v>208</v>
      </c>
      <c r="C10" s="6" t="s">
        <v>127</v>
      </c>
      <c r="E10" s="0" t="s">
        <v>209</v>
      </c>
    </row>
    <row r="11" customFormat="false" ht="15" hidden="false" customHeight="false" outlineLevel="0" collapsed="false">
      <c r="A11" s="4" t="s">
        <v>210</v>
      </c>
      <c r="B11" s="12" t="s">
        <v>211</v>
      </c>
      <c r="C11" s="6" t="s">
        <v>42</v>
      </c>
      <c r="D11" s="0" t="s">
        <v>192</v>
      </c>
      <c r="E11" s="0" t="s">
        <v>212</v>
      </c>
    </row>
    <row r="12" customFormat="false" ht="12.8" hidden="false" customHeight="false" outlineLevel="0" collapsed="false">
      <c r="A12" s="4" t="s">
        <v>213</v>
      </c>
      <c r="B12" s="5" t="s">
        <v>214</v>
      </c>
      <c r="C12" s="6" t="s">
        <v>47</v>
      </c>
      <c r="D12" s="0" t="s">
        <v>192</v>
      </c>
      <c r="E12" s="0" t="s">
        <v>215</v>
      </c>
    </row>
    <row r="13" customFormat="false" ht="12.8" hidden="false" customHeight="false" outlineLevel="0" collapsed="false">
      <c r="A13" s="4" t="s">
        <v>216</v>
      </c>
      <c r="B13" s="7" t="s">
        <v>217</v>
      </c>
      <c r="C13" s="6" t="s">
        <v>50</v>
      </c>
      <c r="D13" s="0" t="s">
        <v>192</v>
      </c>
      <c r="E13" s="0" t="s">
        <v>218</v>
      </c>
    </row>
    <row r="14" customFormat="false" ht="23.85" hidden="false" customHeight="false" outlineLevel="0" collapsed="false">
      <c r="A14" s="4" t="s">
        <v>219</v>
      </c>
      <c r="B14" s="7" t="s">
        <v>220</v>
      </c>
      <c r="C14" s="6" t="s">
        <v>53</v>
      </c>
      <c r="D14" s="0" t="s">
        <v>192</v>
      </c>
      <c r="E14" s="0" t="s">
        <v>221</v>
      </c>
    </row>
    <row r="15" customFormat="false" ht="12.8" hidden="false" customHeight="false" outlineLevel="0" collapsed="false">
      <c r="A15" s="4" t="s">
        <v>222</v>
      </c>
      <c r="B15" s="7" t="s">
        <v>223</v>
      </c>
      <c r="C15" s="6" t="s">
        <v>56</v>
      </c>
      <c r="D15" s="0" t="s">
        <v>187</v>
      </c>
      <c r="E15" s="0" t="s">
        <v>224</v>
      </c>
    </row>
    <row r="16" customFormat="false" ht="12.8" hidden="false" customHeight="false" outlineLevel="0" collapsed="false">
      <c r="A16" s="4" t="s">
        <v>225</v>
      </c>
      <c r="B16" s="5" t="s">
        <v>226</v>
      </c>
      <c r="C16" s="6" t="s">
        <v>59</v>
      </c>
      <c r="D16" s="0" t="s">
        <v>192</v>
      </c>
    </row>
    <row r="17" customFormat="false" ht="23.85" hidden="false" customHeight="false" outlineLevel="0" collapsed="false">
      <c r="A17" s="4" t="s">
        <v>64</v>
      </c>
      <c r="B17" s="7" t="s">
        <v>227</v>
      </c>
      <c r="C17" s="6" t="s">
        <v>64</v>
      </c>
      <c r="D17" s="0" t="s">
        <v>192</v>
      </c>
      <c r="E17" s="0" t="s">
        <v>228</v>
      </c>
    </row>
    <row r="18" customFormat="false" ht="12.8" hidden="false" customHeight="false" outlineLevel="0" collapsed="false">
      <c r="A18" s="4" t="s">
        <v>229</v>
      </c>
      <c r="B18" s="5" t="s">
        <v>230</v>
      </c>
      <c r="C18" s="6" t="s">
        <v>67</v>
      </c>
      <c r="D18" s="0" t="s">
        <v>192</v>
      </c>
      <c r="E18" s="24" t="s">
        <v>231</v>
      </c>
    </row>
    <row r="19" customFormat="false" ht="12.8" hidden="false" customHeight="false" outlineLevel="0" collapsed="false">
      <c r="A19" s="4" t="s">
        <v>232</v>
      </c>
      <c r="B19" s="5" t="s">
        <v>233</v>
      </c>
      <c r="C19" s="6" t="s">
        <v>70</v>
      </c>
      <c r="D19" s="0" t="s">
        <v>192</v>
      </c>
      <c r="E19" s="0" t="s">
        <v>234</v>
      </c>
    </row>
    <row r="20" customFormat="false" ht="12.8" hidden="false" customHeight="false" outlineLevel="0" collapsed="false">
      <c r="A20" s="4" t="s">
        <v>235</v>
      </c>
      <c r="B20" s="7" t="s">
        <v>236</v>
      </c>
      <c r="C20" s="6" t="s">
        <v>73</v>
      </c>
      <c r="D20" s="0" t="s">
        <v>187</v>
      </c>
      <c r="E20" s="0" t="s">
        <v>237</v>
      </c>
    </row>
    <row r="21" customFormat="false" ht="12.8" hidden="false" customHeight="false" outlineLevel="0" collapsed="false">
      <c r="A21" s="4" t="s">
        <v>238</v>
      </c>
      <c r="B21" s="5" t="s">
        <v>239</v>
      </c>
      <c r="C21" s="6" t="s">
        <v>76</v>
      </c>
      <c r="D21" s="0" t="s">
        <v>192</v>
      </c>
      <c r="E21" s="0" t="s">
        <v>240</v>
      </c>
    </row>
    <row r="22" customFormat="false" ht="12.8" hidden="false" customHeight="false" outlineLevel="0" collapsed="false">
      <c r="A22" s="4" t="s">
        <v>241</v>
      </c>
      <c r="B22" s="5" t="s">
        <v>242</v>
      </c>
      <c r="C22" s="13" t="s">
        <v>81</v>
      </c>
      <c r="D22" s="0" t="s">
        <v>192</v>
      </c>
      <c r="E22" s="0" t="s">
        <v>243</v>
      </c>
    </row>
    <row r="23" customFormat="false" ht="12.8" hidden="false" customHeight="false" outlineLevel="0" collapsed="false">
      <c r="A23" s="4" t="s">
        <v>244</v>
      </c>
      <c r="B23" s="5" t="s">
        <v>245</v>
      </c>
      <c r="C23" s="6" t="s">
        <v>86</v>
      </c>
      <c r="D23" s="0" t="s">
        <v>192</v>
      </c>
      <c r="E23" s="0" t="s">
        <v>246</v>
      </c>
    </row>
    <row r="24" customFormat="false" ht="23.85" hidden="false" customHeight="false" outlineLevel="0" collapsed="false">
      <c r="A24" s="4" t="s">
        <v>247</v>
      </c>
      <c r="B24" s="7" t="s">
        <v>248</v>
      </c>
      <c r="C24" s="3" t="s">
        <v>89</v>
      </c>
      <c r="D24" s="0" t="s">
        <v>187</v>
      </c>
      <c r="E24" s="0" t="s">
        <v>249</v>
      </c>
    </row>
    <row r="25" customFormat="false" ht="12.8" hidden="false" customHeight="false" outlineLevel="0" collapsed="false">
      <c r="A25" s="4" t="s">
        <v>250</v>
      </c>
      <c r="B25" s="7" t="s">
        <v>251</v>
      </c>
      <c r="C25" s="6" t="s">
        <v>92</v>
      </c>
      <c r="D25" s="0" t="s">
        <v>187</v>
      </c>
      <c r="E25" s="0" t="s">
        <v>252</v>
      </c>
    </row>
    <row r="26" customFormat="false" ht="12.8" hidden="false" customHeight="false" outlineLevel="0" collapsed="false">
      <c r="A26" s="4" t="s">
        <v>253</v>
      </c>
      <c r="B26" s="5" t="s">
        <v>254</v>
      </c>
      <c r="C26" s="6" t="s">
        <v>97</v>
      </c>
      <c r="D26" s="0" t="s">
        <v>187</v>
      </c>
    </row>
    <row r="27" customFormat="false" ht="12.8" hidden="false" customHeight="false" outlineLevel="0" collapsed="false">
      <c r="A27" s="4" t="s">
        <v>255</v>
      </c>
      <c r="B27" s="5" t="s">
        <v>256</v>
      </c>
      <c r="C27" s="6" t="s">
        <v>102</v>
      </c>
      <c r="D27" s="0" t="s">
        <v>187</v>
      </c>
      <c r="E27" s="0" t="s">
        <v>257</v>
      </c>
    </row>
    <row r="28" customFormat="false" ht="12.8" hidden="false" customHeight="false" outlineLevel="0" collapsed="false">
      <c r="A28" s="4" t="s">
        <v>258</v>
      </c>
      <c r="B28" s="5" t="s">
        <v>259</v>
      </c>
      <c r="C28" s="6" t="s">
        <v>107</v>
      </c>
      <c r="D28" s="0" t="s">
        <v>192</v>
      </c>
      <c r="E28" s="0" t="s">
        <v>260</v>
      </c>
    </row>
    <row r="29" customFormat="false" ht="12.8" hidden="false" customHeight="false" outlineLevel="0" collapsed="false">
      <c r="A29" s="4" t="s">
        <v>261</v>
      </c>
      <c r="B29" s="5" t="s">
        <v>262</v>
      </c>
      <c r="C29" s="13" t="s">
        <v>117</v>
      </c>
      <c r="D29" s="0" t="s">
        <v>192</v>
      </c>
      <c r="E29" s="0" t="s">
        <v>263</v>
      </c>
    </row>
    <row r="30" customFormat="false" ht="12.8" hidden="false" customHeight="false" outlineLevel="0" collapsed="false">
      <c r="A30" s="4" t="s">
        <v>264</v>
      </c>
      <c r="B30" s="7" t="s">
        <v>265</v>
      </c>
      <c r="C30" s="6" t="s">
        <v>120</v>
      </c>
      <c r="D30" s="0" t="s">
        <v>192</v>
      </c>
      <c r="E30" s="0" t="s">
        <v>266</v>
      </c>
    </row>
    <row r="31" customFormat="false" ht="12.8" hidden="false" customHeight="false" outlineLevel="0" collapsed="false">
      <c r="A31" s="4" t="s">
        <v>123</v>
      </c>
      <c r="B31" s="7" t="s">
        <v>267</v>
      </c>
      <c r="C31" s="3" t="s">
        <v>123</v>
      </c>
      <c r="D31" s="0" t="s">
        <v>187</v>
      </c>
    </row>
    <row r="32" customFormat="false" ht="12.8" hidden="false" customHeight="false" outlineLevel="0" collapsed="false">
      <c r="A32" s="4" t="s">
        <v>207</v>
      </c>
      <c r="B32" s="7" t="s">
        <v>268</v>
      </c>
      <c r="C32" s="6" t="s">
        <v>127</v>
      </c>
      <c r="D32" s="0" t="s">
        <v>192</v>
      </c>
      <c r="E32" s="0" t="s">
        <v>269</v>
      </c>
    </row>
    <row r="33" customFormat="false" ht="35.05" hidden="false" customHeight="false" outlineLevel="0" collapsed="false">
      <c r="A33" s="4" t="s">
        <v>270</v>
      </c>
      <c r="B33" s="5" t="s">
        <v>271</v>
      </c>
      <c r="C33" s="6" t="s">
        <v>133</v>
      </c>
      <c r="D33" s="0" t="s">
        <v>187</v>
      </c>
      <c r="E33" s="0" t="s">
        <v>272</v>
      </c>
    </row>
    <row r="34" customFormat="false" ht="35.05" hidden="false" customHeight="false" outlineLevel="0" collapsed="false">
      <c r="A34" s="4" t="s">
        <v>273</v>
      </c>
      <c r="B34" s="7" t="s">
        <v>274</v>
      </c>
      <c r="C34" s="6" t="s">
        <v>138</v>
      </c>
      <c r="D34" s="0" t="s">
        <v>192</v>
      </c>
      <c r="E34" s="26" t="s">
        <v>275</v>
      </c>
    </row>
    <row r="35" customFormat="false" ht="12.8" hidden="false" customHeight="false" outlineLevel="0" collapsed="false">
      <c r="A35" s="4" t="s">
        <v>276</v>
      </c>
      <c r="B35" s="7" t="s">
        <v>277</v>
      </c>
      <c r="C35" s="27" t="s">
        <v>278</v>
      </c>
      <c r="D35" s="0" t="s">
        <v>192</v>
      </c>
      <c r="E35" s="0" t="s">
        <v>279</v>
      </c>
    </row>
    <row r="36" customFormat="false" ht="12.8" hidden="false" customHeight="false" outlineLevel="0" collapsed="false">
      <c r="A36" s="4" t="s">
        <v>280</v>
      </c>
      <c r="B36" s="14" t="s">
        <v>281</v>
      </c>
      <c r="C36" s="6" t="s">
        <v>144</v>
      </c>
      <c r="D36" s="0" t="s">
        <v>187</v>
      </c>
      <c r="E36" s="0" t="s">
        <v>282</v>
      </c>
    </row>
    <row r="37" customFormat="false" ht="12.8" hidden="false" customHeight="false" outlineLevel="0" collapsed="false">
      <c r="A37" s="4" t="s">
        <v>283</v>
      </c>
      <c r="B37" s="5" t="s">
        <v>284</v>
      </c>
      <c r="C37" s="6" t="s">
        <v>149</v>
      </c>
      <c r="D37" s="0" t="s">
        <v>192</v>
      </c>
      <c r="E37" s="0" t="s">
        <v>285</v>
      </c>
    </row>
    <row r="38" customFormat="false" ht="12.8" hidden="false" customHeight="false" outlineLevel="0" collapsed="false">
      <c r="A38" s="16" t="s">
        <v>286</v>
      </c>
      <c r="B38" s="17" t="s">
        <v>287</v>
      </c>
      <c r="C38" s="18" t="s">
        <v>288</v>
      </c>
      <c r="D38" s="0" t="s">
        <v>192</v>
      </c>
      <c r="E38" s="0" t="s">
        <v>289</v>
      </c>
    </row>
    <row r="39" customFormat="false" ht="44" hidden="false" customHeight="false" outlineLevel="0" collapsed="false">
      <c r="A39" s="16" t="s">
        <v>290</v>
      </c>
      <c r="B39" s="19" t="s">
        <v>291</v>
      </c>
      <c r="C39" s="18" t="s">
        <v>157</v>
      </c>
      <c r="D39" s="0" t="s">
        <v>187</v>
      </c>
      <c r="E39" s="0" t="s">
        <v>292</v>
      </c>
    </row>
    <row r="40" customFormat="false" ht="23.85" hidden="false" customHeight="false" outlineLevel="0" collapsed="false">
      <c r="A40" s="16" t="s">
        <v>158</v>
      </c>
      <c r="B40" s="17" t="s">
        <v>293</v>
      </c>
      <c r="C40" s="18"/>
      <c r="D40" s="0" t="s">
        <v>187</v>
      </c>
    </row>
    <row r="41" customFormat="false" ht="15" hidden="false" customHeight="false" outlineLevel="0" collapsed="false">
      <c r="A41" s="16" t="s">
        <v>162</v>
      </c>
      <c r="B41" s="28" t="s">
        <v>294</v>
      </c>
      <c r="C41" s="21" t="s">
        <v>162</v>
      </c>
      <c r="D41" s="0" t="s">
        <v>187</v>
      </c>
      <c r="E41" s="0" t="s">
        <v>295</v>
      </c>
    </row>
    <row r="42" customFormat="false" ht="12.8" hidden="false" customHeight="false" outlineLevel="0" collapsed="false">
      <c r="A42" s="23" t="s">
        <v>165</v>
      </c>
      <c r="B42" s="23" t="s">
        <v>296</v>
      </c>
      <c r="D42" s="0" t="s">
        <v>187</v>
      </c>
    </row>
    <row r="43" customFormat="false" ht="12.8" hidden="false" customHeight="false" outlineLevel="0" collapsed="false">
      <c r="A43" s="15" t="s">
        <v>167</v>
      </c>
      <c r="B43" s="23" t="s">
        <v>297</v>
      </c>
      <c r="D43" s="0" t="s">
        <v>187</v>
      </c>
    </row>
    <row r="44" customFormat="false" ht="12.8" hidden="false" customHeight="false" outlineLevel="0" collapsed="false">
      <c r="A44" s="15" t="s">
        <v>169</v>
      </c>
      <c r="B44" s="0" t="s">
        <v>298</v>
      </c>
      <c r="D44" s="0" t="s">
        <v>192</v>
      </c>
      <c r="E44" s="15" t="s">
        <v>299</v>
      </c>
    </row>
    <row r="45" customFormat="false" ht="12.8" hidden="false" customHeight="false" outlineLevel="0" collapsed="false">
      <c r="A45" s="15" t="s">
        <v>171</v>
      </c>
      <c r="B45" s="0" t="s">
        <v>300</v>
      </c>
      <c r="D45" s="0" t="s">
        <v>187</v>
      </c>
      <c r="E45" s="0" t="s">
        <v>301</v>
      </c>
    </row>
    <row r="46" customFormat="false" ht="12.8" hidden="false" customHeight="false" outlineLevel="0" collapsed="false">
      <c r="A46" s="15" t="s">
        <v>173</v>
      </c>
      <c r="B46" s="0" t="s">
        <v>302</v>
      </c>
      <c r="D46" s="0" t="s">
        <v>192</v>
      </c>
      <c r="E46" s="0" t="s">
        <v>303</v>
      </c>
    </row>
    <row r="47" customFormat="false" ht="12.8" hidden="false" customHeight="false" outlineLevel="0" collapsed="false">
      <c r="A47" s="23" t="s">
        <v>176</v>
      </c>
      <c r="B47" s="0" t="s">
        <v>304</v>
      </c>
      <c r="C47" s="0" t="s">
        <v>305</v>
      </c>
      <c r="D47" s="0" t="s">
        <v>192</v>
      </c>
      <c r="E47" s="0" t="s">
        <v>306</v>
      </c>
    </row>
    <row r="48" customFormat="false" ht="12.8" hidden="false" customHeight="false" outlineLevel="0" collapsed="false">
      <c r="A48" s="0" t="s">
        <v>180</v>
      </c>
      <c r="B48" s="23" t="s">
        <v>307</v>
      </c>
      <c r="C48" s="0" t="s">
        <v>308</v>
      </c>
      <c r="D48" s="0" t="s">
        <v>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53"/>
    <col collapsed="false" customWidth="true" hidden="false" outlineLevel="0" max="2" min="2" style="0" width="46.12"/>
    <col collapsed="false" customWidth="true" hidden="false" outlineLevel="0" max="3" min="3" style="0" width="35.58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0" t="s">
        <v>182</v>
      </c>
      <c r="E1" s="0" t="s">
        <v>183</v>
      </c>
    </row>
    <row r="2" customFormat="false" ht="12.8" hidden="false" customHeight="false" outlineLevel="0" collapsed="false">
      <c r="A2" s="4" t="s">
        <v>184</v>
      </c>
      <c r="B2" s="5" t="s">
        <v>309</v>
      </c>
      <c r="C2" s="6" t="s">
        <v>186</v>
      </c>
      <c r="D2" s="0" t="s">
        <v>187</v>
      </c>
      <c r="E2" s="0" t="s">
        <v>188</v>
      </c>
    </row>
    <row r="3" customFormat="false" ht="12.8" hidden="false" customHeight="false" outlineLevel="0" collapsed="false">
      <c r="A3" s="4" t="s">
        <v>189</v>
      </c>
      <c r="B3" s="7" t="s">
        <v>310</v>
      </c>
      <c r="C3" s="6" t="s">
        <v>191</v>
      </c>
      <c r="D3" s="0" t="s">
        <v>192</v>
      </c>
      <c r="E3" s="0" t="s">
        <v>193</v>
      </c>
    </row>
    <row r="4" customFormat="false" ht="12.8" hidden="false" customHeight="false" outlineLevel="0" collapsed="false">
      <c r="A4" s="4" t="s">
        <v>11</v>
      </c>
      <c r="B4" s="5" t="s">
        <v>311</v>
      </c>
      <c r="C4" s="6" t="s">
        <v>13</v>
      </c>
      <c r="D4" s="0" t="s">
        <v>192</v>
      </c>
    </row>
    <row r="5" customFormat="false" ht="12.8" hidden="false" customHeight="false" outlineLevel="0" collapsed="false">
      <c r="A5" s="4" t="s">
        <v>195</v>
      </c>
      <c r="B5" s="5" t="s">
        <v>312</v>
      </c>
      <c r="C5" s="6" t="s">
        <v>16</v>
      </c>
      <c r="D5" s="0" t="s">
        <v>192</v>
      </c>
      <c r="E5" s="0" t="s">
        <v>197</v>
      </c>
    </row>
    <row r="6" customFormat="false" ht="12.8" hidden="false" customHeight="false" outlineLevel="0" collapsed="false">
      <c r="A6" s="4" t="s">
        <v>21</v>
      </c>
      <c r="B6" s="7" t="s">
        <v>313</v>
      </c>
      <c r="C6" s="6" t="s">
        <v>21</v>
      </c>
      <c r="D6" s="0" t="s">
        <v>192</v>
      </c>
      <c r="E6" s="24" t="s">
        <v>199</v>
      </c>
    </row>
    <row r="7" customFormat="false" ht="23.85" hidden="false" customHeight="false" outlineLevel="0" collapsed="false">
      <c r="A7" s="4" t="s">
        <v>200</v>
      </c>
      <c r="B7" s="5" t="s">
        <v>314</v>
      </c>
      <c r="C7" s="6" t="s">
        <v>24</v>
      </c>
      <c r="D7" s="0" t="s">
        <v>187</v>
      </c>
      <c r="E7" s="0" t="s">
        <v>202</v>
      </c>
    </row>
    <row r="8" customFormat="false" ht="12.8" hidden="false" customHeight="false" outlineLevel="0" collapsed="false">
      <c r="A8" s="4" t="s">
        <v>25</v>
      </c>
      <c r="B8" s="5" t="s">
        <v>315</v>
      </c>
      <c r="C8" s="6" t="s">
        <v>27</v>
      </c>
      <c r="D8" s="0" t="s">
        <v>192</v>
      </c>
    </row>
    <row r="9" customFormat="false" ht="12.8" hidden="false" customHeight="false" outlineLevel="0" collapsed="false">
      <c r="A9" s="4" t="s">
        <v>204</v>
      </c>
      <c r="B9" s="5" t="s">
        <v>316</v>
      </c>
      <c r="C9" s="6" t="s">
        <v>32</v>
      </c>
      <c r="D9" s="0" t="s">
        <v>192</v>
      </c>
      <c r="E9" s="0" t="s">
        <v>206</v>
      </c>
    </row>
    <row r="10" customFormat="false" ht="23.85" hidden="false" customHeight="false" outlineLevel="0" collapsed="false">
      <c r="A10" s="4" t="s">
        <v>207</v>
      </c>
      <c r="B10" s="25" t="s">
        <v>317</v>
      </c>
      <c r="C10" s="6" t="s">
        <v>127</v>
      </c>
      <c r="E10" s="0" t="s">
        <v>209</v>
      </c>
    </row>
    <row r="11" customFormat="false" ht="15" hidden="false" customHeight="false" outlineLevel="0" collapsed="false">
      <c r="A11" s="4" t="s">
        <v>210</v>
      </c>
      <c r="B11" s="12" t="s">
        <v>318</v>
      </c>
      <c r="C11" s="6" t="s">
        <v>42</v>
      </c>
      <c r="D11" s="0" t="s">
        <v>192</v>
      </c>
      <c r="E11" s="0" t="s">
        <v>212</v>
      </c>
    </row>
    <row r="12" customFormat="false" ht="12.8" hidden="false" customHeight="false" outlineLevel="0" collapsed="false">
      <c r="A12" s="4" t="s">
        <v>213</v>
      </c>
      <c r="B12" s="5" t="s">
        <v>319</v>
      </c>
      <c r="C12" s="6" t="s">
        <v>47</v>
      </c>
      <c r="D12" s="0" t="s">
        <v>192</v>
      </c>
      <c r="E12" s="0" t="s">
        <v>215</v>
      </c>
    </row>
    <row r="13" customFormat="false" ht="12.8" hidden="false" customHeight="false" outlineLevel="0" collapsed="false">
      <c r="A13" s="4" t="s">
        <v>320</v>
      </c>
      <c r="B13" s="7" t="s">
        <v>321</v>
      </c>
      <c r="C13" s="6" t="s">
        <v>50</v>
      </c>
      <c r="D13" s="0" t="s">
        <v>192</v>
      </c>
      <c r="E13" s="0" t="s">
        <v>218</v>
      </c>
    </row>
    <row r="14" customFormat="false" ht="12.8" hidden="false" customHeight="false" outlineLevel="0" collapsed="false">
      <c r="A14" s="4" t="s">
        <v>219</v>
      </c>
      <c r="B14" s="7" t="s">
        <v>322</v>
      </c>
      <c r="C14" s="6" t="s">
        <v>53</v>
      </c>
      <c r="D14" s="0" t="s">
        <v>192</v>
      </c>
      <c r="E14" s="0" t="s">
        <v>221</v>
      </c>
    </row>
    <row r="15" customFormat="false" ht="12.8" hidden="false" customHeight="false" outlineLevel="0" collapsed="false">
      <c r="A15" s="4" t="s">
        <v>222</v>
      </c>
      <c r="B15" s="7" t="s">
        <v>323</v>
      </c>
      <c r="C15" s="6" t="s">
        <v>56</v>
      </c>
      <c r="D15" s="0" t="s">
        <v>187</v>
      </c>
      <c r="E15" s="0" t="s">
        <v>224</v>
      </c>
    </row>
    <row r="16" customFormat="false" ht="23.85" hidden="false" customHeight="false" outlineLevel="0" collapsed="false">
      <c r="A16" s="4" t="s">
        <v>225</v>
      </c>
      <c r="B16" s="5" t="s">
        <v>324</v>
      </c>
      <c r="C16" s="6" t="s">
        <v>59</v>
      </c>
      <c r="D16" s="0" t="s">
        <v>192</v>
      </c>
    </row>
    <row r="17" customFormat="false" ht="12.8" hidden="false" customHeight="false" outlineLevel="0" collapsed="false">
      <c r="A17" s="4" t="s">
        <v>64</v>
      </c>
      <c r="B17" s="7" t="s">
        <v>325</v>
      </c>
      <c r="C17" s="6" t="s">
        <v>64</v>
      </c>
      <c r="D17" s="0" t="s">
        <v>192</v>
      </c>
      <c r="E17" s="0" t="s">
        <v>228</v>
      </c>
    </row>
    <row r="18" customFormat="false" ht="12.8" hidden="false" customHeight="false" outlineLevel="0" collapsed="false">
      <c r="A18" s="4" t="s">
        <v>229</v>
      </c>
      <c r="B18" s="5" t="s">
        <v>326</v>
      </c>
      <c r="C18" s="6" t="s">
        <v>67</v>
      </c>
      <c r="D18" s="0" t="s">
        <v>192</v>
      </c>
      <c r="E18" s="24" t="s">
        <v>231</v>
      </c>
    </row>
    <row r="19" customFormat="false" ht="12.8" hidden="false" customHeight="false" outlineLevel="0" collapsed="false">
      <c r="A19" s="4" t="s">
        <v>232</v>
      </c>
      <c r="B19" s="5" t="s">
        <v>327</v>
      </c>
      <c r="C19" s="6" t="s">
        <v>70</v>
      </c>
      <c r="D19" s="0" t="s">
        <v>192</v>
      </c>
      <c r="E19" s="0" t="s">
        <v>234</v>
      </c>
    </row>
    <row r="20" customFormat="false" ht="12.8" hidden="false" customHeight="false" outlineLevel="0" collapsed="false">
      <c r="A20" s="4" t="s">
        <v>235</v>
      </c>
      <c r="B20" s="7" t="s">
        <v>328</v>
      </c>
      <c r="C20" s="6" t="s">
        <v>73</v>
      </c>
      <c r="D20" s="0" t="s">
        <v>187</v>
      </c>
      <c r="E20" s="0" t="s">
        <v>237</v>
      </c>
    </row>
    <row r="21" customFormat="false" ht="12.8" hidden="false" customHeight="false" outlineLevel="0" collapsed="false">
      <c r="A21" s="4" t="s">
        <v>238</v>
      </c>
      <c r="B21" s="5" t="s">
        <v>329</v>
      </c>
      <c r="C21" s="6" t="s">
        <v>76</v>
      </c>
      <c r="D21" s="0" t="s">
        <v>192</v>
      </c>
      <c r="E21" s="0" t="s">
        <v>240</v>
      </c>
    </row>
    <row r="22" customFormat="false" ht="12.8" hidden="false" customHeight="false" outlineLevel="0" collapsed="false">
      <c r="A22" s="4" t="s">
        <v>241</v>
      </c>
      <c r="B22" s="5" t="s">
        <v>330</v>
      </c>
      <c r="C22" s="13" t="s">
        <v>81</v>
      </c>
      <c r="D22" s="0" t="s">
        <v>192</v>
      </c>
      <c r="E22" s="0" t="s">
        <v>243</v>
      </c>
    </row>
    <row r="23" customFormat="false" ht="12.8" hidden="false" customHeight="false" outlineLevel="0" collapsed="false">
      <c r="A23" s="4" t="s">
        <v>244</v>
      </c>
      <c r="B23" s="5" t="s">
        <v>331</v>
      </c>
      <c r="C23" s="6" t="s">
        <v>86</v>
      </c>
      <c r="D23" s="0" t="s">
        <v>192</v>
      </c>
      <c r="E23" s="0" t="s">
        <v>246</v>
      </c>
    </row>
    <row r="24" customFormat="false" ht="12.8" hidden="false" customHeight="false" outlineLevel="0" collapsed="false">
      <c r="A24" s="4" t="s">
        <v>247</v>
      </c>
      <c r="B24" s="7" t="s">
        <v>332</v>
      </c>
      <c r="C24" s="3" t="s">
        <v>89</v>
      </c>
      <c r="D24" s="0" t="s">
        <v>187</v>
      </c>
      <c r="E24" s="0" t="s">
        <v>249</v>
      </c>
    </row>
    <row r="25" customFormat="false" ht="12.8" hidden="false" customHeight="false" outlineLevel="0" collapsed="false">
      <c r="A25" s="4" t="s">
        <v>250</v>
      </c>
      <c r="B25" s="7" t="s">
        <v>333</v>
      </c>
      <c r="C25" s="6" t="s">
        <v>92</v>
      </c>
      <c r="D25" s="0" t="s">
        <v>187</v>
      </c>
      <c r="E25" s="0" t="s">
        <v>252</v>
      </c>
    </row>
    <row r="26" customFormat="false" ht="12.8" hidden="false" customHeight="false" outlineLevel="0" collapsed="false">
      <c r="A26" s="4" t="s">
        <v>253</v>
      </c>
      <c r="B26" s="5" t="s">
        <v>334</v>
      </c>
      <c r="C26" s="6" t="s">
        <v>97</v>
      </c>
      <c r="D26" s="0" t="s">
        <v>187</v>
      </c>
    </row>
    <row r="27" customFormat="false" ht="12.8" hidden="false" customHeight="false" outlineLevel="0" collapsed="false">
      <c r="A27" s="4" t="s">
        <v>255</v>
      </c>
      <c r="B27" s="5" t="s">
        <v>335</v>
      </c>
      <c r="C27" s="6" t="s">
        <v>102</v>
      </c>
      <c r="D27" s="0" t="s">
        <v>187</v>
      </c>
      <c r="E27" s="0" t="s">
        <v>257</v>
      </c>
    </row>
    <row r="28" customFormat="false" ht="12.8" hidden="false" customHeight="false" outlineLevel="0" collapsed="false">
      <c r="A28" s="4" t="s">
        <v>258</v>
      </c>
      <c r="B28" s="5" t="s">
        <v>336</v>
      </c>
      <c r="C28" s="6" t="s">
        <v>107</v>
      </c>
      <c r="D28" s="0" t="s">
        <v>192</v>
      </c>
      <c r="E28" s="0" t="s">
        <v>260</v>
      </c>
    </row>
    <row r="29" customFormat="false" ht="12.8" hidden="false" customHeight="false" outlineLevel="0" collapsed="false">
      <c r="A29" s="4" t="s">
        <v>261</v>
      </c>
      <c r="B29" s="5" t="s">
        <v>337</v>
      </c>
      <c r="C29" s="13" t="s">
        <v>117</v>
      </c>
      <c r="D29" s="0" t="s">
        <v>192</v>
      </c>
      <c r="E29" s="0" t="s">
        <v>263</v>
      </c>
    </row>
    <row r="30" customFormat="false" ht="12.8" hidden="false" customHeight="false" outlineLevel="0" collapsed="false">
      <c r="A30" s="4" t="s">
        <v>264</v>
      </c>
      <c r="B30" s="7" t="s">
        <v>338</v>
      </c>
      <c r="C30" s="6" t="s">
        <v>120</v>
      </c>
      <c r="D30" s="0" t="s">
        <v>192</v>
      </c>
      <c r="E30" s="0" t="s">
        <v>266</v>
      </c>
    </row>
    <row r="31" customFormat="false" ht="12.8" hidden="false" customHeight="false" outlineLevel="0" collapsed="false">
      <c r="A31" s="4" t="s">
        <v>123</v>
      </c>
      <c r="B31" s="7" t="s">
        <v>339</v>
      </c>
      <c r="C31" s="3" t="s">
        <v>123</v>
      </c>
      <c r="D31" s="0" t="s">
        <v>187</v>
      </c>
    </row>
    <row r="32" customFormat="false" ht="12.8" hidden="false" customHeight="false" outlineLevel="0" collapsed="false">
      <c r="A32" s="4" t="s">
        <v>207</v>
      </c>
      <c r="B32" s="7" t="s">
        <v>340</v>
      </c>
      <c r="C32" s="6" t="s">
        <v>127</v>
      </c>
      <c r="D32" s="0" t="s">
        <v>192</v>
      </c>
      <c r="E32" s="0" t="s">
        <v>269</v>
      </c>
    </row>
    <row r="33" customFormat="false" ht="12.8" hidden="false" customHeight="false" outlineLevel="0" collapsed="false">
      <c r="A33" s="4" t="s">
        <v>270</v>
      </c>
      <c r="B33" s="5" t="s">
        <v>341</v>
      </c>
      <c r="C33" s="6" t="s">
        <v>133</v>
      </c>
      <c r="D33" s="0" t="s">
        <v>187</v>
      </c>
      <c r="E33" s="0" t="s">
        <v>272</v>
      </c>
    </row>
    <row r="34" customFormat="false" ht="12.8" hidden="false" customHeight="false" outlineLevel="0" collapsed="false">
      <c r="A34" s="4" t="s">
        <v>273</v>
      </c>
      <c r="B34" s="7" t="s">
        <v>342</v>
      </c>
      <c r="C34" s="6" t="s">
        <v>138</v>
      </c>
      <c r="D34" s="0" t="s">
        <v>192</v>
      </c>
      <c r="E34" s="26" t="s">
        <v>275</v>
      </c>
    </row>
    <row r="35" customFormat="false" ht="12.8" hidden="false" customHeight="false" outlineLevel="0" collapsed="false">
      <c r="A35" s="4" t="s">
        <v>276</v>
      </c>
      <c r="B35" s="7" t="s">
        <v>343</v>
      </c>
      <c r="C35" s="27" t="s">
        <v>278</v>
      </c>
      <c r="D35" s="0" t="s">
        <v>192</v>
      </c>
      <c r="E35" s="0" t="s">
        <v>279</v>
      </c>
    </row>
    <row r="36" customFormat="false" ht="12.8" hidden="false" customHeight="false" outlineLevel="0" collapsed="false">
      <c r="A36" s="4" t="s">
        <v>280</v>
      </c>
      <c r="B36" s="14" t="s">
        <v>344</v>
      </c>
      <c r="C36" s="6" t="s">
        <v>144</v>
      </c>
      <c r="D36" s="0" t="s">
        <v>187</v>
      </c>
      <c r="E36" s="0" t="s">
        <v>282</v>
      </c>
    </row>
    <row r="37" customFormat="false" ht="12.8" hidden="false" customHeight="false" outlineLevel="0" collapsed="false">
      <c r="A37" s="4" t="s">
        <v>283</v>
      </c>
      <c r="B37" s="5" t="s">
        <v>345</v>
      </c>
      <c r="C37" s="6" t="s">
        <v>149</v>
      </c>
      <c r="D37" s="0" t="s">
        <v>192</v>
      </c>
      <c r="E37" s="0" t="s">
        <v>285</v>
      </c>
    </row>
    <row r="38" customFormat="false" ht="12.8" hidden="false" customHeight="false" outlineLevel="0" collapsed="false">
      <c r="A38" s="16" t="s">
        <v>286</v>
      </c>
      <c r="B38" s="17" t="s">
        <v>346</v>
      </c>
      <c r="C38" s="18" t="s">
        <v>288</v>
      </c>
      <c r="D38" s="0" t="s">
        <v>192</v>
      </c>
      <c r="E38" s="0" t="s">
        <v>289</v>
      </c>
    </row>
    <row r="39" customFormat="false" ht="15.65" hidden="false" customHeight="false" outlineLevel="0" collapsed="false">
      <c r="A39" s="16" t="s">
        <v>290</v>
      </c>
      <c r="B39" s="19" t="s">
        <v>347</v>
      </c>
      <c r="C39" s="18" t="s">
        <v>157</v>
      </c>
      <c r="D39" s="0" t="s">
        <v>187</v>
      </c>
      <c r="E39" s="0" t="s">
        <v>292</v>
      </c>
    </row>
    <row r="40" customFormat="false" ht="12.8" hidden="false" customHeight="false" outlineLevel="0" collapsed="false">
      <c r="A40" s="16" t="s">
        <v>158</v>
      </c>
      <c r="B40" s="17" t="s">
        <v>348</v>
      </c>
      <c r="C40" s="18"/>
      <c r="D40" s="0" t="s">
        <v>187</v>
      </c>
    </row>
    <row r="41" customFormat="false" ht="15" hidden="false" customHeight="false" outlineLevel="0" collapsed="false">
      <c r="A41" s="16" t="s">
        <v>162</v>
      </c>
      <c r="B41" s="28" t="s">
        <v>349</v>
      </c>
      <c r="C41" s="21" t="s">
        <v>162</v>
      </c>
      <c r="D41" s="0" t="s">
        <v>187</v>
      </c>
      <c r="E41" s="0" t="s">
        <v>295</v>
      </c>
    </row>
    <row r="42" customFormat="false" ht="12.8" hidden="false" customHeight="false" outlineLevel="0" collapsed="false">
      <c r="A42" s="23" t="s">
        <v>165</v>
      </c>
      <c r="B42" s="29" t="s">
        <v>350</v>
      </c>
      <c r="D42" s="0" t="s">
        <v>187</v>
      </c>
    </row>
    <row r="43" customFormat="false" ht="12.8" hidden="false" customHeight="false" outlineLevel="0" collapsed="false">
      <c r="A43" s="15" t="s">
        <v>167</v>
      </c>
      <c r="B43" s="29" t="s">
        <v>351</v>
      </c>
      <c r="D43" s="0" t="s">
        <v>187</v>
      </c>
    </row>
    <row r="44" customFormat="false" ht="12.8" hidden="false" customHeight="false" outlineLevel="0" collapsed="false">
      <c r="A44" s="15" t="s">
        <v>169</v>
      </c>
      <c r="B44" s="30" t="s">
        <v>352</v>
      </c>
      <c r="D44" s="0" t="s">
        <v>192</v>
      </c>
      <c r="E44" s="15" t="s">
        <v>299</v>
      </c>
    </row>
    <row r="45" customFormat="false" ht="12.8" hidden="false" customHeight="false" outlineLevel="0" collapsed="false">
      <c r="A45" s="15" t="s">
        <v>171</v>
      </c>
      <c r="B45" s="30" t="s">
        <v>353</v>
      </c>
      <c r="D45" s="0" t="s">
        <v>187</v>
      </c>
      <c r="E45" s="0" t="s">
        <v>301</v>
      </c>
    </row>
    <row r="46" customFormat="false" ht="12.8" hidden="false" customHeight="false" outlineLevel="0" collapsed="false">
      <c r="A46" s="15" t="s">
        <v>173</v>
      </c>
      <c r="B46" s="30" t="s">
        <v>354</v>
      </c>
      <c r="D46" s="0" t="s">
        <v>192</v>
      </c>
      <c r="E46" s="0" t="s">
        <v>303</v>
      </c>
    </row>
    <row r="47" customFormat="false" ht="12.8" hidden="false" customHeight="false" outlineLevel="0" collapsed="false">
      <c r="A47" s="23" t="s">
        <v>355</v>
      </c>
      <c r="B47" s="30" t="s">
        <v>356</v>
      </c>
      <c r="C47" s="0" t="s">
        <v>305</v>
      </c>
      <c r="D47" s="0" t="s">
        <v>192</v>
      </c>
      <c r="E47" s="0" t="s">
        <v>306</v>
      </c>
    </row>
    <row r="48" customFormat="false" ht="12.8" hidden="false" customHeight="false" outlineLevel="0" collapsed="false">
      <c r="A48" s="0" t="s">
        <v>180</v>
      </c>
      <c r="B48" s="29" t="s">
        <v>357</v>
      </c>
      <c r="C48" s="0" t="s">
        <v>308</v>
      </c>
      <c r="D48" s="0" t="s">
        <v>187</v>
      </c>
    </row>
    <row r="49" customFormat="false" ht="12.8" hidden="false" customHeight="false" outlineLevel="0" collapsed="false">
      <c r="B49" s="0" t="n">
        <v>3911674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F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53"/>
    <col collapsed="false" customWidth="true" hidden="false" outlineLevel="0" max="2" min="2" style="30" width="46.12"/>
    <col collapsed="false" customWidth="true" hidden="false" outlineLevel="0" max="3" min="3" style="0" width="35.58"/>
    <col collapsed="false" customWidth="true" hidden="false" outlineLevel="0" max="5" min="5" style="0" width="35.58"/>
  </cols>
  <sheetData>
    <row r="1" customFormat="false" ht="12.8" hidden="false" customHeight="false" outlineLevel="0" collapsed="false">
      <c r="A1" s="1" t="s">
        <v>358</v>
      </c>
      <c r="B1" s="2" t="s">
        <v>359</v>
      </c>
      <c r="C1" s="2" t="s">
        <v>360</v>
      </c>
      <c r="D1" s="26" t="s">
        <v>182</v>
      </c>
      <c r="E1" s="3" t="s">
        <v>2</v>
      </c>
      <c r="F1" s="26" t="s">
        <v>183</v>
      </c>
    </row>
    <row r="2" customFormat="false" ht="12.8" hidden="true" customHeight="false" outlineLevel="0" collapsed="false">
      <c r="A2" s="4" t="s">
        <v>184</v>
      </c>
      <c r="B2" s="31" t="s">
        <v>361</v>
      </c>
      <c r="C2" s="5" t="s">
        <v>362</v>
      </c>
      <c r="D2" s="0" t="s">
        <v>187</v>
      </c>
      <c r="E2" s="6" t="s">
        <v>186</v>
      </c>
      <c r="F2" s="0" t="s">
        <v>188</v>
      </c>
    </row>
    <row r="3" customFormat="false" ht="12.8" hidden="false" customHeight="false" outlineLevel="0" collapsed="false">
      <c r="A3" s="4" t="s">
        <v>189</v>
      </c>
      <c r="B3" s="25" t="s">
        <v>363</v>
      </c>
      <c r="C3" s="7" t="s">
        <v>364</v>
      </c>
      <c r="D3" s="0" t="s">
        <v>192</v>
      </c>
      <c r="E3" s="6" t="s">
        <v>191</v>
      </c>
      <c r="F3" s="0" t="s">
        <v>193</v>
      </c>
    </row>
    <row r="4" customFormat="false" ht="12.8" hidden="false" customHeight="false" outlineLevel="0" collapsed="false">
      <c r="A4" s="4" t="s">
        <v>195</v>
      </c>
      <c r="B4" s="31" t="s">
        <v>365</v>
      </c>
      <c r="C4" s="5" t="s">
        <v>366</v>
      </c>
      <c r="D4" s="0" t="s">
        <v>192</v>
      </c>
      <c r="E4" s="6" t="s">
        <v>16</v>
      </c>
      <c r="F4" s="0" t="s">
        <v>197</v>
      </c>
    </row>
    <row r="5" customFormat="false" ht="12.8" hidden="false" customHeight="false" outlineLevel="0" collapsed="false">
      <c r="A5" s="4" t="s">
        <v>21</v>
      </c>
      <c r="B5" s="25" t="s">
        <v>367</v>
      </c>
      <c r="C5" s="7" t="s">
        <v>368</v>
      </c>
      <c r="D5" s="0" t="s">
        <v>192</v>
      </c>
      <c r="E5" s="6" t="s">
        <v>21</v>
      </c>
      <c r="F5" s="24" t="s">
        <v>199</v>
      </c>
    </row>
    <row r="6" customFormat="false" ht="12.8" hidden="false" customHeight="false" outlineLevel="0" collapsed="false">
      <c r="A6" s="23" t="s">
        <v>355</v>
      </c>
      <c r="B6" s="30" t="s">
        <v>369</v>
      </c>
      <c r="C6" s="30" t="s">
        <v>370</v>
      </c>
      <c r="D6" s="0" t="s">
        <v>192</v>
      </c>
      <c r="E6" s="0" t="s">
        <v>305</v>
      </c>
      <c r="F6" s="0" t="s">
        <v>371</v>
      </c>
    </row>
    <row r="7" customFormat="false" ht="12.8" hidden="false" customHeight="false" outlineLevel="0" collapsed="false">
      <c r="A7" s="15" t="s">
        <v>169</v>
      </c>
      <c r="B7" s="30" t="s">
        <v>372</v>
      </c>
      <c r="C7" s="30" t="s">
        <v>373</v>
      </c>
      <c r="D7" s="0" t="s">
        <v>192</v>
      </c>
      <c r="E7" s="15" t="s">
        <v>169</v>
      </c>
      <c r="F7" s="15" t="s">
        <v>299</v>
      </c>
    </row>
    <row r="8" customFormat="false" ht="23.85" hidden="true" customHeight="false" outlineLevel="0" collapsed="false">
      <c r="A8" s="4" t="s">
        <v>200</v>
      </c>
      <c r="B8" s="31" t="s">
        <v>374</v>
      </c>
      <c r="C8" s="5" t="s">
        <v>375</v>
      </c>
      <c r="D8" s="0" t="s">
        <v>187</v>
      </c>
      <c r="E8" s="6" t="s">
        <v>24</v>
      </c>
      <c r="F8" s="0" t="s">
        <v>202</v>
      </c>
    </row>
    <row r="9" customFormat="false" ht="12.8" hidden="false" customHeight="false" outlineLevel="0" collapsed="false">
      <c r="A9" s="4" t="s">
        <v>25</v>
      </c>
      <c r="B9" s="31" t="s">
        <v>376</v>
      </c>
      <c r="C9" s="5" t="s">
        <v>377</v>
      </c>
      <c r="D9" s="0" t="s">
        <v>192</v>
      </c>
      <c r="E9" s="6" t="s">
        <v>27</v>
      </c>
    </row>
    <row r="10" customFormat="false" ht="12.8" hidden="false" customHeight="false" outlineLevel="0" collapsed="false">
      <c r="A10" s="4" t="s">
        <v>204</v>
      </c>
      <c r="B10" s="31" t="s">
        <v>378</v>
      </c>
      <c r="C10" s="5" t="s">
        <v>379</v>
      </c>
      <c r="D10" s="0" t="s">
        <v>192</v>
      </c>
      <c r="E10" s="6" t="s">
        <v>32</v>
      </c>
      <c r="F10" s="0" t="s">
        <v>206</v>
      </c>
    </row>
    <row r="11" customFormat="false" ht="12.8" hidden="false" customHeight="false" outlineLevel="0" collapsed="false">
      <c r="A11" s="4" t="s">
        <v>11</v>
      </c>
      <c r="B11" s="31" t="s">
        <v>380</v>
      </c>
      <c r="C11" s="5" t="s">
        <v>381</v>
      </c>
      <c r="D11" s="0" t="s">
        <v>192</v>
      </c>
      <c r="E11" s="6" t="s">
        <v>13</v>
      </c>
    </row>
    <row r="12" customFormat="false" ht="12.8" hidden="true" customHeight="false" outlineLevel="0" collapsed="false">
      <c r="A12" s="23" t="s">
        <v>165</v>
      </c>
      <c r="B12" s="29" t="s">
        <v>382</v>
      </c>
      <c r="C12" s="29" t="s">
        <v>383</v>
      </c>
      <c r="D12" s="0" t="s">
        <v>187</v>
      </c>
      <c r="E12" s="23" t="s">
        <v>165</v>
      </c>
    </row>
    <row r="13" customFormat="false" ht="15" hidden="false" customHeight="false" outlineLevel="0" collapsed="false">
      <c r="A13" s="4" t="s">
        <v>210</v>
      </c>
      <c r="B13" s="32" t="s">
        <v>384</v>
      </c>
      <c r="C13" s="12" t="s">
        <v>385</v>
      </c>
      <c r="D13" s="0" t="s">
        <v>192</v>
      </c>
      <c r="E13" s="6" t="s">
        <v>42</v>
      </c>
      <c r="F13" s="0" t="s">
        <v>212</v>
      </c>
    </row>
    <row r="14" customFormat="false" ht="12.8" hidden="false" customHeight="false" outlineLevel="0" collapsed="false">
      <c r="A14" s="4" t="s">
        <v>213</v>
      </c>
      <c r="B14" s="31" t="s">
        <v>386</v>
      </c>
      <c r="C14" s="5" t="s">
        <v>387</v>
      </c>
      <c r="D14" s="0" t="s">
        <v>192</v>
      </c>
      <c r="E14" s="6" t="s">
        <v>47</v>
      </c>
      <c r="F14" s="0" t="s">
        <v>215</v>
      </c>
    </row>
    <row r="15" customFormat="false" ht="12.8" hidden="false" customHeight="false" outlineLevel="0" collapsed="false">
      <c r="A15" s="4" t="s">
        <v>216</v>
      </c>
      <c r="B15" s="25" t="s">
        <v>388</v>
      </c>
      <c r="C15" s="7" t="s">
        <v>389</v>
      </c>
      <c r="D15" s="0" t="s">
        <v>192</v>
      </c>
      <c r="E15" s="6" t="s">
        <v>50</v>
      </c>
      <c r="F15" s="0" t="s">
        <v>218</v>
      </c>
    </row>
    <row r="16" customFormat="false" ht="12.8" hidden="false" customHeight="false" outlineLevel="0" collapsed="false">
      <c r="A16" s="4" t="s">
        <v>219</v>
      </c>
      <c r="B16" s="25" t="s">
        <v>390</v>
      </c>
      <c r="C16" s="7" t="s">
        <v>391</v>
      </c>
      <c r="D16" s="0" t="s">
        <v>192</v>
      </c>
      <c r="E16" s="6" t="s">
        <v>53</v>
      </c>
      <c r="F16" s="0" t="s">
        <v>221</v>
      </c>
    </row>
    <row r="17" customFormat="false" ht="12.8" hidden="true" customHeight="false" outlineLevel="0" collapsed="false">
      <c r="A17" s="4" t="s">
        <v>222</v>
      </c>
      <c r="B17" s="25" t="s">
        <v>392</v>
      </c>
      <c r="C17" s="7" t="s">
        <v>393</v>
      </c>
      <c r="D17" s="0" t="s">
        <v>187</v>
      </c>
      <c r="E17" s="6" t="s">
        <v>56</v>
      </c>
      <c r="F17" s="0" t="s">
        <v>224</v>
      </c>
    </row>
    <row r="18" customFormat="false" ht="23.85" hidden="false" customHeight="false" outlineLevel="0" collapsed="false">
      <c r="A18" s="4" t="s">
        <v>225</v>
      </c>
      <c r="B18" s="31" t="s">
        <v>394</v>
      </c>
      <c r="C18" s="5" t="s">
        <v>395</v>
      </c>
      <c r="D18" s="0" t="s">
        <v>192</v>
      </c>
      <c r="E18" s="6" t="s">
        <v>59</v>
      </c>
    </row>
    <row r="19" customFormat="false" ht="12.8" hidden="false" customHeight="false" outlineLevel="0" collapsed="false">
      <c r="A19" s="4" t="s">
        <v>64</v>
      </c>
      <c r="B19" s="25" t="s">
        <v>396</v>
      </c>
      <c r="C19" s="7" t="s">
        <v>397</v>
      </c>
      <c r="D19" s="0" t="s">
        <v>192</v>
      </c>
      <c r="E19" s="6" t="s">
        <v>64</v>
      </c>
      <c r="F19" s="0" t="s">
        <v>228</v>
      </c>
    </row>
    <row r="20" customFormat="false" ht="12.8" hidden="false" customHeight="false" outlineLevel="0" collapsed="false">
      <c r="A20" s="4" t="s">
        <v>229</v>
      </c>
      <c r="B20" s="31" t="s">
        <v>398</v>
      </c>
      <c r="C20" s="5" t="s">
        <v>399</v>
      </c>
      <c r="D20" s="0" t="s">
        <v>192</v>
      </c>
      <c r="E20" s="6" t="s">
        <v>67</v>
      </c>
      <c r="F20" s="24" t="s">
        <v>231</v>
      </c>
    </row>
    <row r="21" customFormat="false" ht="12.8" hidden="false" customHeight="false" outlineLevel="0" collapsed="false">
      <c r="A21" s="4" t="s">
        <v>232</v>
      </c>
      <c r="B21" s="31" t="s">
        <v>400</v>
      </c>
      <c r="C21" s="5" t="s">
        <v>401</v>
      </c>
      <c r="D21" s="0" t="s">
        <v>192</v>
      </c>
      <c r="E21" s="6" t="s">
        <v>70</v>
      </c>
      <c r="F21" s="0" t="s">
        <v>234</v>
      </c>
    </row>
    <row r="22" customFormat="false" ht="12.8" hidden="false" customHeight="false" outlineLevel="0" collapsed="false">
      <c r="A22" s="15" t="s">
        <v>173</v>
      </c>
      <c r="B22" s="30" t="s">
        <v>402</v>
      </c>
      <c r="C22" s="30" t="s">
        <v>403</v>
      </c>
      <c r="D22" s="0" t="s">
        <v>192</v>
      </c>
      <c r="E22" s="15" t="s">
        <v>173</v>
      </c>
      <c r="F22" s="0" t="s">
        <v>303</v>
      </c>
    </row>
    <row r="23" customFormat="false" ht="12.8" hidden="true" customHeight="false" outlineLevel="0" collapsed="false">
      <c r="A23" s="4" t="s">
        <v>235</v>
      </c>
      <c r="B23" s="25" t="s">
        <v>404</v>
      </c>
      <c r="C23" s="7" t="s">
        <v>405</v>
      </c>
      <c r="D23" s="0" t="s">
        <v>187</v>
      </c>
      <c r="E23" s="6" t="s">
        <v>73</v>
      </c>
      <c r="F23" s="0" t="s">
        <v>237</v>
      </c>
    </row>
    <row r="24" customFormat="false" ht="12.8" hidden="false" customHeight="false" outlineLevel="0" collapsed="false">
      <c r="A24" s="4" t="s">
        <v>238</v>
      </c>
      <c r="B24" s="31" t="s">
        <v>406</v>
      </c>
      <c r="C24" s="5" t="s">
        <v>407</v>
      </c>
      <c r="D24" s="0" t="s">
        <v>192</v>
      </c>
      <c r="E24" s="6" t="s">
        <v>76</v>
      </c>
      <c r="F24" s="0" t="s">
        <v>240</v>
      </c>
    </row>
    <row r="25" customFormat="false" ht="12.8" hidden="false" customHeight="false" outlineLevel="0" collapsed="false">
      <c r="A25" s="4" t="s">
        <v>241</v>
      </c>
      <c r="B25" s="31" t="s">
        <v>408</v>
      </c>
      <c r="C25" s="5" t="s">
        <v>409</v>
      </c>
      <c r="D25" s="0" t="s">
        <v>192</v>
      </c>
      <c r="E25" s="13" t="s">
        <v>81</v>
      </c>
      <c r="F25" s="0" t="s">
        <v>243</v>
      </c>
    </row>
    <row r="26" customFormat="false" ht="12.8" hidden="false" customHeight="false" outlineLevel="0" collapsed="false">
      <c r="A26" s="4" t="s">
        <v>244</v>
      </c>
      <c r="B26" s="31" t="s">
        <v>410</v>
      </c>
      <c r="C26" s="5" t="s">
        <v>411</v>
      </c>
      <c r="D26" s="0" t="s">
        <v>192</v>
      </c>
      <c r="E26" s="6" t="s">
        <v>86</v>
      </c>
      <c r="F26" s="0" t="s">
        <v>246</v>
      </c>
    </row>
    <row r="27" customFormat="false" ht="12.8" hidden="true" customHeight="false" outlineLevel="0" collapsed="false">
      <c r="A27" s="4" t="s">
        <v>247</v>
      </c>
      <c r="B27" s="25" t="s">
        <v>412</v>
      </c>
      <c r="C27" s="7" t="s">
        <v>413</v>
      </c>
      <c r="D27" s="0" t="s">
        <v>187</v>
      </c>
      <c r="E27" s="3" t="s">
        <v>89</v>
      </c>
      <c r="F27" s="0" t="s">
        <v>249</v>
      </c>
    </row>
    <row r="28" customFormat="false" ht="12.8" hidden="true" customHeight="false" outlineLevel="0" collapsed="false">
      <c r="A28" s="15" t="s">
        <v>171</v>
      </c>
      <c r="B28" s="30" t="s">
        <v>414</v>
      </c>
      <c r="C28" s="30" t="s">
        <v>415</v>
      </c>
      <c r="D28" s="0" t="s">
        <v>187</v>
      </c>
      <c r="E28" s="15" t="s">
        <v>171</v>
      </c>
      <c r="F28" s="0" t="s">
        <v>301</v>
      </c>
    </row>
    <row r="29" customFormat="false" ht="12.8" hidden="true" customHeight="false" outlineLevel="0" collapsed="false">
      <c r="A29" s="4" t="s">
        <v>250</v>
      </c>
      <c r="B29" s="25" t="s">
        <v>416</v>
      </c>
      <c r="C29" s="7" t="s">
        <v>417</v>
      </c>
      <c r="D29" s="0" t="s">
        <v>187</v>
      </c>
      <c r="E29" s="6" t="s">
        <v>92</v>
      </c>
      <c r="F29" s="0" t="s">
        <v>252</v>
      </c>
    </row>
    <row r="30" customFormat="false" ht="12.8" hidden="true" customHeight="false" outlineLevel="0" collapsed="false">
      <c r="A30" s="4" t="s">
        <v>253</v>
      </c>
      <c r="B30" s="31" t="s">
        <v>418</v>
      </c>
      <c r="C30" s="5" t="s">
        <v>419</v>
      </c>
      <c r="D30" s="0" t="s">
        <v>187</v>
      </c>
      <c r="E30" s="6" t="s">
        <v>97</v>
      </c>
    </row>
    <row r="31" customFormat="false" ht="12.8" hidden="true" customHeight="false" outlineLevel="0" collapsed="false">
      <c r="A31" s="4" t="s">
        <v>255</v>
      </c>
      <c r="B31" s="31" t="s">
        <v>420</v>
      </c>
      <c r="C31" s="5" t="s">
        <v>421</v>
      </c>
      <c r="D31" s="0" t="s">
        <v>187</v>
      </c>
      <c r="E31" s="6" t="s">
        <v>102</v>
      </c>
      <c r="F31" s="0" t="s">
        <v>257</v>
      </c>
    </row>
    <row r="32" customFormat="false" ht="12.8" hidden="false" customHeight="false" outlineLevel="0" collapsed="false">
      <c r="A32" s="4" t="s">
        <v>258</v>
      </c>
      <c r="B32" s="31" t="s">
        <v>422</v>
      </c>
      <c r="C32" s="5" t="s">
        <v>423</v>
      </c>
      <c r="D32" s="0" t="s">
        <v>192</v>
      </c>
      <c r="E32" s="6" t="s">
        <v>107</v>
      </c>
      <c r="F32" s="0" t="s">
        <v>260</v>
      </c>
    </row>
    <row r="33" customFormat="false" ht="12.8" hidden="true" customHeight="false" outlineLevel="0" collapsed="false">
      <c r="A33" s="15" t="s">
        <v>167</v>
      </c>
      <c r="B33" s="29" t="s">
        <v>424</v>
      </c>
      <c r="C33" s="29" t="s">
        <v>425</v>
      </c>
      <c r="D33" s="0" t="s">
        <v>187</v>
      </c>
      <c r="E33" s="15" t="s">
        <v>167</v>
      </c>
    </row>
    <row r="34" customFormat="false" ht="12.8" hidden="false" customHeight="false" outlineLevel="0" collapsed="false">
      <c r="A34" s="4" t="s">
        <v>261</v>
      </c>
      <c r="B34" s="31" t="s">
        <v>426</v>
      </c>
      <c r="C34" s="5" t="s">
        <v>427</v>
      </c>
      <c r="D34" s="0" t="s">
        <v>192</v>
      </c>
      <c r="E34" s="13" t="s">
        <v>117</v>
      </c>
      <c r="F34" s="0" t="s">
        <v>263</v>
      </c>
    </row>
    <row r="35" customFormat="false" ht="12.8" hidden="false" customHeight="false" outlineLevel="0" collapsed="false">
      <c r="A35" s="4" t="s">
        <v>264</v>
      </c>
      <c r="B35" s="25" t="s">
        <v>428</v>
      </c>
      <c r="C35" s="7" t="s">
        <v>429</v>
      </c>
      <c r="D35" s="0" t="s">
        <v>192</v>
      </c>
      <c r="E35" s="6" t="s">
        <v>120</v>
      </c>
      <c r="F35" s="0" t="s">
        <v>266</v>
      </c>
    </row>
    <row r="36" customFormat="false" ht="12.8" hidden="true" customHeight="false" outlineLevel="0" collapsed="false">
      <c r="A36" s="4" t="s">
        <v>123</v>
      </c>
      <c r="B36" s="25" t="s">
        <v>430</v>
      </c>
      <c r="C36" s="7" t="s">
        <v>431</v>
      </c>
      <c r="D36" s="0" t="s">
        <v>187</v>
      </c>
      <c r="E36" s="3" t="s">
        <v>123</v>
      </c>
    </row>
    <row r="37" customFormat="false" ht="12.8" hidden="false" customHeight="false" outlineLevel="0" collapsed="false">
      <c r="A37" s="4" t="s">
        <v>207</v>
      </c>
      <c r="B37" s="25" t="s">
        <v>432</v>
      </c>
      <c r="C37" s="7" t="s">
        <v>433</v>
      </c>
      <c r="D37" s="0" t="s">
        <v>192</v>
      </c>
      <c r="E37" s="6" t="s">
        <v>127</v>
      </c>
      <c r="F37" s="0" t="s">
        <v>269</v>
      </c>
    </row>
    <row r="38" customFormat="false" ht="12.8" hidden="true" customHeight="false" outlineLevel="0" collapsed="false">
      <c r="A38" s="4" t="s">
        <v>270</v>
      </c>
      <c r="B38" s="31" t="s">
        <v>434</v>
      </c>
      <c r="C38" s="5" t="s">
        <v>435</v>
      </c>
      <c r="D38" s="0" t="s">
        <v>187</v>
      </c>
      <c r="E38" s="6" t="s">
        <v>133</v>
      </c>
      <c r="F38" s="0" t="s">
        <v>272</v>
      </c>
    </row>
    <row r="39" customFormat="false" ht="12.8" hidden="false" customHeight="false" outlineLevel="0" collapsed="false">
      <c r="A39" s="4" t="s">
        <v>273</v>
      </c>
      <c r="B39" s="25" t="s">
        <v>436</v>
      </c>
      <c r="C39" s="7" t="s">
        <v>437</v>
      </c>
      <c r="D39" s="0" t="s">
        <v>192</v>
      </c>
      <c r="E39" s="6" t="s">
        <v>138</v>
      </c>
      <c r="F39" s="26" t="s">
        <v>275</v>
      </c>
    </row>
    <row r="40" customFormat="false" ht="12.8" hidden="true" customHeight="false" outlineLevel="0" collapsed="false">
      <c r="A40" s="0" t="s">
        <v>180</v>
      </c>
      <c r="B40" s="29" t="s">
        <v>438</v>
      </c>
      <c r="C40" s="29" t="s">
        <v>439</v>
      </c>
      <c r="D40" s="0" t="s">
        <v>187</v>
      </c>
      <c r="E40" s="0" t="s">
        <v>308</v>
      </c>
    </row>
    <row r="41" customFormat="false" ht="12.8" hidden="false" customHeight="false" outlineLevel="0" collapsed="false">
      <c r="A41" s="4" t="s">
        <v>276</v>
      </c>
      <c r="B41" s="25" t="s">
        <v>440</v>
      </c>
      <c r="C41" s="7" t="s">
        <v>441</v>
      </c>
      <c r="D41" s="0" t="s">
        <v>192</v>
      </c>
      <c r="E41" s="27" t="s">
        <v>278</v>
      </c>
      <c r="F41" s="0" t="s">
        <v>279</v>
      </c>
    </row>
    <row r="42" customFormat="false" ht="12.8" hidden="true" customHeight="false" outlineLevel="0" collapsed="false">
      <c r="A42" s="4" t="s">
        <v>280</v>
      </c>
      <c r="B42" s="33" t="s">
        <v>442</v>
      </c>
      <c r="C42" s="14" t="s">
        <v>443</v>
      </c>
      <c r="D42" s="0" t="s">
        <v>187</v>
      </c>
      <c r="E42" s="6" t="s">
        <v>144</v>
      </c>
      <c r="F42" s="0" t="s">
        <v>282</v>
      </c>
    </row>
    <row r="43" customFormat="false" ht="12.8" hidden="false" customHeight="false" outlineLevel="0" collapsed="false">
      <c r="A43" s="4" t="s">
        <v>283</v>
      </c>
      <c r="B43" s="31" t="s">
        <v>444</v>
      </c>
      <c r="C43" s="5" t="s">
        <v>445</v>
      </c>
      <c r="D43" s="0" t="s">
        <v>192</v>
      </c>
      <c r="E43" s="6" t="s">
        <v>149</v>
      </c>
      <c r="F43" s="0" t="s">
        <v>285</v>
      </c>
    </row>
    <row r="44" customFormat="false" ht="12.8" hidden="false" customHeight="false" outlineLevel="0" collapsed="false">
      <c r="A44" s="16" t="s">
        <v>286</v>
      </c>
      <c r="B44" s="34" t="s">
        <v>446</v>
      </c>
      <c r="C44" s="17" t="s">
        <v>447</v>
      </c>
      <c r="D44" s="0" t="s">
        <v>192</v>
      </c>
      <c r="E44" s="18" t="s">
        <v>288</v>
      </c>
      <c r="F44" s="0" t="s">
        <v>289</v>
      </c>
    </row>
    <row r="45" customFormat="false" ht="15.65" hidden="true" customHeight="false" outlineLevel="0" collapsed="false">
      <c r="A45" s="16" t="s">
        <v>290</v>
      </c>
      <c r="B45" s="35" t="s">
        <v>448</v>
      </c>
      <c r="C45" s="19" t="s">
        <v>449</v>
      </c>
      <c r="D45" s="0" t="s">
        <v>187</v>
      </c>
      <c r="E45" s="18" t="s">
        <v>157</v>
      </c>
      <c r="F45" s="0" t="s">
        <v>292</v>
      </c>
    </row>
    <row r="46" customFormat="false" ht="12.8" hidden="true" customHeight="false" outlineLevel="0" collapsed="false">
      <c r="A46" s="16" t="s">
        <v>158</v>
      </c>
      <c r="B46" s="34" t="s">
        <v>450</v>
      </c>
      <c r="C46" s="17" t="s">
        <v>451</v>
      </c>
      <c r="D46" s="0" t="s">
        <v>187</v>
      </c>
      <c r="E46" s="16" t="s">
        <v>158</v>
      </c>
    </row>
    <row r="47" customFormat="false" ht="15" hidden="true" customHeight="false" outlineLevel="0" collapsed="false">
      <c r="A47" s="16" t="s">
        <v>162</v>
      </c>
      <c r="B47" s="36" t="s">
        <v>452</v>
      </c>
      <c r="C47" s="28" t="s">
        <v>453</v>
      </c>
      <c r="D47" s="0" t="s">
        <v>187</v>
      </c>
      <c r="E47" s="21" t="s">
        <v>162</v>
      </c>
      <c r="F47" s="0" t="s">
        <v>295</v>
      </c>
    </row>
  </sheetData>
  <autoFilter ref="A1:F47">
    <filterColumn colId="4">
      <customFilters and="true">
        <customFilter operator="equal" val="+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61"/>
    <col collapsed="false" customWidth="true" hidden="false" outlineLevel="0" max="5" min="5" style="0" width="17.83"/>
    <col collapsed="false" customWidth="true" hidden="false" outlineLevel="0" max="6" min="6" style="0" width="19.49"/>
    <col collapsed="false" customWidth="true" hidden="false" outlineLevel="0" max="7" min="7" style="0" width="16.3"/>
    <col collapsed="false" customWidth="true" hidden="false" outlineLevel="0" max="8" min="8" style="0" width="15.61"/>
    <col collapsed="false" customWidth="true" hidden="false" outlineLevel="0" max="10" min="10" style="0" width="15.84"/>
  </cols>
  <sheetData>
    <row r="1" customFormat="false" ht="12.8" hidden="false" customHeight="false" outlineLevel="0" collapsed="false">
      <c r="A1" s="23" t="s">
        <v>358</v>
      </c>
      <c r="B1" s="29" t="s">
        <v>359</v>
      </c>
      <c r="C1" s="29" t="s">
        <v>360</v>
      </c>
      <c r="D1" s="0" t="s">
        <v>182</v>
      </c>
      <c r="E1" s="0" t="s">
        <v>454</v>
      </c>
      <c r="F1" s="0" t="s">
        <v>455</v>
      </c>
      <c r="G1" s="0" t="s">
        <v>456</v>
      </c>
      <c r="H1" s="0" t="s">
        <v>457</v>
      </c>
      <c r="I1" s="0" t="s">
        <v>458</v>
      </c>
      <c r="J1" s="0" t="s">
        <v>2</v>
      </c>
      <c r="K1" s="0" t="s">
        <v>183</v>
      </c>
    </row>
    <row r="2" customFormat="false" ht="12.8" hidden="false" customHeight="false" outlineLevel="0" collapsed="false">
      <c r="A2" s="15" t="s">
        <v>184</v>
      </c>
      <c r="B2" s="29" t="n">
        <v>50020</v>
      </c>
      <c r="C2" s="29" t="n">
        <v>51727</v>
      </c>
      <c r="D2" s="0" t="s">
        <v>187</v>
      </c>
      <c r="J2" s="0" t="s">
        <v>186</v>
      </c>
      <c r="K2" s="0" t="s">
        <v>188</v>
      </c>
    </row>
    <row r="3" customFormat="false" ht="12.8" hidden="false" customHeight="false" outlineLevel="0" collapsed="false">
      <c r="A3" s="15" t="s">
        <v>200</v>
      </c>
      <c r="B3" s="30" t="n">
        <v>1004500</v>
      </c>
      <c r="C3" s="30" t="n">
        <v>1006562</v>
      </c>
      <c r="D3" s="0" t="s">
        <v>187</v>
      </c>
      <c r="E3" s="15" t="s">
        <v>459</v>
      </c>
      <c r="F3" s="0" t="n">
        <f aca="false">(B3-C2)</f>
        <v>952773</v>
      </c>
      <c r="G3" s="29" t="n">
        <v>51727</v>
      </c>
      <c r="H3" s="30" t="n">
        <v>1004500</v>
      </c>
      <c r="I3" s="26" t="n">
        <f aca="false">(H3-G3)</f>
        <v>952773</v>
      </c>
      <c r="J3" s="0" t="s">
        <v>460</v>
      </c>
      <c r="K3" s="15" t="s">
        <v>202</v>
      </c>
    </row>
    <row r="4" customFormat="false" ht="12.8" hidden="false" customHeight="false" outlineLevel="0" collapsed="false">
      <c r="A4" s="15" t="s">
        <v>461</v>
      </c>
      <c r="B4" s="26" t="n">
        <v>1265471</v>
      </c>
      <c r="C4" s="26" t="n">
        <v>1266985</v>
      </c>
      <c r="D4" s="0" t="s">
        <v>187</v>
      </c>
      <c r="E4" s="15" t="s">
        <v>462</v>
      </c>
      <c r="F4" s="0" t="n">
        <f aca="false">(B4-C3)</f>
        <v>258909</v>
      </c>
      <c r="G4" s="30" t="n">
        <v>1006562</v>
      </c>
      <c r="H4" s="26" t="n">
        <v>1265471</v>
      </c>
      <c r="I4" s="26" t="n">
        <f aca="false">(H4-G4)</f>
        <v>258909</v>
      </c>
      <c r="J4" s="0" t="s">
        <v>461</v>
      </c>
    </row>
    <row r="5" customFormat="false" ht="12.8" hidden="false" customHeight="false" outlineLevel="0" collapsed="false">
      <c r="A5" s="15" t="s">
        <v>222</v>
      </c>
      <c r="B5" s="30" t="n">
        <v>1586209</v>
      </c>
      <c r="C5" s="30" t="n">
        <v>1588482</v>
      </c>
      <c r="D5" s="0" t="s">
        <v>187</v>
      </c>
      <c r="E5" s="15" t="s">
        <v>463</v>
      </c>
      <c r="F5" s="0" t="n">
        <f aca="false">(B5-C4)</f>
        <v>319224</v>
      </c>
      <c r="G5" s="26" t="n">
        <v>1266985</v>
      </c>
      <c r="H5" s="30" t="n">
        <v>1586209</v>
      </c>
      <c r="I5" s="26" t="n">
        <f aca="false">(H5-G5)</f>
        <v>319224</v>
      </c>
      <c r="J5" s="0" t="s">
        <v>56</v>
      </c>
      <c r="K5" s="0" t="s">
        <v>224</v>
      </c>
    </row>
    <row r="6" customFormat="false" ht="12.8" hidden="false" customHeight="false" outlineLevel="0" collapsed="false">
      <c r="A6" s="23" t="s">
        <v>235</v>
      </c>
      <c r="B6" s="30" t="n">
        <v>2153888</v>
      </c>
      <c r="C6" s="30" t="n">
        <v>2156592</v>
      </c>
      <c r="D6" s="0" t="s">
        <v>187</v>
      </c>
      <c r="E6" s="15" t="s">
        <v>464</v>
      </c>
      <c r="F6" s="0" t="n">
        <f aca="false">(B6-C5)</f>
        <v>565406</v>
      </c>
      <c r="G6" s="30" t="n">
        <v>1588482</v>
      </c>
      <c r="H6" s="30" t="n">
        <v>2153888</v>
      </c>
      <c r="I6" s="26" t="n">
        <f aca="false">(H6-G6)</f>
        <v>565406</v>
      </c>
      <c r="J6" s="0" t="s">
        <v>73</v>
      </c>
      <c r="K6" s="0" t="s">
        <v>237</v>
      </c>
    </row>
    <row r="7" customFormat="false" ht="12.8" hidden="false" customHeight="false" outlineLevel="0" collapsed="false">
      <c r="A7" s="0" t="s">
        <v>247</v>
      </c>
      <c r="B7" s="29" t="n">
        <v>2727335</v>
      </c>
      <c r="C7" s="29" t="n">
        <v>2728266</v>
      </c>
      <c r="D7" s="0" t="s">
        <v>187</v>
      </c>
      <c r="E7" s="26" t="s">
        <v>465</v>
      </c>
      <c r="F7" s="0" t="n">
        <f aca="false">(B7-C6)</f>
        <v>570743</v>
      </c>
      <c r="G7" s="30" t="n">
        <v>2156592</v>
      </c>
      <c r="H7" s="29" t="n">
        <v>2727335</v>
      </c>
      <c r="I7" s="26" t="n">
        <f aca="false">(H7-G7)</f>
        <v>570743</v>
      </c>
      <c r="J7" s="0" t="s">
        <v>89</v>
      </c>
      <c r="K7" s="0" t="s">
        <v>249</v>
      </c>
    </row>
    <row r="8" customFormat="false" ht="12.8" hidden="false" customHeight="false" outlineLevel="0" collapsed="false">
      <c r="A8" s="0" t="s">
        <v>171</v>
      </c>
      <c r="B8" s="0" t="n">
        <v>2786574</v>
      </c>
      <c r="C8" s="0" t="n">
        <v>2792494</v>
      </c>
      <c r="D8" s="0" t="s">
        <v>187</v>
      </c>
      <c r="E8" s="26" t="s">
        <v>466</v>
      </c>
      <c r="F8" s="0" t="n">
        <f aca="false">(B8-C7)</f>
        <v>58308</v>
      </c>
      <c r="G8" s="29" t="n">
        <v>2728266</v>
      </c>
      <c r="H8" s="0" t="n">
        <v>2786574</v>
      </c>
      <c r="I8" s="26" t="n">
        <f aca="false">(H8-G8)</f>
        <v>58308</v>
      </c>
      <c r="J8" s="0" t="s">
        <v>171</v>
      </c>
      <c r="K8" s="0" t="s">
        <v>301</v>
      </c>
    </row>
    <row r="9" customFormat="false" ht="12.8" hidden="false" customHeight="false" outlineLevel="0" collapsed="false">
      <c r="A9" s="0" t="s">
        <v>250</v>
      </c>
      <c r="B9" s="0" t="n">
        <v>2923198</v>
      </c>
      <c r="C9" s="0" t="n">
        <v>2925383</v>
      </c>
      <c r="D9" s="0" t="s">
        <v>187</v>
      </c>
      <c r="E9" s="26" t="s">
        <v>467</v>
      </c>
      <c r="F9" s="0" t="n">
        <f aca="false">(B9-C8)</f>
        <v>130704</v>
      </c>
      <c r="G9" s="0" t="n">
        <v>2792494</v>
      </c>
      <c r="H9" s="0" t="n">
        <v>2923198</v>
      </c>
      <c r="I9" s="26" t="n">
        <f aca="false">(H9-G9)</f>
        <v>130704</v>
      </c>
      <c r="J9" s="0" t="s">
        <v>92</v>
      </c>
      <c r="K9" s="0" t="s">
        <v>252</v>
      </c>
    </row>
    <row r="10" customFormat="false" ht="12.8" hidden="false" customHeight="false" outlineLevel="0" collapsed="false">
      <c r="A10" s="0" t="s">
        <v>253</v>
      </c>
      <c r="B10" s="0" t="n">
        <v>3003279</v>
      </c>
      <c r="C10" s="0" t="n">
        <v>3005650</v>
      </c>
      <c r="D10" s="0" t="s">
        <v>187</v>
      </c>
      <c r="E10" s="26" t="s">
        <v>468</v>
      </c>
      <c r="F10" s="0" t="n">
        <f aca="false">(B10-C9)</f>
        <v>77896</v>
      </c>
      <c r="G10" s="0" t="n">
        <v>2925383</v>
      </c>
      <c r="H10" s="0" t="n">
        <v>3003279</v>
      </c>
      <c r="I10" s="26" t="n">
        <f aca="false">(H10-G10)</f>
        <v>77896</v>
      </c>
      <c r="J10" s="0" t="s">
        <v>97</v>
      </c>
    </row>
    <row r="11" customFormat="false" ht="12.8" hidden="false" customHeight="false" outlineLevel="0" collapsed="false">
      <c r="A11" s="0" t="s">
        <v>255</v>
      </c>
      <c r="B11" s="0" t="n">
        <v>3056419</v>
      </c>
      <c r="C11" s="0" t="n">
        <v>3058531</v>
      </c>
      <c r="D11" s="0" t="s">
        <v>187</v>
      </c>
      <c r="E11" s="26" t="s">
        <v>469</v>
      </c>
      <c r="F11" s="0" t="n">
        <f aca="false">(B11-C10)</f>
        <v>50769</v>
      </c>
      <c r="G11" s="0" t="n">
        <v>3005650</v>
      </c>
      <c r="H11" s="0" t="n">
        <v>3056419</v>
      </c>
      <c r="I11" s="26" t="n">
        <f aca="false">(H11-G11)</f>
        <v>50769</v>
      </c>
      <c r="J11" s="0" t="s">
        <v>102</v>
      </c>
      <c r="K11" s="0" t="s">
        <v>257</v>
      </c>
    </row>
    <row r="12" customFormat="false" ht="12.8" hidden="false" customHeight="false" outlineLevel="0" collapsed="false">
      <c r="A12" s="0" t="s">
        <v>167</v>
      </c>
      <c r="B12" s="0" t="n">
        <v>3188007</v>
      </c>
      <c r="C12" s="0" t="n">
        <v>3189397</v>
      </c>
      <c r="D12" s="0" t="s">
        <v>187</v>
      </c>
      <c r="E12" s="26" t="s">
        <v>470</v>
      </c>
      <c r="F12" s="0" t="n">
        <f aca="false">(B12-C11)</f>
        <v>129476</v>
      </c>
      <c r="G12" s="0" t="n">
        <v>3058531</v>
      </c>
      <c r="H12" s="0" t="n">
        <v>3188007</v>
      </c>
      <c r="I12" s="26" t="n">
        <f aca="false">(H12-G12)</f>
        <v>129476</v>
      </c>
      <c r="J12" s="0" t="s">
        <v>167</v>
      </c>
    </row>
    <row r="13" customFormat="false" ht="12.8" hidden="false" customHeight="false" outlineLevel="0" collapsed="false">
      <c r="A13" s="0" t="s">
        <v>123</v>
      </c>
      <c r="B13" s="0" t="n">
        <v>3310713</v>
      </c>
      <c r="C13" s="0" t="n">
        <v>3312838</v>
      </c>
      <c r="D13" s="0" t="s">
        <v>187</v>
      </c>
      <c r="E13" s="26" t="s">
        <v>471</v>
      </c>
      <c r="F13" s="0" t="n">
        <f aca="false">(B13-C12)</f>
        <v>121316</v>
      </c>
      <c r="G13" s="0" t="n">
        <v>3189397</v>
      </c>
      <c r="H13" s="0" t="n">
        <v>3310713</v>
      </c>
      <c r="I13" s="26" t="n">
        <f aca="false">(H13-G13)</f>
        <v>121316</v>
      </c>
      <c r="J13" s="0" t="s">
        <v>123</v>
      </c>
    </row>
    <row r="14" customFormat="false" ht="12.8" hidden="false" customHeight="false" outlineLevel="0" collapsed="false">
      <c r="A14" s="0" t="s">
        <v>270</v>
      </c>
      <c r="B14" s="0" t="n">
        <v>3497528</v>
      </c>
      <c r="C14" s="0" t="n">
        <v>3500749</v>
      </c>
      <c r="D14" s="0" t="s">
        <v>187</v>
      </c>
      <c r="E14" s="26" t="s">
        <v>472</v>
      </c>
      <c r="F14" s="0" t="n">
        <f aca="false">(B14-C13)</f>
        <v>184690</v>
      </c>
      <c r="G14" s="0" t="n">
        <v>3312838</v>
      </c>
      <c r="H14" s="0" t="n">
        <v>3497528</v>
      </c>
      <c r="I14" s="26" t="n">
        <f aca="false">(H14-G14)</f>
        <v>184690</v>
      </c>
      <c r="J14" s="0" t="s">
        <v>133</v>
      </c>
      <c r="K14" s="0" t="s">
        <v>272</v>
      </c>
    </row>
    <row r="15" customFormat="false" ht="12.8" hidden="false" customHeight="false" outlineLevel="0" collapsed="false">
      <c r="A15" s="0" t="s">
        <v>180</v>
      </c>
      <c r="B15" s="0" t="n">
        <v>3911674</v>
      </c>
      <c r="C15" s="0" t="n">
        <v>3920861</v>
      </c>
      <c r="D15" s="0" t="s">
        <v>187</v>
      </c>
      <c r="E15" s="26" t="s">
        <v>473</v>
      </c>
      <c r="F15" s="0" t="n">
        <f aca="false">(B15-C14)</f>
        <v>410925</v>
      </c>
      <c r="G15" s="0" t="n">
        <v>3500749</v>
      </c>
      <c r="H15" s="0" t="n">
        <v>3911674</v>
      </c>
      <c r="I15" s="26" t="n">
        <f aca="false">(H15-G15)</f>
        <v>410925</v>
      </c>
      <c r="J15" s="0" t="s">
        <v>308</v>
      </c>
    </row>
    <row r="16" customFormat="false" ht="12.8" hidden="false" customHeight="false" outlineLevel="0" collapsed="false">
      <c r="A16" s="0" t="s">
        <v>280</v>
      </c>
      <c r="B16" s="0" t="n">
        <v>4053517</v>
      </c>
      <c r="C16" s="0" t="n">
        <v>4056375</v>
      </c>
      <c r="D16" s="0" t="s">
        <v>187</v>
      </c>
      <c r="E16" s="26" t="s">
        <v>474</v>
      </c>
      <c r="F16" s="0" t="n">
        <f aca="false">(B16-C15)</f>
        <v>132656</v>
      </c>
      <c r="G16" s="0" t="n">
        <v>3920861</v>
      </c>
      <c r="H16" s="0" t="n">
        <v>4053517</v>
      </c>
      <c r="I16" s="26" t="n">
        <f aca="false">(H16-G16)</f>
        <v>132656</v>
      </c>
      <c r="J16" s="0" t="s">
        <v>144</v>
      </c>
      <c r="K16" s="0" t="s">
        <v>282</v>
      </c>
    </row>
    <row r="17" customFormat="false" ht="12.8" hidden="false" customHeight="false" outlineLevel="0" collapsed="false">
      <c r="A17" s="0" t="s">
        <v>290</v>
      </c>
      <c r="B17" s="0" t="n">
        <v>4405456</v>
      </c>
      <c r="C17" s="0" t="n">
        <v>4408202</v>
      </c>
      <c r="D17" s="0" t="s">
        <v>187</v>
      </c>
      <c r="E17" s="26" t="s">
        <v>475</v>
      </c>
      <c r="F17" s="0" t="n">
        <f aca="false">(B17-C16)</f>
        <v>349081</v>
      </c>
      <c r="G17" s="0" t="n">
        <v>4056375</v>
      </c>
      <c r="H17" s="0" t="n">
        <v>4405456</v>
      </c>
      <c r="I17" s="26" t="n">
        <f aca="false">(H17-G17)</f>
        <v>349081</v>
      </c>
      <c r="J17" s="0" t="s">
        <v>157</v>
      </c>
      <c r="K17" s="0" t="s">
        <v>292</v>
      </c>
    </row>
    <row r="18" customFormat="false" ht="12.8" hidden="false" customHeight="false" outlineLevel="0" collapsed="false">
      <c r="A18" s="0" t="s">
        <v>158</v>
      </c>
      <c r="B18" s="26" t="n">
        <v>4408202</v>
      </c>
      <c r="C18" s="0" t="n">
        <v>4408897</v>
      </c>
      <c r="D18" s="0" t="s">
        <v>187</v>
      </c>
      <c r="E18" s="26" t="s">
        <v>476</v>
      </c>
      <c r="F18" s="0" t="n">
        <f aca="false">(B18-C17)</f>
        <v>0</v>
      </c>
      <c r="G18" s="0" t="n">
        <v>4408897</v>
      </c>
      <c r="H18" s="0" t="n">
        <v>4408333</v>
      </c>
      <c r="I18" s="26" t="n">
        <f aca="false">(H18-G18)</f>
        <v>-564</v>
      </c>
      <c r="J18" s="0" t="s">
        <v>158</v>
      </c>
    </row>
    <row r="19" customFormat="false" ht="12.8" hidden="false" customHeight="false" outlineLevel="0" collapsed="false">
      <c r="A19" s="0" t="s">
        <v>162</v>
      </c>
      <c r="B19" s="0" t="n">
        <v>4408968</v>
      </c>
      <c r="C19" s="0" t="n">
        <v>4410929</v>
      </c>
      <c r="D19" s="0" t="s">
        <v>187</v>
      </c>
      <c r="E19" s="26" t="s">
        <v>477</v>
      </c>
      <c r="F19" s="0" t="n">
        <f aca="false">(B19-C18)</f>
        <v>71</v>
      </c>
      <c r="G19" s="0" t="n">
        <v>4408202</v>
      </c>
      <c r="H19" s="0" t="n">
        <v>4408968</v>
      </c>
      <c r="I19" s="26" t="n">
        <f aca="false">(H19-G19)</f>
        <v>766</v>
      </c>
      <c r="J19" s="0" t="s">
        <v>162</v>
      </c>
      <c r="K19" s="0" t="s">
        <v>295</v>
      </c>
    </row>
    <row r="20" customFormat="false" ht="12.8" hidden="false" customHeight="false" outlineLevel="0" collapsed="false">
      <c r="A20" s="0" t="s">
        <v>478</v>
      </c>
      <c r="F20" s="0" t="n">
        <f aca="false">SUM(F2:F19)</f>
        <v>4312947</v>
      </c>
      <c r="I20" s="0" t="n">
        <f aca="false">SUM(I3:I19)</f>
        <v>4313078</v>
      </c>
    </row>
    <row r="21" customFormat="false" ht="12.8" hidden="false" customHeight="false" outlineLevel="0" collapsed="false">
      <c r="A21" s="0" t="s">
        <v>479</v>
      </c>
      <c r="F21" s="0" t="n">
        <f aca="false">(F20/18)</f>
        <v>239608.166666667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21"/>
    <col collapsed="false" customWidth="true" hidden="false" outlineLevel="0" max="6" min="6" style="0" width="15.14"/>
    <col collapsed="false" customWidth="true" hidden="false" outlineLevel="0" max="7" min="7" style="0" width="17.52"/>
    <col collapsed="false" customWidth="true" hidden="false" outlineLevel="0" max="8" min="8" style="0" width="14.88"/>
    <col collapsed="false" customWidth="true" hidden="false" outlineLevel="0" max="9" min="9" style="0" width="18.89"/>
    <col collapsed="false" customWidth="true" hidden="false" outlineLevel="0" max="10" min="10" style="0" width="20.98"/>
  </cols>
  <sheetData>
    <row r="1" customFormat="false" ht="12.8" hidden="false" customHeight="false" outlineLevel="0" collapsed="false">
      <c r="A1" s="0" t="s">
        <v>358</v>
      </c>
      <c r="B1" s="0" t="s">
        <v>359</v>
      </c>
      <c r="C1" s="0" t="s">
        <v>360</v>
      </c>
      <c r="D1" s="0" t="s">
        <v>182</v>
      </c>
      <c r="E1" s="0" t="s">
        <v>455</v>
      </c>
      <c r="F1" s="0" t="s">
        <v>454</v>
      </c>
      <c r="G1" s="0" t="s">
        <v>456</v>
      </c>
      <c r="H1" s="0" t="s">
        <v>457</v>
      </c>
      <c r="I1" s="0" t="s">
        <v>458</v>
      </c>
      <c r="J1" s="0" t="s">
        <v>2</v>
      </c>
      <c r="K1" s="0" t="s">
        <v>183</v>
      </c>
    </row>
    <row r="2" customFormat="false" ht="12.8" hidden="false" customHeight="false" outlineLevel="0" collapsed="false">
      <c r="A2" s="0" t="s">
        <v>189</v>
      </c>
      <c r="B2" s="0" t="n">
        <v>105323</v>
      </c>
      <c r="C2" s="0" t="n">
        <v>117539</v>
      </c>
      <c r="D2" s="0" t="s">
        <v>192</v>
      </c>
      <c r="J2" s="0" t="s">
        <v>191</v>
      </c>
      <c r="K2" s="0" t="s">
        <v>193</v>
      </c>
    </row>
    <row r="3" customFormat="false" ht="12.8" hidden="false" customHeight="false" outlineLevel="0" collapsed="false">
      <c r="A3" s="0" t="s">
        <v>11</v>
      </c>
      <c r="B3" s="0" t="n">
        <v>117539</v>
      </c>
      <c r="C3" s="0" t="n">
        <v>119699</v>
      </c>
      <c r="D3" s="0" t="s">
        <v>192</v>
      </c>
      <c r="E3" s="0" t="n">
        <f aca="false">(B3-C2)</f>
        <v>0</v>
      </c>
      <c r="F3" s="0" t="s">
        <v>480</v>
      </c>
      <c r="G3" s="0" t="n">
        <v>117539</v>
      </c>
      <c r="H3" s="26" t="n">
        <v>117539</v>
      </c>
      <c r="I3" s="0" t="n">
        <f aca="false">(H3-G3)</f>
        <v>0</v>
      </c>
      <c r="J3" s="0" t="s">
        <v>11</v>
      </c>
    </row>
    <row r="4" customFormat="false" ht="12.8" hidden="false" customHeight="false" outlineLevel="0" collapsed="false">
      <c r="A4" s="0" t="s">
        <v>195</v>
      </c>
      <c r="B4" s="0" t="n">
        <v>194992</v>
      </c>
      <c r="C4" s="0" t="n">
        <v>209672</v>
      </c>
      <c r="D4" s="0" t="s">
        <v>192</v>
      </c>
      <c r="E4" s="0" t="n">
        <f aca="false">(B4-C3)</f>
        <v>75293</v>
      </c>
      <c r="F4" s="26" t="s">
        <v>481</v>
      </c>
      <c r="G4" s="0" t="n">
        <v>119699</v>
      </c>
      <c r="H4" s="0" t="n">
        <v>194992</v>
      </c>
      <c r="I4" s="0" t="n">
        <f aca="false">(H4-G4)</f>
        <v>75293</v>
      </c>
      <c r="J4" s="0" t="s">
        <v>16</v>
      </c>
      <c r="K4" s="0" t="s">
        <v>197</v>
      </c>
    </row>
    <row r="5" customFormat="false" ht="12.8" hidden="false" customHeight="false" outlineLevel="0" collapsed="false">
      <c r="A5" s="0" t="s">
        <v>21</v>
      </c>
      <c r="B5" s="0" t="n">
        <v>351524</v>
      </c>
      <c r="C5" s="0" t="n">
        <v>352138</v>
      </c>
      <c r="D5" s="0" t="s">
        <v>192</v>
      </c>
      <c r="E5" s="0" t="n">
        <f aca="false">(B5-C4)</f>
        <v>141852</v>
      </c>
      <c r="F5" s="26" t="s">
        <v>482</v>
      </c>
      <c r="G5" s="0" t="n">
        <v>209672</v>
      </c>
      <c r="H5" s="0" t="n">
        <v>351524</v>
      </c>
      <c r="I5" s="0" t="n">
        <f aca="false">(H5-G5)</f>
        <v>141852</v>
      </c>
      <c r="J5" s="0" t="s">
        <v>21</v>
      </c>
      <c r="K5" s="0" t="s">
        <v>199</v>
      </c>
    </row>
    <row r="6" customFormat="false" ht="12.8" hidden="false" customHeight="false" outlineLevel="0" collapsed="false">
      <c r="A6" s="0" t="s">
        <v>176</v>
      </c>
      <c r="B6" s="0" t="n">
        <v>684409</v>
      </c>
      <c r="C6" s="0" t="n">
        <v>694787</v>
      </c>
      <c r="D6" s="0" t="s">
        <v>192</v>
      </c>
      <c r="E6" s="0" t="n">
        <f aca="false">(B6-C5)</f>
        <v>332271</v>
      </c>
      <c r="F6" s="26" t="s">
        <v>483</v>
      </c>
      <c r="G6" s="0" t="n">
        <v>352138</v>
      </c>
      <c r="H6" s="0" t="n">
        <v>684409</v>
      </c>
      <c r="I6" s="0" t="n">
        <f aca="false">(H6-G6)</f>
        <v>332271</v>
      </c>
      <c r="J6" s="0" t="s">
        <v>305</v>
      </c>
      <c r="K6" s="0" t="s">
        <v>306</v>
      </c>
    </row>
    <row r="7" customFormat="false" ht="12.8" hidden="false" customHeight="false" outlineLevel="0" collapsed="false">
      <c r="A7" s="0" t="s">
        <v>169</v>
      </c>
      <c r="B7" s="0" t="n">
        <v>827542</v>
      </c>
      <c r="C7" s="0" t="n">
        <v>828892</v>
      </c>
      <c r="D7" s="0" t="s">
        <v>192</v>
      </c>
      <c r="E7" s="0" t="n">
        <f aca="false">(B7-C6)</f>
        <v>132755</v>
      </c>
      <c r="F7" s="26" t="s">
        <v>484</v>
      </c>
      <c r="G7" s="0" t="n">
        <v>694787</v>
      </c>
      <c r="H7" s="0" t="n">
        <v>827542</v>
      </c>
      <c r="I7" s="0" t="n">
        <f aca="false">(H7-G7)</f>
        <v>132755</v>
      </c>
      <c r="J7" s="0" t="s">
        <v>169</v>
      </c>
      <c r="K7" s="0" t="s">
        <v>299</v>
      </c>
    </row>
    <row r="8" customFormat="false" ht="12.8" hidden="false" customHeight="false" outlineLevel="0" collapsed="false">
      <c r="A8" s="0" t="s">
        <v>25</v>
      </c>
      <c r="B8" s="0" t="n">
        <v>1034902</v>
      </c>
      <c r="C8" s="0" t="n">
        <v>1037925</v>
      </c>
      <c r="D8" s="0" t="s">
        <v>192</v>
      </c>
      <c r="E8" s="0" t="n">
        <f aca="false">(B8-C7)</f>
        <v>206010</v>
      </c>
      <c r="F8" s="26" t="s">
        <v>485</v>
      </c>
      <c r="G8" s="0" t="n">
        <v>828892</v>
      </c>
      <c r="H8" s="0" t="n">
        <v>1034902</v>
      </c>
      <c r="I8" s="0" t="n">
        <f aca="false">(H8-G8)</f>
        <v>206010</v>
      </c>
      <c r="J8" s="0" t="s">
        <v>27</v>
      </c>
    </row>
    <row r="9" customFormat="false" ht="12.8" hidden="false" customHeight="false" outlineLevel="0" collapsed="false">
      <c r="A9" s="0" t="s">
        <v>204</v>
      </c>
      <c r="B9" s="0" t="n">
        <v>1077974</v>
      </c>
      <c r="C9" s="0" t="n">
        <v>1081684</v>
      </c>
      <c r="D9" s="0" t="s">
        <v>192</v>
      </c>
      <c r="E9" s="0" t="n">
        <f aca="false">(B9-C8)</f>
        <v>40049</v>
      </c>
      <c r="F9" s="26" t="s">
        <v>486</v>
      </c>
      <c r="G9" s="0" t="n">
        <v>1037925</v>
      </c>
      <c r="H9" s="0" t="n">
        <v>1077974</v>
      </c>
      <c r="I9" s="0" t="n">
        <f aca="false">(H9-G9)</f>
        <v>40049</v>
      </c>
      <c r="J9" s="0" t="s">
        <v>32</v>
      </c>
      <c r="K9" s="0" t="s">
        <v>206</v>
      </c>
    </row>
    <row r="10" customFormat="false" ht="12.8" hidden="false" customHeight="false" outlineLevel="0" collapsed="false">
      <c r="A10" s="0" t="s">
        <v>210</v>
      </c>
      <c r="B10" s="0" t="n">
        <v>1287327</v>
      </c>
      <c r="C10" s="0" t="n">
        <v>1294146</v>
      </c>
      <c r="D10" s="0" t="s">
        <v>192</v>
      </c>
      <c r="E10" s="0" t="n">
        <f aca="false">(B10-C9)</f>
        <v>205643</v>
      </c>
      <c r="F10" s="26" t="s">
        <v>487</v>
      </c>
      <c r="G10" s="0" t="n">
        <v>1081684</v>
      </c>
      <c r="H10" s="0" t="n">
        <v>1287327</v>
      </c>
      <c r="I10" s="0" t="n">
        <f aca="false">(H10-G10)</f>
        <v>205643</v>
      </c>
      <c r="J10" s="0" t="s">
        <v>42</v>
      </c>
      <c r="K10" s="0" t="s">
        <v>212</v>
      </c>
    </row>
    <row r="11" customFormat="false" ht="12.8" hidden="false" customHeight="false" outlineLevel="0" collapsed="false">
      <c r="A11" s="0" t="s">
        <v>213</v>
      </c>
      <c r="B11" s="0" t="n">
        <v>1437908</v>
      </c>
      <c r="C11" s="0" t="n">
        <v>1440751</v>
      </c>
      <c r="D11" s="0" t="s">
        <v>192</v>
      </c>
      <c r="E11" s="0" t="n">
        <f aca="false">(B11-C10)</f>
        <v>143762</v>
      </c>
      <c r="F11" s="26" t="s">
        <v>488</v>
      </c>
      <c r="G11" s="0" t="n">
        <v>1294146</v>
      </c>
      <c r="H11" s="0" t="n">
        <v>1437908</v>
      </c>
      <c r="I11" s="0" t="n">
        <f aca="false">(H11-G11)</f>
        <v>143762</v>
      </c>
      <c r="J11" s="0" t="s">
        <v>47</v>
      </c>
      <c r="K11" s="0" t="s">
        <v>215</v>
      </c>
    </row>
    <row r="12" customFormat="false" ht="12.8" hidden="false" customHeight="false" outlineLevel="0" collapsed="false">
      <c r="A12" s="0" t="s">
        <v>216</v>
      </c>
      <c r="B12" s="0" t="n">
        <v>1460243</v>
      </c>
      <c r="C12" s="0" t="n">
        <v>1468131</v>
      </c>
      <c r="D12" s="0" t="s">
        <v>192</v>
      </c>
      <c r="E12" s="0" t="n">
        <f aca="false">(B12-C11)</f>
        <v>19492</v>
      </c>
      <c r="F12" s="26" t="s">
        <v>489</v>
      </c>
      <c r="G12" s="0" t="n">
        <v>1440751</v>
      </c>
      <c r="H12" s="0" t="n">
        <v>1460243</v>
      </c>
      <c r="I12" s="0" t="n">
        <f aca="false">(H12-G12)</f>
        <v>19492</v>
      </c>
      <c r="J12" s="0" t="s">
        <v>50</v>
      </c>
      <c r="K12" s="0" t="s">
        <v>218</v>
      </c>
    </row>
    <row r="13" customFormat="false" ht="12.8" hidden="false" customHeight="false" outlineLevel="0" collapsed="false">
      <c r="A13" s="0" t="s">
        <v>219</v>
      </c>
      <c r="B13" s="0" t="n">
        <v>1502640</v>
      </c>
      <c r="C13" s="0" t="n">
        <v>1504365</v>
      </c>
      <c r="D13" s="0" t="s">
        <v>192</v>
      </c>
      <c r="E13" s="0" t="n">
        <f aca="false">(B13-C12)</f>
        <v>34509</v>
      </c>
      <c r="F13" s="26" t="s">
        <v>490</v>
      </c>
      <c r="G13" s="0" t="n">
        <v>1468131</v>
      </c>
      <c r="H13" s="0" t="n">
        <v>1502640</v>
      </c>
      <c r="I13" s="0" t="n">
        <f aca="false">(H13-G13)</f>
        <v>34509</v>
      </c>
      <c r="J13" s="0" t="s">
        <v>53</v>
      </c>
      <c r="K13" s="0" t="s">
        <v>221</v>
      </c>
    </row>
    <row r="14" customFormat="false" ht="12.8" hidden="false" customHeight="false" outlineLevel="0" collapsed="false">
      <c r="A14" s="0" t="s">
        <v>225</v>
      </c>
      <c r="B14" s="0" t="n">
        <v>1646185</v>
      </c>
      <c r="C14" s="0" t="n">
        <v>1653578</v>
      </c>
      <c r="D14" s="0" t="s">
        <v>192</v>
      </c>
      <c r="E14" s="0" t="n">
        <f aca="false">(B14-C13)</f>
        <v>141820</v>
      </c>
      <c r="F14" s="26" t="s">
        <v>491</v>
      </c>
      <c r="G14" s="0" t="n">
        <v>1504365</v>
      </c>
      <c r="H14" s="0" t="n">
        <v>1646185</v>
      </c>
      <c r="I14" s="0" t="n">
        <f aca="false">(H14-G14)</f>
        <v>141820</v>
      </c>
      <c r="J14" s="0" t="s">
        <v>59</v>
      </c>
    </row>
    <row r="15" customFormat="false" ht="12.8" hidden="false" customHeight="false" outlineLevel="0" collapsed="false">
      <c r="A15" s="0" t="s">
        <v>64</v>
      </c>
      <c r="B15" s="0" t="n">
        <v>1666989</v>
      </c>
      <c r="C15" s="0" t="n">
        <v>1669144</v>
      </c>
      <c r="D15" s="0" t="s">
        <v>192</v>
      </c>
      <c r="E15" s="0" t="n">
        <f aca="false">(B15-C14)</f>
        <v>13411</v>
      </c>
      <c r="F15" s="26" t="s">
        <v>492</v>
      </c>
      <c r="G15" s="0" t="n">
        <v>1653578</v>
      </c>
      <c r="H15" s="0" t="n">
        <v>1666989</v>
      </c>
      <c r="I15" s="0" t="n">
        <f aca="false">(H15-G15)</f>
        <v>13411</v>
      </c>
      <c r="J15" s="0" t="s">
        <v>64</v>
      </c>
      <c r="K15" s="0" t="s">
        <v>228</v>
      </c>
    </row>
    <row r="16" customFormat="false" ht="12.8" hidden="false" customHeight="false" outlineLevel="0" collapsed="false">
      <c r="A16" s="0" t="s">
        <v>229</v>
      </c>
      <c r="B16" s="0" t="n">
        <v>1673439</v>
      </c>
      <c r="C16" s="0" t="n">
        <v>1675011</v>
      </c>
      <c r="D16" s="0" t="s">
        <v>192</v>
      </c>
      <c r="E16" s="0" t="n">
        <f aca="false">(B16-C15)</f>
        <v>4295</v>
      </c>
      <c r="F16" s="26" t="s">
        <v>493</v>
      </c>
      <c r="G16" s="0" t="n">
        <v>1669144</v>
      </c>
      <c r="H16" s="0" t="n">
        <v>1673439</v>
      </c>
      <c r="I16" s="0" t="n">
        <f aca="false">(H16-G16)</f>
        <v>4295</v>
      </c>
      <c r="J16" s="0" t="s">
        <v>67</v>
      </c>
      <c r="K16" s="0" t="s">
        <v>231</v>
      </c>
    </row>
    <row r="17" customFormat="false" ht="12.8" hidden="false" customHeight="false" outlineLevel="0" collapsed="false">
      <c r="A17" s="0" t="s">
        <v>232</v>
      </c>
      <c r="B17" s="0" t="n">
        <v>1874159</v>
      </c>
      <c r="C17" s="0" t="n">
        <v>1881684</v>
      </c>
      <c r="D17" s="0" t="s">
        <v>192</v>
      </c>
      <c r="E17" s="0" t="n">
        <f aca="false">(B17-C16)</f>
        <v>199148</v>
      </c>
      <c r="F17" s="26" t="s">
        <v>494</v>
      </c>
      <c r="G17" s="0" t="n">
        <v>1675011</v>
      </c>
      <c r="H17" s="0" t="n">
        <v>1874159</v>
      </c>
      <c r="I17" s="0" t="n">
        <f aca="false">(H17-G17)</f>
        <v>199148</v>
      </c>
      <c r="J17" s="0" t="s">
        <v>70</v>
      </c>
      <c r="K17" s="0" t="s">
        <v>234</v>
      </c>
    </row>
    <row r="18" customFormat="false" ht="12.8" hidden="false" customHeight="false" outlineLevel="0" collapsed="false">
      <c r="A18" s="0" t="s">
        <v>173</v>
      </c>
      <c r="B18" s="0" t="n">
        <v>2048071</v>
      </c>
      <c r="C18" s="0" t="n">
        <v>2052688</v>
      </c>
      <c r="D18" s="0" t="s">
        <v>192</v>
      </c>
      <c r="E18" s="0" t="n">
        <f aca="false">(B18-C17)</f>
        <v>166387</v>
      </c>
      <c r="F18" s="26" t="s">
        <v>495</v>
      </c>
      <c r="G18" s="0" t="n">
        <v>1881684</v>
      </c>
      <c r="H18" s="0" t="n">
        <v>2048071</v>
      </c>
      <c r="I18" s="0" t="n">
        <f aca="false">(H18-G18)</f>
        <v>166387</v>
      </c>
      <c r="J18" s="0" t="s">
        <v>173</v>
      </c>
      <c r="K18" s="0" t="s">
        <v>303</v>
      </c>
    </row>
    <row r="19" customFormat="false" ht="12.8" hidden="false" customHeight="false" outlineLevel="0" collapsed="false">
      <c r="A19" s="0" t="s">
        <v>238</v>
      </c>
      <c r="B19" s="0" t="n">
        <v>2209326</v>
      </c>
      <c r="C19" s="0" t="n">
        <v>2216570</v>
      </c>
      <c r="D19" s="0" t="s">
        <v>192</v>
      </c>
      <c r="E19" s="0" t="n">
        <f aca="false">(B19-C18)</f>
        <v>156638</v>
      </c>
      <c r="F19" s="26" t="s">
        <v>496</v>
      </c>
      <c r="G19" s="0" t="n">
        <v>2052688</v>
      </c>
      <c r="H19" s="0" t="n">
        <v>2209326</v>
      </c>
      <c r="I19" s="0" t="n">
        <f aca="false">(H19-G19)</f>
        <v>156638</v>
      </c>
      <c r="J19" s="0" t="s">
        <v>76</v>
      </c>
      <c r="K19" s="0" t="s">
        <v>240</v>
      </c>
    </row>
    <row r="20" customFormat="false" ht="12.8" hidden="false" customHeight="false" outlineLevel="0" collapsed="false">
      <c r="A20" s="0" t="s">
        <v>241</v>
      </c>
      <c r="B20" s="0" t="n">
        <v>2516786</v>
      </c>
      <c r="C20" s="0" t="n">
        <v>2522164</v>
      </c>
      <c r="D20" s="0" t="s">
        <v>192</v>
      </c>
      <c r="E20" s="0" t="n">
        <f aca="false">(B20-C19)</f>
        <v>300216</v>
      </c>
      <c r="F20" s="26" t="s">
        <v>497</v>
      </c>
      <c r="G20" s="0" t="n">
        <v>2216570</v>
      </c>
      <c r="H20" s="0" t="n">
        <v>2516786</v>
      </c>
      <c r="I20" s="0" t="n">
        <f aca="false">(H20-G20)</f>
        <v>300216</v>
      </c>
      <c r="J20" s="0" t="s">
        <v>498</v>
      </c>
      <c r="K20" s="0" t="s">
        <v>243</v>
      </c>
    </row>
    <row r="21" customFormat="false" ht="12.8" hidden="false" customHeight="false" outlineLevel="0" collapsed="false">
      <c r="A21" s="0" t="s">
        <v>244</v>
      </c>
      <c r="B21" s="0" t="n">
        <v>2641245</v>
      </c>
      <c r="C21" s="0" t="n">
        <v>2642042</v>
      </c>
      <c r="D21" s="0" t="s">
        <v>192</v>
      </c>
      <c r="E21" s="0" t="n">
        <f aca="false">(B21-C20)</f>
        <v>119081</v>
      </c>
      <c r="F21" s="26" t="s">
        <v>499</v>
      </c>
      <c r="G21" s="0" t="n">
        <v>2522164</v>
      </c>
      <c r="H21" s="0" t="n">
        <v>2641245</v>
      </c>
      <c r="I21" s="0" t="n">
        <f aca="false">(H21-G21)</f>
        <v>119081</v>
      </c>
      <c r="J21" s="0" t="s">
        <v>86</v>
      </c>
      <c r="K21" s="0" t="s">
        <v>246</v>
      </c>
    </row>
    <row r="22" customFormat="false" ht="12.8" hidden="false" customHeight="false" outlineLevel="0" collapsed="false">
      <c r="A22" s="0" t="s">
        <v>258</v>
      </c>
      <c r="B22" s="0" t="n">
        <v>3183137</v>
      </c>
      <c r="C22" s="0" t="n">
        <v>3187611</v>
      </c>
      <c r="D22" s="0" t="s">
        <v>192</v>
      </c>
      <c r="E22" s="0" t="n">
        <f aca="false">(B22-C21)</f>
        <v>541095</v>
      </c>
      <c r="F22" s="26" t="s">
        <v>500</v>
      </c>
      <c r="G22" s="0" t="n">
        <v>2642042</v>
      </c>
      <c r="H22" s="0" t="n">
        <v>3183137</v>
      </c>
      <c r="I22" s="0" t="n">
        <f aca="false">(H22-G22)</f>
        <v>541095</v>
      </c>
      <c r="J22" s="0" t="s">
        <v>107</v>
      </c>
      <c r="K22" s="0" t="s">
        <v>260</v>
      </c>
    </row>
    <row r="23" customFormat="false" ht="12.8" hidden="false" customHeight="false" outlineLevel="0" collapsed="false">
      <c r="A23" s="0" t="s">
        <v>261</v>
      </c>
      <c r="B23" s="0" t="n">
        <v>3245444</v>
      </c>
      <c r="C23" s="0" t="n">
        <v>3272203</v>
      </c>
      <c r="D23" s="0" t="s">
        <v>192</v>
      </c>
      <c r="E23" s="0" t="n">
        <f aca="false">(B23-C22)</f>
        <v>57833</v>
      </c>
      <c r="F23" s="26" t="s">
        <v>501</v>
      </c>
      <c r="G23" s="0" t="n">
        <v>3187611</v>
      </c>
      <c r="H23" s="0" t="n">
        <v>3245444</v>
      </c>
      <c r="I23" s="0" t="n">
        <f aca="false">(H23-G23)</f>
        <v>57833</v>
      </c>
      <c r="J23" s="0" t="s">
        <v>502</v>
      </c>
      <c r="K23" s="0" t="s">
        <v>263</v>
      </c>
    </row>
    <row r="24" customFormat="false" ht="12.8" hidden="false" customHeight="false" outlineLevel="0" collapsed="false">
      <c r="A24" s="0" t="s">
        <v>264</v>
      </c>
      <c r="B24" s="0" t="n">
        <v>3272213</v>
      </c>
      <c r="C24" s="0" t="n">
        <v>3274902</v>
      </c>
      <c r="D24" s="0" t="s">
        <v>192</v>
      </c>
      <c r="E24" s="0" t="n">
        <f aca="false">(B24-C23)</f>
        <v>10</v>
      </c>
      <c r="F24" s="26" t="s">
        <v>503</v>
      </c>
      <c r="G24" s="0" t="n">
        <v>3272203</v>
      </c>
      <c r="H24" s="0" t="n">
        <v>3272213</v>
      </c>
      <c r="I24" s="0" t="n">
        <f aca="false">(H24-G24)</f>
        <v>10</v>
      </c>
      <c r="J24" s="0" t="s">
        <v>120</v>
      </c>
      <c r="K24" s="0" t="s">
        <v>266</v>
      </c>
    </row>
    <row r="25" customFormat="false" ht="12.8" hidden="false" customHeight="false" outlineLevel="0" collapsed="false">
      <c r="A25" s="0" t="s">
        <v>207</v>
      </c>
      <c r="B25" s="0" t="n">
        <v>3448503</v>
      </c>
      <c r="C25" s="0" t="n">
        <v>3457272</v>
      </c>
      <c r="D25" s="0" t="s">
        <v>192</v>
      </c>
      <c r="E25" s="0" t="n">
        <f aca="false">(B25-C24)</f>
        <v>173601</v>
      </c>
      <c r="F25" s="26" t="s">
        <v>504</v>
      </c>
      <c r="G25" s="0" t="n">
        <v>3274902</v>
      </c>
      <c r="H25" s="0" t="n">
        <v>3448503</v>
      </c>
      <c r="I25" s="0" t="n">
        <f aca="false">(H25-G25)</f>
        <v>173601</v>
      </c>
      <c r="J25" s="0" t="s">
        <v>127</v>
      </c>
      <c r="K25" s="0" t="s">
        <v>269</v>
      </c>
    </row>
    <row r="26" customFormat="false" ht="12.8" hidden="false" customHeight="false" outlineLevel="0" collapsed="false">
      <c r="A26" s="0" t="s">
        <v>273</v>
      </c>
      <c r="B26" s="0" t="n">
        <v>3511681</v>
      </c>
      <c r="C26" s="0" t="n">
        <v>3527385</v>
      </c>
      <c r="D26" s="0" t="s">
        <v>192</v>
      </c>
      <c r="E26" s="0" t="n">
        <f aca="false">(B26-C25)</f>
        <v>54409</v>
      </c>
      <c r="F26" s="26" t="s">
        <v>505</v>
      </c>
      <c r="G26" s="0" t="n">
        <v>3457272</v>
      </c>
      <c r="H26" s="0" t="n">
        <v>3511681</v>
      </c>
      <c r="I26" s="0" t="n">
        <f aca="false">(H26-G26)</f>
        <v>54409</v>
      </c>
      <c r="J26" s="0" t="s">
        <v>138</v>
      </c>
      <c r="K26" s="0" t="s">
        <v>275</v>
      </c>
    </row>
    <row r="27" customFormat="false" ht="12.8" hidden="false" customHeight="false" outlineLevel="0" collapsed="false">
      <c r="A27" s="0" t="s">
        <v>276</v>
      </c>
      <c r="B27" s="0" t="n">
        <v>3952543</v>
      </c>
      <c r="C27" s="0" t="n">
        <v>3954270</v>
      </c>
      <c r="D27" s="0" t="s">
        <v>192</v>
      </c>
      <c r="E27" s="0" t="n">
        <f aca="false">(B27-C26)</f>
        <v>425158</v>
      </c>
      <c r="F27" s="26" t="s">
        <v>506</v>
      </c>
      <c r="G27" s="0" t="n">
        <v>3527385</v>
      </c>
      <c r="H27" s="0" t="n">
        <v>3952543</v>
      </c>
      <c r="I27" s="0" t="n">
        <f aca="false">(H27-G27)</f>
        <v>425158</v>
      </c>
      <c r="J27" s="0" t="s">
        <v>278</v>
      </c>
      <c r="K27" s="0" t="s">
        <v>279</v>
      </c>
    </row>
    <row r="28" customFormat="false" ht="12.8" hidden="false" customHeight="false" outlineLevel="0" collapsed="false">
      <c r="A28" s="0" t="s">
        <v>283</v>
      </c>
      <c r="B28" s="0" t="n">
        <v>4239862</v>
      </c>
      <c r="C28" s="0" t="n">
        <v>4249810</v>
      </c>
      <c r="D28" s="0" t="s">
        <v>192</v>
      </c>
      <c r="E28" s="0" t="n">
        <f aca="false">(B28-C27)</f>
        <v>285592</v>
      </c>
      <c r="F28" s="26" t="s">
        <v>507</v>
      </c>
      <c r="G28" s="0" t="n">
        <v>3954270</v>
      </c>
      <c r="H28" s="0" t="n">
        <v>4239862</v>
      </c>
      <c r="I28" s="0" t="n">
        <f aca="false">(H28-G28)</f>
        <v>285592</v>
      </c>
      <c r="J28" s="0" t="s">
        <v>149</v>
      </c>
      <c r="K28" s="0" t="s">
        <v>285</v>
      </c>
    </row>
    <row r="29" customFormat="false" ht="12.8" hidden="false" customHeight="false" outlineLevel="0" collapsed="false">
      <c r="A29" s="0" t="s">
        <v>286</v>
      </c>
      <c r="B29" s="0" t="n">
        <v>4352273</v>
      </c>
      <c r="C29" s="0" t="n">
        <v>4352896</v>
      </c>
      <c r="D29" s="0" t="s">
        <v>192</v>
      </c>
      <c r="E29" s="0" t="n">
        <f aca="false">(B29-C28)</f>
        <v>102463</v>
      </c>
      <c r="F29" s="26" t="s">
        <v>508</v>
      </c>
      <c r="G29" s="0" t="n">
        <v>4249810</v>
      </c>
      <c r="H29" s="0" t="n">
        <v>4352273</v>
      </c>
      <c r="I29" s="0" t="n">
        <f aca="false">(H29-G29)</f>
        <v>102463</v>
      </c>
      <c r="J29" s="0" t="s">
        <v>288</v>
      </c>
      <c r="K29" s="0" t="s">
        <v>289</v>
      </c>
    </row>
    <row r="30" customFormat="false" ht="12.8" hidden="false" customHeight="false" outlineLevel="0" collapsed="false">
      <c r="A30" s="0" t="s">
        <v>478</v>
      </c>
      <c r="E30" s="0" t="n">
        <f aca="false">SUM( E2:E29)</f>
        <v>4072793</v>
      </c>
      <c r="I30" s="0" t="n">
        <f aca="false">SUM(I3:I29)</f>
        <v>4072793</v>
      </c>
    </row>
    <row r="31" customFormat="false" ht="12.8" hidden="false" customHeight="false" outlineLevel="0" collapsed="false">
      <c r="A31" s="0" t="s">
        <v>479</v>
      </c>
      <c r="E31" s="0" t="n">
        <f aca="false">(E30/28)</f>
        <v>145456.892857143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68"/>
    <col collapsed="false" customWidth="true" hidden="false" outlineLevel="0" max="2" min="2" style="0" width="15.56"/>
  </cols>
  <sheetData>
    <row r="1" customFormat="false" ht="12.8" hidden="false" customHeight="false" outlineLevel="0" collapsed="false">
      <c r="A1" s="0" t="s">
        <v>454</v>
      </c>
      <c r="B1" s="0" t="s">
        <v>456</v>
      </c>
      <c r="C1" s="0" t="s">
        <v>457</v>
      </c>
    </row>
    <row r="2" customFormat="false" ht="12.8" hidden="false" customHeight="false" outlineLevel="0" collapsed="false">
      <c r="A2" s="15" t="s">
        <v>459</v>
      </c>
      <c r="B2" s="29" t="n">
        <v>51727</v>
      </c>
      <c r="C2" s="30" t="n">
        <v>1004500</v>
      </c>
      <c r="D2" s="29"/>
      <c r="E2" s="30"/>
    </row>
    <row r="3" customFormat="false" ht="12.8" hidden="false" customHeight="false" outlineLevel="0" collapsed="false">
      <c r="A3" s="15" t="s">
        <v>462</v>
      </c>
      <c r="B3" s="30" t="n">
        <v>1006562</v>
      </c>
      <c r="C3" s="26" t="n">
        <v>1265471</v>
      </c>
      <c r="D3" s="30"/>
      <c r="E3" s="26"/>
    </row>
    <row r="4" customFormat="false" ht="12.8" hidden="false" customHeight="false" outlineLevel="0" collapsed="false">
      <c r="A4" s="15" t="s">
        <v>463</v>
      </c>
      <c r="B4" s="26" t="n">
        <v>1266985</v>
      </c>
      <c r="C4" s="30" t="n">
        <v>1586209</v>
      </c>
      <c r="D4" s="26"/>
      <c r="E4" s="30"/>
    </row>
    <row r="5" customFormat="false" ht="12.8" hidden="false" customHeight="false" outlineLevel="0" collapsed="false">
      <c r="A5" s="15" t="s">
        <v>464</v>
      </c>
      <c r="B5" s="30" t="n">
        <v>1588482</v>
      </c>
      <c r="C5" s="30" t="n">
        <v>2153888</v>
      </c>
      <c r="D5" s="30"/>
      <c r="E5" s="30"/>
    </row>
    <row r="6" customFormat="false" ht="12.8" hidden="false" customHeight="false" outlineLevel="0" collapsed="false">
      <c r="A6" s="26" t="s">
        <v>465</v>
      </c>
      <c r="B6" s="30" t="n">
        <v>2156592</v>
      </c>
      <c r="C6" s="29" t="n">
        <v>2727335</v>
      </c>
      <c r="D6" s="30"/>
      <c r="E6" s="29"/>
    </row>
    <row r="7" customFormat="false" ht="12.8" hidden="false" customHeight="false" outlineLevel="0" collapsed="false">
      <c r="A7" s="26" t="s">
        <v>466</v>
      </c>
      <c r="B7" s="29" t="n">
        <v>2728266</v>
      </c>
      <c r="C7" s="0" t="n">
        <v>2786574</v>
      </c>
      <c r="D7" s="29"/>
    </row>
    <row r="8" customFormat="false" ht="12.8" hidden="false" customHeight="false" outlineLevel="0" collapsed="false">
      <c r="A8" s="26" t="s">
        <v>467</v>
      </c>
      <c r="B8" s="0" t="n">
        <v>2792494</v>
      </c>
      <c r="C8" s="0" t="n">
        <v>2923198</v>
      </c>
    </row>
    <row r="9" customFormat="false" ht="12.8" hidden="false" customHeight="false" outlineLevel="0" collapsed="false">
      <c r="A9" s="26" t="s">
        <v>468</v>
      </c>
      <c r="B9" s="0" t="n">
        <v>2925383</v>
      </c>
      <c r="C9" s="0" t="n">
        <v>3003279</v>
      </c>
    </row>
    <row r="10" customFormat="false" ht="12.8" hidden="false" customHeight="false" outlineLevel="0" collapsed="false">
      <c r="A10" s="26" t="s">
        <v>469</v>
      </c>
      <c r="B10" s="0" t="n">
        <v>3005650</v>
      </c>
      <c r="C10" s="0" t="n">
        <v>3056419</v>
      </c>
    </row>
    <row r="11" customFormat="false" ht="12.8" hidden="false" customHeight="false" outlineLevel="0" collapsed="false">
      <c r="A11" s="26" t="s">
        <v>470</v>
      </c>
      <c r="B11" s="0" t="n">
        <v>3058531</v>
      </c>
      <c r="C11" s="0" t="n">
        <v>3188007</v>
      </c>
    </row>
    <row r="12" customFormat="false" ht="12.8" hidden="false" customHeight="false" outlineLevel="0" collapsed="false">
      <c r="A12" s="26" t="s">
        <v>471</v>
      </c>
      <c r="B12" s="0" t="n">
        <v>3189397</v>
      </c>
      <c r="C12" s="0" t="n">
        <v>3310713</v>
      </c>
    </row>
    <row r="13" customFormat="false" ht="12.8" hidden="false" customHeight="false" outlineLevel="0" collapsed="false">
      <c r="A13" s="26" t="s">
        <v>472</v>
      </c>
      <c r="B13" s="0" t="n">
        <v>3312838</v>
      </c>
      <c r="C13" s="0" t="n">
        <v>3497528</v>
      </c>
    </row>
    <row r="14" customFormat="false" ht="12.8" hidden="false" customHeight="false" outlineLevel="0" collapsed="false">
      <c r="A14" s="26" t="s">
        <v>473</v>
      </c>
      <c r="B14" s="0" t="n">
        <v>3500749</v>
      </c>
      <c r="C14" s="0" t="n">
        <v>3911674</v>
      </c>
    </row>
    <row r="15" customFormat="false" ht="12.8" hidden="false" customHeight="false" outlineLevel="0" collapsed="false">
      <c r="A15" s="26" t="s">
        <v>474</v>
      </c>
      <c r="B15" s="0" t="n">
        <v>3920861</v>
      </c>
      <c r="C15" s="0" t="n">
        <v>4053517</v>
      </c>
    </row>
    <row r="16" customFormat="false" ht="12.8" hidden="false" customHeight="false" outlineLevel="0" collapsed="false">
      <c r="A16" s="26" t="s">
        <v>475</v>
      </c>
      <c r="B16" s="0" t="n">
        <v>4056375</v>
      </c>
      <c r="C16" s="0" t="n">
        <v>4405456</v>
      </c>
    </row>
    <row r="17" customFormat="false" ht="12.8" hidden="false" customHeight="false" outlineLevel="0" collapsed="false">
      <c r="A17" s="26" t="s">
        <v>476</v>
      </c>
      <c r="B17" s="0" t="n">
        <v>4408897</v>
      </c>
      <c r="C17" s="0" t="n">
        <v>4408333</v>
      </c>
    </row>
    <row r="18" customFormat="false" ht="12.8" hidden="false" customHeight="false" outlineLevel="0" collapsed="false">
      <c r="A18" s="26" t="s">
        <v>477</v>
      </c>
      <c r="B18" s="0" t="n">
        <v>4408202</v>
      </c>
      <c r="C18" s="0" t="n">
        <v>4408968</v>
      </c>
    </row>
    <row r="20" customFormat="false" ht="12.8" hidden="false" customHeight="false" outlineLevel="0" collapsed="false">
      <c r="A20" s="15" t="s">
        <v>459</v>
      </c>
      <c r="B20" s="29" t="n">
        <v>51727</v>
      </c>
      <c r="C20" s="30" t="n">
        <v>1004500</v>
      </c>
    </row>
    <row r="21" customFormat="false" ht="12.8" hidden="false" customHeight="false" outlineLevel="0" collapsed="false">
      <c r="A21" s="15" t="s">
        <v>462</v>
      </c>
      <c r="B21" s="30" t="n">
        <v>1006562</v>
      </c>
      <c r="C21" s="26" t="n">
        <v>1265471</v>
      </c>
    </row>
    <row r="22" customFormat="false" ht="12.8" hidden="false" customHeight="false" outlineLevel="0" collapsed="false">
      <c r="A22" s="15" t="s">
        <v>463</v>
      </c>
      <c r="B22" s="26" t="n">
        <v>1266985</v>
      </c>
      <c r="C22" s="30" t="n">
        <v>1586209</v>
      </c>
    </row>
    <row r="23" customFormat="false" ht="12.8" hidden="false" customHeight="false" outlineLevel="0" collapsed="false">
      <c r="A23" s="15" t="s">
        <v>464</v>
      </c>
      <c r="B23" s="30" t="n">
        <v>1588482</v>
      </c>
      <c r="C23" s="30" t="n">
        <v>2153888</v>
      </c>
    </row>
    <row r="24" customFormat="false" ht="12.8" hidden="false" customHeight="false" outlineLevel="0" collapsed="false">
      <c r="A24" s="26" t="s">
        <v>465</v>
      </c>
      <c r="B24" s="30" t="n">
        <v>2156592</v>
      </c>
      <c r="C24" s="29" t="n">
        <v>2727335</v>
      </c>
    </row>
    <row r="25" customFormat="false" ht="12.8" hidden="false" customHeight="false" outlineLevel="0" collapsed="false">
      <c r="A25" s="26" t="s">
        <v>466</v>
      </c>
      <c r="B25" s="29" t="n">
        <v>2728266</v>
      </c>
      <c r="C25" s="0" t="n">
        <v>2786574</v>
      </c>
    </row>
    <row r="26" customFormat="false" ht="12.8" hidden="false" customHeight="false" outlineLevel="0" collapsed="false">
      <c r="A26" s="26" t="s">
        <v>467</v>
      </c>
      <c r="B26" s="0" t="n">
        <v>2792494</v>
      </c>
      <c r="C26" s="0" t="n">
        <v>2923198</v>
      </c>
    </row>
    <row r="27" customFormat="false" ht="12.8" hidden="false" customHeight="false" outlineLevel="0" collapsed="false">
      <c r="A27" s="26" t="s">
        <v>468</v>
      </c>
      <c r="B27" s="0" t="n">
        <v>2925383</v>
      </c>
      <c r="C27" s="0" t="n">
        <v>3003279</v>
      </c>
    </row>
    <row r="28" customFormat="false" ht="12.8" hidden="false" customHeight="false" outlineLevel="0" collapsed="false">
      <c r="A28" s="26" t="s">
        <v>469</v>
      </c>
      <c r="B28" s="0" t="n">
        <v>3005650</v>
      </c>
      <c r="C28" s="0" t="n">
        <v>3056419</v>
      </c>
    </row>
    <row r="29" customFormat="false" ht="12.8" hidden="false" customHeight="false" outlineLevel="0" collapsed="false">
      <c r="A29" s="26" t="s">
        <v>470</v>
      </c>
      <c r="B29" s="0" t="n">
        <v>3058531</v>
      </c>
      <c r="C29" s="0" t="n">
        <v>3188007</v>
      </c>
    </row>
    <row r="30" customFormat="false" ht="12.8" hidden="false" customHeight="false" outlineLevel="0" collapsed="false">
      <c r="A30" s="26" t="s">
        <v>471</v>
      </c>
      <c r="B30" s="0" t="n">
        <v>3189397</v>
      </c>
      <c r="C30" s="0" t="n">
        <v>3310713</v>
      </c>
    </row>
    <row r="31" customFormat="false" ht="12.8" hidden="false" customHeight="false" outlineLevel="0" collapsed="false">
      <c r="A31" s="26" t="s">
        <v>472</v>
      </c>
      <c r="B31" s="0" t="n">
        <v>3312838</v>
      </c>
      <c r="C31" s="0" t="n">
        <v>3497528</v>
      </c>
    </row>
    <row r="32" customFormat="false" ht="12.8" hidden="false" customHeight="false" outlineLevel="0" collapsed="false">
      <c r="A32" s="26" t="s">
        <v>473</v>
      </c>
      <c r="B32" s="0" t="n">
        <v>3500749</v>
      </c>
      <c r="C32" s="0" t="n">
        <v>3911674</v>
      </c>
    </row>
    <row r="33" customFormat="false" ht="12.8" hidden="false" customHeight="false" outlineLevel="0" collapsed="false">
      <c r="A33" s="26" t="s">
        <v>474</v>
      </c>
      <c r="B33" s="0" t="n">
        <v>3920861</v>
      </c>
      <c r="C33" s="0" t="n">
        <v>4053517</v>
      </c>
    </row>
    <row r="34" customFormat="false" ht="12.8" hidden="false" customHeight="false" outlineLevel="0" collapsed="false">
      <c r="A34" s="26" t="s">
        <v>475</v>
      </c>
      <c r="B34" s="0" t="n">
        <v>4056375</v>
      </c>
      <c r="C34" s="0" t="n">
        <v>4405456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72"/>
    <col collapsed="false" customWidth="true" hidden="false" outlineLevel="0" max="5" min="5" style="0" width="14.35"/>
  </cols>
  <sheetData>
    <row r="1" customFormat="false" ht="12.8" hidden="false" customHeight="false" outlineLevel="0" collapsed="false">
      <c r="A1" s="0" t="s">
        <v>454</v>
      </c>
      <c r="B1" s="0" t="s">
        <v>456</v>
      </c>
      <c r="C1" s="0" t="s">
        <v>457</v>
      </c>
    </row>
    <row r="2" customFormat="false" ht="12.8" hidden="false" customHeight="false" outlineLevel="0" collapsed="false">
      <c r="A2" s="26" t="s">
        <v>481</v>
      </c>
      <c r="B2" s="0" t="n">
        <v>119699</v>
      </c>
      <c r="C2" s="0" t="n">
        <v>194992</v>
      </c>
    </row>
    <row r="3" customFormat="false" ht="12.8" hidden="false" customHeight="false" outlineLevel="0" collapsed="false">
      <c r="A3" s="26" t="s">
        <v>482</v>
      </c>
      <c r="B3" s="0" t="n">
        <v>209672</v>
      </c>
      <c r="C3" s="0" t="n">
        <v>351524</v>
      </c>
    </row>
    <row r="4" customFormat="false" ht="12.8" hidden="false" customHeight="false" outlineLevel="0" collapsed="false">
      <c r="A4" s="26" t="s">
        <v>483</v>
      </c>
      <c r="B4" s="0" t="n">
        <v>352138</v>
      </c>
      <c r="C4" s="0" t="n">
        <v>684409</v>
      </c>
    </row>
    <row r="5" customFormat="false" ht="12.8" hidden="false" customHeight="false" outlineLevel="0" collapsed="false">
      <c r="A5" s="26" t="s">
        <v>484</v>
      </c>
      <c r="B5" s="0" t="n">
        <v>694787</v>
      </c>
      <c r="C5" s="0" t="n">
        <v>827542</v>
      </c>
    </row>
    <row r="6" customFormat="false" ht="12.8" hidden="false" customHeight="false" outlineLevel="0" collapsed="false">
      <c r="A6" s="26" t="s">
        <v>485</v>
      </c>
      <c r="B6" s="0" t="n">
        <v>828892</v>
      </c>
      <c r="C6" s="0" t="n">
        <v>1034902</v>
      </c>
    </row>
    <row r="7" customFormat="false" ht="12.8" hidden="false" customHeight="false" outlineLevel="0" collapsed="false">
      <c r="A7" s="26" t="s">
        <v>486</v>
      </c>
      <c r="B7" s="0" t="n">
        <v>1037925</v>
      </c>
      <c r="C7" s="0" t="n">
        <v>1077974</v>
      </c>
    </row>
    <row r="8" customFormat="false" ht="12.8" hidden="false" customHeight="false" outlineLevel="0" collapsed="false">
      <c r="A8" s="26" t="s">
        <v>487</v>
      </c>
      <c r="B8" s="0" t="n">
        <v>1081684</v>
      </c>
      <c r="C8" s="0" t="n">
        <v>1287327</v>
      </c>
    </row>
    <row r="9" customFormat="false" ht="12.8" hidden="false" customHeight="false" outlineLevel="0" collapsed="false">
      <c r="A9" s="26" t="s">
        <v>488</v>
      </c>
      <c r="B9" s="0" t="n">
        <v>1294146</v>
      </c>
      <c r="C9" s="0" t="n">
        <v>1437908</v>
      </c>
      <c r="E9" s="26"/>
    </row>
    <row r="10" customFormat="false" ht="12.8" hidden="false" customHeight="false" outlineLevel="0" collapsed="false">
      <c r="A10" s="26" t="s">
        <v>489</v>
      </c>
      <c r="B10" s="0" t="n">
        <v>1440751</v>
      </c>
      <c r="C10" s="0" t="n">
        <v>1460243</v>
      </c>
      <c r="E10" s="26"/>
    </row>
    <row r="11" customFormat="false" ht="12.8" hidden="false" customHeight="false" outlineLevel="0" collapsed="false">
      <c r="A11" s="26" t="s">
        <v>509</v>
      </c>
      <c r="B11" s="0" t="n">
        <v>1468131</v>
      </c>
      <c r="C11" s="0" t="n">
        <v>1502640</v>
      </c>
    </row>
    <row r="12" customFormat="false" ht="12.8" hidden="false" customHeight="false" outlineLevel="0" collapsed="false">
      <c r="A12" s="26" t="s">
        <v>491</v>
      </c>
      <c r="B12" s="0" t="n">
        <v>1504365</v>
      </c>
      <c r="C12" s="0" t="n">
        <v>1646185</v>
      </c>
    </row>
    <row r="13" customFormat="false" ht="12.8" hidden="false" customHeight="false" outlineLevel="0" collapsed="false">
      <c r="A13" s="26" t="s">
        <v>492</v>
      </c>
      <c r="B13" s="0" t="n">
        <v>1653578</v>
      </c>
      <c r="C13" s="0" t="n">
        <v>1666989</v>
      </c>
    </row>
    <row r="14" customFormat="false" ht="12.8" hidden="false" customHeight="false" outlineLevel="0" collapsed="false">
      <c r="A14" s="26" t="s">
        <v>493</v>
      </c>
      <c r="B14" s="0" t="n">
        <v>1669144</v>
      </c>
      <c r="C14" s="0" t="n">
        <v>1673439</v>
      </c>
    </row>
    <row r="15" customFormat="false" ht="12.8" hidden="false" customHeight="false" outlineLevel="0" collapsed="false">
      <c r="A15" s="26" t="s">
        <v>494</v>
      </c>
      <c r="B15" s="0" t="n">
        <v>1675011</v>
      </c>
      <c r="C15" s="0" t="n">
        <v>1874159</v>
      </c>
    </row>
    <row r="16" customFormat="false" ht="12.8" hidden="false" customHeight="false" outlineLevel="0" collapsed="false">
      <c r="A16" s="26" t="s">
        <v>495</v>
      </c>
      <c r="B16" s="0" t="n">
        <v>1881684</v>
      </c>
      <c r="C16" s="0" t="n">
        <v>2048071</v>
      </c>
    </row>
    <row r="17" customFormat="false" ht="12.8" hidden="false" customHeight="false" outlineLevel="0" collapsed="false">
      <c r="A17" s="26" t="s">
        <v>496</v>
      </c>
      <c r="B17" s="0" t="n">
        <v>2052688</v>
      </c>
      <c r="C17" s="0" t="n">
        <v>2209326</v>
      </c>
    </row>
    <row r="18" customFormat="false" ht="12.8" hidden="false" customHeight="false" outlineLevel="0" collapsed="false">
      <c r="A18" s="26" t="s">
        <v>497</v>
      </c>
      <c r="B18" s="0" t="n">
        <v>2216570</v>
      </c>
      <c r="C18" s="0" t="n">
        <v>2516786</v>
      </c>
    </row>
    <row r="19" customFormat="false" ht="12.8" hidden="false" customHeight="false" outlineLevel="0" collapsed="false">
      <c r="A19" s="26" t="s">
        <v>499</v>
      </c>
      <c r="B19" s="0" t="n">
        <v>2522164</v>
      </c>
      <c r="C19" s="0" t="n">
        <v>2641245</v>
      </c>
    </row>
    <row r="20" customFormat="false" ht="12.8" hidden="false" customHeight="false" outlineLevel="0" collapsed="false">
      <c r="A20" s="26" t="s">
        <v>500</v>
      </c>
      <c r="B20" s="0" t="n">
        <v>2642042</v>
      </c>
      <c r="C20" s="0" t="n">
        <v>3183137</v>
      </c>
    </row>
    <row r="21" customFormat="false" ht="12.8" hidden="false" customHeight="false" outlineLevel="0" collapsed="false">
      <c r="A21" s="26" t="s">
        <v>501</v>
      </c>
      <c r="B21" s="0" t="n">
        <v>3187611</v>
      </c>
      <c r="C21" s="0" t="n">
        <v>3245444</v>
      </c>
    </row>
    <row r="22" customFormat="false" ht="12.8" hidden="false" customHeight="false" outlineLevel="0" collapsed="false">
      <c r="A22" s="26" t="s">
        <v>503</v>
      </c>
      <c r="B22" s="0" t="n">
        <v>3272203</v>
      </c>
      <c r="C22" s="0" t="n">
        <v>3272213</v>
      </c>
    </row>
    <row r="23" customFormat="false" ht="12.8" hidden="false" customHeight="false" outlineLevel="0" collapsed="false">
      <c r="A23" s="26" t="s">
        <v>504</v>
      </c>
      <c r="B23" s="0" t="n">
        <v>3274902</v>
      </c>
      <c r="C23" s="0" t="n">
        <v>3448503</v>
      </c>
    </row>
    <row r="24" customFormat="false" ht="12.8" hidden="false" customHeight="false" outlineLevel="0" collapsed="false">
      <c r="A24" s="26" t="s">
        <v>505</v>
      </c>
      <c r="B24" s="0" t="n">
        <v>3457272</v>
      </c>
      <c r="C24" s="0" t="n">
        <v>3511681</v>
      </c>
    </row>
    <row r="25" customFormat="false" ht="12.8" hidden="false" customHeight="false" outlineLevel="0" collapsed="false">
      <c r="A25" s="26" t="s">
        <v>506</v>
      </c>
      <c r="B25" s="0" t="n">
        <v>3527385</v>
      </c>
      <c r="C25" s="0" t="n">
        <v>3952543</v>
      </c>
    </row>
    <row r="26" customFormat="false" ht="12.8" hidden="false" customHeight="false" outlineLevel="0" collapsed="false">
      <c r="A26" s="26" t="s">
        <v>507</v>
      </c>
      <c r="B26" s="0" t="n">
        <v>3954270</v>
      </c>
      <c r="C26" s="0" t="n">
        <v>4239862</v>
      </c>
    </row>
    <row r="27" customFormat="false" ht="12.8" hidden="false" customHeight="false" outlineLevel="0" collapsed="false">
      <c r="A27" s="26" t="s">
        <v>508</v>
      </c>
      <c r="B27" s="0" t="n">
        <v>4249810</v>
      </c>
      <c r="C27" s="0" t="n">
        <v>4352273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9" activeCellId="0" sqref="G1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8.64"/>
    <col collapsed="false" customWidth="true" hidden="false" outlineLevel="0" max="2" min="2" style="0" width="19.31"/>
    <col collapsed="false" customWidth="true" hidden="false" outlineLevel="0" max="3" min="3" style="0" width="16.14"/>
    <col collapsed="false" customWidth="true" hidden="false" outlineLevel="0" max="4" min="4" style="0" width="16.94"/>
    <col collapsed="false" customWidth="true" hidden="false" outlineLevel="0" max="8" min="8" style="0" width="14.35"/>
  </cols>
  <sheetData>
    <row r="1" s="37" customFormat="true" ht="12.8" hidden="false" customHeight="false" outlineLevel="0" collapsed="false">
      <c r="A1" s="37" t="s">
        <v>510</v>
      </c>
      <c r="B1" s="37" t="s">
        <v>511</v>
      </c>
      <c r="C1" s="37" t="s">
        <v>512</v>
      </c>
      <c r="D1" s="37" t="s">
        <v>513</v>
      </c>
      <c r="E1" s="37" t="s">
        <v>514</v>
      </c>
      <c r="F1" s="37" t="s">
        <v>515</v>
      </c>
      <c r="G1" s="37" t="s">
        <v>516</v>
      </c>
      <c r="H1" s="37" t="s">
        <v>2</v>
      </c>
    </row>
    <row r="2" customFormat="false" ht="12.8" hidden="false" customHeight="false" outlineLevel="0" collapsed="false">
      <c r="A2" s="38" t="s">
        <v>517</v>
      </c>
      <c r="B2" s="38" t="n">
        <v>105324</v>
      </c>
      <c r="C2" s="38" t="n">
        <v>106715</v>
      </c>
      <c r="D2" s="38" t="s">
        <v>518</v>
      </c>
      <c r="E2" s="39" t="n">
        <v>106716</v>
      </c>
      <c r="F2" s="39" t="n">
        <v>106733</v>
      </c>
      <c r="G2" s="39" t="n">
        <f aca="false">(F2-E2)</f>
        <v>17</v>
      </c>
      <c r="H2" s="39" t="s">
        <v>519</v>
      </c>
    </row>
    <row r="3" customFormat="false" ht="23.85" hidden="false" customHeight="false" outlineLevel="0" collapsed="false">
      <c r="A3" s="38" t="s">
        <v>520</v>
      </c>
      <c r="B3" s="38" t="n">
        <v>106734</v>
      </c>
      <c r="C3" s="38" t="n">
        <v>107603</v>
      </c>
      <c r="D3" s="38" t="str">
        <f aca="false">A3&amp;"-"&amp;A4</f>
        <v>Rv0097 (PPE1)-Rv0098 (fcoT)</v>
      </c>
      <c r="E3" s="39" t="n">
        <f aca="false">C3+1</f>
        <v>107604</v>
      </c>
      <c r="F3" s="39" t="n">
        <f aca="false">B4-1</f>
        <v>107599</v>
      </c>
      <c r="G3" s="39" t="n">
        <f aca="false">(F3-E3)</f>
        <v>-5</v>
      </c>
      <c r="H3" s="39" t="s">
        <v>519</v>
      </c>
    </row>
    <row r="4" customFormat="false" ht="23.85" hidden="false" customHeight="false" outlineLevel="0" collapsed="false">
      <c r="A4" s="38" t="s">
        <v>521</v>
      </c>
      <c r="B4" s="38" t="n">
        <v>107600</v>
      </c>
      <c r="C4" s="38" t="n">
        <v>108151</v>
      </c>
      <c r="D4" s="38" t="str">
        <f aca="false">A4&amp;"-"&amp;A5</f>
        <v>Rv0098 (fcoT)-Rv0099 (fadD10)</v>
      </c>
      <c r="E4" s="39" t="n">
        <f aca="false">C4+1</f>
        <v>108152</v>
      </c>
      <c r="F4" s="39" t="n">
        <f aca="false">B5-1</f>
        <v>108155</v>
      </c>
      <c r="G4" s="39" t="n">
        <f aca="false">(F4-E4)</f>
        <v>3</v>
      </c>
      <c r="H4" s="39" t="s">
        <v>519</v>
      </c>
    </row>
    <row r="5" customFormat="false" ht="23.85" hidden="false" customHeight="false" outlineLevel="0" collapsed="false">
      <c r="A5" s="38" t="s">
        <v>522</v>
      </c>
      <c r="B5" s="38" t="n">
        <v>108156</v>
      </c>
      <c r="C5" s="38" t="n">
        <v>109778</v>
      </c>
      <c r="D5" s="38" t="str">
        <f aca="false">A5&amp;"-"&amp;A6</f>
        <v>Rv0099 (fadD10)-Rv0100</v>
      </c>
      <c r="E5" s="39" t="n">
        <f aca="false">C5+1</f>
        <v>109779</v>
      </c>
      <c r="F5" s="39" t="n">
        <f aca="false">B6-1</f>
        <v>109782</v>
      </c>
      <c r="G5" s="39" t="n">
        <f aca="false">(F5-E5)</f>
        <v>3</v>
      </c>
      <c r="H5" s="39" t="s">
        <v>519</v>
      </c>
    </row>
    <row r="6" customFormat="false" ht="12.8" hidden="false" customHeight="false" outlineLevel="0" collapsed="false">
      <c r="A6" s="38" t="s">
        <v>523</v>
      </c>
      <c r="B6" s="39" t="n">
        <v>109783</v>
      </c>
      <c r="C6" s="39" t="n">
        <v>110019</v>
      </c>
      <c r="D6" s="38" t="str">
        <f aca="false">A6&amp;"-"&amp;A7</f>
        <v>Rv0100-Rv0101</v>
      </c>
      <c r="E6" s="39" t="n">
        <f aca="false">C6+1</f>
        <v>110020</v>
      </c>
      <c r="F6" s="39" t="n">
        <f aca="false">B7-1</f>
        <v>110000</v>
      </c>
      <c r="G6" s="39" t="n">
        <f aca="false">(F6-E6)</f>
        <v>-20</v>
      </c>
      <c r="H6" s="39" t="s">
        <v>519</v>
      </c>
    </row>
    <row r="7" customFormat="false" ht="12.8" hidden="false" customHeight="false" outlineLevel="0" collapsed="false">
      <c r="A7" s="39" t="s">
        <v>524</v>
      </c>
      <c r="B7" s="39" t="n">
        <v>110001</v>
      </c>
      <c r="C7" s="39" t="n">
        <v>117539</v>
      </c>
      <c r="D7" s="38" t="str">
        <f aca="false">A7&amp;"-"&amp;A8</f>
        <v>Rv0101-Rv0102</v>
      </c>
      <c r="E7" s="39" t="n">
        <f aca="false">C7+1</f>
        <v>117540</v>
      </c>
      <c r="F7" s="39" t="n">
        <f aca="false">B8-1</f>
        <v>117713</v>
      </c>
      <c r="G7" s="39" t="n">
        <f aca="false">(F7-E7)</f>
        <v>173</v>
      </c>
      <c r="H7" s="39" t="s">
        <v>519</v>
      </c>
    </row>
    <row r="8" customFormat="false" ht="12.8" hidden="false" customHeight="false" outlineLevel="0" collapsed="false">
      <c r="A8" s="38" t="s">
        <v>525</v>
      </c>
      <c r="B8" s="38" t="n">
        <v>117714</v>
      </c>
      <c r="C8" s="38" t="n">
        <v>119699</v>
      </c>
      <c r="D8" s="38"/>
      <c r="E8" s="39"/>
      <c r="F8" s="39"/>
      <c r="G8" s="39"/>
      <c r="H8" s="39" t="s">
        <v>519</v>
      </c>
    </row>
    <row r="9" customFormat="false" ht="23.85" hidden="false" customHeight="false" outlineLevel="0" collapsed="false">
      <c r="A9" s="40" t="s">
        <v>197</v>
      </c>
      <c r="B9" s="40" t="n">
        <v>194993</v>
      </c>
      <c r="C9" s="40" t="n">
        <v>196657</v>
      </c>
      <c r="D9" s="40" t="str">
        <f aca="false">A9&amp;"-"&amp;A10</f>
        <v>Rv0166 (fadD5)-Rv0167 (yrbE1A)</v>
      </c>
      <c r="E9" s="41" t="n">
        <f aca="false">C9+1</f>
        <v>196658</v>
      </c>
      <c r="F9" s="41" t="n">
        <f aca="false">B10-1</f>
        <v>196860</v>
      </c>
      <c r="G9" s="41" t="n">
        <f aca="false">(F9-E9)</f>
        <v>202</v>
      </c>
      <c r="H9" s="41" t="s">
        <v>195</v>
      </c>
    </row>
    <row r="10" customFormat="false" ht="12.8" hidden="false" customHeight="false" outlineLevel="0" collapsed="false">
      <c r="A10" s="41" t="s">
        <v>526</v>
      </c>
      <c r="B10" s="41" t="n">
        <v>196861</v>
      </c>
      <c r="C10" s="41" t="n">
        <v>197658</v>
      </c>
      <c r="D10" s="40"/>
      <c r="E10" s="41"/>
      <c r="F10" s="41"/>
      <c r="G10" s="41"/>
      <c r="H10" s="41" t="s">
        <v>195</v>
      </c>
    </row>
    <row r="11" customFormat="false" ht="23.85" hidden="false" customHeight="false" outlineLevel="0" collapsed="false">
      <c r="A11" s="42" t="s">
        <v>527</v>
      </c>
      <c r="B11" s="43" t="n">
        <v>351525</v>
      </c>
      <c r="C11" s="42" t="n">
        <v>351818</v>
      </c>
      <c r="D11" s="43" t="str">
        <f aca="false">A11&amp;"-"&amp;A12</f>
        <v>Rv0287 (esxG)-Rv0288 (esxH)</v>
      </c>
      <c r="E11" s="42" t="n">
        <f aca="false">C11+1</f>
        <v>351819</v>
      </c>
      <c r="F11" s="42" t="n">
        <f aca="false">B12-1</f>
        <v>351847</v>
      </c>
      <c r="G11" s="42" t="n">
        <f aca="false">(F11-E11)</f>
        <v>28</v>
      </c>
      <c r="H11" s="42" t="s">
        <v>21</v>
      </c>
    </row>
    <row r="12" customFormat="false" ht="12.8" hidden="false" customHeight="false" outlineLevel="0" collapsed="false">
      <c r="A12" s="42" t="s">
        <v>528</v>
      </c>
      <c r="B12" s="42" t="n">
        <v>351848</v>
      </c>
      <c r="C12" s="42" t="n">
        <v>352138</v>
      </c>
      <c r="D12" s="43"/>
      <c r="E12" s="42"/>
      <c r="F12" s="42"/>
      <c r="G12" s="42"/>
      <c r="H12" s="42" t="s">
        <v>21</v>
      </c>
    </row>
    <row r="13" customFormat="false" ht="23.85" hidden="false" customHeight="false" outlineLevel="0" collapsed="false">
      <c r="A13" s="41" t="s">
        <v>529</v>
      </c>
      <c r="B13" s="41" t="n">
        <v>684410</v>
      </c>
      <c r="C13" s="41" t="n">
        <v>685132</v>
      </c>
      <c r="D13" s="40" t="str">
        <f aca="false">A13&amp;"-"&amp;A14</f>
        <v>Rv0586 (mce2R)-Rv0587 (yrbE2A)</v>
      </c>
      <c r="E13" s="41" t="n">
        <f aca="false">C13+1</f>
        <v>685133</v>
      </c>
      <c r="F13" s="41" t="n">
        <f aca="false">B14-1</f>
        <v>685128</v>
      </c>
      <c r="G13" s="41" t="n">
        <f aca="false">(F13-E13)</f>
        <v>-5</v>
      </c>
      <c r="H13" s="41" t="s">
        <v>176</v>
      </c>
      <c r="I13" s="41"/>
    </row>
    <row r="14" customFormat="false" ht="23.85" hidden="false" customHeight="false" outlineLevel="0" collapsed="false">
      <c r="A14" s="41" t="s">
        <v>530</v>
      </c>
      <c r="B14" s="41" t="n">
        <v>685129</v>
      </c>
      <c r="C14" s="41" t="n">
        <v>685926</v>
      </c>
      <c r="D14" s="40" t="str">
        <f aca="false">A14&amp;"-"&amp;A15</f>
        <v>Rv0587 (yrbE2A)-Rv0588 (yrbE2B)</v>
      </c>
      <c r="E14" s="41" t="n">
        <f aca="false">C14+1</f>
        <v>685927</v>
      </c>
      <c r="F14" s="41" t="n">
        <f aca="false">B15-1</f>
        <v>685927</v>
      </c>
      <c r="G14" s="41" t="n">
        <f aca="false">(F14-E14)</f>
        <v>0</v>
      </c>
      <c r="H14" s="41" t="s">
        <v>176</v>
      </c>
      <c r="I14" s="41"/>
    </row>
    <row r="15" customFormat="false" ht="23.85" hidden="false" customHeight="false" outlineLevel="0" collapsed="false">
      <c r="A15" s="41" t="s">
        <v>531</v>
      </c>
      <c r="B15" s="41" t="n">
        <v>685928</v>
      </c>
      <c r="C15" s="41" t="n">
        <v>686815</v>
      </c>
      <c r="D15" s="40" t="str">
        <f aca="false">A15&amp;"-"&amp;A16</f>
        <v>Rv0588 (yrbE2B)-Rv0589 (mce2A)</v>
      </c>
      <c r="E15" s="41" t="n">
        <f aca="false">C15+1</f>
        <v>686816</v>
      </c>
      <c r="F15" s="41" t="n">
        <f aca="false">B16-1</f>
        <v>686820</v>
      </c>
      <c r="G15" s="41" t="n">
        <f aca="false">(F15-E15)</f>
        <v>4</v>
      </c>
      <c r="H15" s="41" t="s">
        <v>176</v>
      </c>
      <c r="I15" s="41"/>
    </row>
    <row r="16" customFormat="false" ht="23.85" hidden="false" customHeight="false" outlineLevel="0" collapsed="false">
      <c r="A16" s="41" t="s">
        <v>532</v>
      </c>
      <c r="B16" s="40" t="n">
        <v>686821</v>
      </c>
      <c r="C16" s="41" t="n">
        <v>688035</v>
      </c>
      <c r="D16" s="40" t="str">
        <f aca="false">A16&amp;"-"&amp;A17</f>
        <v>Rv0589 (mce2A)-Rv0590 (mce2B)</v>
      </c>
      <c r="E16" s="41" t="n">
        <f aca="false">C16+1</f>
        <v>688036</v>
      </c>
      <c r="F16" s="41" t="n">
        <f aca="false">B17-1</f>
        <v>688031</v>
      </c>
      <c r="G16" s="41" t="n">
        <f aca="false">(F16-E16)</f>
        <v>-5</v>
      </c>
      <c r="H16" s="41" t="s">
        <v>176</v>
      </c>
      <c r="I16" s="41"/>
    </row>
    <row r="17" customFormat="false" ht="23.85" hidden="false" customHeight="false" outlineLevel="0" collapsed="false">
      <c r="A17" s="41" t="s">
        <v>533</v>
      </c>
      <c r="B17" s="41" t="n">
        <v>688032</v>
      </c>
      <c r="C17" s="41" t="n">
        <v>688859</v>
      </c>
      <c r="D17" s="40" t="str">
        <f aca="false">A17&amp;"-"&amp;A18</f>
        <v>Rv0590 (mce2B)-Rv0591 (mce2C)</v>
      </c>
      <c r="E17" s="41" t="n">
        <f aca="false">C17+1</f>
        <v>688860</v>
      </c>
      <c r="F17" s="41" t="n">
        <f aca="false">B18-1</f>
        <v>689058</v>
      </c>
      <c r="G17" s="41" t="n">
        <f aca="false">(F17-E17)</f>
        <v>198</v>
      </c>
      <c r="H17" s="41" t="s">
        <v>176</v>
      </c>
      <c r="I17" s="41"/>
    </row>
    <row r="18" customFormat="false" ht="23.85" hidden="false" customHeight="false" outlineLevel="0" collapsed="false">
      <c r="A18" s="41" t="s">
        <v>534</v>
      </c>
      <c r="B18" s="41" t="n">
        <v>689059</v>
      </c>
      <c r="C18" s="41" t="n">
        <v>690504</v>
      </c>
      <c r="D18" s="40" t="str">
        <f aca="false">A18&amp;"-"&amp;A19</f>
        <v>Rv0591 (mce2C)-Rv0592 (mce2D)</v>
      </c>
      <c r="E18" s="41" t="n">
        <f aca="false">C18+1</f>
        <v>690505</v>
      </c>
      <c r="F18" s="41" t="n">
        <f aca="false">B19-1</f>
        <v>690500</v>
      </c>
      <c r="G18" s="41" t="n">
        <f aca="false">(F18-E18)</f>
        <v>-5</v>
      </c>
      <c r="H18" s="41" t="s">
        <v>176</v>
      </c>
      <c r="I18" s="41"/>
    </row>
    <row r="19" customFormat="false" ht="23.85" hidden="false" customHeight="false" outlineLevel="0" collapsed="false">
      <c r="A19" s="41" t="s">
        <v>535</v>
      </c>
      <c r="B19" s="41" t="n">
        <v>690501</v>
      </c>
      <c r="C19" s="41" t="n">
        <v>692027</v>
      </c>
      <c r="D19" s="40" t="str">
        <f aca="false">A19&amp;"-"&amp;A20</f>
        <v>Rv0592 (mce2D)-Rv0593 (lprL)</v>
      </c>
      <c r="E19" s="41" t="n">
        <f aca="false">C19+1</f>
        <v>692028</v>
      </c>
      <c r="F19" s="41" t="n">
        <f aca="false">B20-1</f>
        <v>692023</v>
      </c>
      <c r="G19" s="41" t="n">
        <f aca="false">(F19-E19)</f>
        <v>-5</v>
      </c>
      <c r="H19" s="41" t="s">
        <v>176</v>
      </c>
      <c r="I19" s="41"/>
    </row>
    <row r="20" customFormat="false" ht="23.85" hidden="false" customHeight="false" outlineLevel="0" collapsed="false">
      <c r="A20" s="41" t="s">
        <v>536</v>
      </c>
      <c r="B20" s="40" t="n">
        <v>692024</v>
      </c>
      <c r="C20" s="41" t="n">
        <v>693232</v>
      </c>
      <c r="D20" s="40" t="str">
        <f aca="false">A20&amp;"-"&amp;A21</f>
        <v>Rv0593 (lprL)-Rv0594 (mce2F)</v>
      </c>
      <c r="E20" s="41" t="n">
        <f aca="false">C20+1</f>
        <v>693233</v>
      </c>
      <c r="F20" s="41" t="n">
        <f aca="false">B21-1</f>
        <v>693236</v>
      </c>
      <c r="G20" s="41" t="n">
        <f aca="false">(F20-E20)</f>
        <v>3</v>
      </c>
      <c r="H20" s="41" t="s">
        <v>176</v>
      </c>
      <c r="I20" s="41"/>
    </row>
    <row r="21" customFormat="false" ht="12.8" hidden="false" customHeight="false" outlineLevel="0" collapsed="false">
      <c r="A21" s="41" t="s">
        <v>537</v>
      </c>
      <c r="B21" s="41" t="n">
        <v>693237</v>
      </c>
      <c r="C21" s="41" t="n">
        <v>694787</v>
      </c>
      <c r="D21" s="40"/>
      <c r="E21" s="41"/>
      <c r="F21" s="41"/>
      <c r="G21" s="41"/>
      <c r="H21" s="41" t="s">
        <v>176</v>
      </c>
      <c r="I21" s="41"/>
    </row>
    <row r="22" customFormat="false" ht="23.85" hidden="false" customHeight="false" outlineLevel="0" collapsed="false">
      <c r="A22" s="42" t="s">
        <v>538</v>
      </c>
      <c r="B22" s="42" t="n">
        <v>827543</v>
      </c>
      <c r="C22" s="42" t="n">
        <v>828076</v>
      </c>
      <c r="D22" s="43" t="str">
        <f aca="false">A22&amp;"-"&amp;A23</f>
        <v>Rv0735 (sigL)-Rv0736 (rslA)</v>
      </c>
      <c r="E22" s="42" t="n">
        <f aca="false">C22+1</f>
        <v>828077</v>
      </c>
      <c r="F22" s="42" t="n">
        <f aca="false">B23-1</f>
        <v>828139</v>
      </c>
      <c r="G22" s="42" t="n">
        <f aca="false">(F22-E22)</f>
        <v>62</v>
      </c>
      <c r="H22" s="42" t="s">
        <v>169</v>
      </c>
    </row>
    <row r="23" customFormat="false" ht="12.8" hidden="false" customHeight="false" outlineLevel="0" collapsed="false">
      <c r="A23" s="42" t="s">
        <v>539</v>
      </c>
      <c r="B23" s="42" t="n">
        <v>828140</v>
      </c>
      <c r="C23" s="42" t="n">
        <v>828892</v>
      </c>
      <c r="D23" s="43"/>
      <c r="E23" s="42"/>
      <c r="F23" s="42"/>
      <c r="G23" s="42"/>
      <c r="H23" s="42" t="s">
        <v>169</v>
      </c>
    </row>
    <row r="24" customFormat="false" ht="23.85" hidden="false" customHeight="false" outlineLevel="0" collapsed="false">
      <c r="A24" s="41" t="s">
        <v>540</v>
      </c>
      <c r="B24" s="41" t="n">
        <v>1034903</v>
      </c>
      <c r="C24" s="41" t="n">
        <v>1036015</v>
      </c>
      <c r="D24" s="40" t="str">
        <f aca="false">A24&amp;"-"&amp;A25</f>
        <v>Rv0928 (pstS3)-Rv0929 (pstC2)</v>
      </c>
      <c r="E24" s="41" t="n">
        <f aca="false">C24+1</f>
        <v>1036016</v>
      </c>
      <c r="F24" s="41" t="n">
        <f aca="false">B25-1</f>
        <v>1036027</v>
      </c>
      <c r="G24" s="41" t="n">
        <f aca="false">(F24-E24)</f>
        <v>11</v>
      </c>
      <c r="H24" s="41" t="s">
        <v>25</v>
      </c>
    </row>
    <row r="25" customFormat="false" ht="12.8" hidden="false" customHeight="false" outlineLevel="0" collapsed="false">
      <c r="A25" s="41" t="s">
        <v>541</v>
      </c>
      <c r="B25" s="40" t="n">
        <v>1036028</v>
      </c>
      <c r="C25" s="41" t="n">
        <v>1037002</v>
      </c>
      <c r="D25" s="40"/>
      <c r="E25" s="41"/>
      <c r="F25" s="41"/>
      <c r="G25" s="41"/>
      <c r="H25" s="41" t="s">
        <v>25</v>
      </c>
    </row>
    <row r="26" customFormat="false" ht="23.85" hidden="false" customHeight="false" outlineLevel="0" collapsed="false">
      <c r="A26" s="42" t="s">
        <v>206</v>
      </c>
      <c r="B26" s="42" t="n">
        <v>1077975</v>
      </c>
      <c r="C26" s="42" t="n">
        <v>1078334</v>
      </c>
      <c r="D26" s="43" t="str">
        <f aca="false">A26&amp;"-"&amp;A27</f>
        <v>Rv0967 (csoR)-Rv0968</v>
      </c>
      <c r="E26" s="42" t="n">
        <f aca="false">C26+1</f>
        <v>1078335</v>
      </c>
      <c r="F26" s="42" t="n">
        <f aca="false">B27-1</f>
        <v>1078390</v>
      </c>
      <c r="G26" s="42" t="n">
        <f aca="false">(F26-E26)</f>
        <v>55</v>
      </c>
      <c r="H26" s="42" t="s">
        <v>204</v>
      </c>
    </row>
    <row r="27" customFormat="false" ht="23.85" hidden="false" customHeight="false" outlineLevel="0" collapsed="false">
      <c r="A27" s="42" t="s">
        <v>542</v>
      </c>
      <c r="B27" s="42" t="n">
        <v>1078391</v>
      </c>
      <c r="C27" s="42" t="n">
        <v>1078687</v>
      </c>
      <c r="D27" s="43" t="str">
        <f aca="false">A27&amp;"-"&amp;A28</f>
        <v>Rv0968-Rv0969 (ctpV)</v>
      </c>
      <c r="E27" s="42" t="n">
        <f aca="false">C27+1</f>
        <v>1078688</v>
      </c>
      <c r="F27" s="42" t="n">
        <f aca="false">B28-1</f>
        <v>1078742</v>
      </c>
      <c r="G27" s="42" t="n">
        <f aca="false">(F27-E27)</f>
        <v>54</v>
      </c>
      <c r="H27" s="42" t="s">
        <v>204</v>
      </c>
    </row>
    <row r="28" customFormat="false" ht="23.85" hidden="false" customHeight="false" outlineLevel="0" collapsed="false">
      <c r="A28" s="42" t="s">
        <v>543</v>
      </c>
      <c r="B28" s="42" t="n">
        <v>1078743</v>
      </c>
      <c r="C28" s="42" t="n">
        <v>1081055</v>
      </c>
      <c r="D28" s="43" t="str">
        <f aca="false">A28&amp;"-"&amp;A29</f>
        <v>Rv0969 (ctpV)-Rv0970</v>
      </c>
      <c r="E28" s="42" t="n">
        <f aca="false">C28+1</f>
        <v>1081056</v>
      </c>
      <c r="F28" s="42" t="n">
        <f aca="false">B29-1</f>
        <v>1081051</v>
      </c>
      <c r="G28" s="42" t="n">
        <f aca="false">(F28-E28)</f>
        <v>-5</v>
      </c>
      <c r="H28" s="42" t="s">
        <v>204</v>
      </c>
    </row>
    <row r="29" customFormat="false" ht="12.8" hidden="false" customHeight="false" outlineLevel="0" collapsed="false">
      <c r="A29" s="42" t="s">
        <v>544</v>
      </c>
      <c r="B29" s="42" t="n">
        <v>1081052</v>
      </c>
      <c r="C29" s="42" t="n">
        <v>1081684</v>
      </c>
      <c r="D29" s="43"/>
      <c r="E29" s="42"/>
      <c r="F29" s="42"/>
      <c r="G29" s="42"/>
      <c r="H29" s="42" t="s">
        <v>204</v>
      </c>
    </row>
    <row r="30" customFormat="false" ht="23.85" hidden="false" customHeight="false" outlineLevel="0" collapsed="false">
      <c r="A30" s="40" t="s">
        <v>545</v>
      </c>
      <c r="B30" s="41" t="n">
        <v>1287328</v>
      </c>
      <c r="C30" s="41" t="n">
        <v>1291026</v>
      </c>
      <c r="D30" s="40" t="str">
        <f aca="false">A30&amp;"-"&amp;A31</f>
        <v>Rv1161 (narG)-Rv1162 (narH)</v>
      </c>
      <c r="E30" s="41" t="n">
        <f aca="false">C30+1</f>
        <v>1291027</v>
      </c>
      <c r="F30" s="41" t="n">
        <f aca="false">B31-1</f>
        <v>1291064</v>
      </c>
      <c r="G30" s="41" t="n">
        <f aca="false">(F30-E30)</f>
        <v>37</v>
      </c>
      <c r="H30" s="41" t="s">
        <v>210</v>
      </c>
    </row>
    <row r="31" customFormat="false" ht="23.85" hidden="false" customHeight="false" outlineLevel="0" collapsed="false">
      <c r="A31" s="41" t="s">
        <v>546</v>
      </c>
      <c r="B31" s="41" t="n">
        <v>1291065</v>
      </c>
      <c r="C31" s="41" t="n">
        <v>1292741</v>
      </c>
      <c r="D31" s="40" t="str">
        <f aca="false">A31&amp;"-"&amp;A32</f>
        <v>Rv1162 (narH)-Rv1163 (narJ)</v>
      </c>
      <c r="E31" s="41" t="n">
        <f aca="false">C31+1</f>
        <v>1292742</v>
      </c>
      <c r="F31" s="41" t="n">
        <f aca="false">B32-1</f>
        <v>1292797</v>
      </c>
      <c r="G31" s="41" t="n">
        <f aca="false">(F31-E31)</f>
        <v>55</v>
      </c>
      <c r="H31" s="41" t="s">
        <v>210</v>
      </c>
    </row>
    <row r="32" customFormat="false" ht="23.85" hidden="false" customHeight="false" outlineLevel="0" collapsed="false">
      <c r="A32" s="41" t="s">
        <v>547</v>
      </c>
      <c r="B32" s="41" t="n">
        <v>1292798</v>
      </c>
      <c r="C32" s="41" t="n">
        <v>1293403</v>
      </c>
      <c r="D32" s="40" t="str">
        <f aca="false">A32&amp;"-"&amp;A33</f>
        <v>Rv1163 (narJ)-Rv1164 (narI)</v>
      </c>
      <c r="E32" s="41" t="n">
        <f aca="false">C32+1</f>
        <v>1293404</v>
      </c>
      <c r="F32" s="41" t="n">
        <f aca="false">B33-1</f>
        <v>1293405</v>
      </c>
      <c r="G32" s="41" t="n">
        <f aca="false">(F32-E32)</f>
        <v>1</v>
      </c>
      <c r="H32" s="41" t="s">
        <v>210</v>
      </c>
    </row>
    <row r="33" customFormat="false" ht="12.8" hidden="false" customHeight="false" outlineLevel="0" collapsed="false">
      <c r="A33" s="41" t="s">
        <v>548</v>
      </c>
      <c r="B33" s="41" t="n">
        <v>1293406</v>
      </c>
      <c r="C33" s="41" t="n">
        <v>1294146</v>
      </c>
      <c r="D33" s="40"/>
      <c r="E33" s="41"/>
      <c r="F33" s="41"/>
      <c r="G33" s="41"/>
      <c r="H33" s="41"/>
    </row>
    <row r="34" customFormat="false" ht="23.85" hidden="false" customHeight="false" outlineLevel="0" collapsed="false">
      <c r="A34" s="42" t="s">
        <v>549</v>
      </c>
      <c r="B34" s="43" t="n">
        <v>1437909</v>
      </c>
      <c r="C34" s="42" t="n">
        <v>1438907</v>
      </c>
      <c r="D34" s="40" t="str">
        <f aca="false">A34&amp;"-"&amp;A35</f>
        <v>Rv1285 (cysD)-Rv1286 (cysN)</v>
      </c>
      <c r="E34" s="41" t="n">
        <f aca="false">C34+1</f>
        <v>1438908</v>
      </c>
      <c r="F34" s="41" t="n">
        <f aca="false">B35-1</f>
        <v>1438906</v>
      </c>
      <c r="G34" s="41" t="n">
        <f aca="false">(F34-E34)</f>
        <v>-2</v>
      </c>
      <c r="H34" s="42" t="s">
        <v>213</v>
      </c>
    </row>
    <row r="35" customFormat="false" ht="12.8" hidden="false" customHeight="false" outlineLevel="0" collapsed="false">
      <c r="A35" s="42" t="s">
        <v>550</v>
      </c>
      <c r="B35" s="42" t="n">
        <v>1438907</v>
      </c>
      <c r="C35" s="42" t="n">
        <v>1440751</v>
      </c>
      <c r="D35" s="40"/>
      <c r="E35" s="41"/>
      <c r="F35" s="41"/>
      <c r="G35" s="41"/>
      <c r="H35" s="42"/>
    </row>
    <row r="36" customFormat="false" ht="23.85" hidden="false" customHeight="false" outlineLevel="0" collapsed="false">
      <c r="A36" s="41" t="s">
        <v>218</v>
      </c>
      <c r="B36" s="40" t="n">
        <v>1460244</v>
      </c>
      <c r="C36" s="41" t="n">
        <v>1460996</v>
      </c>
      <c r="D36" s="40" t="str">
        <f aca="false">A36&amp;"-"&amp;A37</f>
        <v>Rv1304 (atpB)-Rv1305 (atpE)</v>
      </c>
      <c r="E36" s="41" t="n">
        <f aca="false">C36+1</f>
        <v>1460997</v>
      </c>
      <c r="F36" s="41" t="n">
        <f aca="false">B37-1</f>
        <v>1461044</v>
      </c>
      <c r="G36" s="41" t="n">
        <f aca="false">(F36-E36)</f>
        <v>47</v>
      </c>
      <c r="H36" s="41" t="s">
        <v>216</v>
      </c>
    </row>
    <row r="37" customFormat="false" ht="23.85" hidden="false" customHeight="false" outlineLevel="0" collapsed="false">
      <c r="A37" s="41" t="s">
        <v>551</v>
      </c>
      <c r="B37" s="41" t="n">
        <v>1461045</v>
      </c>
      <c r="C37" s="41" t="n">
        <v>1461290</v>
      </c>
      <c r="D37" s="40" t="str">
        <f aca="false">A37&amp;"-"&amp;A38</f>
        <v>Rv1305 (atpE)-Rv1306 (atpF)</v>
      </c>
      <c r="E37" s="41" t="n">
        <f aca="false">C37+1</f>
        <v>1461291</v>
      </c>
      <c r="F37" s="41" t="n">
        <f aca="false">B38-1</f>
        <v>1461320</v>
      </c>
      <c r="G37" s="41" t="n">
        <f aca="false">(F37-E37)</f>
        <v>29</v>
      </c>
      <c r="H37" s="41" t="s">
        <v>216</v>
      </c>
    </row>
    <row r="38" customFormat="false" ht="23.85" hidden="false" customHeight="false" outlineLevel="0" collapsed="false">
      <c r="A38" s="41" t="s">
        <v>552</v>
      </c>
      <c r="B38" s="40" t="n">
        <v>1461321</v>
      </c>
      <c r="C38" s="41" t="n">
        <v>1461836</v>
      </c>
      <c r="D38" s="40" t="str">
        <f aca="false">A38&amp;"-"&amp;A39</f>
        <v>Rv1306 (atpF)-Rv1307 (atpH)</v>
      </c>
      <c r="E38" s="41" t="n">
        <f aca="false">C38+1</f>
        <v>1461837</v>
      </c>
      <c r="F38" s="41" t="n">
        <f aca="false">B39-1</f>
        <v>1461842</v>
      </c>
      <c r="G38" s="41" t="n">
        <f aca="false">(F38-E38)</f>
        <v>5</v>
      </c>
      <c r="H38" s="41" t="s">
        <v>216</v>
      </c>
    </row>
    <row r="39" customFormat="false" ht="23.85" hidden="false" customHeight="false" outlineLevel="0" collapsed="false">
      <c r="A39" s="41" t="s">
        <v>553</v>
      </c>
      <c r="B39" s="41" t="n">
        <v>1461843</v>
      </c>
      <c r="C39" s="41" t="n">
        <v>1463183</v>
      </c>
      <c r="D39" s="40" t="str">
        <f aca="false">A39&amp;"-"&amp;A40</f>
        <v>Rv1307 (atpH)-Rv1308 (atpA)</v>
      </c>
      <c r="E39" s="41" t="n">
        <f aca="false">C39+1</f>
        <v>1463184</v>
      </c>
      <c r="F39" s="41" t="n">
        <f aca="false">B40-1</f>
        <v>1463227</v>
      </c>
      <c r="G39" s="41" t="n">
        <f aca="false">(F39-E39)</f>
        <v>43</v>
      </c>
      <c r="H39" s="41" t="s">
        <v>216</v>
      </c>
    </row>
    <row r="40" customFormat="false" ht="23.85" hidden="false" customHeight="false" outlineLevel="0" collapsed="false">
      <c r="A40" s="41" t="s">
        <v>554</v>
      </c>
      <c r="B40" s="40" t="n">
        <v>1463228</v>
      </c>
      <c r="C40" s="41" t="n">
        <v>1464877</v>
      </c>
      <c r="D40" s="40" t="str">
        <f aca="false">A40&amp;"-"&amp;A41</f>
        <v>Rv1308 (atpA)-Rv1309 (atpG)</v>
      </c>
      <c r="E40" s="41" t="n">
        <f aca="false">C40+1</f>
        <v>1464878</v>
      </c>
      <c r="F40" s="41" t="n">
        <f aca="false">B41-1</f>
        <v>1464883</v>
      </c>
      <c r="G40" s="41" t="n">
        <f aca="false">(F40-E40)</f>
        <v>5</v>
      </c>
      <c r="H40" s="41" t="s">
        <v>216</v>
      </c>
    </row>
    <row r="41" customFormat="false" ht="23.85" hidden="false" customHeight="false" outlineLevel="0" collapsed="false">
      <c r="A41" s="41" t="s">
        <v>555</v>
      </c>
      <c r="B41" s="41" t="n">
        <v>1464884</v>
      </c>
      <c r="C41" s="41" t="n">
        <v>1465801</v>
      </c>
      <c r="D41" s="40" t="str">
        <f aca="false">A41&amp;"-"&amp;A42</f>
        <v>Rv1309 (atpG)-Rv1310 (atpD)</v>
      </c>
      <c r="E41" s="41" t="n">
        <f aca="false">C41+1</f>
        <v>1465802</v>
      </c>
      <c r="F41" s="41" t="n">
        <f aca="false">B42-1</f>
        <v>1465840</v>
      </c>
      <c r="G41" s="41" t="n">
        <f aca="false">(F41-E41)</f>
        <v>38</v>
      </c>
      <c r="H41" s="41" t="s">
        <v>216</v>
      </c>
    </row>
    <row r="42" customFormat="false" ht="23.85" hidden="false" customHeight="false" outlineLevel="0" collapsed="false">
      <c r="A42" s="41" t="s">
        <v>556</v>
      </c>
      <c r="B42" s="41" t="n">
        <v>1465841</v>
      </c>
      <c r="C42" s="41" t="n">
        <v>1467301</v>
      </c>
      <c r="D42" s="40" t="str">
        <f aca="false">A42&amp;"-"&amp;A43</f>
        <v>Rv1310 (atpD)-Rv1311 (atpC)</v>
      </c>
      <c r="E42" s="41" t="n">
        <f aca="false">C42+1</f>
        <v>1467302</v>
      </c>
      <c r="F42" s="41" t="n">
        <f aca="false">B43-1</f>
        <v>1467314</v>
      </c>
      <c r="G42" s="41" t="n">
        <f aca="false">(F42-E42)</f>
        <v>12</v>
      </c>
      <c r="H42" s="41" t="s">
        <v>216</v>
      </c>
    </row>
    <row r="43" customFormat="false" ht="23.85" hidden="false" customHeight="false" outlineLevel="0" collapsed="false">
      <c r="A43" s="41" t="s">
        <v>557</v>
      </c>
      <c r="B43" s="40" t="n">
        <v>1467315</v>
      </c>
      <c r="C43" s="41" t="n">
        <v>1467680</v>
      </c>
      <c r="D43" s="40" t="str">
        <f aca="false">A43&amp;"-"&amp;A44</f>
        <v>Rv1311 (atpC)-Rv1312</v>
      </c>
      <c r="E43" s="41" t="n">
        <f aca="false">C43+1</f>
        <v>1467681</v>
      </c>
      <c r="F43" s="41" t="n">
        <f aca="false">B44-1</f>
        <v>1467687</v>
      </c>
      <c r="G43" s="41" t="n">
        <f aca="false">(F43-E43)</f>
        <v>6</v>
      </c>
      <c r="H43" s="41" t="s">
        <v>216</v>
      </c>
    </row>
    <row r="44" customFormat="false" ht="12.8" hidden="false" customHeight="false" outlineLevel="0" collapsed="false">
      <c r="A44" s="41" t="s">
        <v>558</v>
      </c>
      <c r="B44" s="40" t="n">
        <v>1467688</v>
      </c>
      <c r="C44" s="41" t="n">
        <v>1468131</v>
      </c>
      <c r="D44" s="40"/>
      <c r="E44" s="41"/>
      <c r="F44" s="41"/>
      <c r="G44" s="41"/>
      <c r="H44" s="41"/>
    </row>
    <row r="45" customFormat="false" ht="23.85" hidden="false" customHeight="false" outlineLevel="0" collapsed="false">
      <c r="A45" s="42" t="s">
        <v>559</v>
      </c>
      <c r="B45" s="42" t="n">
        <v>1502641</v>
      </c>
      <c r="C45" s="42" t="n">
        <v>1503081</v>
      </c>
      <c r="D45" s="40" t="str">
        <f aca="false">A45&amp;"-"&amp;A46</f>
        <v>Rv1334 (mec)-Rv1335 (cysO)</v>
      </c>
      <c r="E45" s="41" t="n">
        <f aca="false">C45+1</f>
        <v>1503082</v>
      </c>
      <c r="F45" s="41" t="n">
        <f aca="false">B46-1</f>
        <v>1503102</v>
      </c>
      <c r="G45" s="41" t="n">
        <f aca="false">(F45-E45)</f>
        <v>20</v>
      </c>
      <c r="H45" s="42" t="s">
        <v>219</v>
      </c>
    </row>
    <row r="46" customFormat="false" ht="23.85" hidden="false" customHeight="false" outlineLevel="0" collapsed="false">
      <c r="A46" s="42" t="s">
        <v>560</v>
      </c>
      <c r="B46" s="43" t="n">
        <v>1503103</v>
      </c>
      <c r="C46" s="42" t="n">
        <v>1503384</v>
      </c>
      <c r="D46" s="40" t="str">
        <f aca="false">A46&amp;"-"&amp;A47</f>
        <v>Rv1335 (cysO)-Rv1336 (cysM)</v>
      </c>
      <c r="E46" s="41" t="n">
        <f aca="false">C46+1</f>
        <v>1503385</v>
      </c>
      <c r="F46" s="41" t="n">
        <f aca="false">B47-1</f>
        <v>1503393</v>
      </c>
      <c r="G46" s="41" t="n">
        <f aca="false">(F46-E46)</f>
        <v>8</v>
      </c>
      <c r="H46" s="42" t="s">
        <v>219</v>
      </c>
    </row>
    <row r="47" customFormat="false" ht="12.8" hidden="false" customHeight="false" outlineLevel="0" collapsed="false">
      <c r="A47" s="42" t="s">
        <v>561</v>
      </c>
      <c r="B47" s="42" t="n">
        <v>1503394</v>
      </c>
      <c r="C47" s="42" t="n">
        <v>1504365</v>
      </c>
      <c r="D47" s="40"/>
      <c r="E47" s="41"/>
      <c r="F47" s="41"/>
      <c r="G47" s="41"/>
      <c r="H47" s="42" t="s">
        <v>219</v>
      </c>
    </row>
    <row r="48" customFormat="false" ht="12.8" hidden="false" customHeight="false" outlineLevel="0" collapsed="false">
      <c r="A48" s="0" t="s">
        <v>562</v>
      </c>
      <c r="B48" s="23" t="n">
        <v>1646186</v>
      </c>
      <c r="C48" s="0" t="n">
        <v>1646992</v>
      </c>
      <c r="D48" s="40" t="str">
        <f aca="false">A48&amp;"-"&amp;A49</f>
        <v>Rv1460-Rv1461</v>
      </c>
      <c r="E48" s="41" t="n">
        <f aca="false">C48+1</f>
        <v>1646993</v>
      </c>
      <c r="F48" s="41" t="n">
        <f aca="false">B49-1</f>
        <v>1646988</v>
      </c>
      <c r="G48" s="41" t="n">
        <f aca="false">(F48-E48)</f>
        <v>-5</v>
      </c>
      <c r="H48" s="0" t="s">
        <v>225</v>
      </c>
    </row>
    <row r="49" customFormat="false" ht="12.8" hidden="false" customHeight="false" outlineLevel="0" collapsed="false">
      <c r="A49" s="0" t="s">
        <v>563</v>
      </c>
      <c r="B49" s="0" t="n">
        <v>1646989</v>
      </c>
      <c r="C49" s="0" t="n">
        <v>1649529</v>
      </c>
      <c r="D49" s="40" t="str">
        <f aca="false">A49&amp;"-"&amp;A50</f>
        <v>Rv1461-Rv1462</v>
      </c>
      <c r="E49" s="41" t="n">
        <f aca="false">C49+1</f>
        <v>1649530</v>
      </c>
      <c r="F49" s="41" t="n">
        <f aca="false">B50-1</f>
        <v>1649525</v>
      </c>
      <c r="G49" s="41" t="n">
        <f aca="false">(F49-E49)</f>
        <v>-5</v>
      </c>
      <c r="H49" s="0" t="s">
        <v>225</v>
      </c>
    </row>
    <row r="50" customFormat="false" ht="12.8" hidden="false" customHeight="false" outlineLevel="0" collapsed="false">
      <c r="A50" s="0" t="s">
        <v>564</v>
      </c>
      <c r="B50" s="0" t="n">
        <v>1649526</v>
      </c>
      <c r="C50" s="0" t="n">
        <v>1650719</v>
      </c>
      <c r="D50" s="40" t="str">
        <f aca="false">A50&amp;"-"&amp;A51</f>
        <v>Rv1462-Rv1463</v>
      </c>
      <c r="E50" s="41" t="n">
        <f aca="false">C50+1</f>
        <v>1650720</v>
      </c>
      <c r="F50" s="41" t="n">
        <f aca="false">B51-1</f>
        <v>1650715</v>
      </c>
      <c r="G50" s="41" t="n">
        <f aca="false">(F50-E50)</f>
        <v>-5</v>
      </c>
      <c r="H50" s="0" t="s">
        <v>225</v>
      </c>
    </row>
    <row r="51" customFormat="false" ht="23.85" hidden="false" customHeight="false" outlineLevel="0" collapsed="false">
      <c r="A51" s="0" t="s">
        <v>565</v>
      </c>
      <c r="B51" s="0" t="n">
        <v>1650716</v>
      </c>
      <c r="C51" s="0" t="n">
        <v>1651516</v>
      </c>
      <c r="D51" s="40" t="str">
        <f aca="false">A51&amp;"-"&amp;A52</f>
        <v>Rv1463-Rv1464 (csd)</v>
      </c>
      <c r="E51" s="41" t="n">
        <f aca="false">C51+1</f>
        <v>1651517</v>
      </c>
      <c r="F51" s="41" t="n">
        <f aca="false">B52-1</f>
        <v>1651517</v>
      </c>
      <c r="G51" s="41" t="n">
        <f aca="false">(F51-E51)</f>
        <v>0</v>
      </c>
      <c r="H51" s="0" t="s">
        <v>225</v>
      </c>
    </row>
    <row r="52" customFormat="false" ht="23.85" hidden="false" customHeight="false" outlineLevel="0" collapsed="false">
      <c r="A52" s="0" t="s">
        <v>566</v>
      </c>
      <c r="B52" s="0" t="n">
        <v>1651518</v>
      </c>
      <c r="C52" s="0" t="n">
        <v>1652771</v>
      </c>
      <c r="D52" s="40" t="str">
        <f aca="false">A52&amp;"-"&amp;A53</f>
        <v>Rv1464 (csd)-Rv1465</v>
      </c>
      <c r="E52" s="41" t="n">
        <f aca="false">C52+1</f>
        <v>1652772</v>
      </c>
      <c r="F52" s="41" t="n">
        <f aca="false">B53-1</f>
        <v>1652767</v>
      </c>
      <c r="G52" s="41" t="n">
        <f aca="false">(F52-E52)</f>
        <v>-5</v>
      </c>
      <c r="H52" s="0" t="s">
        <v>225</v>
      </c>
    </row>
    <row r="53" customFormat="false" ht="12.8" hidden="false" customHeight="false" outlineLevel="0" collapsed="false">
      <c r="A53" s="0" t="s">
        <v>567</v>
      </c>
      <c r="B53" s="0" t="n">
        <v>1652768</v>
      </c>
      <c r="C53" s="0" t="n">
        <v>1653256</v>
      </c>
      <c r="D53" s="40" t="str">
        <f aca="false">A53&amp;"-"&amp;A54</f>
        <v>Rv1465-Rv1466</v>
      </c>
      <c r="E53" s="41" t="n">
        <f aca="false">C53+1</f>
        <v>1653257</v>
      </c>
      <c r="F53" s="41" t="n">
        <f aca="false">B54-1</f>
        <v>1653230</v>
      </c>
      <c r="G53" s="41" t="n">
        <f aca="false">(F53-E53)</f>
        <v>-27</v>
      </c>
      <c r="H53" s="0" t="s">
        <v>225</v>
      </c>
    </row>
    <row r="54" customFormat="false" ht="12.8" hidden="false" customHeight="false" outlineLevel="0" collapsed="false">
      <c r="A54" s="0" t="s">
        <v>568</v>
      </c>
      <c r="B54" s="0" t="n">
        <v>1653231</v>
      </c>
      <c r="C54" s="0" t="n">
        <v>1653578</v>
      </c>
      <c r="D54" s="40"/>
      <c r="E54" s="41"/>
      <c r="F54" s="41"/>
      <c r="G54" s="41"/>
      <c r="H54" s="0" t="s">
        <v>225</v>
      </c>
    </row>
    <row r="55" customFormat="false" ht="23.85" hidden="false" customHeight="false" outlineLevel="0" collapsed="false">
      <c r="A55" s="0" t="s">
        <v>228</v>
      </c>
      <c r="B55" s="0" t="n">
        <v>1666990</v>
      </c>
      <c r="C55" s="0" t="n">
        <v>1668408</v>
      </c>
      <c r="D55" s="40" t="str">
        <f aca="false">A55&amp;"-"&amp;A56</f>
        <v>Rv1477 (ripA)-Rv1478</v>
      </c>
      <c r="E55" s="41" t="n">
        <f aca="false">C55+1</f>
        <v>1668409</v>
      </c>
      <c r="F55" s="41" t="n">
        <f aca="false">B56-1</f>
        <v>1668418</v>
      </c>
      <c r="G55" s="41" t="n">
        <f aca="false">(F55-E55)</f>
        <v>9</v>
      </c>
      <c r="H55" s="0" t="s">
        <v>64</v>
      </c>
    </row>
    <row r="56" customFormat="false" ht="12.8" hidden="false" customHeight="false" outlineLevel="0" collapsed="false">
      <c r="A56" s="0" t="s">
        <v>569</v>
      </c>
      <c r="B56" s="0" t="n">
        <v>1668419</v>
      </c>
      <c r="C56" s="0" t="n">
        <v>1669144</v>
      </c>
      <c r="D56" s="40"/>
      <c r="E56" s="41"/>
      <c r="F56" s="41"/>
      <c r="G56" s="41"/>
      <c r="H56" s="0" t="s">
        <v>64</v>
      </c>
    </row>
    <row r="57" customFormat="false" ht="23.85" hidden="false" customHeight="false" outlineLevel="0" collapsed="false">
      <c r="A57" s="0" t="s">
        <v>570</v>
      </c>
      <c r="B57" s="0" t="n">
        <v>1673440</v>
      </c>
      <c r="C57" s="0" t="n">
        <v>1674183</v>
      </c>
      <c r="D57" s="40" t="str">
        <f aca="false">A57&amp;"-"&amp;A58</f>
        <v>Rv1483 (fabG1)-Rv1484 (inhA)</v>
      </c>
      <c r="E57" s="41" t="n">
        <f aca="false">C57+1</f>
        <v>1674184</v>
      </c>
      <c r="F57" s="41" t="n">
        <f aca="false">B58-1</f>
        <v>1674201</v>
      </c>
      <c r="G57" s="41" t="n">
        <f aca="false">(F57-E57)</f>
        <v>17</v>
      </c>
      <c r="H57" s="0" t="s">
        <v>229</v>
      </c>
    </row>
    <row r="58" customFormat="false" ht="12.8" hidden="false" customHeight="false" outlineLevel="0" collapsed="false">
      <c r="A58" s="0" t="s">
        <v>571</v>
      </c>
      <c r="B58" s="0" t="n">
        <v>1674202</v>
      </c>
      <c r="C58" s="0" t="n">
        <v>1675011</v>
      </c>
      <c r="D58" s="40"/>
      <c r="E58" s="41"/>
      <c r="F58" s="41"/>
      <c r="G58" s="41"/>
      <c r="H58" s="0" t="s">
        <v>229</v>
      </c>
    </row>
    <row r="59" customFormat="false" ht="23.85" hidden="false" customHeight="false" outlineLevel="0" collapsed="false">
      <c r="A59" s="0" t="s">
        <v>572</v>
      </c>
      <c r="B59" s="0" t="n">
        <v>1874160</v>
      </c>
      <c r="C59" s="0" t="n">
        <v>1875221</v>
      </c>
      <c r="D59" s="40" t="str">
        <f aca="false">A59&amp;"-"&amp;A60</f>
        <v>Rv1660 (pks10)-Rv1661 (pks7)</v>
      </c>
      <c r="E59" s="41" t="n">
        <f aca="false">C59+1</f>
        <v>1875222</v>
      </c>
      <c r="F59" s="41" t="n">
        <f aca="false">B60-1</f>
        <v>1875303</v>
      </c>
      <c r="G59" s="41" t="n">
        <f aca="false">(F59-E59)</f>
        <v>81</v>
      </c>
      <c r="H59" s="0" t="s">
        <v>232</v>
      </c>
    </row>
    <row r="60" customFormat="false" ht="12.8" hidden="false" customHeight="false" outlineLevel="0" collapsed="false">
      <c r="A60" s="0" t="s">
        <v>573</v>
      </c>
      <c r="B60" s="0" t="n">
        <v>1875304</v>
      </c>
      <c r="C60" s="0" t="n">
        <v>1881684</v>
      </c>
      <c r="D60" s="40"/>
      <c r="E60" s="41"/>
      <c r="F60" s="41"/>
      <c r="G60" s="41"/>
      <c r="H60" s="0" t="s">
        <v>232</v>
      </c>
    </row>
    <row r="61" customFormat="false" ht="23.85" hidden="false" customHeight="false" outlineLevel="0" collapsed="false">
      <c r="A61" s="0" t="s">
        <v>574</v>
      </c>
      <c r="B61" s="0" t="n">
        <v>2048072</v>
      </c>
      <c r="C61" s="0" t="n">
        <v>2048371</v>
      </c>
      <c r="D61" s="40" t="str">
        <f aca="false">A61&amp;"-"&amp;A62</f>
        <v>Rv1806 (PE20)-Rv1807 (PPE31)</v>
      </c>
      <c r="E61" s="41" t="n">
        <f aca="false">C61+1</f>
        <v>2048372</v>
      </c>
      <c r="F61" s="41" t="n">
        <f aca="false">B62-1</f>
        <v>2048397</v>
      </c>
      <c r="G61" s="41" t="n">
        <f aca="false">(F61-E61)</f>
        <v>25</v>
      </c>
      <c r="H61" s="0" t="s">
        <v>173</v>
      </c>
    </row>
    <row r="62" customFormat="false" ht="23.85" hidden="false" customHeight="false" outlineLevel="0" collapsed="false">
      <c r="A62" s="0" t="s">
        <v>575</v>
      </c>
      <c r="B62" s="0" t="n">
        <v>2048398</v>
      </c>
      <c r="C62" s="0" t="n">
        <v>2049597</v>
      </c>
      <c r="D62" s="40" t="str">
        <f aca="false">A62&amp;"-"&amp;A63</f>
        <v>Rv1807 (PPE31)-Rv1808 (PPE32)</v>
      </c>
      <c r="E62" s="41" t="n">
        <f aca="false">C62+1</f>
        <v>2049598</v>
      </c>
      <c r="F62" s="41" t="n">
        <f aca="false">B63-1</f>
        <v>2049920</v>
      </c>
      <c r="G62" s="41" t="n">
        <f aca="false">(F62-E62)</f>
        <v>322</v>
      </c>
      <c r="H62" s="0" t="s">
        <v>173</v>
      </c>
    </row>
    <row r="63" customFormat="false" ht="23.85" hidden="false" customHeight="false" outlineLevel="0" collapsed="false">
      <c r="A63" s="0" t="s">
        <v>576</v>
      </c>
      <c r="B63" s="0" t="n">
        <v>2049921</v>
      </c>
      <c r="C63" s="0" t="n">
        <v>2051150</v>
      </c>
      <c r="D63" s="40" t="str">
        <f aca="false">A63&amp;"-"&amp;A64</f>
        <v>Rv1808 (PPE32)-Rv1809 (PPE33)</v>
      </c>
      <c r="E63" s="41" t="n">
        <f aca="false">C63+1</f>
        <v>2051151</v>
      </c>
      <c r="F63" s="41" t="n">
        <f aca="false">B64-1</f>
        <v>2051281</v>
      </c>
      <c r="G63" s="41" t="n">
        <f aca="false">(F63-E63)</f>
        <v>130</v>
      </c>
      <c r="H63" s="0" t="s">
        <v>173</v>
      </c>
    </row>
    <row r="64" customFormat="false" ht="12.8" hidden="false" customHeight="false" outlineLevel="0" collapsed="false">
      <c r="A64" s="0" t="s">
        <v>577</v>
      </c>
      <c r="B64" s="0" t="n">
        <v>2051282</v>
      </c>
      <c r="C64" s="0" t="n">
        <v>2052688</v>
      </c>
      <c r="D64" s="40"/>
      <c r="E64" s="41"/>
      <c r="F64" s="41"/>
      <c r="G64" s="41"/>
      <c r="H64" s="0" t="s">
        <v>173</v>
      </c>
    </row>
    <row r="65" customFormat="false" ht="23.85" hidden="false" customHeight="false" outlineLevel="0" collapsed="false">
      <c r="A65" s="0" t="s">
        <v>578</v>
      </c>
      <c r="B65" s="0" t="n">
        <v>2209327</v>
      </c>
      <c r="C65" s="0" t="n">
        <v>2210604</v>
      </c>
      <c r="D65" s="40" t="str">
        <f aca="false">A65&amp;"-"&amp;A66</f>
        <v>Rv1966 (mce3A)-Rv1967 (mce3B)</v>
      </c>
      <c r="E65" s="41" t="n">
        <f aca="false">C65+1</f>
        <v>2210605</v>
      </c>
      <c r="F65" s="41" t="n">
        <f aca="false">B66-1</f>
        <v>2210600</v>
      </c>
      <c r="G65" s="41" t="n">
        <f aca="false">(F65-E65)</f>
        <v>-5</v>
      </c>
      <c r="H65" s="0" t="s">
        <v>238</v>
      </c>
    </row>
    <row r="66" customFormat="false" ht="23.85" hidden="false" customHeight="false" outlineLevel="0" collapsed="false">
      <c r="A66" s="0" t="s">
        <v>579</v>
      </c>
      <c r="B66" s="0" t="n">
        <v>2210601</v>
      </c>
      <c r="C66" s="0" t="n">
        <v>2211629</v>
      </c>
      <c r="D66" s="40" t="str">
        <f aca="false">A66&amp;"-"&amp;A67</f>
        <v>Rv1967 (mce3B)-Rv1968 (mce3C)</v>
      </c>
      <c r="E66" s="41" t="n">
        <f aca="false">C66+1</f>
        <v>2211630</v>
      </c>
      <c r="F66" s="41" t="n">
        <f aca="false">B67-1</f>
        <v>2211625</v>
      </c>
      <c r="G66" s="41" t="n">
        <f aca="false">(F66-E66)</f>
        <v>-5</v>
      </c>
      <c r="H66" s="0" t="s">
        <v>238</v>
      </c>
    </row>
    <row r="67" customFormat="false" ht="23.85" hidden="false" customHeight="false" outlineLevel="0" collapsed="false">
      <c r="A67" s="0" t="s">
        <v>580</v>
      </c>
      <c r="B67" s="0" t="n">
        <v>2211626</v>
      </c>
      <c r="C67" s="0" t="n">
        <v>2212858</v>
      </c>
      <c r="D67" s="40" t="str">
        <f aca="false">A67&amp;"-"&amp;A68</f>
        <v>Rv1968 (mce3C)-Rv1969 (mce3D)</v>
      </c>
      <c r="E67" s="41" t="n">
        <f aca="false">C67+1</f>
        <v>2212859</v>
      </c>
      <c r="F67" s="41" t="n">
        <f aca="false">B68-1</f>
        <v>2212854</v>
      </c>
      <c r="G67" s="41" t="n">
        <f aca="false">(F67-E67)</f>
        <v>-5</v>
      </c>
      <c r="H67" s="0" t="s">
        <v>238</v>
      </c>
    </row>
    <row r="68" customFormat="false" ht="23.85" hidden="false" customHeight="false" outlineLevel="0" collapsed="false">
      <c r="A68" s="0" t="s">
        <v>581</v>
      </c>
      <c r="B68" s="0" t="n">
        <v>2212855</v>
      </c>
      <c r="C68" s="0" t="n">
        <v>2214126</v>
      </c>
      <c r="D68" s="40" t="str">
        <f aca="false">A68&amp;"-"&amp;A69</f>
        <v>Rv1969 (mce3D)-Rv1970 (lprM)</v>
      </c>
      <c r="E68" s="41" t="n">
        <f aca="false">C68+1</f>
        <v>2214127</v>
      </c>
      <c r="F68" s="41" t="n">
        <f aca="false">B69-1</f>
        <v>2214122</v>
      </c>
      <c r="G68" s="41" t="n">
        <f aca="false">(F68-E68)</f>
        <v>-5</v>
      </c>
      <c r="H68" s="0" t="s">
        <v>238</v>
      </c>
    </row>
    <row r="69" customFormat="false" ht="23.85" hidden="false" customHeight="false" outlineLevel="0" collapsed="false">
      <c r="A69" s="0" t="s">
        <v>582</v>
      </c>
      <c r="B69" s="0" t="n">
        <v>2214123</v>
      </c>
      <c r="C69" s="0" t="n">
        <v>2215256</v>
      </c>
      <c r="D69" s="40" t="str">
        <f aca="false">A69&amp;"-"&amp;A70</f>
        <v>Rv1970 (lprM)-Rv1971 (mce3F)</v>
      </c>
      <c r="E69" s="41" t="n">
        <f aca="false">C69+1</f>
        <v>2215257</v>
      </c>
      <c r="F69" s="41" t="n">
        <f aca="false">B70-1</f>
        <v>2215256</v>
      </c>
      <c r="G69" s="41" t="n">
        <f aca="false">(F69-E69)</f>
        <v>-1</v>
      </c>
      <c r="H69" s="0" t="s">
        <v>238</v>
      </c>
    </row>
    <row r="70" customFormat="false" ht="12.8" hidden="false" customHeight="false" outlineLevel="0" collapsed="false">
      <c r="A70" s="0" t="s">
        <v>583</v>
      </c>
      <c r="B70" s="0" t="n">
        <v>2215257</v>
      </c>
      <c r="C70" s="0" t="n">
        <v>2216570</v>
      </c>
      <c r="D70" s="40"/>
      <c r="E70" s="41"/>
      <c r="F70" s="41"/>
      <c r="G70" s="41"/>
      <c r="H70" s="0" t="s">
        <v>238</v>
      </c>
    </row>
    <row r="71" customFormat="false" ht="23.85" hidden="false" customHeight="false" outlineLevel="0" collapsed="false">
      <c r="A71" s="0" t="s">
        <v>584</v>
      </c>
      <c r="B71" s="23" t="n">
        <v>2516787</v>
      </c>
      <c r="C71" s="0" t="n">
        <v>2517695</v>
      </c>
      <c r="D71" s="40" t="str">
        <f aca="false">A71&amp;"-"&amp;A72</f>
        <v>Rv2243 (fabD)-Rv2244 (acpM)</v>
      </c>
      <c r="E71" s="41" t="n">
        <f aca="false">C71+1</f>
        <v>2517696</v>
      </c>
      <c r="F71" s="41" t="n">
        <f aca="false">B72-1</f>
        <v>2517770</v>
      </c>
      <c r="G71" s="41" t="n">
        <f aca="false">(F71-E71)</f>
        <v>74</v>
      </c>
      <c r="H71" s="0" t="s">
        <v>241</v>
      </c>
    </row>
    <row r="72" customFormat="false" ht="23.85" hidden="false" customHeight="false" outlineLevel="0" collapsed="false">
      <c r="A72" s="0" t="s">
        <v>585</v>
      </c>
      <c r="B72" s="23" t="n">
        <v>2517771</v>
      </c>
      <c r="C72" s="0" t="n">
        <v>2518118</v>
      </c>
      <c r="D72" s="40" t="str">
        <f aca="false">A72&amp;"-"&amp;A73</f>
        <v>Rv2244 (acpM)-Rv2245 (kasA)</v>
      </c>
      <c r="E72" s="41" t="n">
        <f aca="false">C72+1</f>
        <v>2518119</v>
      </c>
      <c r="F72" s="41" t="n">
        <f aca="false">B73-1</f>
        <v>2518114</v>
      </c>
      <c r="G72" s="41" t="n">
        <f aca="false">(F72-E72)</f>
        <v>-5</v>
      </c>
      <c r="H72" s="0" t="s">
        <v>241</v>
      </c>
    </row>
    <row r="73" customFormat="false" ht="23.85" hidden="false" customHeight="false" outlineLevel="0" collapsed="false">
      <c r="A73" s="0" t="s">
        <v>586</v>
      </c>
      <c r="B73" s="0" t="n">
        <v>2518115</v>
      </c>
      <c r="C73" s="0" t="n">
        <v>2519365</v>
      </c>
      <c r="D73" s="40" t="str">
        <f aca="false">A73&amp;"-"&amp;A74</f>
        <v>Rv2245 (kasA)-Rv2246 (kasB)</v>
      </c>
      <c r="E73" s="41" t="n">
        <f aca="false">C73+1</f>
        <v>2519366</v>
      </c>
      <c r="F73" s="41" t="n">
        <f aca="false">B74-1</f>
        <v>2519395</v>
      </c>
      <c r="G73" s="41" t="n">
        <f aca="false">(F73-E73)</f>
        <v>29</v>
      </c>
      <c r="H73" s="0" t="s">
        <v>241</v>
      </c>
    </row>
    <row r="74" customFormat="false" ht="23.85" hidden="false" customHeight="false" outlineLevel="0" collapsed="false">
      <c r="A74" s="0" t="s">
        <v>587</v>
      </c>
      <c r="B74" s="0" t="n">
        <v>2519396</v>
      </c>
      <c r="C74" s="0" t="n">
        <v>2520712</v>
      </c>
      <c r="D74" s="40" t="str">
        <f aca="false">A74&amp;"-"&amp;A75</f>
        <v>Rv2246 (kasB)-Rv2247 (accD6)</v>
      </c>
      <c r="E74" s="41" t="n">
        <f aca="false">C74+1</f>
        <v>2520713</v>
      </c>
      <c r="F74" s="41" t="n">
        <f aca="false">B75-1</f>
        <v>2520742</v>
      </c>
      <c r="G74" s="41" t="n">
        <f aca="false">(F74-E74)</f>
        <v>29</v>
      </c>
      <c r="H74" s="0" t="s">
        <v>241</v>
      </c>
    </row>
    <row r="75" customFormat="false" ht="12.8" hidden="false" customHeight="false" outlineLevel="0" collapsed="false">
      <c r="A75" s="0" t="s">
        <v>588</v>
      </c>
      <c r="B75" s="0" t="n">
        <v>2520743</v>
      </c>
      <c r="C75" s="0" t="n">
        <v>2522164</v>
      </c>
      <c r="D75" s="40"/>
      <c r="E75" s="41"/>
      <c r="F75" s="41"/>
      <c r="G75" s="41"/>
      <c r="H75" s="0" t="s">
        <v>241</v>
      </c>
    </row>
    <row r="76" customFormat="false" ht="23.85" hidden="false" customHeight="false" outlineLevel="0" collapsed="false">
      <c r="A76" s="0" t="s">
        <v>589</v>
      </c>
      <c r="B76" s="0" t="n">
        <v>2641246</v>
      </c>
      <c r="C76" s="0" t="n">
        <v>2641653</v>
      </c>
      <c r="D76" s="40" t="str">
        <f aca="false">A76&amp;"-"&amp;A77</f>
        <v>Rv2358 (smtB)-Rv2359 (zur)</v>
      </c>
      <c r="E76" s="41" t="n">
        <f aca="false">C76+1</f>
        <v>2641654</v>
      </c>
      <c r="F76" s="41" t="n">
        <f aca="false">B77-1</f>
        <v>2641649</v>
      </c>
      <c r="G76" s="41" t="n">
        <f aca="false">(F76-E76)</f>
        <v>-5</v>
      </c>
      <c r="H76" s="0" t="s">
        <v>244</v>
      </c>
    </row>
    <row r="77" customFormat="false" ht="12.8" hidden="false" customHeight="false" outlineLevel="0" collapsed="false">
      <c r="A77" s="0" t="s">
        <v>590</v>
      </c>
      <c r="B77" s="0" t="n">
        <v>2641650</v>
      </c>
      <c r="C77" s="0" t="n">
        <v>2642042</v>
      </c>
      <c r="D77" s="40"/>
      <c r="E77" s="41"/>
      <c r="F77" s="41"/>
      <c r="G77" s="41"/>
      <c r="H77" s="0" t="s">
        <v>244</v>
      </c>
    </row>
    <row r="78" customFormat="false" ht="23.85" hidden="false" customHeight="false" outlineLevel="0" collapsed="false">
      <c r="A78" s="0" t="s">
        <v>591</v>
      </c>
      <c r="B78" s="0" t="n">
        <v>3183138</v>
      </c>
      <c r="C78" s="0" t="n">
        <v>3183395</v>
      </c>
      <c r="D78" s="40" t="str">
        <f aca="false">A78&amp;"-"&amp;A79</f>
        <v>Rv2871 (vapB43)-Rv2872 (vapC43)</v>
      </c>
      <c r="E78" s="41" t="n">
        <f aca="false">C78+1</f>
        <v>3183396</v>
      </c>
      <c r="F78" s="41" t="n">
        <f aca="false">B79-1</f>
        <v>3183381</v>
      </c>
      <c r="G78" s="41" t="n">
        <f aca="false">(F78-E78)</f>
        <v>-15</v>
      </c>
      <c r="H78" s="0" t="s">
        <v>258</v>
      </c>
    </row>
    <row r="79" customFormat="false" ht="23.85" hidden="false" customHeight="false" outlineLevel="0" collapsed="false">
      <c r="A79" s="0" t="s">
        <v>592</v>
      </c>
      <c r="B79" s="0" t="n">
        <v>3183382</v>
      </c>
      <c r="C79" s="0" t="n">
        <v>3183825</v>
      </c>
      <c r="D79" s="40" t="str">
        <f aca="false">A79&amp;"-"&amp;A80</f>
        <v>Rv2872 (vapC43)-Rv2873 (mpt83)</v>
      </c>
      <c r="E79" s="41" t="n">
        <f aca="false">C79+1</f>
        <v>3183826</v>
      </c>
      <c r="F79" s="41" t="n">
        <f aca="false">B80-1</f>
        <v>3183904</v>
      </c>
      <c r="G79" s="41" t="n">
        <f aca="false">(F79-E79)</f>
        <v>78</v>
      </c>
      <c r="H79" s="0" t="s">
        <v>258</v>
      </c>
    </row>
    <row r="80" customFormat="false" ht="23.85" hidden="false" customHeight="false" outlineLevel="0" collapsed="false">
      <c r="A80" s="0" t="s">
        <v>593</v>
      </c>
      <c r="B80" s="0" t="n">
        <v>3183905</v>
      </c>
      <c r="C80" s="0" t="n">
        <v>3184567</v>
      </c>
      <c r="D80" s="40" t="str">
        <f aca="false">A80&amp;"-"&amp;A81</f>
        <v>Rv2873 (mpt83)-Rv2874 (dipZ)</v>
      </c>
      <c r="E80" s="41" t="n">
        <f aca="false">C80+1</f>
        <v>3184568</v>
      </c>
      <c r="F80" s="41" t="n">
        <f aca="false">B81-1</f>
        <v>3184846</v>
      </c>
      <c r="G80" s="41" t="n">
        <f aca="false">(F80-E80)</f>
        <v>278</v>
      </c>
      <c r="H80" s="0" t="s">
        <v>258</v>
      </c>
    </row>
    <row r="81" customFormat="false" ht="23.85" hidden="false" customHeight="false" outlineLevel="0" collapsed="false">
      <c r="A81" s="0" t="s">
        <v>594</v>
      </c>
      <c r="B81" s="0" t="n">
        <v>3184847</v>
      </c>
      <c r="C81" s="0" t="n">
        <v>3186934</v>
      </c>
      <c r="D81" s="40" t="str">
        <f aca="false">A81&amp;"-"&amp;A82</f>
        <v>Rv2874 (dipZ)-Rv2875 (mpt70)</v>
      </c>
      <c r="E81" s="41" t="n">
        <f aca="false">C81+1</f>
        <v>3186935</v>
      </c>
      <c r="F81" s="41" t="n">
        <f aca="false">B82-1</f>
        <v>3187029</v>
      </c>
      <c r="G81" s="41" t="n">
        <f aca="false">(F81-E81)</f>
        <v>94</v>
      </c>
      <c r="H81" s="0" t="s">
        <v>258</v>
      </c>
    </row>
    <row r="82" customFormat="false" ht="12.8" hidden="false" customHeight="false" outlineLevel="0" collapsed="false">
      <c r="A82" s="0" t="s">
        <v>595</v>
      </c>
      <c r="B82" s="0" t="n">
        <v>3187030</v>
      </c>
      <c r="C82" s="0" t="n">
        <v>3187611</v>
      </c>
      <c r="D82" s="40"/>
      <c r="E82" s="41"/>
      <c r="F82" s="41"/>
      <c r="G82" s="41"/>
      <c r="H82" s="0" t="s">
        <v>258</v>
      </c>
    </row>
    <row r="83" customFormat="false" ht="23.85" hidden="false" customHeight="false" outlineLevel="0" collapsed="false">
      <c r="A83" s="0" t="s">
        <v>596</v>
      </c>
      <c r="B83" s="0" t="n">
        <v>3245445</v>
      </c>
      <c r="C83" s="0" t="n">
        <v>3251075</v>
      </c>
      <c r="D83" s="40" t="str">
        <f aca="false">A83&amp;"-"&amp;A84</f>
        <v>Rv2931 (ppsA)-Rv2932 (ppsB)</v>
      </c>
      <c r="E83" s="41" t="n">
        <f aca="false">C83+1</f>
        <v>3251076</v>
      </c>
      <c r="F83" s="41" t="n">
        <f aca="false">B84-1</f>
        <v>3251071</v>
      </c>
      <c r="G83" s="41" t="n">
        <f aca="false">(F83-E83)</f>
        <v>-5</v>
      </c>
      <c r="H83" s="0" t="s">
        <v>261</v>
      </c>
    </row>
    <row r="84" customFormat="false" ht="23.85" hidden="false" customHeight="false" outlineLevel="0" collapsed="false">
      <c r="A84" s="0" t="s">
        <v>597</v>
      </c>
      <c r="B84" s="0" t="n">
        <v>3251072</v>
      </c>
      <c r="C84" s="0" t="n">
        <v>3255688</v>
      </c>
      <c r="D84" s="40" t="str">
        <f aca="false">A84&amp;"-"&amp;A85</f>
        <v>Rv2932 (ppsB)-Rv2933 (ppsC)</v>
      </c>
      <c r="E84" s="41" t="n">
        <f aca="false">C84+1</f>
        <v>3255689</v>
      </c>
      <c r="F84" s="41" t="n">
        <f aca="false">B85-1</f>
        <v>3255684</v>
      </c>
      <c r="G84" s="41" t="n">
        <f aca="false">(F84-E84)</f>
        <v>-5</v>
      </c>
      <c r="H84" s="0" t="s">
        <v>261</v>
      </c>
    </row>
    <row r="85" customFormat="false" ht="23.85" hidden="false" customHeight="false" outlineLevel="0" collapsed="false">
      <c r="A85" s="0" t="s">
        <v>598</v>
      </c>
      <c r="B85" s="0" t="n">
        <v>3255685</v>
      </c>
      <c r="C85" s="0" t="n">
        <v>3262251</v>
      </c>
      <c r="D85" s="40" t="str">
        <f aca="false">A85&amp;"-"&amp;A86</f>
        <v>Rv2933 (ppsC)-Rv2934 (ppsD)</v>
      </c>
      <c r="E85" s="41" t="n">
        <f aca="false">C85+1</f>
        <v>3262252</v>
      </c>
      <c r="F85" s="41" t="n">
        <f aca="false">B86-1</f>
        <v>3262247</v>
      </c>
      <c r="G85" s="41" t="n">
        <f aca="false">(F85-E85)</f>
        <v>-5</v>
      </c>
      <c r="H85" s="0" t="s">
        <v>261</v>
      </c>
    </row>
    <row r="86" customFormat="false" ht="23.85" hidden="false" customHeight="false" outlineLevel="0" collapsed="false">
      <c r="A86" s="0" t="s">
        <v>599</v>
      </c>
      <c r="B86" s="0" t="n">
        <v>3262248</v>
      </c>
      <c r="C86" s="0" t="n">
        <v>3267731</v>
      </c>
      <c r="D86" s="40" t="str">
        <f aca="false">A86&amp;"-"&amp;A87</f>
        <v>Rv2934 (ppsD)-Rv2935 (ppsE)</v>
      </c>
      <c r="E86" s="41" t="n">
        <f aca="false">C86+1</f>
        <v>3267732</v>
      </c>
      <c r="F86" s="41" t="n">
        <f aca="false">B87-1</f>
        <v>3267736</v>
      </c>
      <c r="G86" s="41" t="n">
        <f aca="false">(F86-E86)</f>
        <v>4</v>
      </c>
      <c r="H86" s="0" t="s">
        <v>261</v>
      </c>
    </row>
    <row r="87" customFormat="false" ht="23.85" hidden="false" customHeight="false" outlineLevel="0" collapsed="false">
      <c r="A87" s="0" t="s">
        <v>600</v>
      </c>
      <c r="B87" s="0" t="n">
        <v>3267737</v>
      </c>
      <c r="C87" s="0" t="n">
        <v>3272203</v>
      </c>
      <c r="D87" s="40" t="str">
        <f aca="false">A87&amp;"-"&amp;A88</f>
        <v>Rv2935 (ppsE)-Rv2936 (drrA)</v>
      </c>
      <c r="E87" s="41" t="n">
        <f aca="false">C87+1</f>
        <v>3272204</v>
      </c>
      <c r="F87" s="41" t="n">
        <f aca="false">B88-1</f>
        <v>3272213</v>
      </c>
      <c r="G87" s="41" t="n">
        <f aca="false">(F87-E87)</f>
        <v>9</v>
      </c>
      <c r="H87" s="0" t="s">
        <v>261</v>
      </c>
    </row>
    <row r="88" customFormat="false" ht="23.85" hidden="false" customHeight="false" outlineLevel="0" collapsed="false">
      <c r="A88" s="0" t="s">
        <v>601</v>
      </c>
      <c r="B88" s="0" t="n">
        <v>3272214</v>
      </c>
      <c r="C88" s="0" t="n">
        <v>3273209</v>
      </c>
      <c r="D88" s="40" t="str">
        <f aca="false">A88&amp;"-"&amp;A89</f>
        <v>Rv2936 (drrA)-Rv2937 (drrB)</v>
      </c>
      <c r="E88" s="41" t="n">
        <f aca="false">C88+1</f>
        <v>3273210</v>
      </c>
      <c r="F88" s="41" t="n">
        <f aca="false">B89-1</f>
        <v>3273205</v>
      </c>
      <c r="G88" s="41" t="n">
        <f aca="false">(F88-E88)</f>
        <v>-5</v>
      </c>
      <c r="H88" s="0" t="s">
        <v>264</v>
      </c>
    </row>
    <row r="89" customFormat="false" ht="23.85" hidden="false" customHeight="false" outlineLevel="0" collapsed="false">
      <c r="A89" s="0" t="s">
        <v>602</v>
      </c>
      <c r="B89" s="0" t="n">
        <v>3273206</v>
      </c>
      <c r="C89" s="0" t="n">
        <v>3274075</v>
      </c>
      <c r="D89" s="40" t="str">
        <f aca="false">A89&amp;"-"&amp;A90</f>
        <v>Rv2937 (drrB)-Rv2938 (drrC)</v>
      </c>
      <c r="E89" s="41" t="n">
        <f aca="false">C89+1</f>
        <v>3274076</v>
      </c>
      <c r="F89" s="41" t="n">
        <f aca="false">B90-1</f>
        <v>3274071</v>
      </c>
      <c r="G89" s="41" t="n">
        <f aca="false">(F89-E89)</f>
        <v>-5</v>
      </c>
      <c r="H89" s="0" t="s">
        <v>264</v>
      </c>
    </row>
    <row r="90" customFormat="false" ht="12.8" hidden="false" customHeight="false" outlineLevel="0" collapsed="false">
      <c r="A90" s="0" t="s">
        <v>603</v>
      </c>
      <c r="B90" s="0" t="n">
        <v>3274072</v>
      </c>
      <c r="C90" s="0" t="n">
        <v>3274902</v>
      </c>
      <c r="D90" s="40"/>
      <c r="E90" s="41"/>
      <c r="F90" s="41"/>
      <c r="G90" s="41"/>
      <c r="H90" s="0" t="s">
        <v>264</v>
      </c>
    </row>
    <row r="91" customFormat="false" ht="23.85" hidden="false" customHeight="false" outlineLevel="0" collapsed="false">
      <c r="A91" s="0" t="s">
        <v>604</v>
      </c>
      <c r="B91" s="23" t="n">
        <v>3448504</v>
      </c>
      <c r="C91" s="0" t="n">
        <v>3449991</v>
      </c>
      <c r="D91" s="40" t="str">
        <f aca="false">A91&amp;"-"&amp;A92</f>
        <v>Rv3083-Rv3084 (lipR)</v>
      </c>
      <c r="E91" s="41" t="n">
        <f aca="false">C91+1</f>
        <v>3449992</v>
      </c>
      <c r="F91" s="41" t="n">
        <f aca="false">B92-1</f>
        <v>3449996</v>
      </c>
      <c r="G91" s="41" t="n">
        <f aca="false">(F91-E91)</f>
        <v>4</v>
      </c>
      <c r="H91" s="0" t="s">
        <v>207</v>
      </c>
    </row>
    <row r="92" customFormat="false" ht="23.85" hidden="false" customHeight="false" outlineLevel="0" collapsed="false">
      <c r="A92" s="0" t="s">
        <v>605</v>
      </c>
      <c r="B92" s="0" t="n">
        <v>3449997</v>
      </c>
      <c r="C92" s="0" t="n">
        <v>3450923</v>
      </c>
      <c r="D92" s="40" t="str">
        <f aca="false">A92&amp;"-"&amp;A93</f>
        <v>Rv3084 (lipR)-Rv3085</v>
      </c>
      <c r="E92" s="41" t="n">
        <f aca="false">C92+1</f>
        <v>3450924</v>
      </c>
      <c r="F92" s="41" t="n">
        <f aca="false">B93-1</f>
        <v>3450919</v>
      </c>
      <c r="G92" s="41" t="n">
        <f aca="false">(F92-E92)</f>
        <v>-5</v>
      </c>
      <c r="H92" s="0" t="s">
        <v>207</v>
      </c>
    </row>
    <row r="93" customFormat="false" ht="23.85" hidden="false" customHeight="false" outlineLevel="0" collapsed="false">
      <c r="A93" s="0" t="s">
        <v>606</v>
      </c>
      <c r="B93" s="23" t="n">
        <v>3450920</v>
      </c>
      <c r="C93" s="0" t="n">
        <v>3451750</v>
      </c>
      <c r="D93" s="40" t="str">
        <f aca="false">A93&amp;"-"&amp;A94</f>
        <v>Rv3085-Rv3086 (adhD)</v>
      </c>
      <c r="E93" s="41" t="n">
        <f aca="false">C93+1</f>
        <v>3451751</v>
      </c>
      <c r="F93" s="41" t="n">
        <f aca="false">B94-1</f>
        <v>3451780</v>
      </c>
      <c r="G93" s="41" t="n">
        <f aca="false">(F93-E93)</f>
        <v>29</v>
      </c>
      <c r="H93" s="0" t="s">
        <v>207</v>
      </c>
    </row>
    <row r="94" customFormat="false" ht="23.85" hidden="false" customHeight="false" outlineLevel="0" collapsed="false">
      <c r="A94" s="0" t="s">
        <v>607</v>
      </c>
      <c r="B94" s="0" t="n">
        <v>3451781</v>
      </c>
      <c r="C94" s="0" t="n">
        <v>3452887</v>
      </c>
      <c r="D94" s="40" t="str">
        <f aca="false">A94&amp;"-"&amp;A95</f>
        <v>Rv3086 (adhD)-Rv3087</v>
      </c>
      <c r="E94" s="41" t="n">
        <f aca="false">C94+1</f>
        <v>3452888</v>
      </c>
      <c r="F94" s="41" t="n">
        <f aca="false">B95-1</f>
        <v>3452924</v>
      </c>
      <c r="G94" s="41" t="n">
        <f aca="false">(F94-E94)</f>
        <v>36</v>
      </c>
      <c r="H94" s="0" t="s">
        <v>207</v>
      </c>
    </row>
    <row r="95" customFormat="false" ht="23.85" hidden="false" customHeight="false" outlineLevel="0" collapsed="false">
      <c r="A95" s="0" t="s">
        <v>608</v>
      </c>
      <c r="B95" s="0" t="n">
        <v>3452925</v>
      </c>
      <c r="C95" s="0" t="n">
        <v>3454343</v>
      </c>
      <c r="D95" s="40" t="str">
        <f aca="false">A95&amp;"-"&amp;A96</f>
        <v>Rv3087-Rv3088 (tgs4)</v>
      </c>
      <c r="E95" s="41" t="n">
        <f aca="false">C95+1</f>
        <v>3454344</v>
      </c>
      <c r="F95" s="41" t="n">
        <f aca="false">B96-1</f>
        <v>3454339</v>
      </c>
      <c r="G95" s="41" t="n">
        <f aca="false">(F95-E95)</f>
        <v>-5</v>
      </c>
      <c r="H95" s="0" t="s">
        <v>207</v>
      </c>
    </row>
    <row r="96" customFormat="false" ht="23.85" hidden="false" customHeight="false" outlineLevel="0" collapsed="false">
      <c r="A96" s="0" t="s">
        <v>609</v>
      </c>
      <c r="B96" s="0" t="n">
        <v>3454340</v>
      </c>
      <c r="C96" s="0" t="n">
        <v>3455764</v>
      </c>
      <c r="D96" s="40" t="str">
        <f aca="false">A96&amp;"-"&amp;A97</f>
        <v>Rv3088 (tgs4)-Rv3089 (fadD13)</v>
      </c>
      <c r="E96" s="41" t="n">
        <f aca="false">C96+1</f>
        <v>3455765</v>
      </c>
      <c r="F96" s="41" t="n">
        <f aca="false">B97-1</f>
        <v>3455760</v>
      </c>
      <c r="G96" s="41" t="n">
        <f aca="false">(F96-E96)</f>
        <v>-5</v>
      </c>
      <c r="H96" s="0" t="s">
        <v>207</v>
      </c>
    </row>
    <row r="97" customFormat="false" ht="23.85" hidden="false" customHeight="false" outlineLevel="0" collapsed="false">
      <c r="A97" s="0" t="s">
        <v>209</v>
      </c>
      <c r="B97" s="0" t="n">
        <v>3455761</v>
      </c>
      <c r="C97" s="0" t="n">
        <v>3457272</v>
      </c>
      <c r="D97" s="40" t="str">
        <f aca="false">A97&amp;"-"&amp;A98</f>
        <v>Rv3089 (fadD13)-Rv3145 (nuoA)</v>
      </c>
      <c r="E97" s="41"/>
      <c r="F97" s="41"/>
      <c r="G97" s="41"/>
      <c r="H97" s="0" t="s">
        <v>207</v>
      </c>
    </row>
    <row r="98" customFormat="false" ht="23.85" hidden="false" customHeight="false" outlineLevel="0" collapsed="false">
      <c r="A98" s="0" t="s">
        <v>610</v>
      </c>
      <c r="B98" s="0" t="n">
        <v>3511682</v>
      </c>
      <c r="C98" s="0" t="n">
        <v>3512068</v>
      </c>
      <c r="D98" s="40" t="str">
        <f aca="false">A98&amp;"-"&amp;A99</f>
        <v>Rv3145 (nuoA)-Rv3146 (nuoB)</v>
      </c>
      <c r="E98" s="41" t="n">
        <f aca="false">C98+1</f>
        <v>3512069</v>
      </c>
      <c r="F98" s="41" t="n">
        <f aca="false">B99-1</f>
        <v>3512076</v>
      </c>
      <c r="G98" s="41" t="n">
        <f aca="false">(F98-E98)</f>
        <v>7</v>
      </c>
      <c r="H98" s="0" t="s">
        <v>273</v>
      </c>
    </row>
    <row r="99" customFormat="false" ht="23.85" hidden="false" customHeight="false" outlineLevel="0" collapsed="false">
      <c r="A99" s="0" t="s">
        <v>611</v>
      </c>
      <c r="B99" s="0" t="n">
        <v>3512077</v>
      </c>
      <c r="C99" s="0" t="n">
        <v>3512631</v>
      </c>
      <c r="D99" s="40" t="str">
        <f aca="false">A99&amp;"-"&amp;A100</f>
        <v>Rv3146 (nuoB)-Rv3147 (nuoC)</v>
      </c>
      <c r="E99" s="41" t="n">
        <f aca="false">C99+1</f>
        <v>3512632</v>
      </c>
      <c r="F99" s="41" t="n">
        <f aca="false">B100-1</f>
        <v>3512627</v>
      </c>
      <c r="G99" s="41" t="n">
        <f aca="false">(F99-E99)</f>
        <v>-5</v>
      </c>
      <c r="H99" s="0" t="s">
        <v>273</v>
      </c>
    </row>
    <row r="100" customFormat="false" ht="23.85" hidden="false" customHeight="false" outlineLevel="0" collapsed="false">
      <c r="A100" s="0" t="s">
        <v>612</v>
      </c>
      <c r="B100" s="0" t="n">
        <v>3512628</v>
      </c>
      <c r="C100" s="0" t="n">
        <v>3513338</v>
      </c>
      <c r="D100" s="40" t="str">
        <f aca="false">A100&amp;"-"&amp;A101</f>
        <v>Rv3147 (nuoC)-Rv3148 (nuoD)</v>
      </c>
      <c r="E100" s="41" t="n">
        <f aca="false">C100+1</f>
        <v>3513339</v>
      </c>
      <c r="F100" s="41" t="n">
        <f aca="false">B101-1</f>
        <v>3513337</v>
      </c>
      <c r="G100" s="41" t="n">
        <f aca="false">(F100-E100)</f>
        <v>-2</v>
      </c>
      <c r="H100" s="0" t="s">
        <v>273</v>
      </c>
    </row>
    <row r="101" customFormat="false" ht="23.85" hidden="false" customHeight="false" outlineLevel="0" collapsed="false">
      <c r="A101" s="0" t="s">
        <v>613</v>
      </c>
      <c r="B101" s="0" t="n">
        <v>3513338</v>
      </c>
      <c r="C101" s="0" t="n">
        <v>3514660</v>
      </c>
      <c r="D101" s="40" t="str">
        <f aca="false">A101&amp;"-"&amp;A102</f>
        <v>Rv3148 (nuoD)-Rv3149 (nuoE)</v>
      </c>
      <c r="E101" s="41" t="n">
        <f aca="false">C101+1</f>
        <v>3514661</v>
      </c>
      <c r="F101" s="41" t="n">
        <f aca="false">B102-1</f>
        <v>3514656</v>
      </c>
      <c r="G101" s="41" t="n">
        <f aca="false">(F101-E101)</f>
        <v>-5</v>
      </c>
      <c r="H101" s="0" t="s">
        <v>273</v>
      </c>
    </row>
    <row r="102" customFormat="false" ht="23.85" hidden="false" customHeight="false" outlineLevel="0" collapsed="false">
      <c r="A102" s="0" t="s">
        <v>614</v>
      </c>
      <c r="B102" s="0" t="n">
        <v>3514657</v>
      </c>
      <c r="C102" s="0" t="n">
        <v>3515415</v>
      </c>
      <c r="D102" s="40" t="str">
        <f aca="false">A102&amp;"-"&amp;A103</f>
        <v>Rv3149 (nuoE)-Rv3150 (nuoF)</v>
      </c>
      <c r="E102" s="41" t="n">
        <f aca="false">C102+1</f>
        <v>3515416</v>
      </c>
      <c r="F102" s="41" t="n">
        <f aca="false">B103-1</f>
        <v>3515411</v>
      </c>
      <c r="G102" s="41" t="n">
        <f aca="false">(F102-E102)</f>
        <v>-5</v>
      </c>
      <c r="H102" s="0" t="s">
        <v>273</v>
      </c>
    </row>
    <row r="103" customFormat="false" ht="23.85" hidden="false" customHeight="false" outlineLevel="0" collapsed="false">
      <c r="A103" s="0" t="s">
        <v>615</v>
      </c>
      <c r="B103" s="0" t="n">
        <v>3515412</v>
      </c>
      <c r="C103" s="0" t="n">
        <v>3516749</v>
      </c>
      <c r="D103" s="40" t="str">
        <f aca="false">A103&amp;"-"&amp;A104</f>
        <v>Rv3150 (nuoF)-Rv3151 (nuoG)</v>
      </c>
      <c r="E103" s="41" t="n">
        <f aca="false">C103+1</f>
        <v>3516750</v>
      </c>
      <c r="F103" s="41" t="n">
        <f aca="false">B104-1</f>
        <v>3516745</v>
      </c>
      <c r="G103" s="41" t="n">
        <f aca="false">(F103-E103)</f>
        <v>-5</v>
      </c>
      <c r="H103" s="0" t="s">
        <v>273</v>
      </c>
    </row>
    <row r="104" customFormat="false" ht="23.85" hidden="false" customHeight="false" outlineLevel="0" collapsed="false">
      <c r="A104" s="0" t="s">
        <v>616</v>
      </c>
      <c r="B104" s="0" t="n">
        <v>3516746</v>
      </c>
      <c r="C104" s="0" t="n">
        <v>3519166</v>
      </c>
      <c r="D104" s="40" t="str">
        <f aca="false">A104&amp;"-"&amp;A105</f>
        <v>Rv3151 (nuoG)-Rv3152 (nuoH)</v>
      </c>
      <c r="E104" s="41" t="n">
        <f aca="false">C104+1</f>
        <v>3519167</v>
      </c>
      <c r="F104" s="41" t="n">
        <f aca="false">B105-1</f>
        <v>3519281</v>
      </c>
      <c r="G104" s="41" t="n">
        <f aca="false">(F104-E104)</f>
        <v>114</v>
      </c>
      <c r="H104" s="0" t="s">
        <v>273</v>
      </c>
    </row>
    <row r="105" customFormat="false" ht="23.85" hidden="false" customHeight="false" outlineLevel="0" collapsed="false">
      <c r="A105" s="0" t="s">
        <v>617</v>
      </c>
      <c r="B105" s="0" t="n">
        <v>3519282</v>
      </c>
      <c r="C105" s="0" t="n">
        <v>3520514</v>
      </c>
      <c r="D105" s="40" t="str">
        <f aca="false">A105&amp;"-"&amp;A106</f>
        <v>Rv3152 (nuoH)-Rv3153 (nuoI)</v>
      </c>
      <c r="E105" s="41" t="n">
        <f aca="false">C105+1</f>
        <v>3520515</v>
      </c>
      <c r="F105" s="41" t="n">
        <f aca="false">B106-1</f>
        <v>3520506</v>
      </c>
      <c r="G105" s="41" t="n">
        <f aca="false">(F105-E105)</f>
        <v>-9</v>
      </c>
      <c r="H105" s="0" t="s">
        <v>273</v>
      </c>
    </row>
    <row r="106" customFormat="false" ht="23.85" hidden="false" customHeight="false" outlineLevel="0" collapsed="false">
      <c r="A106" s="0" t="s">
        <v>618</v>
      </c>
      <c r="B106" s="0" t="n">
        <v>3520507</v>
      </c>
      <c r="C106" s="0" t="n">
        <v>3521142</v>
      </c>
      <c r="D106" s="40" t="str">
        <f aca="false">A106&amp;"-"&amp;A107</f>
        <v>Rv3153 (nuoI)-Rv3154 (nuoJ)</v>
      </c>
      <c r="E106" s="41" t="n">
        <f aca="false">C106+1</f>
        <v>3521143</v>
      </c>
      <c r="F106" s="41" t="n">
        <f aca="false">B107-1</f>
        <v>3521138</v>
      </c>
      <c r="G106" s="41" t="n">
        <f aca="false">(F106-E106)</f>
        <v>-5</v>
      </c>
      <c r="H106" s="0" t="s">
        <v>273</v>
      </c>
    </row>
    <row r="107" customFormat="false" ht="23.85" hidden="false" customHeight="false" outlineLevel="0" collapsed="false">
      <c r="A107" s="0" t="s">
        <v>619</v>
      </c>
      <c r="B107" s="0" t="n">
        <v>3521139</v>
      </c>
      <c r="C107" s="0" t="n">
        <v>3521927</v>
      </c>
      <c r="D107" s="40" t="str">
        <f aca="false">A107&amp;"-"&amp;A108</f>
        <v>Rv3154 (nuoJ)-Rv3155 (nuoK)</v>
      </c>
      <c r="E107" s="41" t="n">
        <f aca="false">C107+1</f>
        <v>3521928</v>
      </c>
      <c r="F107" s="41" t="n">
        <f aca="false">B108-1</f>
        <v>3521923</v>
      </c>
      <c r="G107" s="41" t="n">
        <f aca="false">(F107-E107)</f>
        <v>-5</v>
      </c>
      <c r="H107" s="0" t="s">
        <v>273</v>
      </c>
    </row>
    <row r="108" customFormat="false" ht="23.85" hidden="false" customHeight="false" outlineLevel="0" collapsed="false">
      <c r="A108" s="0" t="s">
        <v>620</v>
      </c>
      <c r="B108" s="0" t="n">
        <v>3521924</v>
      </c>
      <c r="C108" s="0" t="n">
        <v>3522223</v>
      </c>
      <c r="D108" s="40" t="str">
        <f aca="false">A108&amp;"-"&amp;A109</f>
        <v>Rv3155 (nuoK)-Rv3156 (nuoL)</v>
      </c>
      <c r="E108" s="41" t="n">
        <f aca="false">C108+1</f>
        <v>3522224</v>
      </c>
      <c r="F108" s="41" t="n">
        <f aca="false">B109-1</f>
        <v>3522233</v>
      </c>
      <c r="G108" s="41" t="n">
        <f aca="false">(F108-E108)</f>
        <v>9</v>
      </c>
      <c r="H108" s="0" t="s">
        <v>273</v>
      </c>
    </row>
    <row r="109" customFormat="false" ht="23.85" hidden="false" customHeight="false" outlineLevel="0" collapsed="false">
      <c r="A109" s="0" t="s">
        <v>621</v>
      </c>
      <c r="B109" s="0" t="n">
        <v>3522234</v>
      </c>
      <c r="C109" s="0" t="n">
        <v>3524135</v>
      </c>
      <c r="D109" s="40" t="str">
        <f aca="false">A109&amp;"-"&amp;A110</f>
        <v>Rv3156 (nuoL)-Rv3157 (nuoM)</v>
      </c>
      <c r="E109" s="41" t="n">
        <f aca="false">C109+1</f>
        <v>3524136</v>
      </c>
      <c r="F109" s="41" t="n">
        <f aca="false">B110-1</f>
        <v>3524131</v>
      </c>
      <c r="G109" s="41" t="n">
        <f aca="false">(F109-E109)</f>
        <v>-5</v>
      </c>
      <c r="H109" s="0" t="s">
        <v>273</v>
      </c>
    </row>
    <row r="110" customFormat="false" ht="23.85" hidden="false" customHeight="false" outlineLevel="0" collapsed="false">
      <c r="A110" s="0" t="s">
        <v>622</v>
      </c>
      <c r="B110" s="0" t="n">
        <v>3524132</v>
      </c>
      <c r="C110" s="0" t="n">
        <v>3525793</v>
      </c>
      <c r="D110" s="40" t="str">
        <f aca="false">A110&amp;"-"&amp;A111</f>
        <v>Rv3157 (nuoM)-Rv3158 (nuoN)</v>
      </c>
      <c r="E110" s="41" t="n">
        <f aca="false">C110+1</f>
        <v>3525794</v>
      </c>
      <c r="F110" s="41" t="n">
        <f aca="false">B111-1</f>
        <v>3525789</v>
      </c>
      <c r="G110" s="41" t="n">
        <f aca="false">(F110-E110)</f>
        <v>-5</v>
      </c>
      <c r="H110" s="0" t="s">
        <v>273</v>
      </c>
    </row>
    <row r="111" customFormat="false" ht="23.85" hidden="false" customHeight="false" outlineLevel="0" collapsed="false">
      <c r="A111" s="0" t="s">
        <v>623</v>
      </c>
      <c r="B111" s="0" t="n">
        <v>3525790</v>
      </c>
      <c r="C111" s="0" t="n">
        <v>3527385</v>
      </c>
      <c r="D111" s="40" t="str">
        <f aca="false">A111&amp;"-"&amp;A112</f>
        <v>Rv3158 (nuoN)-Rv3516 (echA19)</v>
      </c>
      <c r="E111" s="41"/>
      <c r="F111" s="41"/>
      <c r="G111" s="41"/>
      <c r="H111" s="0" t="s">
        <v>273</v>
      </c>
    </row>
    <row r="112" customFormat="false" ht="23.85" hidden="false" customHeight="false" outlineLevel="0" collapsed="false">
      <c r="A112" s="0" t="s">
        <v>279</v>
      </c>
      <c r="B112" s="0" t="n">
        <v>3952544</v>
      </c>
      <c r="C112" s="0" t="n">
        <v>3953335</v>
      </c>
      <c r="D112" s="40" t="str">
        <f aca="false">A112&amp;"-"&amp;A113</f>
        <v>Rv3516 (echA19)-Rv3517</v>
      </c>
      <c r="E112" s="41" t="n">
        <f aca="false">C112+1</f>
        <v>3953336</v>
      </c>
      <c r="F112" s="41" t="n">
        <f aca="false">B113-1</f>
        <v>3953430</v>
      </c>
      <c r="G112" s="41" t="n">
        <f aca="false">(F112-E112)</f>
        <v>94</v>
      </c>
      <c r="H112" s="0" t="s">
        <v>276</v>
      </c>
    </row>
    <row r="113" customFormat="false" ht="23.85" hidden="false" customHeight="false" outlineLevel="0" collapsed="false">
      <c r="A113" s="0" t="s">
        <v>624</v>
      </c>
      <c r="B113" s="0" t="n">
        <v>3953431</v>
      </c>
      <c r="C113" s="0" t="n">
        <v>3954270</v>
      </c>
      <c r="D113" s="40" t="str">
        <f aca="false">A113&amp;"-"&amp;A114</f>
        <v>Rv3517-Rv3793 (embC)</v>
      </c>
      <c r="E113" s="41"/>
      <c r="F113" s="41"/>
      <c r="G113" s="41"/>
      <c r="H113" s="0" t="s">
        <v>276</v>
      </c>
    </row>
    <row r="114" customFormat="false" ht="23.85" hidden="false" customHeight="false" outlineLevel="0" collapsed="false">
      <c r="A114" s="0" t="s">
        <v>625</v>
      </c>
      <c r="B114" s="0" t="n">
        <v>4239863</v>
      </c>
      <c r="C114" s="0" t="n">
        <v>4243147</v>
      </c>
      <c r="D114" s="40" t="str">
        <f aca="false">A114&amp;"-"&amp;A115</f>
        <v>Rv3793 (embC)-Rv3794 (embA)</v>
      </c>
      <c r="E114" s="41" t="n">
        <f aca="false">C114+1</f>
        <v>4243148</v>
      </c>
      <c r="F114" s="41" t="n">
        <f aca="false">B115-1</f>
        <v>4243232</v>
      </c>
      <c r="G114" s="41" t="n">
        <f aca="false">(F114-E114)</f>
        <v>84</v>
      </c>
      <c r="H114" s="0" t="s">
        <v>283</v>
      </c>
    </row>
    <row r="115" customFormat="false" ht="23.85" hidden="false" customHeight="false" outlineLevel="0" collapsed="false">
      <c r="A115" s="0" t="s">
        <v>626</v>
      </c>
      <c r="B115" s="0" t="n">
        <v>4243233</v>
      </c>
      <c r="C115" s="0" t="n">
        <v>4246517</v>
      </c>
      <c r="D115" s="40" t="str">
        <f aca="false">A115&amp;"-"&amp;A116</f>
        <v>Rv3794 (embA)-Rv3795 (embB)</v>
      </c>
      <c r="E115" s="41" t="n">
        <f aca="false">C115+1</f>
        <v>4246518</v>
      </c>
      <c r="F115" s="41" t="n">
        <f aca="false">B116-1</f>
        <v>4246513</v>
      </c>
      <c r="G115" s="41" t="n">
        <f aca="false">(F115-E115)</f>
        <v>-5</v>
      </c>
      <c r="H115" s="0" t="s">
        <v>283</v>
      </c>
    </row>
    <row r="116" customFormat="false" ht="23.85" hidden="false" customHeight="false" outlineLevel="0" collapsed="false">
      <c r="A116" s="0" t="s">
        <v>627</v>
      </c>
      <c r="B116" s="0" t="n">
        <v>4246514</v>
      </c>
      <c r="C116" s="0" t="n">
        <v>4249810</v>
      </c>
      <c r="D116" s="40" t="str">
        <f aca="false">A116&amp;"-"&amp;A117</f>
        <v>Rv3795 (embB)-Rv3874 (esxB)</v>
      </c>
      <c r="E116" s="41"/>
      <c r="F116" s="41"/>
      <c r="G116" s="41"/>
      <c r="H116" s="0" t="s">
        <v>283</v>
      </c>
    </row>
    <row r="117" customFormat="false" ht="23.85" hidden="false" customHeight="false" outlineLevel="0" collapsed="false">
      <c r="A117" s="0" t="s">
        <v>628</v>
      </c>
      <c r="B117" s="0" t="n">
        <v>4352274</v>
      </c>
      <c r="C117" s="0" t="n">
        <v>4352576</v>
      </c>
      <c r="D117" s="40" t="str">
        <f aca="false">A117&amp;"-"&amp;A118</f>
        <v>Rv3874 (esxB)-Rv3875 (esxA)</v>
      </c>
      <c r="E117" s="41" t="n">
        <f aca="false">C117+1</f>
        <v>4352577</v>
      </c>
      <c r="F117" s="41" t="n">
        <f aca="false">B118-1</f>
        <v>4352608</v>
      </c>
      <c r="G117" s="41" t="n">
        <f aca="false">(F117-E117)</f>
        <v>31</v>
      </c>
      <c r="H117" s="0" t="s">
        <v>286</v>
      </c>
    </row>
    <row r="118" customFormat="false" ht="12.8" hidden="false" customHeight="false" outlineLevel="0" collapsed="false">
      <c r="A118" s="0" t="s">
        <v>629</v>
      </c>
      <c r="B118" s="0" t="n">
        <v>4352609</v>
      </c>
      <c r="C118" s="0" t="n">
        <v>4352896</v>
      </c>
      <c r="D118" s="40"/>
      <c r="E118" s="41"/>
      <c r="F118" s="41"/>
      <c r="H118" s="0" t="s">
        <v>286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2018-07-31T18:00:39Z</dcterms:created>
  <dc:creator/>
  <dc:description/>
  <dc:language>en-ZA</dc:language>
  <cp:lastModifiedBy/>
  <dcterms:modified xsi:type="dcterms:W3CDTF">2020-11-03T15:57:33Z</dcterms:modified>
  <cp:revision>11</cp:revision>
  <dc:subject/>
  <dc:title/>
</cp:coreProperties>
</file>