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 India\OneDrive\Documents\"/>
    </mc:Choice>
  </mc:AlternateContent>
  <xr:revisionPtr revIDLastSave="0" documentId="13_ncr:1_{4C955777-8B7F-47BB-8839-CAE438331F1F}" xr6:coauthVersionLast="47" xr6:coauthVersionMax="47" xr10:uidLastSave="{00000000-0000-0000-0000-000000000000}"/>
  <bookViews>
    <workbookView xWindow="-120" yWindow="-120" windowWidth="24240" windowHeight="13020" activeTab="1" xr2:uid="{E313820D-AE99-48F5-AF70-97D83B7C804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E21" i="2"/>
  <c r="E20" i="2"/>
  <c r="E19" i="2"/>
  <c r="E17" i="2"/>
  <c r="E16" i="2"/>
  <c r="E15" i="2"/>
  <c r="E14" i="2"/>
  <c r="E13" i="2"/>
  <c r="L10" i="1"/>
  <c r="N10" i="1" s="1"/>
  <c r="L19" i="1"/>
  <c r="N19" i="1" s="1"/>
  <c r="L18" i="1"/>
  <c r="M18" i="1" s="1"/>
  <c r="L17" i="1"/>
  <c r="N17" i="1" s="1"/>
  <c r="L16" i="1"/>
  <c r="N16" i="1" s="1"/>
  <c r="L15" i="1"/>
  <c r="N15" i="1" s="1"/>
  <c r="L14" i="1"/>
  <c r="M14" i="1" s="1"/>
  <c r="L13" i="1"/>
  <c r="N13" i="1" s="1"/>
  <c r="L12" i="1"/>
  <c r="N12" i="1" s="1"/>
  <c r="L11" i="1"/>
  <c r="N11" i="1" s="1"/>
  <c r="K19" i="1"/>
  <c r="K18" i="1"/>
  <c r="K17" i="1"/>
  <c r="K16" i="1"/>
  <c r="K15" i="1"/>
  <c r="K14" i="1"/>
  <c r="K13" i="1"/>
  <c r="K12" i="1"/>
  <c r="K11" i="1"/>
  <c r="K10" i="1"/>
  <c r="M19" i="1" l="1"/>
  <c r="M11" i="1"/>
  <c r="M17" i="1"/>
  <c r="M15" i="1"/>
  <c r="M13" i="1"/>
  <c r="M10" i="1"/>
  <c r="M16" i="1"/>
  <c r="M12" i="1"/>
  <c r="N18" i="1"/>
  <c r="N14" i="1"/>
</calcChain>
</file>

<file path=xl/sharedStrings.xml><?xml version="1.0" encoding="utf-8"?>
<sst xmlns="http://schemas.openxmlformats.org/spreadsheetml/2006/main" count="44" uniqueCount="44">
  <si>
    <t>Name</t>
  </si>
  <si>
    <t>English</t>
  </si>
  <si>
    <t>Hindi</t>
  </si>
  <si>
    <t>Maths</t>
  </si>
  <si>
    <t>Science</t>
  </si>
  <si>
    <t>Rohan</t>
  </si>
  <si>
    <t>Srishthi</t>
  </si>
  <si>
    <t>Shubham</t>
  </si>
  <si>
    <t>Kirti</t>
  </si>
  <si>
    <t>Anjali</t>
  </si>
  <si>
    <t>Khushi</t>
  </si>
  <si>
    <t>Naveen</t>
  </si>
  <si>
    <t>Vishal</t>
  </si>
  <si>
    <t>Deepesh</t>
  </si>
  <si>
    <t>Ritik</t>
  </si>
  <si>
    <t>Total</t>
  </si>
  <si>
    <t>%</t>
  </si>
  <si>
    <t>Grade</t>
  </si>
  <si>
    <t>Roll No.</t>
  </si>
  <si>
    <t>S.St</t>
  </si>
  <si>
    <t>Pass/Fail</t>
  </si>
  <si>
    <t>PROGRESS REPORT</t>
  </si>
  <si>
    <t>M.G.V.PUBLIC SCHOOL</t>
  </si>
  <si>
    <t>RECOGNISED BY CBSE</t>
  </si>
  <si>
    <t>ENGLISH MEDIUM CO-EDUCATIONAL</t>
  </si>
  <si>
    <t>ACADEMIC SESSION 2023-2024</t>
  </si>
  <si>
    <t>S.NO.</t>
  </si>
  <si>
    <t>NAME OF STUDENT</t>
  </si>
  <si>
    <t>STANDARD</t>
  </si>
  <si>
    <t>ROHAN</t>
  </si>
  <si>
    <t>10TH</t>
  </si>
  <si>
    <t>ROLL NO.</t>
  </si>
  <si>
    <t>SUBJECT</t>
  </si>
  <si>
    <t>ENGLISH</t>
  </si>
  <si>
    <t>HINDI</t>
  </si>
  <si>
    <t>MATHS</t>
  </si>
  <si>
    <t>SCIENCE</t>
  </si>
  <si>
    <t>SOCIAL STUDIES</t>
  </si>
  <si>
    <t>MARKS</t>
  </si>
  <si>
    <t>GRADE</t>
  </si>
  <si>
    <t>RESULT</t>
  </si>
  <si>
    <t>PERCENTAGE(%)</t>
  </si>
  <si>
    <t>TOTAL</t>
  </si>
  <si>
    <t>Marksheet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</si>
</sst>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7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6" borderId="5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freepngimg.com/png/12768-education-picture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8282</xdr:colOff>
      <xdr:row>0</xdr:row>
      <xdr:rowOff>0</xdr:rowOff>
    </xdr:from>
    <xdr:to>
      <xdr:col>2</xdr:col>
      <xdr:colOff>23811</xdr:colOff>
      <xdr:row>8</xdr:row>
      <xdr:rowOff>35718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55B39B-AD21-34BF-1296-030DF1910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282" y="0"/>
          <a:ext cx="1229967" cy="1559718"/>
        </a:xfrm>
        <a:prstGeom prst="rect">
          <a:avLst/>
        </a:prstGeom>
      </xdr:spPr>
    </xdr:pic>
    <xdr:clientData/>
  </xdr:twoCellAnchor>
  <xdr:oneCellAnchor>
    <xdr:from>
      <xdr:col>7</xdr:col>
      <xdr:colOff>23813</xdr:colOff>
      <xdr:row>0</xdr:row>
      <xdr:rowOff>0</xdr:rowOff>
    </xdr:from>
    <xdr:ext cx="1202531" cy="1512094"/>
    <xdr:pic>
      <xdr:nvPicPr>
        <xdr:cNvPr id="5" name="Picture 4">
          <a:extLst>
            <a:ext uri="{FF2B5EF4-FFF2-40B4-BE49-F238E27FC236}">
              <a16:creationId xmlns:a16="http://schemas.microsoft.com/office/drawing/2014/main" id="{F094C4A6-5F59-4E12-A004-CA13F17EA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274344" y="0"/>
          <a:ext cx="1202531" cy="151209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A9E24-81C5-45C2-B7B4-E4CD3BB0FD99}">
  <dimension ref="D2:N20"/>
  <sheetViews>
    <sheetView workbookViewId="0">
      <selection activeCell="P20" sqref="P20"/>
    </sheetView>
  </sheetViews>
  <sheetFormatPr defaultRowHeight="15" x14ac:dyDescent="0.25"/>
  <sheetData>
    <row r="2" spans="4:14" x14ac:dyDescent="0.25">
      <c r="F2" s="9" t="s">
        <v>43</v>
      </c>
      <c r="G2" s="10"/>
      <c r="H2" s="10"/>
      <c r="I2" s="10"/>
      <c r="J2" s="10"/>
      <c r="K2" s="10"/>
      <c r="L2" s="10"/>
      <c r="M2" s="10"/>
    </row>
    <row r="3" spans="4:14" x14ac:dyDescent="0.25">
      <c r="F3" s="10"/>
      <c r="G3" s="10"/>
      <c r="H3" s="10"/>
      <c r="I3" s="10"/>
      <c r="J3" s="10"/>
      <c r="K3" s="10"/>
      <c r="L3" s="10"/>
      <c r="M3" s="10"/>
    </row>
    <row r="4" spans="4:14" x14ac:dyDescent="0.25">
      <c r="F4" s="10"/>
      <c r="G4" s="10"/>
      <c r="H4" s="10"/>
      <c r="I4" s="10"/>
      <c r="J4" s="10"/>
      <c r="K4" s="10"/>
      <c r="L4" s="10"/>
      <c r="M4" s="10"/>
    </row>
    <row r="5" spans="4:14" x14ac:dyDescent="0.25">
      <c r="F5" s="10"/>
      <c r="G5" s="10"/>
      <c r="H5" s="10"/>
      <c r="I5" s="10"/>
      <c r="J5" s="10"/>
      <c r="K5" s="10"/>
      <c r="L5" s="10"/>
      <c r="M5" s="10"/>
    </row>
    <row r="6" spans="4:14" x14ac:dyDescent="0.25">
      <c r="F6" s="10"/>
      <c r="G6" s="10"/>
      <c r="H6" s="10"/>
      <c r="I6" s="10"/>
      <c r="J6" s="10"/>
      <c r="K6" s="10"/>
      <c r="L6" s="10"/>
      <c r="M6" s="10"/>
    </row>
    <row r="7" spans="4:14" x14ac:dyDescent="0.25">
      <c r="F7" s="10"/>
      <c r="G7" s="10"/>
      <c r="H7" s="10"/>
      <c r="I7" s="10"/>
      <c r="J7" s="10"/>
      <c r="K7" s="10"/>
      <c r="L7" s="10"/>
      <c r="M7" s="10"/>
    </row>
    <row r="9" spans="4:14" x14ac:dyDescent="0.25">
      <c r="D9" s="3" t="s">
        <v>18</v>
      </c>
      <c r="E9" s="3" t="s">
        <v>0</v>
      </c>
      <c r="F9" s="3" t="s">
        <v>1</v>
      </c>
      <c r="G9" s="3" t="s">
        <v>2</v>
      </c>
      <c r="H9" s="3" t="s">
        <v>3</v>
      </c>
      <c r="I9" s="3" t="s">
        <v>4</v>
      </c>
      <c r="J9" s="3" t="s">
        <v>19</v>
      </c>
      <c r="K9" s="3" t="s">
        <v>15</v>
      </c>
      <c r="L9" s="3" t="s">
        <v>16</v>
      </c>
      <c r="M9" s="3" t="s">
        <v>17</v>
      </c>
      <c r="N9" s="3" t="s">
        <v>20</v>
      </c>
    </row>
    <row r="10" spans="4:14" x14ac:dyDescent="0.25">
      <c r="D10" s="8">
        <v>1</v>
      </c>
      <c r="E10" s="8" t="s">
        <v>5</v>
      </c>
      <c r="F10" s="1">
        <v>46</v>
      </c>
      <c r="G10" s="1">
        <v>42</v>
      </c>
      <c r="H10" s="1">
        <v>65</v>
      </c>
      <c r="I10" s="1">
        <v>44</v>
      </c>
      <c r="J10" s="1">
        <v>87</v>
      </c>
      <c r="K10" s="1">
        <f>SUM(46,42,65,44,87)</f>
        <v>284</v>
      </c>
      <c r="L10" s="1">
        <f>284/5</f>
        <v>56.8</v>
      </c>
      <c r="M10" s="1" t="str">
        <f>IF(L10&gt;70,"A",IF(L10&gt;60,"B",IF(L10&gt;50,"C",IF(L10&lt;50,"D"))))</f>
        <v>C</v>
      </c>
      <c r="N10" s="1" t="str">
        <f>IF(L10&lt;33,"FAIL","PASS")</f>
        <v>PASS</v>
      </c>
    </row>
    <row r="11" spans="4:14" x14ac:dyDescent="0.25">
      <c r="D11" s="8">
        <v>2</v>
      </c>
      <c r="E11" s="8" t="s">
        <v>6</v>
      </c>
      <c r="F11" s="1">
        <v>38</v>
      </c>
      <c r="G11" s="1">
        <v>72</v>
      </c>
      <c r="H11" s="1">
        <v>72</v>
      </c>
      <c r="I11" s="1">
        <v>37</v>
      </c>
      <c r="J11" s="1">
        <v>73</v>
      </c>
      <c r="K11" s="1">
        <f>SUM(38,72,72,37,73)</f>
        <v>292</v>
      </c>
      <c r="L11" s="1">
        <f>292/5</f>
        <v>58.4</v>
      </c>
      <c r="M11" s="1" t="str">
        <f t="shared" ref="M11:M19" si="0">IF(L11&gt;70,"A",IF(L11&gt;60,"B",IF(L11&gt;50,"C",IF(L11&lt;50,"D"))))</f>
        <v>C</v>
      </c>
      <c r="N11" s="1" t="str">
        <f t="shared" ref="N11:N19" si="1">IF(L11&lt;33,"FAIL","PASS")</f>
        <v>PASS</v>
      </c>
    </row>
    <row r="12" spans="4:14" x14ac:dyDescent="0.25">
      <c r="D12" s="8">
        <v>3</v>
      </c>
      <c r="E12" s="8" t="s">
        <v>7</v>
      </c>
      <c r="F12" s="1">
        <v>65</v>
      </c>
      <c r="G12" s="1">
        <v>46</v>
      </c>
      <c r="H12" s="1">
        <v>43</v>
      </c>
      <c r="I12" s="1">
        <v>72</v>
      </c>
      <c r="J12" s="1">
        <v>62</v>
      </c>
      <c r="K12" s="1">
        <f>SUM(65,46,43,72,62)</f>
        <v>288</v>
      </c>
      <c r="L12" s="1">
        <f>288/5</f>
        <v>57.6</v>
      </c>
      <c r="M12" s="1" t="str">
        <f t="shared" si="0"/>
        <v>C</v>
      </c>
      <c r="N12" s="1" t="str">
        <f t="shared" si="1"/>
        <v>PASS</v>
      </c>
    </row>
    <row r="13" spans="4:14" x14ac:dyDescent="0.25">
      <c r="D13" s="8">
        <v>4</v>
      </c>
      <c r="E13" s="8" t="s">
        <v>8</v>
      </c>
      <c r="F13" s="1">
        <v>85</v>
      </c>
      <c r="G13" s="1">
        <v>45</v>
      </c>
      <c r="H13" s="1">
        <v>39</v>
      </c>
      <c r="I13" s="1">
        <v>45</v>
      </c>
      <c r="J13" s="1">
        <v>90</v>
      </c>
      <c r="K13" s="1">
        <f>SUM(85,45,39,45,90)</f>
        <v>304</v>
      </c>
      <c r="L13" s="1">
        <f>304/5</f>
        <v>60.8</v>
      </c>
      <c r="M13" s="1" t="str">
        <f t="shared" si="0"/>
        <v>B</v>
      </c>
      <c r="N13" s="1" t="str">
        <f t="shared" si="1"/>
        <v>PASS</v>
      </c>
    </row>
    <row r="14" spans="4:14" x14ac:dyDescent="0.25">
      <c r="D14" s="8">
        <v>5</v>
      </c>
      <c r="E14" s="8" t="s">
        <v>9</v>
      </c>
      <c r="F14" s="1">
        <v>85</v>
      </c>
      <c r="G14" s="1">
        <v>98</v>
      </c>
      <c r="H14" s="1">
        <v>41</v>
      </c>
      <c r="I14" s="1">
        <v>55</v>
      </c>
      <c r="J14" s="1">
        <v>46</v>
      </c>
      <c r="K14" s="1">
        <f>SUM(85,98,41,55,46)</f>
        <v>325</v>
      </c>
      <c r="L14" s="1">
        <f>325/5</f>
        <v>65</v>
      </c>
      <c r="M14" s="1" t="str">
        <f t="shared" si="0"/>
        <v>B</v>
      </c>
      <c r="N14" s="1" t="str">
        <f t="shared" si="1"/>
        <v>PASS</v>
      </c>
    </row>
    <row r="15" spans="4:14" x14ac:dyDescent="0.25">
      <c r="D15" s="8">
        <v>6</v>
      </c>
      <c r="E15" s="8" t="s">
        <v>10</v>
      </c>
      <c r="F15" s="1">
        <v>85</v>
      </c>
      <c r="G15" s="1">
        <v>98</v>
      </c>
      <c r="H15" s="1">
        <v>49</v>
      </c>
      <c r="I15" s="1">
        <v>42</v>
      </c>
      <c r="J15" s="1">
        <v>70</v>
      </c>
      <c r="K15" s="1">
        <f>SUM(85,98,49,42,70)</f>
        <v>344</v>
      </c>
      <c r="L15" s="1">
        <f>344/5</f>
        <v>68.8</v>
      </c>
      <c r="M15" s="1" t="str">
        <f t="shared" si="0"/>
        <v>B</v>
      </c>
      <c r="N15" s="1" t="str">
        <f t="shared" si="1"/>
        <v>PASS</v>
      </c>
    </row>
    <row r="16" spans="4:14" x14ac:dyDescent="0.25">
      <c r="D16" s="8">
        <v>7</v>
      </c>
      <c r="E16" s="8" t="s">
        <v>11</v>
      </c>
      <c r="F16" s="1">
        <v>59</v>
      </c>
      <c r="G16" s="1">
        <v>99</v>
      </c>
      <c r="H16" s="1">
        <v>41</v>
      </c>
      <c r="I16" s="1">
        <v>86</v>
      </c>
      <c r="J16" s="1">
        <v>80</v>
      </c>
      <c r="K16" s="1">
        <f>SUM(59,99,41,86,80)</f>
        <v>365</v>
      </c>
      <c r="L16" s="1">
        <f>365/5</f>
        <v>73</v>
      </c>
      <c r="M16" s="1" t="str">
        <f t="shared" si="0"/>
        <v>A</v>
      </c>
      <c r="N16" s="1" t="str">
        <f t="shared" si="1"/>
        <v>PASS</v>
      </c>
    </row>
    <row r="17" spans="4:14" x14ac:dyDescent="0.25">
      <c r="D17" s="8">
        <v>8</v>
      </c>
      <c r="E17" s="8" t="s">
        <v>12</v>
      </c>
      <c r="F17" s="1">
        <v>38</v>
      </c>
      <c r="G17" s="1">
        <v>47</v>
      </c>
      <c r="H17" s="1">
        <v>78</v>
      </c>
      <c r="I17" s="1">
        <v>46</v>
      </c>
      <c r="J17" s="1">
        <v>60</v>
      </c>
      <c r="K17" s="1">
        <f>SUM(38,47,78,46,60)</f>
        <v>269</v>
      </c>
      <c r="L17" s="1">
        <f>269/5</f>
        <v>53.8</v>
      </c>
      <c r="M17" s="1" t="str">
        <f t="shared" si="0"/>
        <v>C</v>
      </c>
      <c r="N17" s="1" t="str">
        <f t="shared" si="1"/>
        <v>PASS</v>
      </c>
    </row>
    <row r="18" spans="4:14" x14ac:dyDescent="0.25">
      <c r="D18" s="8">
        <v>9</v>
      </c>
      <c r="E18" s="8" t="s">
        <v>13</v>
      </c>
      <c r="F18" s="1">
        <v>90</v>
      </c>
      <c r="G18" s="1">
        <v>70</v>
      </c>
      <c r="H18" s="1">
        <v>66</v>
      </c>
      <c r="I18" s="1">
        <v>72</v>
      </c>
      <c r="J18" s="1">
        <v>90</v>
      </c>
      <c r="K18" s="1">
        <f>SUM(90,70,66,72,90)</f>
        <v>388</v>
      </c>
      <c r="L18" s="1">
        <f>388/5</f>
        <v>77.599999999999994</v>
      </c>
      <c r="M18" s="1" t="str">
        <f t="shared" si="0"/>
        <v>A</v>
      </c>
      <c r="N18" s="1" t="str">
        <f t="shared" si="1"/>
        <v>PASS</v>
      </c>
    </row>
    <row r="19" spans="4:14" x14ac:dyDescent="0.25">
      <c r="D19" s="8">
        <v>10</v>
      </c>
      <c r="E19" s="8" t="s">
        <v>14</v>
      </c>
      <c r="F19" s="1">
        <v>33</v>
      </c>
      <c r="G19" s="1">
        <v>56</v>
      </c>
      <c r="H19" s="1">
        <v>41</v>
      </c>
      <c r="I19" s="1">
        <v>98</v>
      </c>
      <c r="J19" s="1">
        <v>66</v>
      </c>
      <c r="K19" s="1">
        <f>SUM(33,56,41,98,66)</f>
        <v>294</v>
      </c>
      <c r="L19" s="1">
        <f>294/5</f>
        <v>58.8</v>
      </c>
      <c r="M19" s="1" t="str">
        <f t="shared" si="0"/>
        <v>C</v>
      </c>
      <c r="N19" s="1" t="str">
        <f t="shared" si="1"/>
        <v>PASS</v>
      </c>
    </row>
    <row r="20" spans="4:14" x14ac:dyDescent="0.25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</sheetData>
  <mergeCells count="1">
    <mergeCell ref="F2:M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34D02-7FA7-44C1-92B4-9CC148374924}">
  <dimension ref="A1:I22"/>
  <sheetViews>
    <sheetView tabSelected="1" zoomScaleNormal="100" workbookViewId="0">
      <selection activeCell="D10" sqref="D10"/>
    </sheetView>
  </sheetViews>
  <sheetFormatPr defaultRowHeight="15" x14ac:dyDescent="0.25"/>
  <sheetData>
    <row r="1" spans="1:9" x14ac:dyDescent="0.25">
      <c r="A1" s="11"/>
      <c r="B1" s="11"/>
      <c r="C1" s="12" t="s">
        <v>21</v>
      </c>
      <c r="D1" s="13"/>
      <c r="E1" s="13"/>
      <c r="F1" s="13"/>
      <c r="G1" s="14"/>
      <c r="H1" s="11"/>
      <c r="I1" s="11"/>
    </row>
    <row r="2" spans="1:9" x14ac:dyDescent="0.25">
      <c r="A2" s="11"/>
      <c r="B2" s="11"/>
      <c r="C2" s="15"/>
      <c r="D2" s="16"/>
      <c r="E2" s="16"/>
      <c r="F2" s="16"/>
      <c r="G2" s="17"/>
      <c r="H2" s="11"/>
      <c r="I2" s="11"/>
    </row>
    <row r="3" spans="1:9" x14ac:dyDescent="0.25">
      <c r="A3" s="11"/>
      <c r="B3" s="11"/>
      <c r="C3" s="18" t="s">
        <v>22</v>
      </c>
      <c r="D3" s="19"/>
      <c r="E3" s="19"/>
      <c r="F3" s="19"/>
      <c r="G3" s="20"/>
      <c r="H3" s="11"/>
      <c r="I3" s="11"/>
    </row>
    <row r="4" spans="1:9" x14ac:dyDescent="0.25">
      <c r="A4" s="11"/>
      <c r="B4" s="11"/>
      <c r="C4" s="21" t="s">
        <v>23</v>
      </c>
      <c r="D4" s="22"/>
      <c r="E4" s="22"/>
      <c r="F4" s="22"/>
      <c r="G4" s="23"/>
      <c r="H4" s="11"/>
      <c r="I4" s="11"/>
    </row>
    <row r="5" spans="1:9" x14ac:dyDescent="0.25">
      <c r="A5" s="11"/>
      <c r="B5" s="11"/>
      <c r="C5" s="21" t="s">
        <v>24</v>
      </c>
      <c r="D5" s="22"/>
      <c r="E5" s="22"/>
      <c r="F5" s="22"/>
      <c r="G5" s="23"/>
      <c r="H5" s="11"/>
      <c r="I5" s="11"/>
    </row>
    <row r="6" spans="1:9" x14ac:dyDescent="0.25">
      <c r="A6" s="11"/>
      <c r="B6" s="11"/>
      <c r="C6" s="21" t="s">
        <v>25</v>
      </c>
      <c r="D6" s="22"/>
      <c r="E6" s="22"/>
      <c r="F6" s="22"/>
      <c r="G6" s="23"/>
      <c r="H6" s="11"/>
      <c r="I6" s="11"/>
    </row>
    <row r="7" spans="1:9" x14ac:dyDescent="0.25">
      <c r="A7" s="11"/>
      <c r="B7" s="11"/>
      <c r="C7" s="21"/>
      <c r="D7" s="22"/>
      <c r="E7" s="22"/>
      <c r="F7" s="22"/>
      <c r="G7" s="23"/>
      <c r="H7" s="11"/>
      <c r="I7" s="11"/>
    </row>
    <row r="8" spans="1:9" x14ac:dyDescent="0.25">
      <c r="A8" s="11"/>
      <c r="B8" s="11"/>
      <c r="C8" s="24"/>
      <c r="D8" s="25"/>
      <c r="E8" s="25"/>
      <c r="F8" s="25"/>
      <c r="G8" s="26"/>
      <c r="H8" s="11"/>
      <c r="I8" s="11"/>
    </row>
    <row r="9" spans="1:9" x14ac:dyDescent="0.25">
      <c r="A9" s="11"/>
      <c r="B9" s="11"/>
      <c r="C9" s="5" t="s">
        <v>26</v>
      </c>
      <c r="D9" s="4">
        <v>1</v>
      </c>
      <c r="E9" s="22" t="s">
        <v>27</v>
      </c>
      <c r="F9" s="22"/>
      <c r="G9" s="6" t="s">
        <v>29</v>
      </c>
      <c r="H9" s="11">
        <v>5</v>
      </c>
      <c r="I9" s="11"/>
    </row>
    <row r="10" spans="1:9" x14ac:dyDescent="0.25">
      <c r="A10" s="11"/>
      <c r="B10" s="11"/>
      <c r="C10" s="5" t="s">
        <v>31</v>
      </c>
      <c r="D10" s="4">
        <v>3</v>
      </c>
      <c r="E10" s="27" t="s">
        <v>28</v>
      </c>
      <c r="F10" s="27"/>
      <c r="G10" s="6" t="s">
        <v>30</v>
      </c>
      <c r="H10" s="11"/>
      <c r="I10" s="11"/>
    </row>
    <row r="11" spans="1:9" x14ac:dyDescent="0.25">
      <c r="A11" s="11"/>
      <c r="B11" s="11"/>
      <c r="C11" s="28"/>
      <c r="D11" s="29"/>
      <c r="E11" s="29"/>
      <c r="F11" s="29"/>
      <c r="G11" s="30"/>
      <c r="H11" s="11"/>
      <c r="I11" s="11"/>
    </row>
    <row r="12" spans="1:9" x14ac:dyDescent="0.25">
      <c r="A12" s="11"/>
      <c r="B12" s="11"/>
      <c r="C12" s="21" t="s">
        <v>32</v>
      </c>
      <c r="D12" s="22"/>
      <c r="E12" s="22" t="s">
        <v>38</v>
      </c>
      <c r="F12" s="22"/>
      <c r="G12" s="6"/>
      <c r="H12" s="11"/>
      <c r="I12" s="11"/>
    </row>
    <row r="13" spans="1:9" x14ac:dyDescent="0.25">
      <c r="A13" s="11"/>
      <c r="B13" s="11"/>
      <c r="C13" s="21" t="s">
        <v>33</v>
      </c>
      <c r="D13" s="22"/>
      <c r="E13" s="22">
        <f>VLOOKUP(D10,Sheet1!D9:N19,3,0)</f>
        <v>65</v>
      </c>
      <c r="F13" s="22"/>
      <c r="G13" s="6"/>
      <c r="H13" s="11"/>
      <c r="I13" s="11"/>
    </row>
    <row r="14" spans="1:9" x14ac:dyDescent="0.25">
      <c r="A14" s="11"/>
      <c r="B14" s="11"/>
      <c r="C14" s="21" t="s">
        <v>34</v>
      </c>
      <c r="D14" s="22"/>
      <c r="E14" s="22">
        <f>VLOOKUP(D10,Sheet1!D9:N19,4,0)</f>
        <v>46</v>
      </c>
      <c r="F14" s="22"/>
      <c r="G14" s="6"/>
      <c r="H14" s="11"/>
      <c r="I14" s="11"/>
    </row>
    <row r="15" spans="1:9" x14ac:dyDescent="0.25">
      <c r="A15" s="11"/>
      <c r="B15" s="11"/>
      <c r="C15" s="21" t="s">
        <v>35</v>
      </c>
      <c r="D15" s="22"/>
      <c r="E15" s="22">
        <f>VLOOKUP(D10,Sheet1!D9:N19,5,0)</f>
        <v>43</v>
      </c>
      <c r="F15" s="22"/>
      <c r="G15" s="6"/>
      <c r="H15" s="11"/>
      <c r="I15" s="11"/>
    </row>
    <row r="16" spans="1:9" x14ac:dyDescent="0.25">
      <c r="A16" s="11"/>
      <c r="B16" s="11"/>
      <c r="C16" s="21" t="s">
        <v>36</v>
      </c>
      <c r="D16" s="22"/>
      <c r="E16" s="22">
        <f>VLOOKUP(D10,Sheet1!D9:N19,6,0)</f>
        <v>72</v>
      </c>
      <c r="F16" s="22"/>
      <c r="G16" s="6"/>
      <c r="H16" s="11"/>
      <c r="I16" s="11"/>
    </row>
    <row r="17" spans="1:9" x14ac:dyDescent="0.25">
      <c r="A17" s="11"/>
      <c r="B17" s="11"/>
      <c r="C17" s="21" t="s">
        <v>37</v>
      </c>
      <c r="D17" s="22"/>
      <c r="E17" s="22">
        <f>VLOOKUP(D10,Sheet1!D9:N19,7,0)</f>
        <v>62</v>
      </c>
      <c r="F17" s="22"/>
      <c r="G17" s="6"/>
      <c r="H17" s="11"/>
      <c r="I17" s="11"/>
    </row>
    <row r="18" spans="1:9" x14ac:dyDescent="0.25">
      <c r="A18" s="11"/>
      <c r="B18" s="11"/>
      <c r="C18" s="33"/>
      <c r="D18" s="34"/>
      <c r="E18" s="34"/>
      <c r="F18" s="34"/>
      <c r="G18" s="35"/>
      <c r="H18" s="11"/>
      <c r="I18" s="11"/>
    </row>
    <row r="19" spans="1:9" x14ac:dyDescent="0.25">
      <c r="A19" s="11"/>
      <c r="B19" s="11"/>
      <c r="C19" s="21" t="s">
        <v>41</v>
      </c>
      <c r="D19" s="22"/>
      <c r="E19" s="22">
        <f>VLOOKUP(D10,Sheet1!D9:N19,9,0)</f>
        <v>57.6</v>
      </c>
      <c r="F19" s="22"/>
      <c r="G19" s="6"/>
      <c r="H19" s="11"/>
      <c r="I19" s="11"/>
    </row>
    <row r="20" spans="1:9" x14ac:dyDescent="0.25">
      <c r="A20" s="11"/>
      <c r="B20" s="11"/>
      <c r="C20" s="21" t="s">
        <v>39</v>
      </c>
      <c r="D20" s="22"/>
      <c r="E20" s="22" t="str">
        <f>VLOOKUP(D10,Sheet1!D9:N19,10,0)</f>
        <v>C</v>
      </c>
      <c r="F20" s="22"/>
      <c r="G20" s="6"/>
      <c r="H20" s="11"/>
      <c r="I20" s="11"/>
    </row>
    <row r="21" spans="1:9" x14ac:dyDescent="0.25">
      <c r="A21" s="11"/>
      <c r="B21" s="11"/>
      <c r="C21" s="21" t="s">
        <v>40</v>
      </c>
      <c r="D21" s="22"/>
      <c r="E21" s="22" t="str">
        <f>VLOOKUP(D10,Sheet1!D9:N19,11,0)</f>
        <v>PASS</v>
      </c>
      <c r="F21" s="22"/>
      <c r="G21" s="6"/>
      <c r="H21" s="11"/>
      <c r="I21" s="11"/>
    </row>
    <row r="22" spans="1:9" x14ac:dyDescent="0.25">
      <c r="A22" s="11"/>
      <c r="B22" s="11"/>
      <c r="C22" s="31" t="s">
        <v>42</v>
      </c>
      <c r="D22" s="32"/>
      <c r="E22" s="32">
        <f>VLOOKUP(D10,Sheet1!D9:N19,8,0)</f>
        <v>288</v>
      </c>
      <c r="F22" s="32"/>
      <c r="G22" s="7"/>
      <c r="H22" s="11"/>
      <c r="I22" s="11"/>
    </row>
  </sheetData>
  <mergeCells count="34">
    <mergeCell ref="A9:B22"/>
    <mergeCell ref="H9:I22"/>
    <mergeCell ref="C18:G18"/>
    <mergeCell ref="C19:D19"/>
    <mergeCell ref="C20:D20"/>
    <mergeCell ref="C21:D21"/>
    <mergeCell ref="E19:F19"/>
    <mergeCell ref="E20:F20"/>
    <mergeCell ref="E21:F21"/>
    <mergeCell ref="C14:D14"/>
    <mergeCell ref="C15:D15"/>
    <mergeCell ref="C16:D16"/>
    <mergeCell ref="C17:D17"/>
    <mergeCell ref="E12:F12"/>
    <mergeCell ref="E14:F14"/>
    <mergeCell ref="E15:F15"/>
    <mergeCell ref="E16:F16"/>
    <mergeCell ref="E17:F17"/>
    <mergeCell ref="C22:D22"/>
    <mergeCell ref="E22:F22"/>
    <mergeCell ref="E9:F9"/>
    <mergeCell ref="E10:F10"/>
    <mergeCell ref="C11:G11"/>
    <mergeCell ref="C12:D12"/>
    <mergeCell ref="C13:D13"/>
    <mergeCell ref="E13:F13"/>
    <mergeCell ref="A1:B8"/>
    <mergeCell ref="C1:G2"/>
    <mergeCell ref="H1:I8"/>
    <mergeCell ref="C3:G3"/>
    <mergeCell ref="C4:G4"/>
    <mergeCell ref="C5:G5"/>
    <mergeCell ref="C6:G7"/>
    <mergeCell ref="C8:G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FB9F22E-80A0-40EB-B1AE-CF57B317261F}">
          <x14:formula1>
            <xm:f>Sheet1!$D$9:$D$19</xm:f>
          </x14:formula1>
          <xm:sqref>N13 H9:I22 D10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Literacy India</dc:creator>
  <cp:lastModifiedBy>Literacy India</cp:lastModifiedBy>
  <dcterms:created xsi:type="dcterms:W3CDTF">2023-11-21T10:14:37Z</dcterms:created>
  <dcterms:modified xsi:type="dcterms:W3CDTF">2023-12-29T09:37:38Z</dcterms:modified>
</cp:coreProperties>
</file>