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D\Downloads\"/>
    </mc:Choice>
  </mc:AlternateContent>
  <xr:revisionPtr revIDLastSave="0" documentId="13_ncr:1_{FF38B185-9DA4-4FF3-BAAC-99A070B0550A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Q1" sheetId="1" r:id="rId1"/>
    <sheet name="Q2" sheetId="2" r:id="rId2"/>
    <sheet name="Q3 - 5" sheetId="3" r:id="rId3"/>
    <sheet name="Q6" sheetId="4" r:id="rId4"/>
    <sheet name="Q7" sheetId="5" r:id="rId5"/>
    <sheet name="Q8" sheetId="6" r:id="rId6"/>
    <sheet name="Q9-10" sheetId="7" r:id="rId7"/>
    <sheet name="Q11 -12" sheetId="8" r:id="rId8"/>
  </sheets>
  <definedNames>
    <definedName name="salary">'Q1'!$F$5:$F$54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QDS5c7WBFOH5qpmHR8tp3DiwafA=="/>
    </ext>
  </extLst>
</workbook>
</file>

<file path=xl/calcChain.xml><?xml version="1.0" encoding="utf-8"?>
<calcChain xmlns="http://schemas.openxmlformats.org/spreadsheetml/2006/main">
  <c r="J8" i="6" l="1"/>
  <c r="O15" i="1"/>
  <c r="K28" i="4"/>
  <c r="J28" i="4"/>
  <c r="I28" i="4"/>
  <c r="H28" i="4"/>
  <c r="G28" i="4"/>
  <c r="F28" i="4"/>
  <c r="E28" i="4"/>
  <c r="K27" i="4"/>
  <c r="J27" i="4"/>
  <c r="I27" i="4"/>
  <c r="H27" i="4"/>
  <c r="G27" i="4"/>
  <c r="F27" i="4"/>
  <c r="E27" i="4"/>
  <c r="K26" i="4"/>
  <c r="J26" i="4"/>
  <c r="I26" i="4"/>
  <c r="H26" i="4"/>
  <c r="G26" i="4"/>
  <c r="F26" i="4"/>
  <c r="E26" i="4"/>
  <c r="K25" i="4"/>
  <c r="J25" i="4"/>
  <c r="I25" i="4"/>
  <c r="H25" i="4"/>
  <c r="G25" i="4"/>
  <c r="F25" i="4"/>
  <c r="E25" i="4"/>
  <c r="I8" i="7"/>
  <c r="J8" i="7" s="1"/>
  <c r="H8" i="7"/>
  <c r="F23" i="7"/>
  <c r="F24" i="7"/>
  <c r="F25" i="7"/>
  <c r="F26" i="7"/>
  <c r="F22" i="7"/>
  <c r="J7" i="6" l="1"/>
  <c r="I7" i="6"/>
  <c r="K8" i="7"/>
  <c r="F37" i="7"/>
  <c r="F38" i="7"/>
  <c r="F39" i="7"/>
  <c r="F40" i="7"/>
  <c r="F36" i="7"/>
  <c r="E37" i="7"/>
  <c r="E38" i="7"/>
  <c r="E39" i="7"/>
  <c r="E40" i="7"/>
  <c r="E36" i="7"/>
  <c r="F17" i="4" l="1"/>
  <c r="F18" i="4"/>
  <c r="F19" i="4"/>
  <c r="F16" i="4"/>
  <c r="E7" i="4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6" i="2"/>
  <c r="O21" i="1"/>
  <c r="O19" i="1"/>
  <c r="O17" i="1"/>
  <c r="O13" i="1"/>
  <c r="O11" i="1"/>
  <c r="O9" i="1"/>
  <c r="O7" i="1"/>
  <c r="O5" i="1"/>
  <c r="I17" i="3"/>
  <c r="I18" i="3"/>
  <c r="I19" i="3"/>
  <c r="I20" i="3"/>
  <c r="I21" i="3"/>
  <c r="I22" i="3"/>
  <c r="I23" i="3"/>
  <c r="I24" i="3"/>
  <c r="I25" i="3"/>
  <c r="H18" i="3"/>
  <c r="H19" i="3"/>
  <c r="H20" i="3"/>
  <c r="H21" i="3"/>
  <c r="H22" i="3"/>
  <c r="H23" i="3"/>
  <c r="H24" i="3"/>
  <c r="H25" i="3"/>
  <c r="H17" i="3"/>
  <c r="C30" i="3"/>
  <c r="G18" i="3"/>
  <c r="G19" i="3"/>
  <c r="G20" i="3"/>
  <c r="G21" i="3"/>
  <c r="G22" i="3"/>
  <c r="G23" i="3"/>
  <c r="G24" i="3"/>
  <c r="G25" i="3"/>
  <c r="G17" i="3"/>
  <c r="F18" i="3"/>
  <c r="F19" i="3"/>
  <c r="F20" i="3"/>
  <c r="F21" i="3"/>
  <c r="F22" i="3"/>
  <c r="F23" i="3"/>
  <c r="F24" i="3"/>
  <c r="F25" i="3"/>
  <c r="F17" i="3"/>
  <c r="E18" i="3"/>
  <c r="E19" i="3"/>
  <c r="E20" i="3"/>
  <c r="E21" i="3"/>
  <c r="E22" i="3"/>
  <c r="E23" i="3"/>
  <c r="E24" i="3"/>
  <c r="E25" i="3"/>
  <c r="E17" i="3"/>
  <c r="D18" i="3"/>
  <c r="D19" i="3"/>
  <c r="D20" i="3"/>
  <c r="D21" i="3"/>
  <c r="D22" i="3"/>
  <c r="D23" i="3"/>
  <c r="D24" i="3"/>
  <c r="D25" i="3"/>
  <c r="D17" i="3"/>
  <c r="K7" i="3"/>
  <c r="K8" i="3"/>
  <c r="K9" i="3"/>
  <c r="K10" i="3"/>
  <c r="K11" i="3"/>
  <c r="K6" i="3"/>
  <c r="J7" i="3"/>
  <c r="J8" i="3"/>
  <c r="J9" i="3"/>
  <c r="J10" i="3"/>
  <c r="J11" i="3"/>
  <c r="J6" i="3"/>
  <c r="I7" i="3"/>
  <c r="I8" i="3"/>
  <c r="I9" i="3"/>
  <c r="I10" i="3"/>
  <c r="I11" i="3"/>
  <c r="I6" i="3"/>
  <c r="H7" i="3"/>
  <c r="H8" i="3"/>
  <c r="H9" i="3"/>
  <c r="H10" i="3"/>
  <c r="H11" i="3"/>
  <c r="H6" i="3"/>
  <c r="G7" i="3"/>
  <c r="G8" i="3"/>
  <c r="G9" i="3"/>
  <c r="G10" i="3"/>
  <c r="G11" i="3"/>
  <c r="G6" i="3"/>
  <c r="F7" i="3"/>
  <c r="F8" i="3"/>
  <c r="F9" i="3"/>
  <c r="F10" i="3"/>
  <c r="F11" i="3"/>
  <c r="F6" i="3"/>
  <c r="E7" i="3"/>
  <c r="E8" i="3"/>
  <c r="E9" i="3"/>
  <c r="E10" i="3"/>
  <c r="E11" i="3"/>
  <c r="D7" i="3"/>
  <c r="D8" i="3"/>
  <c r="D9" i="3"/>
  <c r="D10" i="3"/>
  <c r="D11" i="3"/>
  <c r="E6" i="3"/>
  <c r="D6" i="3"/>
</calcChain>
</file>

<file path=xl/sharedStrings.xml><?xml version="1.0" encoding="utf-8"?>
<sst xmlns="http://schemas.openxmlformats.org/spreadsheetml/2006/main" count="308" uniqueCount="207">
  <si>
    <t>Q4.</t>
  </si>
  <si>
    <t>Question</t>
  </si>
  <si>
    <t>Answer</t>
  </si>
  <si>
    <t>Employee id</t>
  </si>
  <si>
    <t>Gender</t>
  </si>
  <si>
    <t>job_category</t>
  </si>
  <si>
    <t>salary</t>
  </si>
  <si>
    <t>m</t>
  </si>
  <si>
    <t>Calculate average salary that company gives to their employee</t>
  </si>
  <si>
    <t>f</t>
  </si>
  <si>
    <t>Count number of female employee in company</t>
  </si>
  <si>
    <t>Count number of employee who are in job_category - {3}</t>
  </si>
  <si>
    <t>Calculate sum of salaries of employee whose job category is {1}</t>
  </si>
  <si>
    <t>Calculate average salary of employee whose job category is {1}</t>
  </si>
  <si>
    <t>Calculate sum of salaries of male employee who are in job categoryis {2} or {3}</t>
  </si>
  <si>
    <t>Calculate average salaries of female employee who are in job category is {1}</t>
  </si>
  <si>
    <t>Define a Named Range and Calculate maximum salary</t>
  </si>
  <si>
    <t>Use the Named Range created in the previous question and Calculate mimum salary</t>
  </si>
  <si>
    <t>total</t>
  </si>
  <si>
    <t>Q5.</t>
  </si>
  <si>
    <t>Fill the Salary_level and Experience_level columns baed on the conditions given the tables.</t>
  </si>
  <si>
    <t>Previous_experience(months)</t>
  </si>
  <si>
    <t>Salary_level</t>
  </si>
  <si>
    <t>Experince_level</t>
  </si>
  <si>
    <t>Salary</t>
  </si>
  <si>
    <t>Salary   &lt;=   $25,000</t>
  </si>
  <si>
    <t>Low</t>
  </si>
  <si>
    <t>$25,000&lt;Salary&lt;=$50,000</t>
  </si>
  <si>
    <t>Moderate</t>
  </si>
  <si>
    <t>$50,000&lt;Salary&lt;=$1,00,000</t>
  </si>
  <si>
    <t>High</t>
  </si>
  <si>
    <t>Salary &gt; $1,00,000</t>
  </si>
  <si>
    <t>Very High</t>
  </si>
  <si>
    <t>Previous_experience</t>
  </si>
  <si>
    <t>0-50</t>
  </si>
  <si>
    <t>Poor</t>
  </si>
  <si>
    <t>51-100</t>
  </si>
  <si>
    <t>101-200</t>
  </si>
  <si>
    <t>Good</t>
  </si>
  <si>
    <t>&gt;200</t>
  </si>
  <si>
    <t>Very Good</t>
  </si>
  <si>
    <t>Q6</t>
  </si>
  <si>
    <t>Text Functions</t>
  </si>
  <si>
    <t>Student_mail_id</t>
  </si>
  <si>
    <t>Find("-")</t>
  </si>
  <si>
    <t>Find(".")</t>
  </si>
  <si>
    <t>Mail Engine
(Eg: gmail)</t>
  </si>
  <si>
    <t>First Name</t>
  </si>
  <si>
    <t>Last Name</t>
  </si>
  <si>
    <t>Student id</t>
  </si>
  <si>
    <t>Upper(Firstname)</t>
  </si>
  <si>
    <t>Proper(First_Name)</t>
  </si>
  <si>
    <t>Surendra-Achari.1125@hotmail.com</t>
  </si>
  <si>
    <t>Ajay-jeevan.1276@gmail.com</t>
  </si>
  <si>
    <t>kesav-shetty.1987@gmail.com</t>
  </si>
  <si>
    <t>manasi-trivedy.1298@yahoo.com</t>
  </si>
  <si>
    <t>surat-singh.1354@outlook.com</t>
  </si>
  <si>
    <t>gaurav-raj.1399@hotmail.com</t>
  </si>
  <si>
    <t>Q7</t>
  </si>
  <si>
    <t>Date</t>
  </si>
  <si>
    <t>Month Number</t>
  </si>
  <si>
    <t>Month Name
(Eg: April)</t>
  </si>
  <si>
    <t>Day</t>
  </si>
  <si>
    <t>Year</t>
  </si>
  <si>
    <t>weeknumber</t>
  </si>
  <si>
    <t>weekday
(Eg: Thursday)</t>
  </si>
  <si>
    <t>Find Current date</t>
  </si>
  <si>
    <t>Q8.</t>
  </si>
  <si>
    <t>School_holidays</t>
  </si>
  <si>
    <t>School_start_date</t>
  </si>
  <si>
    <t>School_end_date</t>
  </si>
  <si>
    <t>Num_of working_days</t>
  </si>
  <si>
    <t>All sundays</t>
  </si>
  <si>
    <t>School_name</t>
  </si>
  <si>
    <t>Required_working_days</t>
  </si>
  <si>
    <t>Sri chaitanya</t>
  </si>
  <si>
    <t>Narayana</t>
  </si>
  <si>
    <t>Amar school</t>
  </si>
  <si>
    <t>Balaji school</t>
  </si>
  <si>
    <t>Q9</t>
  </si>
  <si>
    <t>Find the values of a,b,c such that the below values of X,Y satisfies the below given quadratic equation</t>
  </si>
  <si>
    <t>X</t>
  </si>
  <si>
    <t>Y</t>
  </si>
  <si>
    <t>Y=a*x^3+b*x^2+c*x+d</t>
  </si>
  <si>
    <t>a</t>
  </si>
  <si>
    <t>b</t>
  </si>
  <si>
    <t>c</t>
  </si>
  <si>
    <t>d</t>
  </si>
  <si>
    <t>Q10</t>
  </si>
  <si>
    <t>Make H7 cell a drop down list with list of all state/UT names. As we change the state/UT in H7, respective zone and Total cases should be updated in I7,J7 cells</t>
  </si>
  <si>
    <t>COVID DATA</t>
  </si>
  <si>
    <t>Zone</t>
  </si>
  <si>
    <t>State/UTs</t>
  </si>
  <si>
    <t>Total Cases</t>
  </si>
  <si>
    <t>South</t>
  </si>
  <si>
    <t>Andaman and Nicobar</t>
  </si>
  <si>
    <t>Himachal Pradesh</t>
  </si>
  <si>
    <t>Andhra Pradesh</t>
  </si>
  <si>
    <t>East</t>
  </si>
  <si>
    <t>Arunachal Pradesh</t>
  </si>
  <si>
    <t>Assam</t>
  </si>
  <si>
    <t>Bihar</t>
  </si>
  <si>
    <t>North</t>
  </si>
  <si>
    <t>Chandigarh</t>
  </si>
  <si>
    <t>Chhattisgarh</t>
  </si>
  <si>
    <t>West</t>
  </si>
  <si>
    <t>Daman and Diu</t>
  </si>
  <si>
    <t>Delhi</t>
  </si>
  <si>
    <t>Goa</t>
  </si>
  <si>
    <t>Gujarat</t>
  </si>
  <si>
    <t>Haryana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</si>
  <si>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</si>
  <si>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</si>
  <si>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</si>
  <si>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</si>
  <si>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</si>
  <si>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</si>
  <si>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</si>
  <si>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</si>
  <si>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</si>
  <si>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</si>
  <si>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</si>
  <si>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</si>
  <si>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</si>
  <si>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</si>
  <si>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</si>
  <si>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</si>
  <si>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</si>
  <si>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</si>
  <si>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</si>
  <si>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</si>
  <si>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</si>
  <si>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</si>
  <si>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</si>
  <si>
    <t>Q11.</t>
  </si>
  <si>
    <t>Use below data and get respective subject marks of student(in G7 Cell) in H7:K7</t>
  </si>
  <si>
    <t>G6 Cell should be a drop down list with list of all students and as we change student name, their respective marks should be visible in H7:K7</t>
  </si>
  <si>
    <t>Note that there are two jims. You need to write formula such that it differentiates both the jims</t>
  </si>
  <si>
    <t>Make a stacked barplot depicting Marks of each student in different subjects(snap attached in Instructions pdf)</t>
  </si>
  <si>
    <t>Name</t>
  </si>
  <si>
    <t>Math</t>
  </si>
  <si>
    <t>Physics</t>
  </si>
  <si>
    <t>Chemistry</t>
  </si>
  <si>
    <t>John</t>
  </si>
  <si>
    <t>Total</t>
  </si>
  <si>
    <t>Jenny</t>
  </si>
  <si>
    <t>jim</t>
  </si>
  <si>
    <t>Mark</t>
  </si>
  <si>
    <t>Jim</t>
  </si>
  <si>
    <t>Michael</t>
  </si>
  <si>
    <t>Hannah</t>
  </si>
  <si>
    <t>Kane</t>
  </si>
  <si>
    <t>Alan</t>
  </si>
  <si>
    <t>Angela</t>
  </si>
  <si>
    <t>Q12.</t>
  </si>
  <si>
    <t xml:space="preserve">Market Capitalisation of companies in E19:E21 cells should appear in respective right side cell(F19:F21). </t>
  </si>
  <si>
    <r>
      <rPr>
        <b/>
        <sz val="11"/>
        <color theme="1"/>
        <rFont val="Calibri"/>
        <family val="2"/>
      </rPr>
      <t xml:space="preserve">You need to use formula only and same formula for all three cells(F19:F21) with change in reference. </t>
    </r>
    <r>
      <rPr>
        <b/>
        <i/>
        <sz val="11"/>
        <color theme="1"/>
        <rFont val="Calibri"/>
        <family val="2"/>
      </rPr>
      <t>Don't Put values directly</t>
    </r>
  </si>
  <si>
    <t>Mkt Cap</t>
  </si>
  <si>
    <t>Apple Inc.</t>
  </si>
  <si>
    <t>Apple</t>
  </si>
  <si>
    <t>Amazon.com, Inc.</t>
  </si>
  <si>
    <t>Microsoft</t>
  </si>
  <si>
    <t>Alphabet Alphabet Inc.</t>
  </si>
  <si>
    <t>Morgan</t>
  </si>
  <si>
    <t>Microsoft Corporation</t>
  </si>
  <si>
    <t>Facebook Inc.</t>
  </si>
  <si>
    <t>Alibaba</t>
  </si>
  <si>
    <t>Alibaba Group Holding Limited</t>
  </si>
  <si>
    <t>Berkshire Hathaway Inc</t>
  </si>
  <si>
    <t>Tencent Holdings Limited</t>
  </si>
  <si>
    <t>J.P. Morgan Chase &amp; Co.</t>
  </si>
  <si>
    <t>Q13.</t>
  </si>
  <si>
    <t>Find conversion rate and revenue in the below table and plot a graph depicting Orders(Barplot) and Conversion Rate(Line plot) for different channels</t>
  </si>
  <si>
    <t>Note that both the plots should be in the same chart(Snap attached in Instructions pdf)</t>
  </si>
  <si>
    <t>Channel</t>
  </si>
  <si>
    <t>Visits</t>
  </si>
  <si>
    <t>Orders</t>
  </si>
  <si>
    <t>Conversion Rate</t>
  </si>
  <si>
    <t>Revenue</t>
  </si>
  <si>
    <t>Adwords</t>
  </si>
  <si>
    <t>Email</t>
  </si>
  <si>
    <t>Direct</t>
  </si>
  <si>
    <t>Affiliate</t>
  </si>
  <si>
    <t>Search</t>
  </si>
  <si>
    <t>Hint:</t>
  </si>
  <si>
    <t>Conversion Rate = Orders/Visits</t>
  </si>
  <si>
    <t>Average Price of each order is $100</t>
  </si>
  <si>
    <t>Use 'Salary Dataset ' to make pivot tables and answer the below given Question</t>
  </si>
  <si>
    <t>Most popular job is:</t>
  </si>
  <si>
    <t>popular skill is:</t>
  </si>
  <si>
    <t>Location that pays highest average salary to the data scientist:</t>
  </si>
  <si>
    <t>Python</t>
  </si>
  <si>
    <t>data scientist</t>
  </si>
  <si>
    <t>CA</t>
  </si>
  <si>
    <t>NAME</t>
  </si>
  <si>
    <t>DATE OF BIRTH</t>
  </si>
  <si>
    <t>MONTH</t>
  </si>
  <si>
    <t>DAY</t>
  </si>
  <si>
    <t>AGE</t>
  </si>
  <si>
    <t>EXTRA MONTHS</t>
  </si>
  <si>
    <t>EXTRA DAYS</t>
  </si>
  <si>
    <t>TOTAL MONTHS</t>
  </si>
  <si>
    <t>TOTAL DAYS</t>
  </si>
  <si>
    <t>SANDEEP KUMAR</t>
  </si>
  <si>
    <t>SUDHIR MOHAN</t>
  </si>
  <si>
    <t>ASHISH SHARMA</t>
  </si>
  <si>
    <t>ABHISHEK VERMA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</si>
</sst>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u/>
      <sz val="11"/>
      <color rgb="FF0000FF"/>
      <name val="Calibri"/>
      <family val="2"/>
    </font>
    <font>
      <b/>
      <sz val="12"/>
      <color theme="1"/>
      <name val="Calibri"/>
      <family val="2"/>
    </font>
    <font>
      <sz val="11"/>
      <color rgb="FFFF0000"/>
      <name val="Calibri"/>
      <family val="2"/>
    </font>
    <font>
      <b/>
      <sz val="16"/>
      <color rgb="FF3F3151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  <fill>
      <patternFill patternType="solid">
        <fgColor rgb="FF92D050"/>
        <bgColor rgb="FF92D050"/>
      </patternFill>
    </fill>
    <fill>
      <patternFill patternType="solid">
        <fgColor rgb="FFFBD4B4"/>
        <bgColor rgb="FFFBD4B4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90">
    <xf numFmtId="0" fontId="0" fillId="0" borderId="0" xfId="0" applyFont="1" applyAlignment="1"/>
    <xf numFmtId="1" fontId="1" fillId="0" borderId="0" xfId="0" applyNumberFormat="1" applyFont="1"/>
    <xf numFmtId="0" fontId="2" fillId="0" borderId="0" xfId="0" applyFont="1" applyAlignment="1">
      <alignment horizontal="right"/>
    </xf>
    <xf numFmtId="0" fontId="2" fillId="3" borderId="4" xfId="0" applyFont="1" applyFill="1" applyBorder="1"/>
    <xf numFmtId="3" fontId="5" fillId="4" borderId="5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1" fillId="2" borderId="4" xfId="0" applyFont="1" applyFill="1" applyBorder="1"/>
    <xf numFmtId="16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/>
    <xf numFmtId="0" fontId="1" fillId="0" borderId="0" xfId="0" applyFont="1"/>
    <xf numFmtId="0" fontId="1" fillId="3" borderId="4" xfId="0" applyFont="1" applyFill="1" applyBorder="1"/>
    <xf numFmtId="0" fontId="1" fillId="3" borderId="4" xfId="0" applyFon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166" fontId="1" fillId="6" borderId="4" xfId="0" applyNumberFormat="1" applyFont="1" applyFill="1" applyBorder="1" applyAlignment="1">
      <alignment horizontal="right"/>
    </xf>
    <xf numFmtId="164" fontId="1" fillId="0" borderId="0" xfId="0" applyNumberFormat="1" applyFont="1"/>
    <xf numFmtId="0" fontId="3" fillId="0" borderId="0" xfId="0" applyFont="1"/>
    <xf numFmtId="0" fontId="6" fillId="2" borderId="4" xfId="0" applyFont="1" applyFill="1" applyBorder="1" applyAlignment="1">
      <alignment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/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8" fillId="0" borderId="5" xfId="0" applyFont="1" applyBorder="1"/>
    <xf numFmtId="14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15" fontId="1" fillId="0" borderId="5" xfId="0" applyNumberFormat="1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0" borderId="0" xfId="0" applyFont="1"/>
    <xf numFmtId="0" fontId="1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2" fillId="10" borderId="4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12" borderId="4" xfId="0" applyFont="1" applyFill="1" applyBorder="1"/>
    <xf numFmtId="0" fontId="1" fillId="12" borderId="4" xfId="0" applyFont="1" applyFill="1" applyBorder="1" applyAlignment="1">
      <alignment horizontal="center"/>
    </xf>
    <xf numFmtId="0" fontId="1" fillId="0" borderId="5" xfId="0" applyFont="1" applyBorder="1"/>
    <xf numFmtId="0" fontId="2" fillId="13" borderId="10" xfId="0" applyFont="1" applyFill="1" applyBorder="1" applyAlignment="1">
      <alignment horizontal="center"/>
    </xf>
    <xf numFmtId="0" fontId="1" fillId="14" borderId="4" xfId="0" applyFont="1" applyFill="1" applyBorder="1"/>
    <xf numFmtId="0" fontId="1" fillId="14" borderId="4" xfId="0" applyFont="1" applyFill="1" applyBorder="1" applyAlignment="1">
      <alignment horizontal="center"/>
    </xf>
    <xf numFmtId="0" fontId="1" fillId="0" borderId="5" xfId="0" applyFont="1" applyBorder="1" applyAlignment="1"/>
    <xf numFmtId="0" fontId="2" fillId="12" borderId="5" xfId="0" applyFont="1" applyFill="1" applyBorder="1"/>
    <xf numFmtId="0" fontId="2" fillId="13" borderId="5" xfId="0" applyFont="1" applyFill="1" applyBorder="1"/>
    <xf numFmtId="0" fontId="1" fillId="0" borderId="5" xfId="0" applyFont="1" applyBorder="1" applyAlignment="1">
      <alignment horizontal="right"/>
    </xf>
    <xf numFmtId="10" fontId="1" fillId="0" borderId="5" xfId="0" applyNumberFormat="1" applyFont="1" applyBorder="1"/>
    <xf numFmtId="165" fontId="1" fillId="0" borderId="5" xfId="0" applyNumberFormat="1" applyFont="1" applyBorder="1"/>
    <xf numFmtId="0" fontId="13" fillId="0" borderId="0" xfId="0" applyFont="1"/>
    <xf numFmtId="0" fontId="14" fillId="0" borderId="0" xfId="0" applyFont="1" applyAlignment="1"/>
    <xf numFmtId="0" fontId="12" fillId="0" borderId="0" xfId="0" applyFont="1" applyAlignment="1"/>
    <xf numFmtId="0" fontId="14" fillId="0" borderId="0" xfId="0" applyFont="1" applyAlignment="1">
      <alignment horizontal="right"/>
    </xf>
    <xf numFmtId="0" fontId="12" fillId="13" borderId="5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0" fillId="0" borderId="0" xfId="0" applyFont="1" applyAlignment="1"/>
    <xf numFmtId="0" fontId="1" fillId="0" borderId="4" xfId="0" applyFont="1" applyFill="1" applyBorder="1"/>
    <xf numFmtId="0" fontId="1" fillId="9" borderId="6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16" fillId="0" borderId="12" xfId="0" applyFont="1" applyBorder="1" applyAlignment="1"/>
    <xf numFmtId="0" fontId="1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7" fillId="2" borderId="1" xfId="0" applyFont="1" applyFill="1" applyBorder="1" applyAlignment="1">
      <alignment horizontal="center"/>
    </xf>
    <xf numFmtId="14" fontId="9" fillId="7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4" fontId="1" fillId="7" borderId="6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4" fillId="0" borderId="9" xfId="0" applyFont="1" applyBorder="1"/>
    <xf numFmtId="0" fontId="12" fillId="0" borderId="0" xfId="0" applyFont="1" applyAlignment="1"/>
    <xf numFmtId="0" fontId="0" fillId="0" borderId="0" xfId="0" applyFont="1" applyAlignment="1"/>
    <xf numFmtId="0" fontId="18" fillId="15" borderId="0" xfId="0" applyFont="1" applyFill="1"/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Student Marks Chart</a:t>
            </a:r>
          </a:p>
        </c:rich>
      </c:tx>
      <c:layout>
        <c:manualLayout>
          <c:xMode val="edge"/>
          <c:yMode val="edge"/>
          <c:x val="0.41504855643044625"/>
          <c:y val="2.6030368763557483E-2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Math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'Q9-10'!$B$7:$B$16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'Q9-10'!$C$7:$C$16</c:f>
              <c:numCache>
                <c:formatCode>General</c:formatCode>
                <c:ptCount val="10"/>
                <c:pt idx="0">
                  <c:v>71</c:v>
                </c:pt>
                <c:pt idx="1">
                  <c:v>88</c:v>
                </c:pt>
                <c:pt idx="2">
                  <c:v>44</c:v>
                </c:pt>
                <c:pt idx="3">
                  <c:v>97</c:v>
                </c:pt>
                <c:pt idx="4">
                  <c:v>47</c:v>
                </c:pt>
                <c:pt idx="5">
                  <c:v>88</c:v>
                </c:pt>
                <c:pt idx="6">
                  <c:v>87</c:v>
                </c:pt>
                <c:pt idx="7">
                  <c:v>27</c:v>
                </c:pt>
                <c:pt idx="8">
                  <c:v>35</c:v>
                </c:pt>
                <c:pt idx="9">
                  <c:v>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BD-4CE9-B2D9-CA83291AE74A}"/>
            </c:ext>
          </c:extLst>
        </c:ser>
        <c:ser>
          <c:idx val="1"/>
          <c:order val="1"/>
          <c:tx>
            <c:v>Physics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'Q9-10'!$B$7:$B$16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'Q9-10'!$D$7:$D$16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28</c:v>
                </c:pt>
                <c:pt idx="3">
                  <c:v>70</c:v>
                </c:pt>
                <c:pt idx="4">
                  <c:v>34</c:v>
                </c:pt>
                <c:pt idx="5">
                  <c:v>75</c:v>
                </c:pt>
                <c:pt idx="6">
                  <c:v>42</c:v>
                </c:pt>
                <c:pt idx="7">
                  <c:v>37</c:v>
                </c:pt>
                <c:pt idx="8">
                  <c:v>89</c:v>
                </c:pt>
                <c:pt idx="9">
                  <c:v>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CBD-4CE9-B2D9-CA83291AE74A}"/>
            </c:ext>
          </c:extLst>
        </c:ser>
        <c:ser>
          <c:idx val="2"/>
          <c:order val="2"/>
          <c:tx>
            <c:v>Chemistry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'Q9-10'!$B$7:$B$16</c:f>
              <c:strCache>
                <c:ptCount val="10"/>
                <c:pt idx="0">
                  <c:v>John</c:v>
                </c:pt>
                <c:pt idx="1">
                  <c:v>Jenny</c:v>
                </c:pt>
                <c:pt idx="2">
                  <c:v>Mark</c:v>
                </c:pt>
                <c:pt idx="3">
                  <c:v>Jim</c:v>
                </c:pt>
                <c:pt idx="4">
                  <c:v>Michael</c:v>
                </c:pt>
                <c:pt idx="5">
                  <c:v>Hannah</c:v>
                </c:pt>
                <c:pt idx="6">
                  <c:v>Kane</c:v>
                </c:pt>
                <c:pt idx="7">
                  <c:v>Alan</c:v>
                </c:pt>
                <c:pt idx="8">
                  <c:v>Angela</c:v>
                </c:pt>
                <c:pt idx="9">
                  <c:v>jim</c:v>
                </c:pt>
              </c:strCache>
            </c:strRef>
          </c:cat>
          <c:val>
            <c:numRef>
              <c:f>'Q9-10'!$E$7:$E$16</c:f>
              <c:numCache>
                <c:formatCode>General</c:formatCode>
                <c:ptCount val="10"/>
                <c:pt idx="0">
                  <c:v>89</c:v>
                </c:pt>
                <c:pt idx="1">
                  <c:v>55</c:v>
                </c:pt>
                <c:pt idx="2">
                  <c:v>54</c:v>
                </c:pt>
                <c:pt idx="3">
                  <c:v>73</c:v>
                </c:pt>
                <c:pt idx="4">
                  <c:v>38</c:v>
                </c:pt>
                <c:pt idx="5">
                  <c:v>90</c:v>
                </c:pt>
                <c:pt idx="6">
                  <c:v>54</c:v>
                </c:pt>
                <c:pt idx="7">
                  <c:v>56</c:v>
                </c:pt>
                <c:pt idx="8">
                  <c:v>57</c:v>
                </c:pt>
                <c:pt idx="9">
                  <c:v>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BD-4CE9-B2D9-CA83291A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099204"/>
        <c:axId val="1006161840"/>
      </c:barChart>
      <c:catAx>
        <c:axId val="21070992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6161840"/>
        <c:crosses val="autoZero"/>
        <c:auto val="1"/>
        <c:lblAlgn val="ctr"/>
        <c:lblOffset val="100"/>
        <c:noMultiLvlLbl val="1"/>
      </c:catAx>
      <c:valAx>
        <c:axId val="1006161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709920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821055</xdr:colOff>
      <xdr:row>12</xdr:row>
      <xdr:rowOff>30480</xdr:rowOff>
    </xdr:from>
    <xdr:ext cx="4333875" cy="3067050"/>
    <xdr:graphicFrame macro="">
      <xdr:nvGraphicFramePr>
        <xdr:cNvPr id="1266062566" name="Chart 2" title="Chart">
          <a:extLst>
            <a:ext uri="{FF2B5EF4-FFF2-40B4-BE49-F238E27FC236}">
              <a16:creationId xmlns:a16="http://schemas.microsoft.com/office/drawing/2014/main" id="{00000000-0008-0000-0600-0000E694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esav-shetty.1987@mail.com" TargetMode="External"/><Relationship Id="rId2" Type="http://schemas.openxmlformats.org/officeDocument/2006/relationships/hyperlink" Target="mailto:Ajay-jeevan.1276@mail.com" TargetMode="External"/><Relationship Id="rId1" Type="http://schemas.openxmlformats.org/officeDocument/2006/relationships/hyperlink" Target="mailto:Surendra-Achari.1125@mail.com" TargetMode="External"/><Relationship Id="rId6" Type="http://schemas.openxmlformats.org/officeDocument/2006/relationships/hyperlink" Target="mailto:gaurav-raj.1399@mail.com" TargetMode="External"/><Relationship Id="rId5" Type="http://schemas.openxmlformats.org/officeDocument/2006/relationships/hyperlink" Target="mailto:surat-singh.1354@mai.com" TargetMode="External"/><Relationship Id="rId4" Type="http://schemas.openxmlformats.org/officeDocument/2006/relationships/hyperlink" Target="mailto:manasi-trivedy.1298@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1"/>
  <sheetViews>
    <sheetView workbookViewId="0">
      <selection activeCell="O16" sqref="O16"/>
    </sheetView>
  </sheetViews>
  <sheetFormatPr defaultColWidth="14.44140625" defaultRowHeight="15" customHeight="1" x14ac:dyDescent="0.3"/>
  <cols>
    <col min="1" max="2" width="8.77734375" customWidth="1"/>
    <col min="3" max="3" width="12.44140625" customWidth="1"/>
    <col min="4" max="4" width="8.77734375" customWidth="1"/>
    <col min="5" max="5" width="16.77734375" customWidth="1"/>
    <col min="6" max="6" width="16" customWidth="1"/>
    <col min="7" max="7" width="19.109375" customWidth="1"/>
    <col min="8" max="11" width="8.77734375" customWidth="1"/>
    <col min="12" max="12" width="9.109375" customWidth="1"/>
    <col min="13" max="13" width="8.77734375" customWidth="1"/>
    <col min="14" max="14" width="29.21875" customWidth="1"/>
    <col min="15" max="15" width="10.5546875" customWidth="1"/>
    <col min="16" max="26" width="8.77734375" customWidth="1"/>
  </cols>
  <sheetData>
    <row r="1" spans="2:16" ht="14.4" x14ac:dyDescent="0.3">
      <c r="F1" s="1"/>
    </row>
    <row r="2" spans="2:16" ht="14.4" x14ac:dyDescent="0.3">
      <c r="B2" s="2" t="s">
        <v>0</v>
      </c>
      <c r="F2" s="1"/>
    </row>
    <row r="3" spans="2:16" ht="14.4" x14ac:dyDescent="0.3">
      <c r="F3" s="1"/>
      <c r="H3" s="73" t="s">
        <v>1</v>
      </c>
      <c r="I3" s="74"/>
      <c r="J3" s="74"/>
      <c r="K3" s="74"/>
      <c r="L3" s="74"/>
      <c r="M3" s="74"/>
      <c r="N3" s="75"/>
      <c r="O3" s="3" t="s">
        <v>2</v>
      </c>
    </row>
    <row r="4" spans="2:16" ht="14.4" x14ac:dyDescent="0.3">
      <c r="C4" s="4" t="s">
        <v>3</v>
      </c>
      <c r="D4" s="4" t="s">
        <v>4</v>
      </c>
      <c r="E4" s="4" t="s">
        <v>5</v>
      </c>
      <c r="F4" s="5" t="s">
        <v>6</v>
      </c>
    </row>
    <row r="5" spans="2:16" ht="14.4" x14ac:dyDescent="0.3">
      <c r="C5" s="6">
        <v>1</v>
      </c>
      <c r="D5" s="6" t="s">
        <v>7</v>
      </c>
      <c r="E5" s="6">
        <v>3</v>
      </c>
      <c r="F5" s="7">
        <v>57000</v>
      </c>
      <c r="H5" s="8" t="s">
        <v>8</v>
      </c>
      <c r="I5" s="8"/>
      <c r="J5" s="8"/>
      <c r="K5" s="8"/>
      <c r="L5" s="8"/>
      <c r="M5" s="8"/>
      <c r="N5" s="8"/>
      <c r="O5" s="9">
        <f>AVERAGE(salary)</f>
        <v>38812</v>
      </c>
    </row>
    <row r="6" spans="2:16" ht="14.4" x14ac:dyDescent="0.3">
      <c r="C6" s="6">
        <v>2</v>
      </c>
      <c r="D6" s="6" t="s">
        <v>7</v>
      </c>
      <c r="E6" s="6">
        <v>1</v>
      </c>
      <c r="F6" s="7">
        <v>40200</v>
      </c>
      <c r="O6" s="11"/>
    </row>
    <row r="7" spans="2:16" ht="14.4" x14ac:dyDescent="0.3">
      <c r="C7" s="6">
        <v>3</v>
      </c>
      <c r="D7" s="6" t="s">
        <v>9</v>
      </c>
      <c r="E7" s="6">
        <v>3</v>
      </c>
      <c r="F7" s="7">
        <v>21450</v>
      </c>
      <c r="H7" s="8" t="s">
        <v>10</v>
      </c>
      <c r="I7" s="8"/>
      <c r="J7" s="8"/>
      <c r="K7" s="8"/>
      <c r="L7" s="8"/>
      <c r="M7" s="8"/>
      <c r="N7" s="8"/>
      <c r="O7" s="12">
        <f>COUNTIF(D5:D54,D29)</f>
        <v>17</v>
      </c>
    </row>
    <row r="8" spans="2:16" ht="14.4" x14ac:dyDescent="0.3">
      <c r="C8" s="6">
        <v>4</v>
      </c>
      <c r="D8" s="6" t="s">
        <v>9</v>
      </c>
      <c r="E8" s="6">
        <v>3</v>
      </c>
      <c r="F8" s="7">
        <v>21900</v>
      </c>
      <c r="O8" s="11"/>
    </row>
    <row r="9" spans="2:16" ht="14.4" x14ac:dyDescent="0.3">
      <c r="C9" s="6">
        <v>5</v>
      </c>
      <c r="D9" s="6" t="s">
        <v>7</v>
      </c>
      <c r="E9" s="6">
        <v>1</v>
      </c>
      <c r="F9" s="7">
        <v>45000</v>
      </c>
      <c r="H9" s="8" t="s">
        <v>11</v>
      </c>
      <c r="I9" s="8"/>
      <c r="J9" s="8"/>
      <c r="K9" s="8"/>
      <c r="L9" s="8"/>
      <c r="M9" s="8"/>
      <c r="N9" s="8"/>
      <c r="O9" s="13">
        <f>COUNTIF(E5:E54,E36)</f>
        <v>9</v>
      </c>
    </row>
    <row r="10" spans="2:16" ht="14.4" x14ac:dyDescent="0.3">
      <c r="C10" s="6">
        <v>6</v>
      </c>
      <c r="D10" s="6" t="s">
        <v>7</v>
      </c>
      <c r="E10" s="6">
        <v>1</v>
      </c>
      <c r="F10" s="7">
        <v>32100</v>
      </c>
      <c r="O10" s="11"/>
    </row>
    <row r="11" spans="2:16" ht="14.4" x14ac:dyDescent="0.3">
      <c r="C11" s="6">
        <v>7</v>
      </c>
      <c r="D11" s="6" t="s">
        <v>7</v>
      </c>
      <c r="E11" s="6">
        <v>1</v>
      </c>
      <c r="F11" s="7">
        <v>36000</v>
      </c>
      <c r="H11" s="8" t="s">
        <v>12</v>
      </c>
      <c r="I11" s="8"/>
      <c r="J11" s="8"/>
      <c r="K11" s="8"/>
      <c r="L11" s="8"/>
      <c r="M11" s="8"/>
      <c r="N11" s="8"/>
      <c r="O11" s="13">
        <f>SUMIFS(salary,E5:E54,E6)</f>
        <v>1103050</v>
      </c>
    </row>
    <row r="12" spans="2:16" ht="14.4" x14ac:dyDescent="0.3">
      <c r="C12" s="6">
        <v>8</v>
      </c>
      <c r="D12" s="6" t="s">
        <v>9</v>
      </c>
      <c r="E12" s="6">
        <v>1</v>
      </c>
      <c r="F12" s="7">
        <v>21900</v>
      </c>
      <c r="O12" s="11"/>
    </row>
    <row r="13" spans="2:16" ht="14.4" x14ac:dyDescent="0.3">
      <c r="C13" s="6">
        <v>9</v>
      </c>
      <c r="D13" s="6" t="s">
        <v>9</v>
      </c>
      <c r="E13" s="6">
        <v>1</v>
      </c>
      <c r="F13" s="7">
        <v>27900</v>
      </c>
      <c r="H13" s="8" t="s">
        <v>13</v>
      </c>
      <c r="I13" s="8"/>
      <c r="J13" s="8"/>
      <c r="K13" s="8"/>
      <c r="L13" s="8"/>
      <c r="M13" s="8"/>
      <c r="N13" s="8"/>
      <c r="O13" s="13">
        <f>AVERAGEIF(E5:E54,E6,salary)</f>
        <v>30640.277777777777</v>
      </c>
    </row>
    <row r="14" spans="2:16" ht="14.4" x14ac:dyDescent="0.3">
      <c r="C14" s="6">
        <v>10</v>
      </c>
      <c r="D14" s="6" t="s">
        <v>9</v>
      </c>
      <c r="E14" s="6">
        <v>1</v>
      </c>
      <c r="F14" s="7">
        <v>24000</v>
      </c>
      <c r="O14" s="11"/>
    </row>
    <row r="15" spans="2:16" ht="14.4" x14ac:dyDescent="0.3">
      <c r="C15" s="6">
        <v>11</v>
      </c>
      <c r="D15" s="6" t="s">
        <v>9</v>
      </c>
      <c r="E15" s="6">
        <v>2</v>
      </c>
      <c r="F15" s="7">
        <v>30300</v>
      </c>
      <c r="H15" s="8" t="s">
        <v>14</v>
      </c>
      <c r="I15" s="8"/>
      <c r="J15" s="8"/>
      <c r="K15" s="8"/>
      <c r="L15" s="8"/>
      <c r="M15" s="8"/>
      <c r="N15" s="8"/>
      <c r="O15" s="14">
        <f>SUMIFS(salary,D5:D54,D5,E5:E54,OR(E5,E15))</f>
        <v>0</v>
      </c>
      <c r="P15" s="63"/>
    </row>
    <row r="16" spans="2:16" ht="14.4" x14ac:dyDescent="0.3">
      <c r="C16" s="6">
        <v>12</v>
      </c>
      <c r="D16" s="6" t="s">
        <v>7</v>
      </c>
      <c r="E16" s="6">
        <v>1</v>
      </c>
      <c r="F16" s="7">
        <v>28350</v>
      </c>
      <c r="O16" s="11"/>
    </row>
    <row r="17" spans="3:16" ht="14.4" x14ac:dyDescent="0.3">
      <c r="C17" s="6">
        <v>13</v>
      </c>
      <c r="D17" s="6" t="s">
        <v>7</v>
      </c>
      <c r="E17" s="6">
        <v>1</v>
      </c>
      <c r="F17" s="7">
        <v>27750</v>
      </c>
      <c r="H17" s="8" t="s">
        <v>15</v>
      </c>
      <c r="I17" s="8"/>
      <c r="J17" s="8"/>
      <c r="K17" s="8"/>
      <c r="L17" s="8"/>
      <c r="M17" s="8"/>
      <c r="N17" s="8"/>
      <c r="O17" s="13">
        <f>AVERAGEIFS(salary,D5:D54,D7,E5:E54,E6)</f>
        <v>24900</v>
      </c>
    </row>
    <row r="18" spans="3:16" ht="14.4" x14ac:dyDescent="0.3">
      <c r="C18" s="6">
        <v>14</v>
      </c>
      <c r="D18" s="6" t="s">
        <v>9</v>
      </c>
      <c r="E18" s="6">
        <v>1</v>
      </c>
      <c r="F18" s="7">
        <v>35100</v>
      </c>
      <c r="O18" s="11"/>
    </row>
    <row r="19" spans="3:16" ht="14.4" x14ac:dyDescent="0.3">
      <c r="C19" s="6">
        <v>15</v>
      </c>
      <c r="D19" s="6" t="s">
        <v>7</v>
      </c>
      <c r="E19" s="6">
        <v>1</v>
      </c>
      <c r="F19" s="7">
        <v>27300</v>
      </c>
      <c r="H19" s="8" t="s">
        <v>16</v>
      </c>
      <c r="I19" s="8"/>
      <c r="J19" s="8"/>
      <c r="K19" s="8"/>
      <c r="L19" s="8"/>
      <c r="M19" s="8"/>
      <c r="N19" s="8"/>
      <c r="O19" s="15">
        <f>MAX(salary)</f>
        <v>135000</v>
      </c>
    </row>
    <row r="20" spans="3:16" ht="14.4" x14ac:dyDescent="0.3">
      <c r="C20" s="6">
        <v>16</v>
      </c>
      <c r="D20" s="6" t="s">
        <v>7</v>
      </c>
      <c r="E20" s="6">
        <v>1</v>
      </c>
      <c r="F20" s="7">
        <v>40800</v>
      </c>
      <c r="O20" s="16"/>
    </row>
    <row r="21" spans="3:16" ht="14.4" x14ac:dyDescent="0.3">
      <c r="C21" s="6">
        <v>17</v>
      </c>
      <c r="D21" s="6" t="s">
        <v>7</v>
      </c>
      <c r="E21" s="6">
        <v>1</v>
      </c>
      <c r="F21" s="7">
        <v>46000</v>
      </c>
      <c r="H21" s="8" t="s">
        <v>17</v>
      </c>
      <c r="I21" s="8"/>
      <c r="J21" s="8"/>
      <c r="K21" s="8"/>
      <c r="L21" s="8"/>
      <c r="M21" s="8"/>
      <c r="N21" s="8"/>
      <c r="O21" s="9">
        <f>MIN((salary))</f>
        <v>16950</v>
      </c>
    </row>
    <row r="22" spans="3:16" ht="15.75" customHeight="1" x14ac:dyDescent="0.3">
      <c r="C22" s="6">
        <v>18</v>
      </c>
      <c r="D22" s="6" t="s">
        <v>7</v>
      </c>
      <c r="E22" s="6">
        <v>3</v>
      </c>
      <c r="F22" s="7">
        <v>103750</v>
      </c>
    </row>
    <row r="23" spans="3:16" ht="15.75" customHeight="1" x14ac:dyDescent="0.3">
      <c r="C23" s="6">
        <v>19</v>
      </c>
      <c r="D23" s="6" t="s">
        <v>7</v>
      </c>
      <c r="E23" s="6">
        <v>1</v>
      </c>
      <c r="F23" s="7">
        <v>42300</v>
      </c>
      <c r="P23" s="17" t="s">
        <v>18</v>
      </c>
    </row>
    <row r="24" spans="3:16" ht="15.75" customHeight="1" x14ac:dyDescent="0.3">
      <c r="C24" s="6">
        <v>20</v>
      </c>
      <c r="D24" s="6" t="s">
        <v>9</v>
      </c>
      <c r="E24" s="6">
        <v>1</v>
      </c>
      <c r="F24" s="7">
        <v>26250</v>
      </c>
    </row>
    <row r="25" spans="3:16" ht="15.75" customHeight="1" x14ac:dyDescent="0.3">
      <c r="C25" s="6">
        <v>21</v>
      </c>
      <c r="D25" s="6" t="s">
        <v>9</v>
      </c>
      <c r="E25" s="6">
        <v>2</v>
      </c>
      <c r="F25" s="7">
        <v>38850</v>
      </c>
    </row>
    <row r="26" spans="3:16" ht="15.75" customHeight="1" x14ac:dyDescent="0.3">
      <c r="C26" s="6">
        <v>22</v>
      </c>
      <c r="D26" s="6" t="s">
        <v>7</v>
      </c>
      <c r="E26" s="6">
        <v>1</v>
      </c>
      <c r="F26" s="7">
        <v>21750</v>
      </c>
    </row>
    <row r="27" spans="3:16" ht="15.75" customHeight="1" x14ac:dyDescent="0.3">
      <c r="C27" s="6">
        <v>23</v>
      </c>
      <c r="D27" s="6" t="s">
        <v>9</v>
      </c>
      <c r="E27" s="6">
        <v>1</v>
      </c>
      <c r="F27" s="7">
        <v>24000</v>
      </c>
    </row>
    <row r="28" spans="3:16" ht="15.75" customHeight="1" x14ac:dyDescent="0.3">
      <c r="C28" s="6">
        <v>24</v>
      </c>
      <c r="D28" s="6" t="s">
        <v>9</v>
      </c>
      <c r="E28" s="6">
        <v>1</v>
      </c>
      <c r="F28" s="7">
        <v>16950</v>
      </c>
    </row>
    <row r="29" spans="3:16" ht="15.75" customHeight="1" x14ac:dyDescent="0.3">
      <c r="C29" s="6">
        <v>25</v>
      </c>
      <c r="D29" s="6" t="s">
        <v>9</v>
      </c>
      <c r="E29" s="6">
        <v>1</v>
      </c>
      <c r="F29" s="7">
        <v>21150</v>
      </c>
    </row>
    <row r="30" spans="3:16" ht="15.75" customHeight="1" x14ac:dyDescent="0.3">
      <c r="C30" s="6">
        <v>26</v>
      </c>
      <c r="D30" s="6" t="s">
        <v>7</v>
      </c>
      <c r="E30" s="6">
        <v>1</v>
      </c>
      <c r="F30" s="7">
        <v>31050</v>
      </c>
    </row>
    <row r="31" spans="3:16" ht="15.75" customHeight="1" x14ac:dyDescent="0.3">
      <c r="C31" s="6">
        <v>27</v>
      </c>
      <c r="D31" s="6" t="s">
        <v>7</v>
      </c>
      <c r="E31" s="6">
        <v>3</v>
      </c>
      <c r="F31" s="7">
        <v>60375</v>
      </c>
    </row>
    <row r="32" spans="3:16" ht="15.75" customHeight="1" x14ac:dyDescent="0.3">
      <c r="C32" s="6">
        <v>28</v>
      </c>
      <c r="D32" s="6" t="s">
        <v>7</v>
      </c>
      <c r="E32" s="6">
        <v>1</v>
      </c>
      <c r="F32" s="7">
        <v>32550</v>
      </c>
    </row>
    <row r="33" spans="3:6" ht="15.75" customHeight="1" x14ac:dyDescent="0.3">
      <c r="C33" s="6">
        <v>29</v>
      </c>
      <c r="D33" s="6" t="s">
        <v>7</v>
      </c>
      <c r="E33" s="6">
        <v>3</v>
      </c>
      <c r="F33" s="7">
        <v>135000</v>
      </c>
    </row>
    <row r="34" spans="3:6" ht="15.75" customHeight="1" x14ac:dyDescent="0.3">
      <c r="C34" s="6">
        <v>30</v>
      </c>
      <c r="D34" s="6" t="s">
        <v>7</v>
      </c>
      <c r="E34" s="6">
        <v>1</v>
      </c>
      <c r="F34" s="7">
        <v>31200</v>
      </c>
    </row>
    <row r="35" spans="3:6" ht="15.75" customHeight="1" x14ac:dyDescent="0.3">
      <c r="C35" s="6">
        <v>31</v>
      </c>
      <c r="D35" s="6" t="s">
        <v>7</v>
      </c>
      <c r="E35" s="6">
        <v>1</v>
      </c>
      <c r="F35" s="7">
        <v>36150</v>
      </c>
    </row>
    <row r="36" spans="3:6" ht="15.75" customHeight="1" x14ac:dyDescent="0.3">
      <c r="C36" s="6">
        <v>32</v>
      </c>
      <c r="D36" s="6" t="s">
        <v>7</v>
      </c>
      <c r="E36" s="6">
        <v>3</v>
      </c>
      <c r="F36" s="7">
        <v>110625</v>
      </c>
    </row>
    <row r="37" spans="3:6" ht="15.75" customHeight="1" x14ac:dyDescent="0.3">
      <c r="C37" s="6">
        <v>33</v>
      </c>
      <c r="D37" s="6" t="s">
        <v>7</v>
      </c>
      <c r="E37" s="6">
        <v>1</v>
      </c>
      <c r="F37" s="7">
        <v>42000</v>
      </c>
    </row>
    <row r="38" spans="3:6" ht="15.75" customHeight="1" x14ac:dyDescent="0.3">
      <c r="C38" s="6">
        <v>34</v>
      </c>
      <c r="D38" s="6" t="s">
        <v>7</v>
      </c>
      <c r="E38" s="6">
        <v>3</v>
      </c>
      <c r="F38" s="7">
        <v>92000</v>
      </c>
    </row>
    <row r="39" spans="3:6" ht="15.75" customHeight="1" x14ac:dyDescent="0.3">
      <c r="C39" s="6">
        <v>35</v>
      </c>
      <c r="D39" s="6" t="s">
        <v>7</v>
      </c>
      <c r="E39" s="6">
        <v>3</v>
      </c>
      <c r="F39" s="7">
        <v>81250</v>
      </c>
    </row>
    <row r="40" spans="3:6" ht="15.75" customHeight="1" x14ac:dyDescent="0.3">
      <c r="C40" s="6">
        <v>36</v>
      </c>
      <c r="D40" s="6" t="s">
        <v>9</v>
      </c>
      <c r="E40" s="6">
        <v>1</v>
      </c>
      <c r="F40" s="7">
        <v>31350</v>
      </c>
    </row>
    <row r="41" spans="3:6" ht="15.75" customHeight="1" x14ac:dyDescent="0.3">
      <c r="C41" s="6">
        <v>37</v>
      </c>
      <c r="D41" s="6" t="s">
        <v>7</v>
      </c>
      <c r="E41" s="6">
        <v>1</v>
      </c>
      <c r="F41" s="7">
        <v>29100</v>
      </c>
    </row>
    <row r="42" spans="3:6" ht="15.75" customHeight="1" x14ac:dyDescent="0.3">
      <c r="C42" s="6">
        <v>38</v>
      </c>
      <c r="D42" s="6" t="s">
        <v>7</v>
      </c>
      <c r="E42" s="6">
        <v>1</v>
      </c>
      <c r="F42" s="7">
        <v>31350</v>
      </c>
    </row>
    <row r="43" spans="3:6" ht="15.75" customHeight="1" x14ac:dyDescent="0.3">
      <c r="C43" s="6">
        <v>39</v>
      </c>
      <c r="D43" s="6" t="s">
        <v>7</v>
      </c>
      <c r="E43" s="6">
        <v>1</v>
      </c>
      <c r="F43" s="7">
        <v>36000</v>
      </c>
    </row>
    <row r="44" spans="3:6" ht="15.75" customHeight="1" x14ac:dyDescent="0.3">
      <c r="C44" s="6">
        <v>40</v>
      </c>
      <c r="D44" s="6" t="s">
        <v>9</v>
      </c>
      <c r="E44" s="6">
        <v>1</v>
      </c>
      <c r="F44" s="7">
        <v>19200</v>
      </c>
    </row>
    <row r="45" spans="3:6" ht="15.75" customHeight="1" x14ac:dyDescent="0.3">
      <c r="C45" s="6">
        <v>41</v>
      </c>
      <c r="D45" s="6" t="s">
        <v>9</v>
      </c>
      <c r="E45" s="6">
        <v>1</v>
      </c>
      <c r="F45" s="7">
        <v>23550</v>
      </c>
    </row>
    <row r="46" spans="3:6" ht="15.75" customHeight="1" x14ac:dyDescent="0.3">
      <c r="C46" s="6">
        <v>42</v>
      </c>
      <c r="D46" s="6" t="s">
        <v>7</v>
      </c>
      <c r="E46" s="6">
        <v>1</v>
      </c>
      <c r="F46" s="7">
        <v>35100</v>
      </c>
    </row>
    <row r="47" spans="3:6" ht="15.75" customHeight="1" x14ac:dyDescent="0.3">
      <c r="C47" s="6">
        <v>43</v>
      </c>
      <c r="D47" s="6" t="s">
        <v>7</v>
      </c>
      <c r="E47" s="6">
        <v>1</v>
      </c>
      <c r="F47" s="7">
        <v>23250</v>
      </c>
    </row>
    <row r="48" spans="3:6" ht="15.75" customHeight="1" x14ac:dyDescent="0.3">
      <c r="C48" s="6">
        <v>44</v>
      </c>
      <c r="D48" s="6" t="s">
        <v>7</v>
      </c>
      <c r="E48" s="6">
        <v>1</v>
      </c>
      <c r="F48" s="7">
        <v>29250</v>
      </c>
    </row>
    <row r="49" spans="3:6" ht="15.75" customHeight="1" x14ac:dyDescent="0.3">
      <c r="C49" s="6">
        <v>45</v>
      </c>
      <c r="D49" s="6" t="s">
        <v>7</v>
      </c>
      <c r="E49" s="6">
        <v>2</v>
      </c>
      <c r="F49" s="7">
        <v>30750</v>
      </c>
    </row>
    <row r="50" spans="3:6" ht="15.75" customHeight="1" x14ac:dyDescent="0.3">
      <c r="C50" s="6">
        <v>46</v>
      </c>
      <c r="D50" s="6" t="s">
        <v>9</v>
      </c>
      <c r="E50" s="6">
        <v>1</v>
      </c>
      <c r="F50" s="7">
        <v>22350</v>
      </c>
    </row>
    <row r="51" spans="3:6" ht="15.75" customHeight="1" x14ac:dyDescent="0.3">
      <c r="C51" s="6">
        <v>47</v>
      </c>
      <c r="D51" s="6" t="s">
        <v>9</v>
      </c>
      <c r="E51" s="6">
        <v>1</v>
      </c>
      <c r="F51" s="7">
        <v>30000</v>
      </c>
    </row>
    <row r="52" spans="3:6" ht="15.75" customHeight="1" x14ac:dyDescent="0.3">
      <c r="C52" s="6">
        <v>48</v>
      </c>
      <c r="D52" s="6" t="s">
        <v>7</v>
      </c>
      <c r="E52" s="6">
        <v>2</v>
      </c>
      <c r="F52" s="7">
        <v>30750</v>
      </c>
    </row>
    <row r="53" spans="3:6" ht="15.75" customHeight="1" x14ac:dyDescent="0.3">
      <c r="C53" s="6">
        <v>49</v>
      </c>
      <c r="D53" s="6" t="s">
        <v>7</v>
      </c>
      <c r="E53" s="6">
        <v>1</v>
      </c>
      <c r="F53" s="7">
        <v>34800</v>
      </c>
    </row>
    <row r="54" spans="3:6" ht="15.75" customHeight="1" x14ac:dyDescent="0.3">
      <c r="C54" s="6">
        <v>50</v>
      </c>
      <c r="D54" s="6" t="s">
        <v>7</v>
      </c>
      <c r="E54" s="6">
        <v>2</v>
      </c>
      <c r="F54" s="7">
        <v>23550</v>
      </c>
    </row>
    <row r="55" spans="3:6" ht="15.75" customHeight="1" x14ac:dyDescent="0.3">
      <c r="F55" s="1"/>
    </row>
    <row r="56" spans="3:6" ht="15.75" customHeight="1" x14ac:dyDescent="0.3">
      <c r="F56" s="1"/>
    </row>
    <row r="57" spans="3:6" ht="15.75" customHeight="1" x14ac:dyDescent="0.3">
      <c r="F57" s="1"/>
    </row>
    <row r="58" spans="3:6" ht="15.75" customHeight="1" x14ac:dyDescent="0.3">
      <c r="F58" s="1"/>
    </row>
    <row r="59" spans="3:6" ht="15.75" customHeight="1" x14ac:dyDescent="0.3">
      <c r="F59" s="1"/>
    </row>
    <row r="60" spans="3:6" ht="15.75" customHeight="1" x14ac:dyDescent="0.3">
      <c r="F60" s="1"/>
    </row>
    <row r="61" spans="3:6" ht="15.75" customHeight="1" x14ac:dyDescent="0.3">
      <c r="F61" s="1"/>
    </row>
    <row r="62" spans="3:6" ht="15.75" customHeight="1" x14ac:dyDescent="0.3">
      <c r="F62" s="1"/>
    </row>
    <row r="63" spans="3:6" ht="15.75" customHeight="1" x14ac:dyDescent="0.3">
      <c r="F63" s="1"/>
    </row>
    <row r="64" spans="3:6" ht="15.75" customHeight="1" x14ac:dyDescent="0.3">
      <c r="F64" s="1"/>
    </row>
    <row r="65" spans="6:6" ht="15.75" customHeight="1" x14ac:dyDescent="0.3">
      <c r="F65" s="1"/>
    </row>
    <row r="66" spans="6:6" ht="15.75" customHeight="1" x14ac:dyDescent="0.3">
      <c r="F66" s="1"/>
    </row>
    <row r="67" spans="6:6" ht="15.75" customHeight="1" x14ac:dyDescent="0.3">
      <c r="F67" s="1"/>
    </row>
    <row r="68" spans="6:6" ht="15.75" customHeight="1" x14ac:dyDescent="0.3">
      <c r="F68" s="1"/>
    </row>
    <row r="69" spans="6:6" ht="15.75" customHeight="1" x14ac:dyDescent="0.3">
      <c r="F69" s="1"/>
    </row>
    <row r="70" spans="6:6" ht="15.75" customHeight="1" x14ac:dyDescent="0.3">
      <c r="F70" s="1"/>
    </row>
    <row r="71" spans="6:6" ht="15.75" customHeight="1" x14ac:dyDescent="0.3">
      <c r="F71" s="1"/>
    </row>
    <row r="72" spans="6:6" ht="15.75" customHeight="1" x14ac:dyDescent="0.3">
      <c r="F72" s="1"/>
    </row>
    <row r="73" spans="6:6" ht="15.75" customHeight="1" x14ac:dyDescent="0.3">
      <c r="F73" s="1"/>
    </row>
    <row r="74" spans="6:6" ht="15.75" customHeight="1" x14ac:dyDescent="0.3">
      <c r="F74" s="1"/>
    </row>
    <row r="75" spans="6:6" ht="15.75" customHeight="1" x14ac:dyDescent="0.3">
      <c r="F75" s="1"/>
    </row>
    <row r="76" spans="6:6" ht="15.75" customHeight="1" x14ac:dyDescent="0.3">
      <c r="F76" s="1"/>
    </row>
    <row r="77" spans="6:6" ht="15.75" customHeight="1" x14ac:dyDescent="0.3">
      <c r="F77" s="1"/>
    </row>
    <row r="78" spans="6:6" ht="15.75" customHeight="1" x14ac:dyDescent="0.3">
      <c r="F78" s="1"/>
    </row>
    <row r="79" spans="6:6" ht="15.75" customHeight="1" x14ac:dyDescent="0.3">
      <c r="F79" s="1"/>
    </row>
    <row r="80" spans="6:6" ht="15.75" customHeight="1" x14ac:dyDescent="0.3">
      <c r="F80" s="1"/>
    </row>
    <row r="81" spans="6:6" ht="15.75" customHeight="1" x14ac:dyDescent="0.3">
      <c r="F81" s="1"/>
    </row>
    <row r="82" spans="6:6" ht="15.75" customHeight="1" x14ac:dyDescent="0.3">
      <c r="F82" s="1"/>
    </row>
    <row r="83" spans="6:6" ht="15.75" customHeight="1" x14ac:dyDescent="0.3">
      <c r="F83" s="1"/>
    </row>
    <row r="84" spans="6:6" ht="15.75" customHeight="1" x14ac:dyDescent="0.3">
      <c r="F84" s="1"/>
    </row>
    <row r="85" spans="6:6" ht="15.75" customHeight="1" x14ac:dyDescent="0.3">
      <c r="F85" s="1"/>
    </row>
    <row r="86" spans="6:6" ht="15.75" customHeight="1" x14ac:dyDescent="0.3">
      <c r="F86" s="1"/>
    </row>
    <row r="87" spans="6:6" ht="15.75" customHeight="1" x14ac:dyDescent="0.3">
      <c r="F87" s="1"/>
    </row>
    <row r="88" spans="6:6" ht="15.75" customHeight="1" x14ac:dyDescent="0.3">
      <c r="F88" s="1"/>
    </row>
    <row r="89" spans="6:6" ht="15.75" customHeight="1" x14ac:dyDescent="0.3">
      <c r="F89" s="1"/>
    </row>
    <row r="90" spans="6:6" ht="15.75" customHeight="1" x14ac:dyDescent="0.3">
      <c r="F90" s="1"/>
    </row>
    <row r="91" spans="6:6" ht="15.75" customHeight="1" x14ac:dyDescent="0.3">
      <c r="F91" s="1"/>
    </row>
    <row r="92" spans="6:6" ht="15.75" customHeight="1" x14ac:dyDescent="0.3">
      <c r="F92" s="1"/>
    </row>
    <row r="93" spans="6:6" ht="15.75" customHeight="1" x14ac:dyDescent="0.3">
      <c r="F93" s="1"/>
    </row>
    <row r="94" spans="6:6" ht="15.75" customHeight="1" x14ac:dyDescent="0.3">
      <c r="F94" s="1"/>
    </row>
    <row r="95" spans="6:6" ht="15.75" customHeight="1" x14ac:dyDescent="0.3">
      <c r="F95" s="1"/>
    </row>
    <row r="96" spans="6:6" ht="15.75" customHeight="1" x14ac:dyDescent="0.3">
      <c r="F96" s="1"/>
    </row>
    <row r="97" spans="6:6" ht="15.75" customHeight="1" x14ac:dyDescent="0.3">
      <c r="F97" s="1"/>
    </row>
    <row r="98" spans="6:6" ht="15.75" customHeight="1" x14ac:dyDescent="0.3">
      <c r="F98" s="1"/>
    </row>
    <row r="99" spans="6:6" ht="15.75" customHeight="1" x14ac:dyDescent="0.3">
      <c r="F99" s="1"/>
    </row>
    <row r="100" spans="6:6" ht="15.75" customHeight="1" x14ac:dyDescent="0.3">
      <c r="F100" s="1"/>
    </row>
    <row r="101" spans="6:6" ht="15.75" customHeight="1" x14ac:dyDescent="0.3">
      <c r="F101" s="1"/>
    </row>
    <row r="102" spans="6:6" ht="15.75" customHeight="1" x14ac:dyDescent="0.3">
      <c r="F102" s="1"/>
    </row>
    <row r="103" spans="6:6" ht="15.75" customHeight="1" x14ac:dyDescent="0.3">
      <c r="F103" s="1"/>
    </row>
    <row r="104" spans="6:6" ht="15.75" customHeight="1" x14ac:dyDescent="0.3">
      <c r="F104" s="1"/>
    </row>
    <row r="105" spans="6:6" ht="15.75" customHeight="1" x14ac:dyDescent="0.3">
      <c r="F105" s="1"/>
    </row>
    <row r="106" spans="6:6" ht="15.75" customHeight="1" x14ac:dyDescent="0.3">
      <c r="F106" s="1"/>
    </row>
    <row r="107" spans="6:6" ht="15.75" customHeight="1" x14ac:dyDescent="0.3">
      <c r="F107" s="1"/>
    </row>
    <row r="108" spans="6:6" ht="15.75" customHeight="1" x14ac:dyDescent="0.3">
      <c r="F108" s="1"/>
    </row>
    <row r="109" spans="6:6" ht="15.75" customHeight="1" x14ac:dyDescent="0.3">
      <c r="F109" s="1"/>
    </row>
    <row r="110" spans="6:6" ht="15.75" customHeight="1" x14ac:dyDescent="0.3">
      <c r="F110" s="1"/>
    </row>
    <row r="111" spans="6:6" ht="15.75" customHeight="1" x14ac:dyDescent="0.3">
      <c r="F111" s="1"/>
    </row>
    <row r="112" spans="6:6" ht="15.75" customHeight="1" x14ac:dyDescent="0.3">
      <c r="F112" s="1"/>
    </row>
    <row r="113" spans="6:6" ht="15.75" customHeight="1" x14ac:dyDescent="0.3">
      <c r="F113" s="1"/>
    </row>
    <row r="114" spans="6:6" ht="15.75" customHeight="1" x14ac:dyDescent="0.3">
      <c r="F114" s="1"/>
    </row>
    <row r="115" spans="6:6" ht="15.75" customHeight="1" x14ac:dyDescent="0.3">
      <c r="F115" s="1"/>
    </row>
    <row r="116" spans="6:6" ht="15.75" customHeight="1" x14ac:dyDescent="0.3">
      <c r="F116" s="1"/>
    </row>
    <row r="117" spans="6:6" ht="15.75" customHeight="1" x14ac:dyDescent="0.3">
      <c r="F117" s="1"/>
    </row>
    <row r="118" spans="6:6" ht="15.75" customHeight="1" x14ac:dyDescent="0.3">
      <c r="F118" s="1"/>
    </row>
    <row r="119" spans="6:6" ht="15.75" customHeight="1" x14ac:dyDescent="0.3">
      <c r="F119" s="1"/>
    </row>
    <row r="120" spans="6:6" ht="15.75" customHeight="1" x14ac:dyDescent="0.3">
      <c r="F120" s="1"/>
    </row>
    <row r="121" spans="6:6" ht="15.75" customHeight="1" x14ac:dyDescent="0.3">
      <c r="F121" s="1"/>
    </row>
    <row r="122" spans="6:6" ht="15.75" customHeight="1" x14ac:dyDescent="0.3">
      <c r="F122" s="1"/>
    </row>
    <row r="123" spans="6:6" ht="15.75" customHeight="1" x14ac:dyDescent="0.3">
      <c r="F123" s="1"/>
    </row>
    <row r="124" spans="6:6" ht="15.75" customHeight="1" x14ac:dyDescent="0.3">
      <c r="F124" s="1"/>
    </row>
    <row r="125" spans="6:6" ht="15.75" customHeight="1" x14ac:dyDescent="0.3">
      <c r="F125" s="1"/>
    </row>
    <row r="126" spans="6:6" ht="15.75" customHeight="1" x14ac:dyDescent="0.3">
      <c r="F126" s="1"/>
    </row>
    <row r="127" spans="6:6" ht="15.75" customHeight="1" x14ac:dyDescent="0.3">
      <c r="F127" s="1"/>
    </row>
    <row r="128" spans="6:6" ht="15.75" customHeight="1" x14ac:dyDescent="0.3">
      <c r="F128" s="1"/>
    </row>
    <row r="129" spans="6:6" ht="15.75" customHeight="1" x14ac:dyDescent="0.3">
      <c r="F129" s="1"/>
    </row>
    <row r="130" spans="6:6" ht="15.75" customHeight="1" x14ac:dyDescent="0.3">
      <c r="F130" s="1"/>
    </row>
    <row r="131" spans="6:6" ht="15.75" customHeight="1" x14ac:dyDescent="0.3">
      <c r="F131" s="1"/>
    </row>
    <row r="132" spans="6:6" ht="15.75" customHeight="1" x14ac:dyDescent="0.3">
      <c r="F132" s="1"/>
    </row>
    <row r="133" spans="6:6" ht="15.75" customHeight="1" x14ac:dyDescent="0.3">
      <c r="F133" s="1"/>
    </row>
    <row r="134" spans="6:6" ht="15.75" customHeight="1" x14ac:dyDescent="0.3">
      <c r="F134" s="1"/>
    </row>
    <row r="135" spans="6:6" ht="15.75" customHeight="1" x14ac:dyDescent="0.3">
      <c r="F135" s="1"/>
    </row>
    <row r="136" spans="6:6" ht="15.75" customHeight="1" x14ac:dyDescent="0.3">
      <c r="F136" s="1"/>
    </row>
    <row r="137" spans="6:6" ht="15.75" customHeight="1" x14ac:dyDescent="0.3">
      <c r="F137" s="1"/>
    </row>
    <row r="138" spans="6:6" ht="15.75" customHeight="1" x14ac:dyDescent="0.3">
      <c r="F138" s="1"/>
    </row>
    <row r="139" spans="6:6" ht="15.75" customHeight="1" x14ac:dyDescent="0.3">
      <c r="F139" s="1"/>
    </row>
    <row r="140" spans="6:6" ht="15.75" customHeight="1" x14ac:dyDescent="0.3">
      <c r="F140" s="1"/>
    </row>
    <row r="141" spans="6:6" ht="15.75" customHeight="1" x14ac:dyDescent="0.3">
      <c r="F141" s="1"/>
    </row>
    <row r="142" spans="6:6" ht="15.75" customHeight="1" x14ac:dyDescent="0.3">
      <c r="F142" s="1"/>
    </row>
    <row r="143" spans="6:6" ht="15.75" customHeight="1" x14ac:dyDescent="0.3">
      <c r="F143" s="1"/>
    </row>
    <row r="144" spans="6:6" ht="15.75" customHeight="1" x14ac:dyDescent="0.3">
      <c r="F144" s="1"/>
    </row>
    <row r="145" spans="6:6" ht="15.75" customHeight="1" x14ac:dyDescent="0.3">
      <c r="F145" s="1"/>
    </row>
    <row r="146" spans="6:6" ht="15.75" customHeight="1" x14ac:dyDescent="0.3">
      <c r="F146" s="1"/>
    </row>
    <row r="147" spans="6:6" ht="15.75" customHeight="1" x14ac:dyDescent="0.3">
      <c r="F147" s="1"/>
    </row>
    <row r="148" spans="6:6" ht="15.75" customHeight="1" x14ac:dyDescent="0.3">
      <c r="F148" s="1"/>
    </row>
    <row r="149" spans="6:6" ht="15.75" customHeight="1" x14ac:dyDescent="0.3">
      <c r="F149" s="1"/>
    </row>
    <row r="150" spans="6:6" ht="15.75" customHeight="1" x14ac:dyDescent="0.3">
      <c r="F150" s="1"/>
    </row>
    <row r="151" spans="6:6" ht="15.75" customHeight="1" x14ac:dyDescent="0.3">
      <c r="F151" s="1"/>
    </row>
    <row r="152" spans="6:6" ht="15.75" customHeight="1" x14ac:dyDescent="0.3">
      <c r="F152" s="1"/>
    </row>
    <row r="153" spans="6:6" ht="15.75" customHeight="1" x14ac:dyDescent="0.3">
      <c r="F153" s="1"/>
    </row>
    <row r="154" spans="6:6" ht="15.75" customHeight="1" x14ac:dyDescent="0.3">
      <c r="F154" s="1"/>
    </row>
    <row r="155" spans="6:6" ht="15.75" customHeight="1" x14ac:dyDescent="0.3">
      <c r="F155" s="1"/>
    </row>
    <row r="156" spans="6:6" ht="15.75" customHeight="1" x14ac:dyDescent="0.3">
      <c r="F156" s="1"/>
    </row>
    <row r="157" spans="6:6" ht="15.75" customHeight="1" x14ac:dyDescent="0.3">
      <c r="F157" s="1"/>
    </row>
    <row r="158" spans="6:6" ht="15.75" customHeight="1" x14ac:dyDescent="0.3">
      <c r="F158" s="1"/>
    </row>
    <row r="159" spans="6:6" ht="15.75" customHeight="1" x14ac:dyDescent="0.3">
      <c r="F159" s="1"/>
    </row>
    <row r="160" spans="6:6" ht="15.75" customHeight="1" x14ac:dyDescent="0.3">
      <c r="F160" s="1"/>
    </row>
    <row r="161" spans="6:6" ht="15.75" customHeight="1" x14ac:dyDescent="0.3">
      <c r="F161" s="1"/>
    </row>
    <row r="162" spans="6:6" ht="15.75" customHeight="1" x14ac:dyDescent="0.3">
      <c r="F162" s="1"/>
    </row>
    <row r="163" spans="6:6" ht="15.75" customHeight="1" x14ac:dyDescent="0.3">
      <c r="F163" s="1"/>
    </row>
    <row r="164" spans="6:6" ht="15.75" customHeight="1" x14ac:dyDescent="0.3">
      <c r="F164" s="1"/>
    </row>
    <row r="165" spans="6:6" ht="15.75" customHeight="1" x14ac:dyDescent="0.3">
      <c r="F165" s="1"/>
    </row>
    <row r="166" spans="6:6" ht="15.75" customHeight="1" x14ac:dyDescent="0.3">
      <c r="F166" s="1"/>
    </row>
    <row r="167" spans="6:6" ht="15.75" customHeight="1" x14ac:dyDescent="0.3">
      <c r="F167" s="1"/>
    </row>
    <row r="168" spans="6:6" ht="15.75" customHeight="1" x14ac:dyDescent="0.3">
      <c r="F168" s="1"/>
    </row>
    <row r="169" spans="6:6" ht="15.75" customHeight="1" x14ac:dyDescent="0.3">
      <c r="F169" s="1"/>
    </row>
    <row r="170" spans="6:6" ht="15.75" customHeight="1" x14ac:dyDescent="0.3">
      <c r="F170" s="1"/>
    </row>
    <row r="171" spans="6:6" ht="15.75" customHeight="1" x14ac:dyDescent="0.3">
      <c r="F171" s="1"/>
    </row>
    <row r="172" spans="6:6" ht="15.75" customHeight="1" x14ac:dyDescent="0.3">
      <c r="F172" s="1"/>
    </row>
    <row r="173" spans="6:6" ht="15.75" customHeight="1" x14ac:dyDescent="0.3">
      <c r="F173" s="1"/>
    </row>
    <row r="174" spans="6:6" ht="15.75" customHeight="1" x14ac:dyDescent="0.3">
      <c r="F174" s="1"/>
    </row>
    <row r="175" spans="6:6" ht="15.75" customHeight="1" x14ac:dyDescent="0.3">
      <c r="F175" s="1"/>
    </row>
    <row r="176" spans="6:6" ht="15.75" customHeight="1" x14ac:dyDescent="0.3">
      <c r="F176" s="1"/>
    </row>
    <row r="177" spans="6:6" ht="15.75" customHeight="1" x14ac:dyDescent="0.3">
      <c r="F177" s="1"/>
    </row>
    <row r="178" spans="6:6" ht="15.75" customHeight="1" x14ac:dyDescent="0.3">
      <c r="F178" s="1"/>
    </row>
    <row r="179" spans="6:6" ht="15.75" customHeight="1" x14ac:dyDescent="0.3">
      <c r="F179" s="1"/>
    </row>
    <row r="180" spans="6:6" ht="15.75" customHeight="1" x14ac:dyDescent="0.3">
      <c r="F180" s="1"/>
    </row>
    <row r="181" spans="6:6" ht="15.75" customHeight="1" x14ac:dyDescent="0.3">
      <c r="F181" s="1"/>
    </row>
    <row r="182" spans="6:6" ht="15.75" customHeight="1" x14ac:dyDescent="0.3">
      <c r="F182" s="1"/>
    </row>
    <row r="183" spans="6:6" ht="15.75" customHeight="1" x14ac:dyDescent="0.3">
      <c r="F183" s="1"/>
    </row>
    <row r="184" spans="6:6" ht="15.75" customHeight="1" x14ac:dyDescent="0.3">
      <c r="F184" s="1"/>
    </row>
    <row r="185" spans="6:6" ht="15.75" customHeight="1" x14ac:dyDescent="0.3">
      <c r="F185" s="1"/>
    </row>
    <row r="186" spans="6:6" ht="15.75" customHeight="1" x14ac:dyDescent="0.3">
      <c r="F186" s="1"/>
    </row>
    <row r="187" spans="6:6" ht="15.75" customHeight="1" x14ac:dyDescent="0.3">
      <c r="F187" s="1"/>
    </row>
    <row r="188" spans="6:6" ht="15.75" customHeight="1" x14ac:dyDescent="0.3">
      <c r="F188" s="1"/>
    </row>
    <row r="189" spans="6:6" ht="15.75" customHeight="1" x14ac:dyDescent="0.3">
      <c r="F189" s="1"/>
    </row>
    <row r="190" spans="6:6" ht="15.75" customHeight="1" x14ac:dyDescent="0.3">
      <c r="F190" s="1"/>
    </row>
    <row r="191" spans="6:6" ht="15.75" customHeight="1" x14ac:dyDescent="0.3">
      <c r="F191" s="1"/>
    </row>
    <row r="192" spans="6:6" ht="15.75" customHeight="1" x14ac:dyDescent="0.3">
      <c r="F192" s="1"/>
    </row>
    <row r="193" spans="6:6" ht="15.75" customHeight="1" x14ac:dyDescent="0.3">
      <c r="F193" s="1"/>
    </row>
    <row r="194" spans="6:6" ht="15.75" customHeight="1" x14ac:dyDescent="0.3">
      <c r="F194" s="1"/>
    </row>
    <row r="195" spans="6:6" ht="15.75" customHeight="1" x14ac:dyDescent="0.3">
      <c r="F195" s="1"/>
    </row>
    <row r="196" spans="6:6" ht="15.75" customHeight="1" x14ac:dyDescent="0.3">
      <c r="F196" s="1"/>
    </row>
    <row r="197" spans="6:6" ht="15.75" customHeight="1" x14ac:dyDescent="0.3">
      <c r="F197" s="1"/>
    </row>
    <row r="198" spans="6:6" ht="15.75" customHeight="1" x14ac:dyDescent="0.3">
      <c r="F198" s="1"/>
    </row>
    <row r="199" spans="6:6" ht="15.75" customHeight="1" x14ac:dyDescent="0.3">
      <c r="F199" s="1"/>
    </row>
    <row r="200" spans="6:6" ht="15.75" customHeight="1" x14ac:dyDescent="0.3">
      <c r="F200" s="1"/>
    </row>
    <row r="201" spans="6:6" ht="15.75" customHeight="1" x14ac:dyDescent="0.3">
      <c r="F201" s="1"/>
    </row>
    <row r="202" spans="6:6" ht="15.75" customHeight="1" x14ac:dyDescent="0.3">
      <c r="F202" s="1"/>
    </row>
    <row r="203" spans="6:6" ht="15.75" customHeight="1" x14ac:dyDescent="0.3">
      <c r="F203" s="1"/>
    </row>
    <row r="204" spans="6:6" ht="15.75" customHeight="1" x14ac:dyDescent="0.3">
      <c r="F204" s="1"/>
    </row>
    <row r="205" spans="6:6" ht="15.75" customHeight="1" x14ac:dyDescent="0.3">
      <c r="F205" s="1"/>
    </row>
    <row r="206" spans="6:6" ht="15.75" customHeight="1" x14ac:dyDescent="0.3">
      <c r="F206" s="1"/>
    </row>
    <row r="207" spans="6:6" ht="15.75" customHeight="1" x14ac:dyDescent="0.3">
      <c r="F207" s="1"/>
    </row>
    <row r="208" spans="6:6" ht="15.75" customHeight="1" x14ac:dyDescent="0.3">
      <c r="F208" s="1"/>
    </row>
    <row r="209" spans="6:6" ht="15.75" customHeight="1" x14ac:dyDescent="0.3">
      <c r="F209" s="1"/>
    </row>
    <row r="210" spans="6:6" ht="15.75" customHeight="1" x14ac:dyDescent="0.3">
      <c r="F210" s="1"/>
    </row>
    <row r="211" spans="6:6" ht="15.75" customHeight="1" x14ac:dyDescent="0.3">
      <c r="F211" s="1"/>
    </row>
    <row r="212" spans="6:6" ht="15.75" customHeight="1" x14ac:dyDescent="0.3">
      <c r="F212" s="1"/>
    </row>
    <row r="213" spans="6:6" ht="15.75" customHeight="1" x14ac:dyDescent="0.3">
      <c r="F213" s="1"/>
    </row>
    <row r="214" spans="6:6" ht="15.75" customHeight="1" x14ac:dyDescent="0.3">
      <c r="F214" s="1"/>
    </row>
    <row r="215" spans="6:6" ht="15.75" customHeight="1" x14ac:dyDescent="0.3">
      <c r="F215" s="1"/>
    </row>
    <row r="216" spans="6:6" ht="15.75" customHeight="1" x14ac:dyDescent="0.3">
      <c r="F216" s="1"/>
    </row>
    <row r="217" spans="6:6" ht="15.75" customHeight="1" x14ac:dyDescent="0.3">
      <c r="F217" s="1"/>
    </row>
    <row r="218" spans="6:6" ht="15.75" customHeight="1" x14ac:dyDescent="0.3">
      <c r="F218" s="1"/>
    </row>
    <row r="219" spans="6:6" ht="15.75" customHeight="1" x14ac:dyDescent="0.3">
      <c r="F219" s="1"/>
    </row>
    <row r="220" spans="6:6" ht="15.75" customHeight="1" x14ac:dyDescent="0.3">
      <c r="F220" s="1"/>
    </row>
    <row r="221" spans="6:6" ht="15.75" customHeight="1" x14ac:dyDescent="0.3">
      <c r="F221" s="1"/>
    </row>
    <row r="222" spans="6:6" ht="15.75" customHeight="1" x14ac:dyDescent="0.3">
      <c r="F222" s="1"/>
    </row>
    <row r="223" spans="6:6" ht="15.75" customHeight="1" x14ac:dyDescent="0.3">
      <c r="F223" s="1"/>
    </row>
    <row r="224" spans="6:6" ht="15.75" customHeight="1" x14ac:dyDescent="0.3">
      <c r="F224" s="1"/>
    </row>
    <row r="225" spans="6:6" ht="15.75" customHeight="1" x14ac:dyDescent="0.3">
      <c r="F225" s="1"/>
    </row>
    <row r="226" spans="6:6" ht="15.75" customHeight="1" x14ac:dyDescent="0.3">
      <c r="F226" s="1"/>
    </row>
    <row r="227" spans="6:6" ht="15.75" customHeight="1" x14ac:dyDescent="0.3">
      <c r="F227" s="1"/>
    </row>
    <row r="228" spans="6:6" ht="15.75" customHeight="1" x14ac:dyDescent="0.3">
      <c r="F228" s="1"/>
    </row>
    <row r="229" spans="6:6" ht="15.75" customHeight="1" x14ac:dyDescent="0.3">
      <c r="F229" s="1"/>
    </row>
    <row r="230" spans="6:6" ht="15.75" customHeight="1" x14ac:dyDescent="0.3">
      <c r="F230" s="1"/>
    </row>
    <row r="231" spans="6:6" ht="15.75" customHeight="1" x14ac:dyDescent="0.3">
      <c r="F231" s="1"/>
    </row>
    <row r="232" spans="6:6" ht="15.75" customHeight="1" x14ac:dyDescent="0.3">
      <c r="F232" s="1"/>
    </row>
    <row r="233" spans="6:6" ht="15.75" customHeight="1" x14ac:dyDescent="0.3">
      <c r="F233" s="1"/>
    </row>
    <row r="234" spans="6:6" ht="15.75" customHeight="1" x14ac:dyDescent="0.3">
      <c r="F234" s="1"/>
    </row>
    <row r="235" spans="6:6" ht="15.75" customHeight="1" x14ac:dyDescent="0.3">
      <c r="F235" s="1"/>
    </row>
    <row r="236" spans="6:6" ht="15.75" customHeight="1" x14ac:dyDescent="0.3">
      <c r="F236" s="1"/>
    </row>
    <row r="237" spans="6:6" ht="15.75" customHeight="1" x14ac:dyDescent="0.3">
      <c r="F237" s="1"/>
    </row>
    <row r="238" spans="6:6" ht="15.75" customHeight="1" x14ac:dyDescent="0.3">
      <c r="F238" s="1"/>
    </row>
    <row r="239" spans="6:6" ht="15.75" customHeight="1" x14ac:dyDescent="0.3">
      <c r="F239" s="1"/>
    </row>
    <row r="240" spans="6:6" ht="15.75" customHeight="1" x14ac:dyDescent="0.3">
      <c r="F240" s="1"/>
    </row>
    <row r="241" spans="6:6" ht="15.75" customHeight="1" x14ac:dyDescent="0.3">
      <c r="F241" s="1"/>
    </row>
    <row r="242" spans="6:6" ht="15.75" customHeight="1" x14ac:dyDescent="0.3">
      <c r="F242" s="1"/>
    </row>
    <row r="243" spans="6:6" ht="15.75" customHeight="1" x14ac:dyDescent="0.3">
      <c r="F243" s="1"/>
    </row>
    <row r="244" spans="6:6" ht="15.75" customHeight="1" x14ac:dyDescent="0.3">
      <c r="F244" s="1"/>
    </row>
    <row r="245" spans="6:6" ht="15.75" customHeight="1" x14ac:dyDescent="0.3">
      <c r="F245" s="1"/>
    </row>
    <row r="246" spans="6:6" ht="15.75" customHeight="1" x14ac:dyDescent="0.3">
      <c r="F246" s="1"/>
    </row>
    <row r="247" spans="6:6" ht="15.75" customHeight="1" x14ac:dyDescent="0.3">
      <c r="F247" s="1"/>
    </row>
    <row r="248" spans="6:6" ht="15.75" customHeight="1" x14ac:dyDescent="0.3">
      <c r="F248" s="1"/>
    </row>
    <row r="249" spans="6:6" ht="15.75" customHeight="1" x14ac:dyDescent="0.3">
      <c r="F249" s="1"/>
    </row>
    <row r="250" spans="6:6" ht="15.75" customHeight="1" x14ac:dyDescent="0.3">
      <c r="F250" s="1"/>
    </row>
    <row r="251" spans="6:6" ht="15.75" customHeight="1" x14ac:dyDescent="0.3">
      <c r="F251" s="1"/>
    </row>
    <row r="252" spans="6:6" ht="15.75" customHeight="1" x14ac:dyDescent="0.3">
      <c r="F252" s="1"/>
    </row>
    <row r="253" spans="6:6" ht="15.75" customHeight="1" x14ac:dyDescent="0.3">
      <c r="F253" s="1"/>
    </row>
    <row r="254" spans="6:6" ht="15.75" customHeight="1" x14ac:dyDescent="0.3">
      <c r="F254" s="1"/>
    </row>
    <row r="255" spans="6:6" ht="15.75" customHeight="1" x14ac:dyDescent="0.3">
      <c r="F255" s="1"/>
    </row>
    <row r="256" spans="6:6" ht="15.75" customHeight="1" x14ac:dyDescent="0.3">
      <c r="F256" s="1"/>
    </row>
    <row r="257" spans="6:6" ht="15.75" customHeight="1" x14ac:dyDescent="0.3">
      <c r="F257" s="1"/>
    </row>
    <row r="258" spans="6:6" ht="15.75" customHeight="1" x14ac:dyDescent="0.3">
      <c r="F258" s="1"/>
    </row>
    <row r="259" spans="6:6" ht="15.75" customHeight="1" x14ac:dyDescent="0.3">
      <c r="F259" s="1"/>
    </row>
    <row r="260" spans="6:6" ht="15.75" customHeight="1" x14ac:dyDescent="0.3">
      <c r="F260" s="1"/>
    </row>
    <row r="261" spans="6:6" ht="15.75" customHeight="1" x14ac:dyDescent="0.3">
      <c r="F261" s="1"/>
    </row>
    <row r="262" spans="6:6" ht="15.75" customHeight="1" x14ac:dyDescent="0.3">
      <c r="F262" s="1"/>
    </row>
    <row r="263" spans="6:6" ht="15.75" customHeight="1" x14ac:dyDescent="0.3">
      <c r="F263" s="1"/>
    </row>
    <row r="264" spans="6:6" ht="15.75" customHeight="1" x14ac:dyDescent="0.3">
      <c r="F264" s="1"/>
    </row>
    <row r="265" spans="6:6" ht="15.75" customHeight="1" x14ac:dyDescent="0.3">
      <c r="F265" s="1"/>
    </row>
    <row r="266" spans="6:6" ht="15.75" customHeight="1" x14ac:dyDescent="0.3">
      <c r="F266" s="1"/>
    </row>
    <row r="267" spans="6:6" ht="15.75" customHeight="1" x14ac:dyDescent="0.3">
      <c r="F267" s="1"/>
    </row>
    <row r="268" spans="6:6" ht="15.75" customHeight="1" x14ac:dyDescent="0.3">
      <c r="F268" s="1"/>
    </row>
    <row r="269" spans="6:6" ht="15.75" customHeight="1" x14ac:dyDescent="0.3">
      <c r="F269" s="1"/>
    </row>
    <row r="270" spans="6:6" ht="15.75" customHeight="1" x14ac:dyDescent="0.3">
      <c r="F270" s="1"/>
    </row>
    <row r="271" spans="6:6" ht="15.75" customHeight="1" x14ac:dyDescent="0.3">
      <c r="F271" s="1"/>
    </row>
    <row r="272" spans="6:6" ht="15.75" customHeight="1" x14ac:dyDescent="0.3">
      <c r="F272" s="1"/>
    </row>
    <row r="273" spans="6:6" ht="15.75" customHeight="1" x14ac:dyDescent="0.3">
      <c r="F273" s="1"/>
    </row>
    <row r="274" spans="6:6" ht="15.75" customHeight="1" x14ac:dyDescent="0.3">
      <c r="F274" s="1"/>
    </row>
    <row r="275" spans="6:6" ht="15.75" customHeight="1" x14ac:dyDescent="0.3">
      <c r="F275" s="1"/>
    </row>
    <row r="276" spans="6:6" ht="15.75" customHeight="1" x14ac:dyDescent="0.3">
      <c r="F276" s="1"/>
    </row>
    <row r="277" spans="6:6" ht="15.75" customHeight="1" x14ac:dyDescent="0.3">
      <c r="F277" s="1"/>
    </row>
    <row r="278" spans="6:6" ht="15.75" customHeight="1" x14ac:dyDescent="0.3">
      <c r="F278" s="1"/>
    </row>
    <row r="279" spans="6:6" ht="15.75" customHeight="1" x14ac:dyDescent="0.3">
      <c r="F279" s="1"/>
    </row>
    <row r="280" spans="6:6" ht="15.75" customHeight="1" x14ac:dyDescent="0.3">
      <c r="F280" s="1"/>
    </row>
    <row r="281" spans="6:6" ht="15.75" customHeight="1" x14ac:dyDescent="0.3">
      <c r="F281" s="1"/>
    </row>
    <row r="282" spans="6:6" ht="15.75" customHeight="1" x14ac:dyDescent="0.3">
      <c r="F282" s="1"/>
    </row>
    <row r="283" spans="6:6" ht="15.75" customHeight="1" x14ac:dyDescent="0.3">
      <c r="F283" s="1"/>
    </row>
    <row r="284" spans="6:6" ht="15.75" customHeight="1" x14ac:dyDescent="0.3">
      <c r="F284" s="1"/>
    </row>
    <row r="285" spans="6:6" ht="15.75" customHeight="1" x14ac:dyDescent="0.3">
      <c r="F285" s="1"/>
    </row>
    <row r="286" spans="6:6" ht="15.75" customHeight="1" x14ac:dyDescent="0.3">
      <c r="F286" s="1"/>
    </row>
    <row r="287" spans="6:6" ht="15.75" customHeight="1" x14ac:dyDescent="0.3">
      <c r="F287" s="1"/>
    </row>
    <row r="288" spans="6:6" ht="15.75" customHeight="1" x14ac:dyDescent="0.3">
      <c r="F288" s="1"/>
    </row>
    <row r="289" spans="6:6" ht="15.75" customHeight="1" x14ac:dyDescent="0.3">
      <c r="F289" s="1"/>
    </row>
    <row r="290" spans="6:6" ht="15.75" customHeight="1" x14ac:dyDescent="0.3">
      <c r="F290" s="1"/>
    </row>
    <row r="291" spans="6:6" ht="15.75" customHeight="1" x14ac:dyDescent="0.3">
      <c r="F291" s="1"/>
    </row>
    <row r="292" spans="6:6" ht="15.75" customHeight="1" x14ac:dyDescent="0.3">
      <c r="F292" s="1"/>
    </row>
    <row r="293" spans="6:6" ht="15.75" customHeight="1" x14ac:dyDescent="0.3">
      <c r="F293" s="1"/>
    </row>
    <row r="294" spans="6:6" ht="15.75" customHeight="1" x14ac:dyDescent="0.3">
      <c r="F294" s="1"/>
    </row>
    <row r="295" spans="6:6" ht="15.75" customHeight="1" x14ac:dyDescent="0.3">
      <c r="F295" s="1"/>
    </row>
    <row r="296" spans="6:6" ht="15.75" customHeight="1" x14ac:dyDescent="0.3">
      <c r="F296" s="1"/>
    </row>
    <row r="297" spans="6:6" ht="15.75" customHeight="1" x14ac:dyDescent="0.3">
      <c r="F297" s="1"/>
    </row>
    <row r="298" spans="6:6" ht="15.75" customHeight="1" x14ac:dyDescent="0.3">
      <c r="F298" s="1"/>
    </row>
    <row r="299" spans="6:6" ht="15.75" customHeight="1" x14ac:dyDescent="0.3">
      <c r="F299" s="1"/>
    </row>
    <row r="300" spans="6:6" ht="15.75" customHeight="1" x14ac:dyDescent="0.3">
      <c r="F300" s="1"/>
    </row>
    <row r="301" spans="6:6" ht="15.75" customHeight="1" x14ac:dyDescent="0.3">
      <c r="F301" s="1"/>
    </row>
    <row r="302" spans="6:6" ht="15.75" customHeight="1" x14ac:dyDescent="0.3">
      <c r="F302" s="1"/>
    </row>
    <row r="303" spans="6:6" ht="15.75" customHeight="1" x14ac:dyDescent="0.3">
      <c r="F303" s="1"/>
    </row>
    <row r="304" spans="6:6" ht="15.75" customHeight="1" x14ac:dyDescent="0.3">
      <c r="F304" s="1"/>
    </row>
    <row r="305" spans="6:6" ht="15.75" customHeight="1" x14ac:dyDescent="0.3">
      <c r="F305" s="1"/>
    </row>
    <row r="306" spans="6:6" ht="15.75" customHeight="1" x14ac:dyDescent="0.3">
      <c r="F306" s="1"/>
    </row>
    <row r="307" spans="6:6" ht="15.75" customHeight="1" x14ac:dyDescent="0.3">
      <c r="F307" s="1"/>
    </row>
    <row r="308" spans="6:6" ht="15.75" customHeight="1" x14ac:dyDescent="0.3">
      <c r="F308" s="1"/>
    </row>
    <row r="309" spans="6:6" ht="15.75" customHeight="1" x14ac:dyDescent="0.3">
      <c r="F309" s="1"/>
    </row>
    <row r="310" spans="6:6" ht="15.75" customHeight="1" x14ac:dyDescent="0.3">
      <c r="F310" s="1"/>
    </row>
    <row r="311" spans="6:6" ht="15.75" customHeight="1" x14ac:dyDescent="0.3">
      <c r="F311" s="1"/>
    </row>
    <row r="312" spans="6:6" ht="15.75" customHeight="1" x14ac:dyDescent="0.3">
      <c r="F312" s="1"/>
    </row>
    <row r="313" spans="6:6" ht="15.75" customHeight="1" x14ac:dyDescent="0.3">
      <c r="F313" s="1"/>
    </row>
    <row r="314" spans="6:6" ht="15.75" customHeight="1" x14ac:dyDescent="0.3">
      <c r="F314" s="1"/>
    </row>
    <row r="315" spans="6:6" ht="15.75" customHeight="1" x14ac:dyDescent="0.3">
      <c r="F315" s="1"/>
    </row>
    <row r="316" spans="6:6" ht="15.75" customHeight="1" x14ac:dyDescent="0.3">
      <c r="F316" s="1"/>
    </row>
    <row r="317" spans="6:6" ht="15.75" customHeight="1" x14ac:dyDescent="0.3">
      <c r="F317" s="1"/>
    </row>
    <row r="318" spans="6:6" ht="15.75" customHeight="1" x14ac:dyDescent="0.3">
      <c r="F318" s="1"/>
    </row>
    <row r="319" spans="6:6" ht="15.75" customHeight="1" x14ac:dyDescent="0.3">
      <c r="F319" s="1"/>
    </row>
    <row r="320" spans="6:6" ht="15.75" customHeight="1" x14ac:dyDescent="0.3">
      <c r="F320" s="1"/>
    </row>
    <row r="321" spans="6:6" ht="15.75" customHeight="1" x14ac:dyDescent="0.3">
      <c r="F321" s="1"/>
    </row>
    <row r="322" spans="6:6" ht="15.75" customHeight="1" x14ac:dyDescent="0.3">
      <c r="F322" s="1"/>
    </row>
    <row r="323" spans="6:6" ht="15.75" customHeight="1" x14ac:dyDescent="0.3">
      <c r="F323" s="1"/>
    </row>
    <row r="324" spans="6:6" ht="15.75" customHeight="1" x14ac:dyDescent="0.3">
      <c r="F324" s="1"/>
    </row>
    <row r="325" spans="6:6" ht="15.75" customHeight="1" x14ac:dyDescent="0.3">
      <c r="F325" s="1"/>
    </row>
    <row r="326" spans="6:6" ht="15.75" customHeight="1" x14ac:dyDescent="0.3">
      <c r="F326" s="1"/>
    </row>
    <row r="327" spans="6:6" ht="15.75" customHeight="1" x14ac:dyDescent="0.3">
      <c r="F327" s="1"/>
    </row>
    <row r="328" spans="6:6" ht="15.75" customHeight="1" x14ac:dyDescent="0.3">
      <c r="F328" s="1"/>
    </row>
    <row r="329" spans="6:6" ht="15.75" customHeight="1" x14ac:dyDescent="0.3">
      <c r="F329" s="1"/>
    </row>
    <row r="330" spans="6:6" ht="15.75" customHeight="1" x14ac:dyDescent="0.3">
      <c r="F330" s="1"/>
    </row>
    <row r="331" spans="6:6" ht="15.75" customHeight="1" x14ac:dyDescent="0.3">
      <c r="F331" s="1"/>
    </row>
    <row r="332" spans="6:6" ht="15.75" customHeight="1" x14ac:dyDescent="0.3">
      <c r="F332" s="1"/>
    </row>
    <row r="333" spans="6:6" ht="15.75" customHeight="1" x14ac:dyDescent="0.3">
      <c r="F333" s="1"/>
    </row>
    <row r="334" spans="6:6" ht="15.75" customHeight="1" x14ac:dyDescent="0.3">
      <c r="F334" s="1"/>
    </row>
    <row r="335" spans="6:6" ht="15.75" customHeight="1" x14ac:dyDescent="0.3">
      <c r="F335" s="1"/>
    </row>
    <row r="336" spans="6:6" ht="15.75" customHeight="1" x14ac:dyDescent="0.3">
      <c r="F336" s="1"/>
    </row>
    <row r="337" spans="6:6" ht="15.75" customHeight="1" x14ac:dyDescent="0.3">
      <c r="F337" s="1"/>
    </row>
    <row r="338" spans="6:6" ht="15.75" customHeight="1" x14ac:dyDescent="0.3">
      <c r="F338" s="1"/>
    </row>
    <row r="339" spans="6:6" ht="15.75" customHeight="1" x14ac:dyDescent="0.3">
      <c r="F339" s="1"/>
    </row>
    <row r="340" spans="6:6" ht="15.75" customHeight="1" x14ac:dyDescent="0.3">
      <c r="F340" s="1"/>
    </row>
    <row r="341" spans="6:6" ht="15.75" customHeight="1" x14ac:dyDescent="0.3">
      <c r="F341" s="1"/>
    </row>
    <row r="342" spans="6:6" ht="15.75" customHeight="1" x14ac:dyDescent="0.3">
      <c r="F342" s="1"/>
    </row>
    <row r="343" spans="6:6" ht="15.75" customHeight="1" x14ac:dyDescent="0.3">
      <c r="F343" s="1"/>
    </row>
    <row r="344" spans="6:6" ht="15.75" customHeight="1" x14ac:dyDescent="0.3">
      <c r="F344" s="1"/>
    </row>
    <row r="345" spans="6:6" ht="15.75" customHeight="1" x14ac:dyDescent="0.3">
      <c r="F345" s="1"/>
    </row>
    <row r="346" spans="6:6" ht="15.75" customHeight="1" x14ac:dyDescent="0.3">
      <c r="F346" s="1"/>
    </row>
    <row r="347" spans="6:6" ht="15.75" customHeight="1" x14ac:dyDescent="0.3">
      <c r="F347" s="1"/>
    </row>
    <row r="348" spans="6:6" ht="15.75" customHeight="1" x14ac:dyDescent="0.3">
      <c r="F348" s="1"/>
    </row>
    <row r="349" spans="6:6" ht="15.75" customHeight="1" x14ac:dyDescent="0.3">
      <c r="F349" s="1"/>
    </row>
    <row r="350" spans="6:6" ht="15.75" customHeight="1" x14ac:dyDescent="0.3">
      <c r="F350" s="1"/>
    </row>
    <row r="351" spans="6:6" ht="15.75" customHeight="1" x14ac:dyDescent="0.3">
      <c r="F351" s="1"/>
    </row>
    <row r="352" spans="6:6" ht="15.75" customHeight="1" x14ac:dyDescent="0.3">
      <c r="F352" s="1"/>
    </row>
    <row r="353" spans="6:6" ht="15.75" customHeight="1" x14ac:dyDescent="0.3">
      <c r="F353" s="1"/>
    </row>
    <row r="354" spans="6:6" ht="15.75" customHeight="1" x14ac:dyDescent="0.3">
      <c r="F354" s="1"/>
    </row>
    <row r="355" spans="6:6" ht="15.75" customHeight="1" x14ac:dyDescent="0.3">
      <c r="F355" s="1"/>
    </row>
    <row r="356" spans="6:6" ht="15.75" customHeight="1" x14ac:dyDescent="0.3">
      <c r="F356" s="1"/>
    </row>
    <row r="357" spans="6:6" ht="15.75" customHeight="1" x14ac:dyDescent="0.3">
      <c r="F357" s="1"/>
    </row>
    <row r="358" spans="6:6" ht="15.75" customHeight="1" x14ac:dyDescent="0.3">
      <c r="F358" s="1"/>
    </row>
    <row r="359" spans="6:6" ht="15.75" customHeight="1" x14ac:dyDescent="0.3">
      <c r="F359" s="1"/>
    </row>
    <row r="360" spans="6:6" ht="15.75" customHeight="1" x14ac:dyDescent="0.3">
      <c r="F360" s="1"/>
    </row>
    <row r="361" spans="6:6" ht="15.75" customHeight="1" x14ac:dyDescent="0.3">
      <c r="F361" s="1"/>
    </row>
    <row r="362" spans="6:6" ht="15.75" customHeight="1" x14ac:dyDescent="0.3">
      <c r="F362" s="1"/>
    </row>
    <row r="363" spans="6:6" ht="15.75" customHeight="1" x14ac:dyDescent="0.3">
      <c r="F363" s="1"/>
    </row>
    <row r="364" spans="6:6" ht="15.75" customHeight="1" x14ac:dyDescent="0.3">
      <c r="F364" s="1"/>
    </row>
    <row r="365" spans="6:6" ht="15.75" customHeight="1" x14ac:dyDescent="0.3">
      <c r="F365" s="1"/>
    </row>
    <row r="366" spans="6:6" ht="15.75" customHeight="1" x14ac:dyDescent="0.3">
      <c r="F366" s="1"/>
    </row>
    <row r="367" spans="6:6" ht="15.75" customHeight="1" x14ac:dyDescent="0.3">
      <c r="F367" s="1"/>
    </row>
    <row r="368" spans="6:6" ht="15.75" customHeight="1" x14ac:dyDescent="0.3">
      <c r="F368" s="1"/>
    </row>
    <row r="369" spans="6:6" ht="15.75" customHeight="1" x14ac:dyDescent="0.3">
      <c r="F369" s="1"/>
    </row>
    <row r="370" spans="6:6" ht="15.75" customHeight="1" x14ac:dyDescent="0.3">
      <c r="F370" s="1"/>
    </row>
    <row r="371" spans="6:6" ht="15.75" customHeight="1" x14ac:dyDescent="0.3">
      <c r="F371" s="1"/>
    </row>
    <row r="372" spans="6:6" ht="15.75" customHeight="1" x14ac:dyDescent="0.3">
      <c r="F372" s="1"/>
    </row>
    <row r="373" spans="6:6" ht="15.75" customHeight="1" x14ac:dyDescent="0.3">
      <c r="F373" s="1"/>
    </row>
    <row r="374" spans="6:6" ht="15.75" customHeight="1" x14ac:dyDescent="0.3">
      <c r="F374" s="1"/>
    </row>
    <row r="375" spans="6:6" ht="15.75" customHeight="1" x14ac:dyDescent="0.3">
      <c r="F375" s="1"/>
    </row>
    <row r="376" spans="6:6" ht="15.75" customHeight="1" x14ac:dyDescent="0.3">
      <c r="F376" s="1"/>
    </row>
    <row r="377" spans="6:6" ht="15.75" customHeight="1" x14ac:dyDescent="0.3">
      <c r="F377" s="1"/>
    </row>
    <row r="378" spans="6:6" ht="15.75" customHeight="1" x14ac:dyDescent="0.3">
      <c r="F378" s="1"/>
    </row>
    <row r="379" spans="6:6" ht="15.75" customHeight="1" x14ac:dyDescent="0.3">
      <c r="F379" s="1"/>
    </row>
    <row r="380" spans="6:6" ht="15.75" customHeight="1" x14ac:dyDescent="0.3">
      <c r="F380" s="1"/>
    </row>
    <row r="381" spans="6:6" ht="15.75" customHeight="1" x14ac:dyDescent="0.3">
      <c r="F381" s="1"/>
    </row>
    <row r="382" spans="6:6" ht="15.75" customHeight="1" x14ac:dyDescent="0.3">
      <c r="F382" s="1"/>
    </row>
    <row r="383" spans="6:6" ht="15.75" customHeight="1" x14ac:dyDescent="0.3">
      <c r="F383" s="1"/>
    </row>
    <row r="384" spans="6:6" ht="15.75" customHeight="1" x14ac:dyDescent="0.3">
      <c r="F384" s="1"/>
    </row>
    <row r="385" spans="6:6" ht="15.75" customHeight="1" x14ac:dyDescent="0.3">
      <c r="F385" s="1"/>
    </row>
    <row r="386" spans="6:6" ht="15.75" customHeight="1" x14ac:dyDescent="0.3">
      <c r="F386" s="1"/>
    </row>
    <row r="387" spans="6:6" ht="15.75" customHeight="1" x14ac:dyDescent="0.3">
      <c r="F387" s="1"/>
    </row>
    <row r="388" spans="6:6" ht="15.75" customHeight="1" x14ac:dyDescent="0.3">
      <c r="F388" s="1"/>
    </row>
    <row r="389" spans="6:6" ht="15.75" customHeight="1" x14ac:dyDescent="0.3">
      <c r="F389" s="1"/>
    </row>
    <row r="390" spans="6:6" ht="15.75" customHeight="1" x14ac:dyDescent="0.3">
      <c r="F390" s="1"/>
    </row>
    <row r="391" spans="6:6" ht="15.75" customHeight="1" x14ac:dyDescent="0.3">
      <c r="F391" s="1"/>
    </row>
    <row r="392" spans="6:6" ht="15.75" customHeight="1" x14ac:dyDescent="0.3">
      <c r="F392" s="1"/>
    </row>
    <row r="393" spans="6:6" ht="15.75" customHeight="1" x14ac:dyDescent="0.3">
      <c r="F393" s="1"/>
    </row>
    <row r="394" spans="6:6" ht="15.75" customHeight="1" x14ac:dyDescent="0.3">
      <c r="F394" s="1"/>
    </row>
    <row r="395" spans="6:6" ht="15.75" customHeight="1" x14ac:dyDescent="0.3">
      <c r="F395" s="1"/>
    </row>
    <row r="396" spans="6:6" ht="15.75" customHeight="1" x14ac:dyDescent="0.3">
      <c r="F396" s="1"/>
    </row>
    <row r="397" spans="6:6" ht="15.75" customHeight="1" x14ac:dyDescent="0.3">
      <c r="F397" s="1"/>
    </row>
    <row r="398" spans="6:6" ht="15.75" customHeight="1" x14ac:dyDescent="0.3">
      <c r="F398" s="1"/>
    </row>
    <row r="399" spans="6:6" ht="15.75" customHeight="1" x14ac:dyDescent="0.3">
      <c r="F399" s="1"/>
    </row>
    <row r="400" spans="6:6" ht="15.75" customHeight="1" x14ac:dyDescent="0.3">
      <c r="F400" s="1"/>
    </row>
    <row r="401" spans="6:6" ht="15.75" customHeight="1" x14ac:dyDescent="0.3">
      <c r="F401" s="1"/>
    </row>
    <row r="402" spans="6:6" ht="15.75" customHeight="1" x14ac:dyDescent="0.3">
      <c r="F402" s="1"/>
    </row>
    <row r="403" spans="6:6" ht="15.75" customHeight="1" x14ac:dyDescent="0.3">
      <c r="F403" s="1"/>
    </row>
    <row r="404" spans="6:6" ht="15.75" customHeight="1" x14ac:dyDescent="0.3">
      <c r="F404" s="1"/>
    </row>
    <row r="405" spans="6:6" ht="15.75" customHeight="1" x14ac:dyDescent="0.3">
      <c r="F405" s="1"/>
    </row>
    <row r="406" spans="6:6" ht="15.75" customHeight="1" x14ac:dyDescent="0.3">
      <c r="F406" s="1"/>
    </row>
    <row r="407" spans="6:6" ht="15.75" customHeight="1" x14ac:dyDescent="0.3">
      <c r="F407" s="1"/>
    </row>
    <row r="408" spans="6:6" ht="15.75" customHeight="1" x14ac:dyDescent="0.3">
      <c r="F408" s="1"/>
    </row>
    <row r="409" spans="6:6" ht="15.75" customHeight="1" x14ac:dyDescent="0.3">
      <c r="F409" s="1"/>
    </row>
    <row r="410" spans="6:6" ht="15.75" customHeight="1" x14ac:dyDescent="0.3">
      <c r="F410" s="1"/>
    </row>
    <row r="411" spans="6:6" ht="15.75" customHeight="1" x14ac:dyDescent="0.3">
      <c r="F411" s="1"/>
    </row>
    <row r="412" spans="6:6" ht="15.75" customHeight="1" x14ac:dyDescent="0.3">
      <c r="F412" s="1"/>
    </row>
    <row r="413" spans="6:6" ht="15.75" customHeight="1" x14ac:dyDescent="0.3">
      <c r="F413" s="1"/>
    </row>
    <row r="414" spans="6:6" ht="15.75" customHeight="1" x14ac:dyDescent="0.3">
      <c r="F414" s="1"/>
    </row>
    <row r="415" spans="6:6" ht="15.75" customHeight="1" x14ac:dyDescent="0.3">
      <c r="F415" s="1"/>
    </row>
    <row r="416" spans="6:6" ht="15.75" customHeight="1" x14ac:dyDescent="0.3">
      <c r="F416" s="1"/>
    </row>
    <row r="417" spans="6:6" ht="15.75" customHeight="1" x14ac:dyDescent="0.3">
      <c r="F417" s="1"/>
    </row>
    <row r="418" spans="6:6" ht="15.75" customHeight="1" x14ac:dyDescent="0.3">
      <c r="F418" s="1"/>
    </row>
    <row r="419" spans="6:6" ht="15.75" customHeight="1" x14ac:dyDescent="0.3">
      <c r="F419" s="1"/>
    </row>
    <row r="420" spans="6:6" ht="15.75" customHeight="1" x14ac:dyDescent="0.3">
      <c r="F420" s="1"/>
    </row>
    <row r="421" spans="6:6" ht="15.75" customHeight="1" x14ac:dyDescent="0.3">
      <c r="F421" s="1"/>
    </row>
    <row r="422" spans="6:6" ht="15.75" customHeight="1" x14ac:dyDescent="0.3">
      <c r="F422" s="1"/>
    </row>
    <row r="423" spans="6:6" ht="15.75" customHeight="1" x14ac:dyDescent="0.3">
      <c r="F423" s="1"/>
    </row>
    <row r="424" spans="6:6" ht="15.75" customHeight="1" x14ac:dyDescent="0.3">
      <c r="F424" s="1"/>
    </row>
    <row r="425" spans="6:6" ht="15.75" customHeight="1" x14ac:dyDescent="0.3">
      <c r="F425" s="1"/>
    </row>
    <row r="426" spans="6:6" ht="15.75" customHeight="1" x14ac:dyDescent="0.3">
      <c r="F426" s="1"/>
    </row>
    <row r="427" spans="6:6" ht="15.75" customHeight="1" x14ac:dyDescent="0.3">
      <c r="F427" s="1"/>
    </row>
    <row r="428" spans="6:6" ht="15.75" customHeight="1" x14ac:dyDescent="0.3">
      <c r="F428" s="1"/>
    </row>
    <row r="429" spans="6:6" ht="15.75" customHeight="1" x14ac:dyDescent="0.3">
      <c r="F429" s="1"/>
    </row>
    <row r="430" spans="6:6" ht="15.75" customHeight="1" x14ac:dyDescent="0.3">
      <c r="F430" s="1"/>
    </row>
    <row r="431" spans="6:6" ht="15.75" customHeight="1" x14ac:dyDescent="0.3">
      <c r="F431" s="1"/>
    </row>
    <row r="432" spans="6:6" ht="15.75" customHeight="1" x14ac:dyDescent="0.3">
      <c r="F432" s="1"/>
    </row>
    <row r="433" spans="6:6" ht="15.75" customHeight="1" x14ac:dyDescent="0.3">
      <c r="F433" s="1"/>
    </row>
    <row r="434" spans="6:6" ht="15.75" customHeight="1" x14ac:dyDescent="0.3">
      <c r="F434" s="1"/>
    </row>
    <row r="435" spans="6:6" ht="15.75" customHeight="1" x14ac:dyDescent="0.3">
      <c r="F435" s="1"/>
    </row>
    <row r="436" spans="6:6" ht="15.75" customHeight="1" x14ac:dyDescent="0.3">
      <c r="F436" s="1"/>
    </row>
    <row r="437" spans="6:6" ht="15.75" customHeight="1" x14ac:dyDescent="0.3">
      <c r="F437" s="1"/>
    </row>
    <row r="438" spans="6:6" ht="15.75" customHeight="1" x14ac:dyDescent="0.3">
      <c r="F438" s="1"/>
    </row>
    <row r="439" spans="6:6" ht="15.75" customHeight="1" x14ac:dyDescent="0.3">
      <c r="F439" s="1"/>
    </row>
    <row r="440" spans="6:6" ht="15.75" customHeight="1" x14ac:dyDescent="0.3">
      <c r="F440" s="1"/>
    </row>
    <row r="441" spans="6:6" ht="15.75" customHeight="1" x14ac:dyDescent="0.3">
      <c r="F441" s="1"/>
    </row>
    <row r="442" spans="6:6" ht="15.75" customHeight="1" x14ac:dyDescent="0.3">
      <c r="F442" s="1"/>
    </row>
    <row r="443" spans="6:6" ht="15.75" customHeight="1" x14ac:dyDescent="0.3">
      <c r="F443" s="1"/>
    </row>
    <row r="444" spans="6:6" ht="15.75" customHeight="1" x14ac:dyDescent="0.3">
      <c r="F444" s="1"/>
    </row>
    <row r="445" spans="6:6" ht="15.75" customHeight="1" x14ac:dyDescent="0.3">
      <c r="F445" s="1"/>
    </row>
    <row r="446" spans="6:6" ht="15.75" customHeight="1" x14ac:dyDescent="0.3">
      <c r="F446" s="1"/>
    </row>
    <row r="447" spans="6:6" ht="15.75" customHeight="1" x14ac:dyDescent="0.3">
      <c r="F447" s="1"/>
    </row>
    <row r="448" spans="6:6" ht="15.75" customHeight="1" x14ac:dyDescent="0.3">
      <c r="F448" s="1"/>
    </row>
    <row r="449" spans="6:6" ht="15.75" customHeight="1" x14ac:dyDescent="0.3">
      <c r="F449" s="1"/>
    </row>
    <row r="450" spans="6:6" ht="15.75" customHeight="1" x14ac:dyDescent="0.3">
      <c r="F450" s="1"/>
    </row>
    <row r="451" spans="6:6" ht="15.75" customHeight="1" x14ac:dyDescent="0.3">
      <c r="F451" s="1"/>
    </row>
    <row r="452" spans="6:6" ht="15.75" customHeight="1" x14ac:dyDescent="0.3">
      <c r="F452" s="1"/>
    </row>
    <row r="453" spans="6:6" ht="15.75" customHeight="1" x14ac:dyDescent="0.3">
      <c r="F453" s="1"/>
    </row>
    <row r="454" spans="6:6" ht="15.75" customHeight="1" x14ac:dyDescent="0.3">
      <c r="F454" s="1"/>
    </row>
    <row r="455" spans="6:6" ht="15.75" customHeight="1" x14ac:dyDescent="0.3">
      <c r="F455" s="1"/>
    </row>
    <row r="456" spans="6:6" ht="15.75" customHeight="1" x14ac:dyDescent="0.3">
      <c r="F456" s="1"/>
    </row>
    <row r="457" spans="6:6" ht="15.75" customHeight="1" x14ac:dyDescent="0.3">
      <c r="F457" s="1"/>
    </row>
    <row r="458" spans="6:6" ht="15.75" customHeight="1" x14ac:dyDescent="0.3">
      <c r="F458" s="1"/>
    </row>
    <row r="459" spans="6:6" ht="15.75" customHeight="1" x14ac:dyDescent="0.3">
      <c r="F459" s="1"/>
    </row>
    <row r="460" spans="6:6" ht="15.75" customHeight="1" x14ac:dyDescent="0.3">
      <c r="F460" s="1"/>
    </row>
    <row r="461" spans="6:6" ht="15.75" customHeight="1" x14ac:dyDescent="0.3">
      <c r="F461" s="1"/>
    </row>
    <row r="462" spans="6:6" ht="15.75" customHeight="1" x14ac:dyDescent="0.3">
      <c r="F462" s="1"/>
    </row>
    <row r="463" spans="6:6" ht="15.75" customHeight="1" x14ac:dyDescent="0.3">
      <c r="F463" s="1"/>
    </row>
    <row r="464" spans="6:6" ht="15.75" customHeight="1" x14ac:dyDescent="0.3">
      <c r="F464" s="1"/>
    </row>
    <row r="465" spans="6:6" ht="15.75" customHeight="1" x14ac:dyDescent="0.3">
      <c r="F465" s="1"/>
    </row>
    <row r="466" spans="6:6" ht="15.75" customHeight="1" x14ac:dyDescent="0.3">
      <c r="F466" s="1"/>
    </row>
    <row r="467" spans="6:6" ht="15.75" customHeight="1" x14ac:dyDescent="0.3">
      <c r="F467" s="1"/>
    </row>
    <row r="468" spans="6:6" ht="15.75" customHeight="1" x14ac:dyDescent="0.3">
      <c r="F468" s="1"/>
    </row>
    <row r="469" spans="6:6" ht="15.75" customHeight="1" x14ac:dyDescent="0.3">
      <c r="F469" s="1"/>
    </row>
    <row r="470" spans="6:6" ht="15.75" customHeight="1" x14ac:dyDescent="0.3">
      <c r="F470" s="1"/>
    </row>
    <row r="471" spans="6:6" ht="15.75" customHeight="1" x14ac:dyDescent="0.3">
      <c r="F471" s="1"/>
    </row>
    <row r="472" spans="6:6" ht="15.75" customHeight="1" x14ac:dyDescent="0.3">
      <c r="F472" s="1"/>
    </row>
    <row r="473" spans="6:6" ht="15.75" customHeight="1" x14ac:dyDescent="0.3">
      <c r="F473" s="1"/>
    </row>
    <row r="474" spans="6:6" ht="15.75" customHeight="1" x14ac:dyDescent="0.3">
      <c r="F474" s="1"/>
    </row>
    <row r="475" spans="6:6" ht="15.75" customHeight="1" x14ac:dyDescent="0.3">
      <c r="F475" s="1"/>
    </row>
    <row r="476" spans="6:6" ht="15.75" customHeight="1" x14ac:dyDescent="0.3">
      <c r="F476" s="1"/>
    </row>
    <row r="477" spans="6:6" ht="15.75" customHeight="1" x14ac:dyDescent="0.3">
      <c r="F477" s="1"/>
    </row>
    <row r="478" spans="6:6" ht="15.75" customHeight="1" x14ac:dyDescent="0.3">
      <c r="F478" s="1"/>
    </row>
    <row r="479" spans="6:6" ht="15.75" customHeight="1" x14ac:dyDescent="0.3">
      <c r="F479" s="1"/>
    </row>
    <row r="480" spans="6:6" ht="15.75" customHeight="1" x14ac:dyDescent="0.3">
      <c r="F480" s="1"/>
    </row>
    <row r="481" spans="6:6" ht="15.75" customHeight="1" x14ac:dyDescent="0.3">
      <c r="F481" s="1"/>
    </row>
    <row r="482" spans="6:6" ht="15.75" customHeight="1" x14ac:dyDescent="0.3">
      <c r="F482" s="1"/>
    </row>
    <row r="483" spans="6:6" ht="15.75" customHeight="1" x14ac:dyDescent="0.3">
      <c r="F483" s="1"/>
    </row>
    <row r="484" spans="6:6" ht="15.75" customHeight="1" x14ac:dyDescent="0.3">
      <c r="F484" s="1"/>
    </row>
    <row r="485" spans="6:6" ht="15.75" customHeight="1" x14ac:dyDescent="0.3">
      <c r="F485" s="1"/>
    </row>
    <row r="486" spans="6:6" ht="15.75" customHeight="1" x14ac:dyDescent="0.3">
      <c r="F486" s="1"/>
    </row>
    <row r="487" spans="6:6" ht="15.75" customHeight="1" x14ac:dyDescent="0.3">
      <c r="F487" s="1"/>
    </row>
    <row r="488" spans="6:6" ht="15.75" customHeight="1" x14ac:dyDescent="0.3">
      <c r="F488" s="1"/>
    </row>
    <row r="489" spans="6:6" ht="15.75" customHeight="1" x14ac:dyDescent="0.3">
      <c r="F489" s="1"/>
    </row>
    <row r="490" spans="6:6" ht="15.75" customHeight="1" x14ac:dyDescent="0.3">
      <c r="F490" s="1"/>
    </row>
    <row r="491" spans="6:6" ht="15.75" customHeight="1" x14ac:dyDescent="0.3">
      <c r="F491" s="1"/>
    </row>
    <row r="492" spans="6:6" ht="15.75" customHeight="1" x14ac:dyDescent="0.3">
      <c r="F492" s="1"/>
    </row>
    <row r="493" spans="6:6" ht="15.75" customHeight="1" x14ac:dyDescent="0.3">
      <c r="F493" s="1"/>
    </row>
    <row r="494" spans="6:6" ht="15.75" customHeight="1" x14ac:dyDescent="0.3">
      <c r="F494" s="1"/>
    </row>
    <row r="495" spans="6:6" ht="15.75" customHeight="1" x14ac:dyDescent="0.3">
      <c r="F495" s="1"/>
    </row>
    <row r="496" spans="6:6" ht="15.75" customHeight="1" x14ac:dyDescent="0.3">
      <c r="F496" s="1"/>
    </row>
    <row r="497" spans="6:6" ht="15.75" customHeight="1" x14ac:dyDescent="0.3">
      <c r="F497" s="1"/>
    </row>
    <row r="498" spans="6:6" ht="15.75" customHeight="1" x14ac:dyDescent="0.3">
      <c r="F498" s="1"/>
    </row>
    <row r="499" spans="6:6" ht="15.75" customHeight="1" x14ac:dyDescent="0.3">
      <c r="F499" s="1"/>
    </row>
    <row r="500" spans="6:6" ht="15.75" customHeight="1" x14ac:dyDescent="0.3">
      <c r="F500" s="1"/>
    </row>
    <row r="501" spans="6:6" ht="15.75" customHeight="1" x14ac:dyDescent="0.3">
      <c r="F501" s="1"/>
    </row>
    <row r="502" spans="6:6" ht="15.75" customHeight="1" x14ac:dyDescent="0.3">
      <c r="F502" s="1"/>
    </row>
    <row r="503" spans="6:6" ht="15.75" customHeight="1" x14ac:dyDescent="0.3">
      <c r="F503" s="1"/>
    </row>
    <row r="504" spans="6:6" ht="15.75" customHeight="1" x14ac:dyDescent="0.3">
      <c r="F504" s="1"/>
    </row>
    <row r="505" spans="6:6" ht="15.75" customHeight="1" x14ac:dyDescent="0.3">
      <c r="F505" s="1"/>
    </row>
    <row r="506" spans="6:6" ht="15.75" customHeight="1" x14ac:dyDescent="0.3">
      <c r="F506" s="1"/>
    </row>
    <row r="507" spans="6:6" ht="15.75" customHeight="1" x14ac:dyDescent="0.3">
      <c r="F507" s="1"/>
    </row>
    <row r="508" spans="6:6" ht="15.75" customHeight="1" x14ac:dyDescent="0.3">
      <c r="F508" s="1"/>
    </row>
    <row r="509" spans="6:6" ht="15.75" customHeight="1" x14ac:dyDescent="0.3">
      <c r="F509" s="1"/>
    </row>
    <row r="510" spans="6:6" ht="15.75" customHeight="1" x14ac:dyDescent="0.3">
      <c r="F510" s="1"/>
    </row>
    <row r="511" spans="6:6" ht="15.75" customHeight="1" x14ac:dyDescent="0.3">
      <c r="F511" s="1"/>
    </row>
    <row r="512" spans="6:6" ht="15.75" customHeight="1" x14ac:dyDescent="0.3">
      <c r="F512" s="1"/>
    </row>
    <row r="513" spans="6:6" ht="15.75" customHeight="1" x14ac:dyDescent="0.3">
      <c r="F513" s="1"/>
    </row>
    <row r="514" spans="6:6" ht="15.75" customHeight="1" x14ac:dyDescent="0.3">
      <c r="F514" s="1"/>
    </row>
    <row r="515" spans="6:6" ht="15.75" customHeight="1" x14ac:dyDescent="0.3">
      <c r="F515" s="1"/>
    </row>
    <row r="516" spans="6:6" ht="15.75" customHeight="1" x14ac:dyDescent="0.3">
      <c r="F516" s="1"/>
    </row>
    <row r="517" spans="6:6" ht="15.75" customHeight="1" x14ac:dyDescent="0.3">
      <c r="F517" s="1"/>
    </row>
    <row r="518" spans="6:6" ht="15.75" customHeight="1" x14ac:dyDescent="0.3">
      <c r="F518" s="1"/>
    </row>
    <row r="519" spans="6:6" ht="15.75" customHeight="1" x14ac:dyDescent="0.3">
      <c r="F519" s="1"/>
    </row>
    <row r="520" spans="6:6" ht="15.75" customHeight="1" x14ac:dyDescent="0.3">
      <c r="F520" s="1"/>
    </row>
    <row r="521" spans="6:6" ht="15.75" customHeight="1" x14ac:dyDescent="0.3">
      <c r="F521" s="1"/>
    </row>
    <row r="522" spans="6:6" ht="15.75" customHeight="1" x14ac:dyDescent="0.3">
      <c r="F522" s="1"/>
    </row>
    <row r="523" spans="6:6" ht="15.75" customHeight="1" x14ac:dyDescent="0.3">
      <c r="F523" s="1"/>
    </row>
    <row r="524" spans="6:6" ht="15.75" customHeight="1" x14ac:dyDescent="0.3">
      <c r="F524" s="1"/>
    </row>
    <row r="525" spans="6:6" ht="15.75" customHeight="1" x14ac:dyDescent="0.3">
      <c r="F525" s="1"/>
    </row>
    <row r="526" spans="6:6" ht="15.75" customHeight="1" x14ac:dyDescent="0.3">
      <c r="F526" s="1"/>
    </row>
    <row r="527" spans="6:6" ht="15.75" customHeight="1" x14ac:dyDescent="0.3">
      <c r="F527" s="1"/>
    </row>
    <row r="528" spans="6:6" ht="15.75" customHeight="1" x14ac:dyDescent="0.3">
      <c r="F528" s="1"/>
    </row>
    <row r="529" spans="6:6" ht="15.75" customHeight="1" x14ac:dyDescent="0.3">
      <c r="F529" s="1"/>
    </row>
    <row r="530" spans="6:6" ht="15.75" customHeight="1" x14ac:dyDescent="0.3">
      <c r="F530" s="1"/>
    </row>
    <row r="531" spans="6:6" ht="15.75" customHeight="1" x14ac:dyDescent="0.3">
      <c r="F531" s="1"/>
    </row>
    <row r="532" spans="6:6" ht="15.75" customHeight="1" x14ac:dyDescent="0.3">
      <c r="F532" s="1"/>
    </row>
    <row r="533" spans="6:6" ht="15.75" customHeight="1" x14ac:dyDescent="0.3">
      <c r="F533" s="1"/>
    </row>
    <row r="534" spans="6:6" ht="15.75" customHeight="1" x14ac:dyDescent="0.3">
      <c r="F534" s="1"/>
    </row>
    <row r="535" spans="6:6" ht="15.75" customHeight="1" x14ac:dyDescent="0.3">
      <c r="F535" s="1"/>
    </row>
    <row r="536" spans="6:6" ht="15.75" customHeight="1" x14ac:dyDescent="0.3">
      <c r="F536" s="1"/>
    </row>
    <row r="537" spans="6:6" ht="15.75" customHeight="1" x14ac:dyDescent="0.3">
      <c r="F537" s="1"/>
    </row>
    <row r="538" spans="6:6" ht="15.75" customHeight="1" x14ac:dyDescent="0.3">
      <c r="F538" s="1"/>
    </row>
    <row r="539" spans="6:6" ht="15.75" customHeight="1" x14ac:dyDescent="0.3">
      <c r="F539" s="1"/>
    </row>
    <row r="540" spans="6:6" ht="15.75" customHeight="1" x14ac:dyDescent="0.3">
      <c r="F540" s="1"/>
    </row>
    <row r="541" spans="6:6" ht="15.75" customHeight="1" x14ac:dyDescent="0.3">
      <c r="F541" s="1"/>
    </row>
    <row r="542" spans="6:6" ht="15.75" customHeight="1" x14ac:dyDescent="0.3">
      <c r="F542" s="1"/>
    </row>
    <row r="543" spans="6:6" ht="15.75" customHeight="1" x14ac:dyDescent="0.3">
      <c r="F543" s="1"/>
    </row>
    <row r="544" spans="6:6" ht="15.75" customHeight="1" x14ac:dyDescent="0.3">
      <c r="F544" s="1"/>
    </row>
    <row r="545" spans="6:6" ht="15.75" customHeight="1" x14ac:dyDescent="0.3">
      <c r="F545" s="1"/>
    </row>
    <row r="546" spans="6:6" ht="15.75" customHeight="1" x14ac:dyDescent="0.3">
      <c r="F546" s="1"/>
    </row>
    <row r="547" spans="6:6" ht="15.75" customHeight="1" x14ac:dyDescent="0.3">
      <c r="F547" s="1"/>
    </row>
    <row r="548" spans="6:6" ht="15.75" customHeight="1" x14ac:dyDescent="0.3">
      <c r="F548" s="1"/>
    </row>
    <row r="549" spans="6:6" ht="15.75" customHeight="1" x14ac:dyDescent="0.3">
      <c r="F549" s="1"/>
    </row>
    <row r="550" spans="6:6" ht="15.75" customHeight="1" x14ac:dyDescent="0.3">
      <c r="F550" s="1"/>
    </row>
    <row r="551" spans="6:6" ht="15.75" customHeight="1" x14ac:dyDescent="0.3">
      <c r="F551" s="1"/>
    </row>
    <row r="552" spans="6:6" ht="15.75" customHeight="1" x14ac:dyDescent="0.3">
      <c r="F552" s="1"/>
    </row>
    <row r="553" spans="6:6" ht="15.75" customHeight="1" x14ac:dyDescent="0.3">
      <c r="F553" s="1"/>
    </row>
    <row r="554" spans="6:6" ht="15.75" customHeight="1" x14ac:dyDescent="0.3">
      <c r="F554" s="1"/>
    </row>
    <row r="555" spans="6:6" ht="15.75" customHeight="1" x14ac:dyDescent="0.3">
      <c r="F555" s="1"/>
    </row>
    <row r="556" spans="6:6" ht="15.75" customHeight="1" x14ac:dyDescent="0.3">
      <c r="F556" s="1"/>
    </row>
    <row r="557" spans="6:6" ht="15.75" customHeight="1" x14ac:dyDescent="0.3">
      <c r="F557" s="1"/>
    </row>
    <row r="558" spans="6:6" ht="15.75" customHeight="1" x14ac:dyDescent="0.3">
      <c r="F558" s="1"/>
    </row>
    <row r="559" spans="6:6" ht="15.75" customHeight="1" x14ac:dyDescent="0.3">
      <c r="F559" s="1"/>
    </row>
    <row r="560" spans="6:6" ht="15.75" customHeight="1" x14ac:dyDescent="0.3">
      <c r="F560" s="1"/>
    </row>
    <row r="561" spans="6:6" ht="15.75" customHeight="1" x14ac:dyDescent="0.3">
      <c r="F561" s="1"/>
    </row>
    <row r="562" spans="6:6" ht="15.75" customHeight="1" x14ac:dyDescent="0.3">
      <c r="F562" s="1"/>
    </row>
    <row r="563" spans="6:6" ht="15.75" customHeight="1" x14ac:dyDescent="0.3">
      <c r="F563" s="1"/>
    </row>
    <row r="564" spans="6:6" ht="15.75" customHeight="1" x14ac:dyDescent="0.3">
      <c r="F564" s="1"/>
    </row>
    <row r="565" spans="6:6" ht="15.75" customHeight="1" x14ac:dyDescent="0.3">
      <c r="F565" s="1"/>
    </row>
    <row r="566" spans="6:6" ht="15.75" customHeight="1" x14ac:dyDescent="0.3">
      <c r="F566" s="1"/>
    </row>
    <row r="567" spans="6:6" ht="15.75" customHeight="1" x14ac:dyDescent="0.3">
      <c r="F567" s="1"/>
    </row>
    <row r="568" spans="6:6" ht="15.75" customHeight="1" x14ac:dyDescent="0.3">
      <c r="F568" s="1"/>
    </row>
    <row r="569" spans="6:6" ht="15.75" customHeight="1" x14ac:dyDescent="0.3">
      <c r="F569" s="1"/>
    </row>
    <row r="570" spans="6:6" ht="15.75" customHeight="1" x14ac:dyDescent="0.3">
      <c r="F570" s="1"/>
    </row>
    <row r="571" spans="6:6" ht="15.75" customHeight="1" x14ac:dyDescent="0.3">
      <c r="F571" s="1"/>
    </row>
    <row r="572" spans="6:6" ht="15.75" customHeight="1" x14ac:dyDescent="0.3">
      <c r="F572" s="1"/>
    </row>
    <row r="573" spans="6:6" ht="15.75" customHeight="1" x14ac:dyDescent="0.3">
      <c r="F573" s="1"/>
    </row>
    <row r="574" spans="6:6" ht="15.75" customHeight="1" x14ac:dyDescent="0.3">
      <c r="F574" s="1"/>
    </row>
    <row r="575" spans="6:6" ht="15.75" customHeight="1" x14ac:dyDescent="0.3">
      <c r="F575" s="1"/>
    </row>
    <row r="576" spans="6:6" ht="15.75" customHeight="1" x14ac:dyDescent="0.3">
      <c r="F576" s="1"/>
    </row>
    <row r="577" spans="6:6" ht="15.75" customHeight="1" x14ac:dyDescent="0.3">
      <c r="F577" s="1"/>
    </row>
    <row r="578" spans="6:6" ht="15.75" customHeight="1" x14ac:dyDescent="0.3">
      <c r="F578" s="1"/>
    </row>
    <row r="579" spans="6:6" ht="15.75" customHeight="1" x14ac:dyDescent="0.3">
      <c r="F579" s="1"/>
    </row>
    <row r="580" spans="6:6" ht="15.75" customHeight="1" x14ac:dyDescent="0.3">
      <c r="F580" s="1"/>
    </row>
    <row r="581" spans="6:6" ht="15.75" customHeight="1" x14ac:dyDescent="0.3">
      <c r="F581" s="1"/>
    </row>
    <row r="582" spans="6:6" ht="15.75" customHeight="1" x14ac:dyDescent="0.3">
      <c r="F582" s="1"/>
    </row>
    <row r="583" spans="6:6" ht="15.75" customHeight="1" x14ac:dyDescent="0.3">
      <c r="F583" s="1"/>
    </row>
    <row r="584" spans="6:6" ht="15.75" customHeight="1" x14ac:dyDescent="0.3">
      <c r="F584" s="1"/>
    </row>
    <row r="585" spans="6:6" ht="15.75" customHeight="1" x14ac:dyDescent="0.3">
      <c r="F585" s="1"/>
    </row>
    <row r="586" spans="6:6" ht="15.75" customHeight="1" x14ac:dyDescent="0.3">
      <c r="F586" s="1"/>
    </row>
    <row r="587" spans="6:6" ht="15.75" customHeight="1" x14ac:dyDescent="0.3">
      <c r="F587" s="1"/>
    </row>
    <row r="588" spans="6:6" ht="15.75" customHeight="1" x14ac:dyDescent="0.3">
      <c r="F588" s="1"/>
    </row>
    <row r="589" spans="6:6" ht="15.75" customHeight="1" x14ac:dyDescent="0.3">
      <c r="F589" s="1"/>
    </row>
    <row r="590" spans="6:6" ht="15.75" customHeight="1" x14ac:dyDescent="0.3">
      <c r="F590" s="1"/>
    </row>
    <row r="591" spans="6:6" ht="15.75" customHeight="1" x14ac:dyDescent="0.3">
      <c r="F591" s="1"/>
    </row>
    <row r="592" spans="6:6" ht="15.75" customHeight="1" x14ac:dyDescent="0.3">
      <c r="F592" s="1"/>
    </row>
    <row r="593" spans="6:6" ht="15.75" customHeight="1" x14ac:dyDescent="0.3">
      <c r="F593" s="1"/>
    </row>
    <row r="594" spans="6:6" ht="15.75" customHeight="1" x14ac:dyDescent="0.3">
      <c r="F594" s="1"/>
    </row>
    <row r="595" spans="6:6" ht="15.75" customHeight="1" x14ac:dyDescent="0.3">
      <c r="F595" s="1"/>
    </row>
    <row r="596" spans="6:6" ht="15.75" customHeight="1" x14ac:dyDescent="0.3">
      <c r="F596" s="1"/>
    </row>
    <row r="597" spans="6:6" ht="15.75" customHeight="1" x14ac:dyDescent="0.3">
      <c r="F597" s="1"/>
    </row>
    <row r="598" spans="6:6" ht="15.75" customHeight="1" x14ac:dyDescent="0.3">
      <c r="F598" s="1"/>
    </row>
    <row r="599" spans="6:6" ht="15.75" customHeight="1" x14ac:dyDescent="0.3">
      <c r="F599" s="1"/>
    </row>
    <row r="600" spans="6:6" ht="15.75" customHeight="1" x14ac:dyDescent="0.3">
      <c r="F600" s="1"/>
    </row>
    <row r="601" spans="6:6" ht="15.75" customHeight="1" x14ac:dyDescent="0.3">
      <c r="F601" s="1"/>
    </row>
    <row r="602" spans="6:6" ht="15.75" customHeight="1" x14ac:dyDescent="0.3">
      <c r="F602" s="1"/>
    </row>
    <row r="603" spans="6:6" ht="15.75" customHeight="1" x14ac:dyDescent="0.3">
      <c r="F603" s="1"/>
    </row>
    <row r="604" spans="6:6" ht="15.75" customHeight="1" x14ac:dyDescent="0.3">
      <c r="F604" s="1"/>
    </row>
    <row r="605" spans="6:6" ht="15.75" customHeight="1" x14ac:dyDescent="0.3">
      <c r="F605" s="1"/>
    </row>
    <row r="606" spans="6:6" ht="15.75" customHeight="1" x14ac:dyDescent="0.3">
      <c r="F606" s="1"/>
    </row>
    <row r="607" spans="6:6" ht="15.75" customHeight="1" x14ac:dyDescent="0.3">
      <c r="F607" s="1"/>
    </row>
    <row r="608" spans="6:6" ht="15.75" customHeight="1" x14ac:dyDescent="0.3">
      <c r="F608" s="1"/>
    </row>
    <row r="609" spans="6:6" ht="15.75" customHeight="1" x14ac:dyDescent="0.3">
      <c r="F609" s="1"/>
    </row>
    <row r="610" spans="6:6" ht="15.75" customHeight="1" x14ac:dyDescent="0.3">
      <c r="F610" s="1"/>
    </row>
    <row r="611" spans="6:6" ht="15.75" customHeight="1" x14ac:dyDescent="0.3">
      <c r="F611" s="1"/>
    </row>
    <row r="612" spans="6:6" ht="15.75" customHeight="1" x14ac:dyDescent="0.3">
      <c r="F612" s="1"/>
    </row>
    <row r="613" spans="6:6" ht="15.75" customHeight="1" x14ac:dyDescent="0.3">
      <c r="F613" s="1"/>
    </row>
    <row r="614" spans="6:6" ht="15.75" customHeight="1" x14ac:dyDescent="0.3">
      <c r="F614" s="1"/>
    </row>
    <row r="615" spans="6:6" ht="15.75" customHeight="1" x14ac:dyDescent="0.3">
      <c r="F615" s="1"/>
    </row>
    <row r="616" spans="6:6" ht="15.75" customHeight="1" x14ac:dyDescent="0.3">
      <c r="F616" s="1"/>
    </row>
    <row r="617" spans="6:6" ht="15.75" customHeight="1" x14ac:dyDescent="0.3">
      <c r="F617" s="1"/>
    </row>
    <row r="618" spans="6:6" ht="15.75" customHeight="1" x14ac:dyDescent="0.3">
      <c r="F618" s="1"/>
    </row>
    <row r="619" spans="6:6" ht="15.75" customHeight="1" x14ac:dyDescent="0.3">
      <c r="F619" s="1"/>
    </row>
    <row r="620" spans="6:6" ht="15.75" customHeight="1" x14ac:dyDescent="0.3">
      <c r="F620" s="1"/>
    </row>
    <row r="621" spans="6:6" ht="15.75" customHeight="1" x14ac:dyDescent="0.3">
      <c r="F621" s="1"/>
    </row>
    <row r="622" spans="6:6" ht="15.75" customHeight="1" x14ac:dyDescent="0.3">
      <c r="F622" s="1"/>
    </row>
    <row r="623" spans="6:6" ht="15.75" customHeight="1" x14ac:dyDescent="0.3">
      <c r="F623" s="1"/>
    </row>
    <row r="624" spans="6:6" ht="15.75" customHeight="1" x14ac:dyDescent="0.3">
      <c r="F624" s="1"/>
    </row>
    <row r="625" spans="6:6" ht="15.75" customHeight="1" x14ac:dyDescent="0.3">
      <c r="F625" s="1"/>
    </row>
    <row r="626" spans="6:6" ht="15.75" customHeight="1" x14ac:dyDescent="0.3">
      <c r="F626" s="1"/>
    </row>
    <row r="627" spans="6:6" ht="15.75" customHeight="1" x14ac:dyDescent="0.3">
      <c r="F627" s="1"/>
    </row>
    <row r="628" spans="6:6" ht="15.75" customHeight="1" x14ac:dyDescent="0.3">
      <c r="F628" s="1"/>
    </row>
    <row r="629" spans="6:6" ht="15.75" customHeight="1" x14ac:dyDescent="0.3">
      <c r="F629" s="1"/>
    </row>
    <row r="630" spans="6:6" ht="15.75" customHeight="1" x14ac:dyDescent="0.3">
      <c r="F630" s="1"/>
    </row>
    <row r="631" spans="6:6" ht="15.75" customHeight="1" x14ac:dyDescent="0.3">
      <c r="F631" s="1"/>
    </row>
    <row r="632" spans="6:6" ht="15.75" customHeight="1" x14ac:dyDescent="0.3">
      <c r="F632" s="1"/>
    </row>
    <row r="633" spans="6:6" ht="15.75" customHeight="1" x14ac:dyDescent="0.3">
      <c r="F633" s="1"/>
    </row>
    <row r="634" spans="6:6" ht="15.75" customHeight="1" x14ac:dyDescent="0.3">
      <c r="F634" s="1"/>
    </row>
    <row r="635" spans="6:6" ht="15.75" customHeight="1" x14ac:dyDescent="0.3">
      <c r="F635" s="1"/>
    </row>
    <row r="636" spans="6:6" ht="15.75" customHeight="1" x14ac:dyDescent="0.3">
      <c r="F636" s="1"/>
    </row>
    <row r="637" spans="6:6" ht="15.75" customHeight="1" x14ac:dyDescent="0.3">
      <c r="F637" s="1"/>
    </row>
    <row r="638" spans="6:6" ht="15.75" customHeight="1" x14ac:dyDescent="0.3">
      <c r="F638" s="1"/>
    </row>
    <row r="639" spans="6:6" ht="15.75" customHeight="1" x14ac:dyDescent="0.3">
      <c r="F639" s="1"/>
    </row>
    <row r="640" spans="6:6" ht="15.75" customHeight="1" x14ac:dyDescent="0.3">
      <c r="F640" s="1"/>
    </row>
    <row r="641" spans="6:6" ht="15.75" customHeight="1" x14ac:dyDescent="0.3">
      <c r="F641" s="1"/>
    </row>
    <row r="642" spans="6:6" ht="15.75" customHeight="1" x14ac:dyDescent="0.3">
      <c r="F642" s="1"/>
    </row>
    <row r="643" spans="6:6" ht="15.75" customHeight="1" x14ac:dyDescent="0.3">
      <c r="F643" s="1"/>
    </row>
    <row r="644" spans="6:6" ht="15.75" customHeight="1" x14ac:dyDescent="0.3">
      <c r="F644" s="1"/>
    </row>
    <row r="645" spans="6:6" ht="15.75" customHeight="1" x14ac:dyDescent="0.3">
      <c r="F645" s="1"/>
    </row>
    <row r="646" spans="6:6" ht="15.75" customHeight="1" x14ac:dyDescent="0.3">
      <c r="F646" s="1"/>
    </row>
    <row r="647" spans="6:6" ht="15.75" customHeight="1" x14ac:dyDescent="0.3">
      <c r="F647" s="1"/>
    </row>
    <row r="648" spans="6:6" ht="15.75" customHeight="1" x14ac:dyDescent="0.3">
      <c r="F648" s="1"/>
    </row>
    <row r="649" spans="6:6" ht="15.75" customHeight="1" x14ac:dyDescent="0.3">
      <c r="F649" s="1"/>
    </row>
    <row r="650" spans="6:6" ht="15.75" customHeight="1" x14ac:dyDescent="0.3">
      <c r="F650" s="1"/>
    </row>
    <row r="651" spans="6:6" ht="15.75" customHeight="1" x14ac:dyDescent="0.3">
      <c r="F651" s="1"/>
    </row>
    <row r="652" spans="6:6" ht="15.75" customHeight="1" x14ac:dyDescent="0.3">
      <c r="F652" s="1"/>
    </row>
    <row r="653" spans="6:6" ht="15.75" customHeight="1" x14ac:dyDescent="0.3">
      <c r="F653" s="1"/>
    </row>
    <row r="654" spans="6:6" ht="15.75" customHeight="1" x14ac:dyDescent="0.3">
      <c r="F654" s="1"/>
    </row>
    <row r="655" spans="6:6" ht="15.75" customHeight="1" x14ac:dyDescent="0.3">
      <c r="F655" s="1"/>
    </row>
    <row r="656" spans="6:6" ht="15.75" customHeight="1" x14ac:dyDescent="0.3">
      <c r="F656" s="1"/>
    </row>
    <row r="657" spans="6:6" ht="15.75" customHeight="1" x14ac:dyDescent="0.3">
      <c r="F657" s="1"/>
    </row>
    <row r="658" spans="6:6" ht="15.75" customHeight="1" x14ac:dyDescent="0.3">
      <c r="F658" s="1"/>
    </row>
    <row r="659" spans="6:6" ht="15.75" customHeight="1" x14ac:dyDescent="0.3">
      <c r="F659" s="1"/>
    </row>
    <row r="660" spans="6:6" ht="15.75" customHeight="1" x14ac:dyDescent="0.3">
      <c r="F660" s="1"/>
    </row>
    <row r="661" spans="6:6" ht="15.75" customHeight="1" x14ac:dyDescent="0.3">
      <c r="F661" s="1"/>
    </row>
    <row r="662" spans="6:6" ht="15.75" customHeight="1" x14ac:dyDescent="0.3">
      <c r="F662" s="1"/>
    </row>
    <row r="663" spans="6:6" ht="15.75" customHeight="1" x14ac:dyDescent="0.3">
      <c r="F663" s="1"/>
    </row>
    <row r="664" spans="6:6" ht="15.75" customHeight="1" x14ac:dyDescent="0.3">
      <c r="F664" s="1"/>
    </row>
    <row r="665" spans="6:6" ht="15.75" customHeight="1" x14ac:dyDescent="0.3">
      <c r="F665" s="1"/>
    </row>
    <row r="666" spans="6:6" ht="15.75" customHeight="1" x14ac:dyDescent="0.3">
      <c r="F666" s="1"/>
    </row>
    <row r="667" spans="6:6" ht="15.75" customHeight="1" x14ac:dyDescent="0.3">
      <c r="F667" s="1"/>
    </row>
    <row r="668" spans="6:6" ht="15.75" customHeight="1" x14ac:dyDescent="0.3">
      <c r="F668" s="1"/>
    </row>
    <row r="669" spans="6:6" ht="15.75" customHeight="1" x14ac:dyDescent="0.3">
      <c r="F669" s="1"/>
    </row>
    <row r="670" spans="6:6" ht="15.75" customHeight="1" x14ac:dyDescent="0.3">
      <c r="F670" s="1"/>
    </row>
    <row r="671" spans="6:6" ht="15.75" customHeight="1" x14ac:dyDescent="0.3">
      <c r="F671" s="1"/>
    </row>
    <row r="672" spans="6:6" ht="15.75" customHeight="1" x14ac:dyDescent="0.3">
      <c r="F672" s="1"/>
    </row>
    <row r="673" spans="6:6" ht="15.75" customHeight="1" x14ac:dyDescent="0.3">
      <c r="F673" s="1"/>
    </row>
    <row r="674" spans="6:6" ht="15.75" customHeight="1" x14ac:dyDescent="0.3">
      <c r="F674" s="1"/>
    </row>
    <row r="675" spans="6:6" ht="15.75" customHeight="1" x14ac:dyDescent="0.3">
      <c r="F675" s="1"/>
    </row>
    <row r="676" spans="6:6" ht="15.75" customHeight="1" x14ac:dyDescent="0.3">
      <c r="F676" s="1"/>
    </row>
    <row r="677" spans="6:6" ht="15.75" customHeight="1" x14ac:dyDescent="0.3">
      <c r="F677" s="1"/>
    </row>
    <row r="678" spans="6:6" ht="15.75" customHeight="1" x14ac:dyDescent="0.3">
      <c r="F678" s="1"/>
    </row>
    <row r="679" spans="6:6" ht="15.75" customHeight="1" x14ac:dyDescent="0.3">
      <c r="F679" s="1"/>
    </row>
    <row r="680" spans="6:6" ht="15.75" customHeight="1" x14ac:dyDescent="0.3">
      <c r="F680" s="1"/>
    </row>
    <row r="681" spans="6:6" ht="15.75" customHeight="1" x14ac:dyDescent="0.3">
      <c r="F681" s="1"/>
    </row>
    <row r="682" spans="6:6" ht="15.75" customHeight="1" x14ac:dyDescent="0.3">
      <c r="F682" s="1"/>
    </row>
    <row r="683" spans="6:6" ht="15.75" customHeight="1" x14ac:dyDescent="0.3">
      <c r="F683" s="1"/>
    </row>
    <row r="684" spans="6:6" ht="15.75" customHeight="1" x14ac:dyDescent="0.3">
      <c r="F684" s="1"/>
    </row>
    <row r="685" spans="6:6" ht="15.75" customHeight="1" x14ac:dyDescent="0.3">
      <c r="F685" s="1"/>
    </row>
    <row r="686" spans="6:6" ht="15.75" customHeight="1" x14ac:dyDescent="0.3">
      <c r="F686" s="1"/>
    </row>
    <row r="687" spans="6:6" ht="15.75" customHeight="1" x14ac:dyDescent="0.3">
      <c r="F687" s="1"/>
    </row>
    <row r="688" spans="6:6" ht="15.75" customHeight="1" x14ac:dyDescent="0.3">
      <c r="F688" s="1"/>
    </row>
    <row r="689" spans="6:6" ht="15.75" customHeight="1" x14ac:dyDescent="0.3">
      <c r="F689" s="1"/>
    </row>
    <row r="690" spans="6:6" ht="15.75" customHeight="1" x14ac:dyDescent="0.3">
      <c r="F690" s="1"/>
    </row>
    <row r="691" spans="6:6" ht="15.75" customHeight="1" x14ac:dyDescent="0.3">
      <c r="F691" s="1"/>
    </row>
    <row r="692" spans="6:6" ht="15.75" customHeight="1" x14ac:dyDescent="0.3">
      <c r="F692" s="1"/>
    </row>
    <row r="693" spans="6:6" ht="15.75" customHeight="1" x14ac:dyDescent="0.3">
      <c r="F693" s="1"/>
    </row>
    <row r="694" spans="6:6" ht="15.75" customHeight="1" x14ac:dyDescent="0.3">
      <c r="F694" s="1"/>
    </row>
    <row r="695" spans="6:6" ht="15.75" customHeight="1" x14ac:dyDescent="0.3">
      <c r="F695" s="1"/>
    </row>
    <row r="696" spans="6:6" ht="15.75" customHeight="1" x14ac:dyDescent="0.3">
      <c r="F696" s="1"/>
    </row>
    <row r="697" spans="6:6" ht="15.75" customHeight="1" x14ac:dyDescent="0.3">
      <c r="F697" s="1"/>
    </row>
    <row r="698" spans="6:6" ht="15.75" customHeight="1" x14ac:dyDescent="0.3">
      <c r="F698" s="1"/>
    </row>
    <row r="699" spans="6:6" ht="15.75" customHeight="1" x14ac:dyDescent="0.3">
      <c r="F699" s="1"/>
    </row>
    <row r="700" spans="6:6" ht="15.75" customHeight="1" x14ac:dyDescent="0.3">
      <c r="F700" s="1"/>
    </row>
    <row r="701" spans="6:6" ht="15.75" customHeight="1" x14ac:dyDescent="0.3">
      <c r="F701" s="1"/>
    </row>
    <row r="702" spans="6:6" ht="15.75" customHeight="1" x14ac:dyDescent="0.3">
      <c r="F702" s="1"/>
    </row>
    <row r="703" spans="6:6" ht="15.75" customHeight="1" x14ac:dyDescent="0.3">
      <c r="F703" s="1"/>
    </row>
    <row r="704" spans="6:6" ht="15.75" customHeight="1" x14ac:dyDescent="0.3">
      <c r="F704" s="1"/>
    </row>
    <row r="705" spans="6:6" ht="15.75" customHeight="1" x14ac:dyDescent="0.3">
      <c r="F705" s="1"/>
    </row>
    <row r="706" spans="6:6" ht="15.75" customHeight="1" x14ac:dyDescent="0.3">
      <c r="F706" s="1"/>
    </row>
    <row r="707" spans="6:6" ht="15.75" customHeight="1" x14ac:dyDescent="0.3">
      <c r="F707" s="1"/>
    </row>
    <row r="708" spans="6:6" ht="15.75" customHeight="1" x14ac:dyDescent="0.3">
      <c r="F708" s="1"/>
    </row>
    <row r="709" spans="6:6" ht="15.75" customHeight="1" x14ac:dyDescent="0.3">
      <c r="F709" s="1"/>
    </row>
    <row r="710" spans="6:6" ht="15.75" customHeight="1" x14ac:dyDescent="0.3">
      <c r="F710" s="1"/>
    </row>
    <row r="711" spans="6:6" ht="15.75" customHeight="1" x14ac:dyDescent="0.3">
      <c r="F711" s="1"/>
    </row>
    <row r="712" spans="6:6" ht="15.75" customHeight="1" x14ac:dyDescent="0.3">
      <c r="F712" s="1"/>
    </row>
    <row r="713" spans="6:6" ht="15.75" customHeight="1" x14ac:dyDescent="0.3">
      <c r="F713" s="1"/>
    </row>
    <row r="714" spans="6:6" ht="15.75" customHeight="1" x14ac:dyDescent="0.3">
      <c r="F714" s="1"/>
    </row>
    <row r="715" spans="6:6" ht="15.75" customHeight="1" x14ac:dyDescent="0.3">
      <c r="F715" s="1"/>
    </row>
    <row r="716" spans="6:6" ht="15.75" customHeight="1" x14ac:dyDescent="0.3">
      <c r="F716" s="1"/>
    </row>
    <row r="717" spans="6:6" ht="15.75" customHeight="1" x14ac:dyDescent="0.3">
      <c r="F717" s="1"/>
    </row>
    <row r="718" spans="6:6" ht="15.75" customHeight="1" x14ac:dyDescent="0.3">
      <c r="F718" s="1"/>
    </row>
    <row r="719" spans="6:6" ht="15.75" customHeight="1" x14ac:dyDescent="0.3">
      <c r="F719" s="1"/>
    </row>
    <row r="720" spans="6:6" ht="15.75" customHeight="1" x14ac:dyDescent="0.3">
      <c r="F720" s="1"/>
    </row>
    <row r="721" spans="6:6" ht="15.75" customHeight="1" x14ac:dyDescent="0.3">
      <c r="F721" s="1"/>
    </row>
    <row r="722" spans="6:6" ht="15.75" customHeight="1" x14ac:dyDescent="0.3">
      <c r="F722" s="1"/>
    </row>
    <row r="723" spans="6:6" ht="15.75" customHeight="1" x14ac:dyDescent="0.3">
      <c r="F723" s="1"/>
    </row>
    <row r="724" spans="6:6" ht="15.75" customHeight="1" x14ac:dyDescent="0.3">
      <c r="F724" s="1"/>
    </row>
    <row r="725" spans="6:6" ht="15.75" customHeight="1" x14ac:dyDescent="0.3">
      <c r="F725" s="1"/>
    </row>
    <row r="726" spans="6:6" ht="15.75" customHeight="1" x14ac:dyDescent="0.3">
      <c r="F726" s="1"/>
    </row>
    <row r="727" spans="6:6" ht="15.75" customHeight="1" x14ac:dyDescent="0.3">
      <c r="F727" s="1"/>
    </row>
    <row r="728" spans="6:6" ht="15.75" customHeight="1" x14ac:dyDescent="0.3">
      <c r="F728" s="1"/>
    </row>
    <row r="729" spans="6:6" ht="15.75" customHeight="1" x14ac:dyDescent="0.3">
      <c r="F729" s="1"/>
    </row>
    <row r="730" spans="6:6" ht="15.75" customHeight="1" x14ac:dyDescent="0.3">
      <c r="F730" s="1"/>
    </row>
    <row r="731" spans="6:6" ht="15.75" customHeight="1" x14ac:dyDescent="0.3">
      <c r="F731" s="1"/>
    </row>
    <row r="732" spans="6:6" ht="15.75" customHeight="1" x14ac:dyDescent="0.3">
      <c r="F732" s="1"/>
    </row>
    <row r="733" spans="6:6" ht="15.75" customHeight="1" x14ac:dyDescent="0.3">
      <c r="F733" s="1"/>
    </row>
    <row r="734" spans="6:6" ht="15.75" customHeight="1" x14ac:dyDescent="0.3">
      <c r="F734" s="1"/>
    </row>
    <row r="735" spans="6:6" ht="15.75" customHeight="1" x14ac:dyDescent="0.3">
      <c r="F735" s="1"/>
    </row>
    <row r="736" spans="6:6" ht="15.75" customHeight="1" x14ac:dyDescent="0.3">
      <c r="F736" s="1"/>
    </row>
    <row r="737" spans="6:6" ht="15.75" customHeight="1" x14ac:dyDescent="0.3">
      <c r="F737" s="1"/>
    </row>
    <row r="738" spans="6:6" ht="15.75" customHeight="1" x14ac:dyDescent="0.3">
      <c r="F738" s="1"/>
    </row>
    <row r="739" spans="6:6" ht="15.75" customHeight="1" x14ac:dyDescent="0.3">
      <c r="F739" s="1"/>
    </row>
    <row r="740" spans="6:6" ht="15.75" customHeight="1" x14ac:dyDescent="0.3">
      <c r="F740" s="1"/>
    </row>
    <row r="741" spans="6:6" ht="15.75" customHeight="1" x14ac:dyDescent="0.3">
      <c r="F741" s="1"/>
    </row>
    <row r="742" spans="6:6" ht="15.75" customHeight="1" x14ac:dyDescent="0.3">
      <c r="F742" s="1"/>
    </row>
    <row r="743" spans="6:6" ht="15.75" customHeight="1" x14ac:dyDescent="0.3">
      <c r="F743" s="1"/>
    </row>
    <row r="744" spans="6:6" ht="15.75" customHeight="1" x14ac:dyDescent="0.3">
      <c r="F744" s="1"/>
    </row>
    <row r="745" spans="6:6" ht="15.75" customHeight="1" x14ac:dyDescent="0.3">
      <c r="F745" s="1"/>
    </row>
    <row r="746" spans="6:6" ht="15.75" customHeight="1" x14ac:dyDescent="0.3">
      <c r="F746" s="1"/>
    </row>
    <row r="747" spans="6:6" ht="15.75" customHeight="1" x14ac:dyDescent="0.3">
      <c r="F747" s="1"/>
    </row>
    <row r="748" spans="6:6" ht="15.75" customHeight="1" x14ac:dyDescent="0.3">
      <c r="F748" s="1"/>
    </row>
    <row r="749" spans="6:6" ht="15.75" customHeight="1" x14ac:dyDescent="0.3">
      <c r="F749" s="1"/>
    </row>
    <row r="750" spans="6:6" ht="15.75" customHeight="1" x14ac:dyDescent="0.3">
      <c r="F750" s="1"/>
    </row>
    <row r="751" spans="6:6" ht="15.75" customHeight="1" x14ac:dyDescent="0.3">
      <c r="F751" s="1"/>
    </row>
    <row r="752" spans="6:6" ht="15.75" customHeight="1" x14ac:dyDescent="0.3">
      <c r="F752" s="1"/>
    </row>
    <row r="753" spans="6:6" ht="15.75" customHeight="1" x14ac:dyDescent="0.3">
      <c r="F753" s="1"/>
    </row>
    <row r="754" spans="6:6" ht="15.75" customHeight="1" x14ac:dyDescent="0.3">
      <c r="F754" s="1"/>
    </row>
    <row r="755" spans="6:6" ht="15.75" customHeight="1" x14ac:dyDescent="0.3">
      <c r="F755" s="1"/>
    </row>
    <row r="756" spans="6:6" ht="15.75" customHeight="1" x14ac:dyDescent="0.3">
      <c r="F756" s="1"/>
    </row>
    <row r="757" spans="6:6" ht="15.75" customHeight="1" x14ac:dyDescent="0.3">
      <c r="F757" s="1"/>
    </row>
    <row r="758" spans="6:6" ht="15.75" customHeight="1" x14ac:dyDescent="0.3">
      <c r="F758" s="1"/>
    </row>
    <row r="759" spans="6:6" ht="15.75" customHeight="1" x14ac:dyDescent="0.3">
      <c r="F759" s="1"/>
    </row>
    <row r="760" spans="6:6" ht="15.75" customHeight="1" x14ac:dyDescent="0.3">
      <c r="F760" s="1"/>
    </row>
    <row r="761" spans="6:6" ht="15.75" customHeight="1" x14ac:dyDescent="0.3">
      <c r="F761" s="1"/>
    </row>
    <row r="762" spans="6:6" ht="15.75" customHeight="1" x14ac:dyDescent="0.3">
      <c r="F762" s="1"/>
    </row>
    <row r="763" spans="6:6" ht="15.75" customHeight="1" x14ac:dyDescent="0.3">
      <c r="F763" s="1"/>
    </row>
    <row r="764" spans="6:6" ht="15.75" customHeight="1" x14ac:dyDescent="0.3">
      <c r="F764" s="1"/>
    </row>
    <row r="765" spans="6:6" ht="15.75" customHeight="1" x14ac:dyDescent="0.3">
      <c r="F765" s="1"/>
    </row>
    <row r="766" spans="6:6" ht="15.75" customHeight="1" x14ac:dyDescent="0.3">
      <c r="F766" s="1"/>
    </row>
    <row r="767" spans="6:6" ht="15.75" customHeight="1" x14ac:dyDescent="0.3">
      <c r="F767" s="1"/>
    </row>
    <row r="768" spans="6:6" ht="15.75" customHeight="1" x14ac:dyDescent="0.3">
      <c r="F768" s="1"/>
    </row>
    <row r="769" spans="6:6" ht="15.75" customHeight="1" x14ac:dyDescent="0.3">
      <c r="F769" s="1"/>
    </row>
    <row r="770" spans="6:6" ht="15.75" customHeight="1" x14ac:dyDescent="0.3">
      <c r="F770" s="1"/>
    </row>
    <row r="771" spans="6:6" ht="15.75" customHeight="1" x14ac:dyDescent="0.3">
      <c r="F771" s="1"/>
    </row>
    <row r="772" spans="6:6" ht="15.75" customHeight="1" x14ac:dyDescent="0.3">
      <c r="F772" s="1"/>
    </row>
    <row r="773" spans="6:6" ht="15.75" customHeight="1" x14ac:dyDescent="0.3">
      <c r="F773" s="1"/>
    </row>
    <row r="774" spans="6:6" ht="15.75" customHeight="1" x14ac:dyDescent="0.3">
      <c r="F774" s="1"/>
    </row>
    <row r="775" spans="6:6" ht="15.75" customHeight="1" x14ac:dyDescent="0.3">
      <c r="F775" s="1"/>
    </row>
    <row r="776" spans="6:6" ht="15.75" customHeight="1" x14ac:dyDescent="0.3">
      <c r="F776" s="1"/>
    </row>
    <row r="777" spans="6:6" ht="15.75" customHeight="1" x14ac:dyDescent="0.3">
      <c r="F777" s="1"/>
    </row>
    <row r="778" spans="6:6" ht="15.75" customHeight="1" x14ac:dyDescent="0.3">
      <c r="F778" s="1"/>
    </row>
    <row r="779" spans="6:6" ht="15.75" customHeight="1" x14ac:dyDescent="0.3">
      <c r="F779" s="1"/>
    </row>
    <row r="780" spans="6:6" ht="15.75" customHeight="1" x14ac:dyDescent="0.3">
      <c r="F780" s="1"/>
    </row>
    <row r="781" spans="6:6" ht="15.75" customHeight="1" x14ac:dyDescent="0.3">
      <c r="F781" s="1"/>
    </row>
    <row r="782" spans="6:6" ht="15.75" customHeight="1" x14ac:dyDescent="0.3">
      <c r="F782" s="1"/>
    </row>
    <row r="783" spans="6:6" ht="15.75" customHeight="1" x14ac:dyDescent="0.3">
      <c r="F783" s="1"/>
    </row>
    <row r="784" spans="6:6" ht="15.75" customHeight="1" x14ac:dyDescent="0.3">
      <c r="F784" s="1"/>
    </row>
    <row r="785" spans="6:6" ht="15.75" customHeight="1" x14ac:dyDescent="0.3">
      <c r="F785" s="1"/>
    </row>
    <row r="786" spans="6:6" ht="15.75" customHeight="1" x14ac:dyDescent="0.3">
      <c r="F786" s="1"/>
    </row>
    <row r="787" spans="6:6" ht="15.75" customHeight="1" x14ac:dyDescent="0.3">
      <c r="F787" s="1"/>
    </row>
    <row r="788" spans="6:6" ht="15.75" customHeight="1" x14ac:dyDescent="0.3">
      <c r="F788" s="1"/>
    </row>
    <row r="789" spans="6:6" ht="15.75" customHeight="1" x14ac:dyDescent="0.3">
      <c r="F789" s="1"/>
    </row>
    <row r="790" spans="6:6" ht="15.75" customHeight="1" x14ac:dyDescent="0.3">
      <c r="F790" s="1"/>
    </row>
    <row r="791" spans="6:6" ht="15.75" customHeight="1" x14ac:dyDescent="0.3">
      <c r="F791" s="1"/>
    </row>
    <row r="792" spans="6:6" ht="15.75" customHeight="1" x14ac:dyDescent="0.3">
      <c r="F792" s="1"/>
    </row>
    <row r="793" spans="6:6" ht="15.75" customHeight="1" x14ac:dyDescent="0.3">
      <c r="F793" s="1"/>
    </row>
    <row r="794" spans="6:6" ht="15.75" customHeight="1" x14ac:dyDescent="0.3">
      <c r="F794" s="1"/>
    </row>
    <row r="795" spans="6:6" ht="15.75" customHeight="1" x14ac:dyDescent="0.3">
      <c r="F795" s="1"/>
    </row>
    <row r="796" spans="6:6" ht="15.75" customHeight="1" x14ac:dyDescent="0.3">
      <c r="F796" s="1"/>
    </row>
    <row r="797" spans="6:6" ht="15.75" customHeight="1" x14ac:dyDescent="0.3">
      <c r="F797" s="1"/>
    </row>
    <row r="798" spans="6:6" ht="15.75" customHeight="1" x14ac:dyDescent="0.3">
      <c r="F798" s="1"/>
    </row>
    <row r="799" spans="6:6" ht="15.75" customHeight="1" x14ac:dyDescent="0.3">
      <c r="F799" s="1"/>
    </row>
    <row r="800" spans="6:6" ht="15.75" customHeight="1" x14ac:dyDescent="0.3">
      <c r="F800" s="1"/>
    </row>
    <row r="801" spans="6:6" ht="15.75" customHeight="1" x14ac:dyDescent="0.3">
      <c r="F801" s="1"/>
    </row>
    <row r="802" spans="6:6" ht="15.75" customHeight="1" x14ac:dyDescent="0.3">
      <c r="F802" s="1"/>
    </row>
    <row r="803" spans="6:6" ht="15.75" customHeight="1" x14ac:dyDescent="0.3">
      <c r="F803" s="1"/>
    </row>
    <row r="804" spans="6:6" ht="15.75" customHeight="1" x14ac:dyDescent="0.3">
      <c r="F804" s="1"/>
    </row>
    <row r="805" spans="6:6" ht="15.75" customHeight="1" x14ac:dyDescent="0.3">
      <c r="F805" s="1"/>
    </row>
    <row r="806" spans="6:6" ht="15.75" customHeight="1" x14ac:dyDescent="0.3">
      <c r="F806" s="1"/>
    </row>
    <row r="807" spans="6:6" ht="15.75" customHeight="1" x14ac:dyDescent="0.3">
      <c r="F807" s="1"/>
    </row>
    <row r="808" spans="6:6" ht="15.75" customHeight="1" x14ac:dyDescent="0.3">
      <c r="F808" s="1"/>
    </row>
    <row r="809" spans="6:6" ht="15.75" customHeight="1" x14ac:dyDescent="0.3">
      <c r="F809" s="1"/>
    </row>
    <row r="810" spans="6:6" ht="15.75" customHeight="1" x14ac:dyDescent="0.3">
      <c r="F810" s="1"/>
    </row>
    <row r="811" spans="6:6" ht="15.75" customHeight="1" x14ac:dyDescent="0.3">
      <c r="F811" s="1"/>
    </row>
    <row r="812" spans="6:6" ht="15.75" customHeight="1" x14ac:dyDescent="0.3">
      <c r="F812" s="1"/>
    </row>
    <row r="813" spans="6:6" ht="15.75" customHeight="1" x14ac:dyDescent="0.3">
      <c r="F813" s="1"/>
    </row>
    <row r="814" spans="6:6" ht="15.75" customHeight="1" x14ac:dyDescent="0.3">
      <c r="F814" s="1"/>
    </row>
    <row r="815" spans="6:6" ht="15.75" customHeight="1" x14ac:dyDescent="0.3">
      <c r="F815" s="1"/>
    </row>
    <row r="816" spans="6:6" ht="15.75" customHeight="1" x14ac:dyDescent="0.3">
      <c r="F816" s="1"/>
    </row>
    <row r="817" spans="6:6" ht="15.75" customHeight="1" x14ac:dyDescent="0.3">
      <c r="F817" s="1"/>
    </row>
    <row r="818" spans="6:6" ht="15.75" customHeight="1" x14ac:dyDescent="0.3">
      <c r="F818" s="1"/>
    </row>
    <row r="819" spans="6:6" ht="15.75" customHeight="1" x14ac:dyDescent="0.3">
      <c r="F819" s="1"/>
    </row>
    <row r="820" spans="6:6" ht="15.75" customHeight="1" x14ac:dyDescent="0.3">
      <c r="F820" s="1"/>
    </row>
    <row r="821" spans="6:6" ht="15.75" customHeight="1" x14ac:dyDescent="0.3">
      <c r="F821" s="1"/>
    </row>
    <row r="822" spans="6:6" ht="15.75" customHeight="1" x14ac:dyDescent="0.3">
      <c r="F822" s="1"/>
    </row>
    <row r="823" spans="6:6" ht="15.75" customHeight="1" x14ac:dyDescent="0.3">
      <c r="F823" s="1"/>
    </row>
    <row r="824" spans="6:6" ht="15.75" customHeight="1" x14ac:dyDescent="0.3">
      <c r="F824" s="1"/>
    </row>
    <row r="825" spans="6:6" ht="15.75" customHeight="1" x14ac:dyDescent="0.3">
      <c r="F825" s="1"/>
    </row>
    <row r="826" spans="6:6" ht="15.75" customHeight="1" x14ac:dyDescent="0.3">
      <c r="F826" s="1"/>
    </row>
    <row r="827" spans="6:6" ht="15.75" customHeight="1" x14ac:dyDescent="0.3">
      <c r="F827" s="1"/>
    </row>
    <row r="828" spans="6:6" ht="15.75" customHeight="1" x14ac:dyDescent="0.3">
      <c r="F828" s="1"/>
    </row>
    <row r="829" spans="6:6" ht="15.75" customHeight="1" x14ac:dyDescent="0.3">
      <c r="F829" s="1"/>
    </row>
    <row r="830" spans="6:6" ht="15.75" customHeight="1" x14ac:dyDescent="0.3">
      <c r="F830" s="1"/>
    </row>
    <row r="831" spans="6:6" ht="15.75" customHeight="1" x14ac:dyDescent="0.3">
      <c r="F831" s="1"/>
    </row>
    <row r="832" spans="6:6" ht="15.75" customHeight="1" x14ac:dyDescent="0.3">
      <c r="F832" s="1"/>
    </row>
    <row r="833" spans="6:6" ht="15.75" customHeight="1" x14ac:dyDescent="0.3">
      <c r="F833" s="1"/>
    </row>
    <row r="834" spans="6:6" ht="15.75" customHeight="1" x14ac:dyDescent="0.3">
      <c r="F834" s="1"/>
    </row>
    <row r="835" spans="6:6" ht="15.75" customHeight="1" x14ac:dyDescent="0.3">
      <c r="F835" s="1"/>
    </row>
    <row r="836" spans="6:6" ht="15.75" customHeight="1" x14ac:dyDescent="0.3">
      <c r="F836" s="1"/>
    </row>
    <row r="837" spans="6:6" ht="15.75" customHeight="1" x14ac:dyDescent="0.3">
      <c r="F837" s="1"/>
    </row>
    <row r="838" spans="6:6" ht="15.75" customHeight="1" x14ac:dyDescent="0.3">
      <c r="F838" s="1"/>
    </row>
    <row r="839" spans="6:6" ht="15.75" customHeight="1" x14ac:dyDescent="0.3">
      <c r="F839" s="1"/>
    </row>
    <row r="840" spans="6:6" ht="15.75" customHeight="1" x14ac:dyDescent="0.3">
      <c r="F840" s="1"/>
    </row>
    <row r="841" spans="6:6" ht="15.75" customHeight="1" x14ac:dyDescent="0.3">
      <c r="F841" s="1"/>
    </row>
    <row r="842" spans="6:6" ht="15.75" customHeight="1" x14ac:dyDescent="0.3">
      <c r="F842" s="1"/>
    </row>
    <row r="843" spans="6:6" ht="15.75" customHeight="1" x14ac:dyDescent="0.3">
      <c r="F843" s="1"/>
    </row>
    <row r="844" spans="6:6" ht="15.75" customHeight="1" x14ac:dyDescent="0.3">
      <c r="F844" s="1"/>
    </row>
    <row r="845" spans="6:6" ht="15.75" customHeight="1" x14ac:dyDescent="0.3">
      <c r="F845" s="1"/>
    </row>
    <row r="846" spans="6:6" ht="15.75" customHeight="1" x14ac:dyDescent="0.3">
      <c r="F846" s="1"/>
    </row>
    <row r="847" spans="6:6" ht="15.75" customHeight="1" x14ac:dyDescent="0.3">
      <c r="F847" s="1"/>
    </row>
    <row r="848" spans="6:6" ht="15.75" customHeight="1" x14ac:dyDescent="0.3">
      <c r="F848" s="1"/>
    </row>
    <row r="849" spans="6:6" ht="15.75" customHeight="1" x14ac:dyDescent="0.3">
      <c r="F849" s="1"/>
    </row>
    <row r="850" spans="6:6" ht="15.75" customHeight="1" x14ac:dyDescent="0.3">
      <c r="F850" s="1"/>
    </row>
    <row r="851" spans="6:6" ht="15.75" customHeight="1" x14ac:dyDescent="0.3">
      <c r="F851" s="1"/>
    </row>
    <row r="852" spans="6:6" ht="15.75" customHeight="1" x14ac:dyDescent="0.3">
      <c r="F852" s="1"/>
    </row>
    <row r="853" spans="6:6" ht="15.75" customHeight="1" x14ac:dyDescent="0.3">
      <c r="F853" s="1"/>
    </row>
    <row r="854" spans="6:6" ht="15.75" customHeight="1" x14ac:dyDescent="0.3">
      <c r="F854" s="1"/>
    </row>
    <row r="855" spans="6:6" ht="15.75" customHeight="1" x14ac:dyDescent="0.3">
      <c r="F855" s="1"/>
    </row>
    <row r="856" spans="6:6" ht="15.75" customHeight="1" x14ac:dyDescent="0.3">
      <c r="F856" s="1"/>
    </row>
    <row r="857" spans="6:6" ht="15.75" customHeight="1" x14ac:dyDescent="0.3">
      <c r="F857" s="1"/>
    </row>
    <row r="858" spans="6:6" ht="15.75" customHeight="1" x14ac:dyDescent="0.3">
      <c r="F858" s="1"/>
    </row>
    <row r="859" spans="6:6" ht="15.75" customHeight="1" x14ac:dyDescent="0.3">
      <c r="F859" s="1"/>
    </row>
    <row r="860" spans="6:6" ht="15.75" customHeight="1" x14ac:dyDescent="0.3">
      <c r="F860" s="1"/>
    </row>
    <row r="861" spans="6:6" ht="15.75" customHeight="1" x14ac:dyDescent="0.3">
      <c r="F861" s="1"/>
    </row>
    <row r="862" spans="6:6" ht="15.75" customHeight="1" x14ac:dyDescent="0.3">
      <c r="F862" s="1"/>
    </row>
    <row r="863" spans="6:6" ht="15.75" customHeight="1" x14ac:dyDescent="0.3">
      <c r="F863" s="1"/>
    </row>
    <row r="864" spans="6:6" ht="15.75" customHeight="1" x14ac:dyDescent="0.3">
      <c r="F864" s="1"/>
    </row>
    <row r="865" spans="6:6" ht="15.75" customHeight="1" x14ac:dyDescent="0.3">
      <c r="F865" s="1"/>
    </row>
    <row r="866" spans="6:6" ht="15.75" customHeight="1" x14ac:dyDescent="0.3">
      <c r="F866" s="1"/>
    </row>
    <row r="867" spans="6:6" ht="15.75" customHeight="1" x14ac:dyDescent="0.3">
      <c r="F867" s="1"/>
    </row>
    <row r="868" spans="6:6" ht="15.75" customHeight="1" x14ac:dyDescent="0.3">
      <c r="F868" s="1"/>
    </row>
    <row r="869" spans="6:6" ht="15.75" customHeight="1" x14ac:dyDescent="0.3">
      <c r="F869" s="1"/>
    </row>
    <row r="870" spans="6:6" ht="15.75" customHeight="1" x14ac:dyDescent="0.3">
      <c r="F870" s="1"/>
    </row>
    <row r="871" spans="6:6" ht="15.75" customHeight="1" x14ac:dyDescent="0.3">
      <c r="F871" s="1"/>
    </row>
    <row r="872" spans="6:6" ht="15.75" customHeight="1" x14ac:dyDescent="0.3">
      <c r="F872" s="1"/>
    </row>
    <row r="873" spans="6:6" ht="15.75" customHeight="1" x14ac:dyDescent="0.3">
      <c r="F873" s="1"/>
    </row>
    <row r="874" spans="6:6" ht="15.75" customHeight="1" x14ac:dyDescent="0.3">
      <c r="F874" s="1"/>
    </row>
    <row r="875" spans="6:6" ht="15.75" customHeight="1" x14ac:dyDescent="0.3">
      <c r="F875" s="1"/>
    </row>
    <row r="876" spans="6:6" ht="15.75" customHeight="1" x14ac:dyDescent="0.3">
      <c r="F876" s="1"/>
    </row>
    <row r="877" spans="6:6" ht="15.75" customHeight="1" x14ac:dyDescent="0.3">
      <c r="F877" s="1"/>
    </row>
    <row r="878" spans="6:6" ht="15.75" customHeight="1" x14ac:dyDescent="0.3">
      <c r="F878" s="1"/>
    </row>
    <row r="879" spans="6:6" ht="15.75" customHeight="1" x14ac:dyDescent="0.3">
      <c r="F879" s="1"/>
    </row>
    <row r="880" spans="6:6" ht="15.75" customHeight="1" x14ac:dyDescent="0.3">
      <c r="F880" s="1"/>
    </row>
    <row r="881" spans="6:6" ht="15.75" customHeight="1" x14ac:dyDescent="0.3">
      <c r="F881" s="1"/>
    </row>
    <row r="882" spans="6:6" ht="15.75" customHeight="1" x14ac:dyDescent="0.3">
      <c r="F882" s="1"/>
    </row>
    <row r="883" spans="6:6" ht="15.75" customHeight="1" x14ac:dyDescent="0.3">
      <c r="F883" s="1"/>
    </row>
    <row r="884" spans="6:6" ht="15.75" customHeight="1" x14ac:dyDescent="0.3">
      <c r="F884" s="1"/>
    </row>
    <row r="885" spans="6:6" ht="15.75" customHeight="1" x14ac:dyDescent="0.3">
      <c r="F885" s="1"/>
    </row>
    <row r="886" spans="6:6" ht="15.75" customHeight="1" x14ac:dyDescent="0.3">
      <c r="F886" s="1"/>
    </row>
    <row r="887" spans="6:6" ht="15.75" customHeight="1" x14ac:dyDescent="0.3">
      <c r="F887" s="1"/>
    </row>
    <row r="888" spans="6:6" ht="15.75" customHeight="1" x14ac:dyDescent="0.3">
      <c r="F888" s="1"/>
    </row>
    <row r="889" spans="6:6" ht="15.75" customHeight="1" x14ac:dyDescent="0.3">
      <c r="F889" s="1"/>
    </row>
    <row r="890" spans="6:6" ht="15.75" customHeight="1" x14ac:dyDescent="0.3">
      <c r="F890" s="1"/>
    </row>
    <row r="891" spans="6:6" ht="15.75" customHeight="1" x14ac:dyDescent="0.3">
      <c r="F891" s="1"/>
    </row>
    <row r="892" spans="6:6" ht="15.75" customHeight="1" x14ac:dyDescent="0.3">
      <c r="F892" s="1"/>
    </row>
    <row r="893" spans="6:6" ht="15.75" customHeight="1" x14ac:dyDescent="0.3">
      <c r="F893" s="1"/>
    </row>
    <row r="894" spans="6:6" ht="15.75" customHeight="1" x14ac:dyDescent="0.3">
      <c r="F894" s="1"/>
    </row>
    <row r="895" spans="6:6" ht="15.75" customHeight="1" x14ac:dyDescent="0.3">
      <c r="F895" s="1"/>
    </row>
    <row r="896" spans="6:6" ht="15.75" customHeight="1" x14ac:dyDescent="0.3">
      <c r="F896" s="1"/>
    </row>
    <row r="897" spans="6:6" ht="15.75" customHeight="1" x14ac:dyDescent="0.3">
      <c r="F897" s="1"/>
    </row>
    <row r="898" spans="6:6" ht="15.75" customHeight="1" x14ac:dyDescent="0.3">
      <c r="F898" s="1"/>
    </row>
    <row r="899" spans="6:6" ht="15.75" customHeight="1" x14ac:dyDescent="0.3">
      <c r="F899" s="1"/>
    </row>
    <row r="900" spans="6:6" ht="15.75" customHeight="1" x14ac:dyDescent="0.3">
      <c r="F900" s="1"/>
    </row>
    <row r="901" spans="6:6" ht="15.75" customHeight="1" x14ac:dyDescent="0.3">
      <c r="F901" s="1"/>
    </row>
    <row r="902" spans="6:6" ht="15.75" customHeight="1" x14ac:dyDescent="0.3">
      <c r="F902" s="1"/>
    </row>
    <row r="903" spans="6:6" ht="15.75" customHeight="1" x14ac:dyDescent="0.3">
      <c r="F903" s="1"/>
    </row>
    <row r="904" spans="6:6" ht="15.75" customHeight="1" x14ac:dyDescent="0.3">
      <c r="F904" s="1"/>
    </row>
    <row r="905" spans="6:6" ht="15.75" customHeight="1" x14ac:dyDescent="0.3">
      <c r="F905" s="1"/>
    </row>
    <row r="906" spans="6:6" ht="15.75" customHeight="1" x14ac:dyDescent="0.3">
      <c r="F906" s="1"/>
    </row>
    <row r="907" spans="6:6" ht="15.75" customHeight="1" x14ac:dyDescent="0.3">
      <c r="F907" s="1"/>
    </row>
    <row r="908" spans="6:6" ht="15.75" customHeight="1" x14ac:dyDescent="0.3">
      <c r="F908" s="1"/>
    </row>
    <row r="909" spans="6:6" ht="15.75" customHeight="1" x14ac:dyDescent="0.3">
      <c r="F909" s="1"/>
    </row>
    <row r="910" spans="6:6" ht="15.75" customHeight="1" x14ac:dyDescent="0.3">
      <c r="F910" s="1"/>
    </row>
    <row r="911" spans="6:6" ht="15.75" customHeight="1" x14ac:dyDescent="0.3">
      <c r="F911" s="1"/>
    </row>
    <row r="912" spans="6:6" ht="15.75" customHeight="1" x14ac:dyDescent="0.3">
      <c r="F912" s="1"/>
    </row>
    <row r="913" spans="6:6" ht="15.75" customHeight="1" x14ac:dyDescent="0.3">
      <c r="F913" s="1"/>
    </row>
    <row r="914" spans="6:6" ht="15.75" customHeight="1" x14ac:dyDescent="0.3">
      <c r="F914" s="1"/>
    </row>
    <row r="915" spans="6:6" ht="15.75" customHeight="1" x14ac:dyDescent="0.3">
      <c r="F915" s="1"/>
    </row>
    <row r="916" spans="6:6" ht="15.75" customHeight="1" x14ac:dyDescent="0.3">
      <c r="F916" s="1"/>
    </row>
    <row r="917" spans="6:6" ht="15.75" customHeight="1" x14ac:dyDescent="0.3">
      <c r="F917" s="1"/>
    </row>
    <row r="918" spans="6:6" ht="15.75" customHeight="1" x14ac:dyDescent="0.3">
      <c r="F918" s="1"/>
    </row>
    <row r="919" spans="6:6" ht="15.75" customHeight="1" x14ac:dyDescent="0.3">
      <c r="F919" s="1"/>
    </row>
    <row r="920" spans="6:6" ht="15.75" customHeight="1" x14ac:dyDescent="0.3">
      <c r="F920" s="1"/>
    </row>
    <row r="921" spans="6:6" ht="15.75" customHeight="1" x14ac:dyDescent="0.3">
      <c r="F921" s="1"/>
    </row>
    <row r="922" spans="6:6" ht="15.75" customHeight="1" x14ac:dyDescent="0.3">
      <c r="F922" s="1"/>
    </row>
    <row r="923" spans="6:6" ht="15.75" customHeight="1" x14ac:dyDescent="0.3">
      <c r="F923" s="1"/>
    </row>
    <row r="924" spans="6:6" ht="15.75" customHeight="1" x14ac:dyDescent="0.3">
      <c r="F924" s="1"/>
    </row>
    <row r="925" spans="6:6" ht="15.75" customHeight="1" x14ac:dyDescent="0.3">
      <c r="F925" s="1"/>
    </row>
    <row r="926" spans="6:6" ht="15.75" customHeight="1" x14ac:dyDescent="0.3">
      <c r="F926" s="1"/>
    </row>
    <row r="927" spans="6:6" ht="15.75" customHeight="1" x14ac:dyDescent="0.3">
      <c r="F927" s="1"/>
    </row>
    <row r="928" spans="6:6" ht="15.75" customHeight="1" x14ac:dyDescent="0.3">
      <c r="F928" s="1"/>
    </row>
    <row r="929" spans="6:6" ht="15.75" customHeight="1" x14ac:dyDescent="0.3">
      <c r="F929" s="1"/>
    </row>
    <row r="930" spans="6:6" ht="15.75" customHeight="1" x14ac:dyDescent="0.3">
      <c r="F930" s="1"/>
    </row>
    <row r="931" spans="6:6" ht="15.75" customHeight="1" x14ac:dyDescent="0.3">
      <c r="F931" s="1"/>
    </row>
    <row r="932" spans="6:6" ht="15.75" customHeight="1" x14ac:dyDescent="0.3">
      <c r="F932" s="1"/>
    </row>
    <row r="933" spans="6:6" ht="15.75" customHeight="1" x14ac:dyDescent="0.3">
      <c r="F933" s="1"/>
    </row>
    <row r="934" spans="6:6" ht="15.75" customHeight="1" x14ac:dyDescent="0.3">
      <c r="F934" s="1"/>
    </row>
    <row r="935" spans="6:6" ht="15.75" customHeight="1" x14ac:dyDescent="0.3">
      <c r="F935" s="1"/>
    </row>
    <row r="936" spans="6:6" ht="15.75" customHeight="1" x14ac:dyDescent="0.3">
      <c r="F936" s="1"/>
    </row>
    <row r="937" spans="6:6" ht="15.75" customHeight="1" x14ac:dyDescent="0.3">
      <c r="F937" s="1"/>
    </row>
    <row r="938" spans="6:6" ht="15.75" customHeight="1" x14ac:dyDescent="0.3">
      <c r="F938" s="1"/>
    </row>
    <row r="939" spans="6:6" ht="15.75" customHeight="1" x14ac:dyDescent="0.3">
      <c r="F939" s="1"/>
    </row>
    <row r="940" spans="6:6" ht="15.75" customHeight="1" x14ac:dyDescent="0.3">
      <c r="F940" s="1"/>
    </row>
    <row r="941" spans="6:6" ht="15.75" customHeight="1" x14ac:dyDescent="0.3">
      <c r="F941" s="1"/>
    </row>
    <row r="942" spans="6:6" ht="15.75" customHeight="1" x14ac:dyDescent="0.3">
      <c r="F942" s="1"/>
    </row>
    <row r="943" spans="6:6" ht="15.75" customHeight="1" x14ac:dyDescent="0.3">
      <c r="F943" s="1"/>
    </row>
    <row r="944" spans="6:6" ht="15.75" customHeight="1" x14ac:dyDescent="0.3">
      <c r="F944" s="1"/>
    </row>
    <row r="945" spans="6:6" ht="15.75" customHeight="1" x14ac:dyDescent="0.3">
      <c r="F945" s="1"/>
    </row>
    <row r="946" spans="6:6" ht="15.75" customHeight="1" x14ac:dyDescent="0.3">
      <c r="F946" s="1"/>
    </row>
    <row r="947" spans="6:6" ht="15.75" customHeight="1" x14ac:dyDescent="0.3">
      <c r="F947" s="1"/>
    </row>
    <row r="948" spans="6:6" ht="15.75" customHeight="1" x14ac:dyDescent="0.3">
      <c r="F948" s="1"/>
    </row>
    <row r="949" spans="6:6" ht="15.75" customHeight="1" x14ac:dyDescent="0.3">
      <c r="F949" s="1"/>
    </row>
    <row r="950" spans="6:6" ht="15.75" customHeight="1" x14ac:dyDescent="0.3">
      <c r="F950" s="1"/>
    </row>
    <row r="951" spans="6:6" ht="15.75" customHeight="1" x14ac:dyDescent="0.3">
      <c r="F951" s="1"/>
    </row>
    <row r="952" spans="6:6" ht="15.75" customHeight="1" x14ac:dyDescent="0.3">
      <c r="F952" s="1"/>
    </row>
    <row r="953" spans="6:6" ht="15.75" customHeight="1" x14ac:dyDescent="0.3">
      <c r="F953" s="1"/>
    </row>
    <row r="954" spans="6:6" ht="15.75" customHeight="1" x14ac:dyDescent="0.3">
      <c r="F954" s="1"/>
    </row>
    <row r="955" spans="6:6" ht="15.75" customHeight="1" x14ac:dyDescent="0.3">
      <c r="F955" s="1"/>
    </row>
    <row r="956" spans="6:6" ht="15.75" customHeight="1" x14ac:dyDescent="0.3">
      <c r="F956" s="1"/>
    </row>
    <row r="957" spans="6:6" ht="15.75" customHeight="1" x14ac:dyDescent="0.3">
      <c r="F957" s="1"/>
    </row>
    <row r="958" spans="6:6" ht="15.75" customHeight="1" x14ac:dyDescent="0.3">
      <c r="F958" s="1"/>
    </row>
    <row r="959" spans="6:6" ht="15.75" customHeight="1" x14ac:dyDescent="0.3">
      <c r="F959" s="1"/>
    </row>
    <row r="960" spans="6:6" ht="15.75" customHeight="1" x14ac:dyDescent="0.3">
      <c r="F960" s="1"/>
    </row>
    <row r="961" spans="6:6" ht="15.75" customHeight="1" x14ac:dyDescent="0.3">
      <c r="F961" s="1"/>
    </row>
    <row r="962" spans="6:6" ht="15.75" customHeight="1" x14ac:dyDescent="0.3">
      <c r="F962" s="1"/>
    </row>
    <row r="963" spans="6:6" ht="15.75" customHeight="1" x14ac:dyDescent="0.3">
      <c r="F963" s="1"/>
    </row>
    <row r="964" spans="6:6" ht="15.75" customHeight="1" x14ac:dyDescent="0.3">
      <c r="F964" s="1"/>
    </row>
    <row r="965" spans="6:6" ht="15.75" customHeight="1" x14ac:dyDescent="0.3">
      <c r="F965" s="1"/>
    </row>
    <row r="966" spans="6:6" ht="15.75" customHeight="1" x14ac:dyDescent="0.3">
      <c r="F966" s="1"/>
    </row>
    <row r="967" spans="6:6" ht="15.75" customHeight="1" x14ac:dyDescent="0.3">
      <c r="F967" s="1"/>
    </row>
    <row r="968" spans="6:6" ht="15.75" customHeight="1" x14ac:dyDescent="0.3">
      <c r="F968" s="1"/>
    </row>
    <row r="969" spans="6:6" ht="15.75" customHeight="1" x14ac:dyDescent="0.3">
      <c r="F969" s="1"/>
    </row>
    <row r="970" spans="6:6" ht="15.75" customHeight="1" x14ac:dyDescent="0.3">
      <c r="F970" s="1"/>
    </row>
    <row r="971" spans="6:6" ht="15.75" customHeight="1" x14ac:dyDescent="0.3">
      <c r="F971" s="1"/>
    </row>
    <row r="972" spans="6:6" ht="15.75" customHeight="1" x14ac:dyDescent="0.3">
      <c r="F972" s="1"/>
    </row>
    <row r="973" spans="6:6" ht="15.75" customHeight="1" x14ac:dyDescent="0.3">
      <c r="F973" s="1"/>
    </row>
    <row r="974" spans="6:6" ht="15.75" customHeight="1" x14ac:dyDescent="0.3">
      <c r="F974" s="1"/>
    </row>
    <row r="975" spans="6:6" ht="15.75" customHeight="1" x14ac:dyDescent="0.3">
      <c r="F975" s="1"/>
    </row>
    <row r="976" spans="6:6" ht="15.75" customHeight="1" x14ac:dyDescent="0.3">
      <c r="F976" s="1"/>
    </row>
    <row r="977" spans="6:6" ht="15.75" customHeight="1" x14ac:dyDescent="0.3">
      <c r="F977" s="1"/>
    </row>
    <row r="978" spans="6:6" ht="15.75" customHeight="1" x14ac:dyDescent="0.3">
      <c r="F978" s="1"/>
    </row>
    <row r="979" spans="6:6" ht="15.75" customHeight="1" x14ac:dyDescent="0.3">
      <c r="F979" s="1"/>
    </row>
    <row r="980" spans="6:6" ht="15.75" customHeight="1" x14ac:dyDescent="0.3">
      <c r="F980" s="1"/>
    </row>
    <row r="981" spans="6:6" ht="15.75" customHeight="1" x14ac:dyDescent="0.3">
      <c r="F981" s="1"/>
    </row>
    <row r="982" spans="6:6" ht="15.75" customHeight="1" x14ac:dyDescent="0.3">
      <c r="F982" s="1"/>
    </row>
    <row r="983" spans="6:6" ht="15.75" customHeight="1" x14ac:dyDescent="0.3">
      <c r="F983" s="1"/>
    </row>
    <row r="984" spans="6:6" ht="15.75" customHeight="1" x14ac:dyDescent="0.3">
      <c r="F984" s="1"/>
    </row>
    <row r="985" spans="6:6" ht="15.75" customHeight="1" x14ac:dyDescent="0.3">
      <c r="F985" s="1"/>
    </row>
    <row r="986" spans="6:6" ht="15.75" customHeight="1" x14ac:dyDescent="0.3">
      <c r="F986" s="1"/>
    </row>
    <row r="987" spans="6:6" ht="15.75" customHeight="1" x14ac:dyDescent="0.3">
      <c r="F987" s="1"/>
    </row>
    <row r="988" spans="6:6" ht="15.75" customHeight="1" x14ac:dyDescent="0.3">
      <c r="F988" s="1"/>
    </row>
    <row r="989" spans="6:6" ht="15.75" customHeight="1" x14ac:dyDescent="0.3">
      <c r="F989" s="1"/>
    </row>
    <row r="990" spans="6:6" ht="15.75" customHeight="1" x14ac:dyDescent="0.3">
      <c r="F990" s="1"/>
    </row>
    <row r="991" spans="6:6" ht="15.75" customHeight="1" x14ac:dyDescent="0.3">
      <c r="F991" s="1"/>
    </row>
    <row r="992" spans="6:6" ht="15.75" customHeight="1" x14ac:dyDescent="0.3">
      <c r="F992" s="1"/>
    </row>
    <row r="993" spans="6:6" ht="15.75" customHeight="1" x14ac:dyDescent="0.3">
      <c r="F993" s="1"/>
    </row>
    <row r="994" spans="6:6" ht="15.75" customHeight="1" x14ac:dyDescent="0.3">
      <c r="F994" s="1"/>
    </row>
    <row r="995" spans="6:6" ht="15.75" customHeight="1" x14ac:dyDescent="0.3">
      <c r="F995" s="1"/>
    </row>
    <row r="996" spans="6:6" ht="15.75" customHeight="1" x14ac:dyDescent="0.3">
      <c r="F996" s="1"/>
    </row>
    <row r="997" spans="6:6" ht="15.75" customHeight="1" x14ac:dyDescent="0.3">
      <c r="F997" s="1"/>
    </row>
    <row r="998" spans="6:6" ht="15.75" customHeight="1" x14ac:dyDescent="0.3">
      <c r="F998" s="1"/>
    </row>
    <row r="999" spans="6:6" ht="15.75" customHeight="1" x14ac:dyDescent="0.3">
      <c r="F999" s="1"/>
    </row>
    <row r="1000" spans="6:6" ht="15.75" customHeight="1" x14ac:dyDescent="0.3">
      <c r="F1000" s="1"/>
    </row>
    <row r="1001" spans="6:6" ht="15.75" customHeight="1" x14ac:dyDescent="0.3">
      <c r="F1001" s="1"/>
    </row>
  </sheetData>
  <mergeCells count="1">
    <mergeCell ref="H3:N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000"/>
  <sheetViews>
    <sheetView topLeftCell="B1" workbookViewId="0">
      <selection activeCell="I10" sqref="I10"/>
    </sheetView>
  </sheetViews>
  <sheetFormatPr defaultColWidth="14.44140625" defaultRowHeight="15" customHeight="1" x14ac:dyDescent="0.3"/>
  <cols>
    <col min="1" max="2" width="8.77734375" customWidth="1"/>
    <col min="3" max="3" width="18.77734375" customWidth="1"/>
    <col min="4" max="4" width="19.77734375" customWidth="1"/>
    <col min="5" max="5" width="32" customWidth="1"/>
    <col min="6" max="6" width="13.77734375" customWidth="1"/>
    <col min="7" max="7" width="16.21875" customWidth="1"/>
    <col min="8" max="9" width="8.77734375" customWidth="1"/>
    <col min="10" max="10" width="24.109375" customWidth="1"/>
    <col min="11" max="11" width="16.77734375" customWidth="1"/>
    <col min="12" max="26" width="8.77734375" customWidth="1"/>
  </cols>
  <sheetData>
    <row r="3" spans="2:11" ht="18" x14ac:dyDescent="0.3">
      <c r="B3" s="2" t="s">
        <v>19</v>
      </c>
      <c r="C3" s="18" t="s">
        <v>20</v>
      </c>
      <c r="D3" s="8"/>
      <c r="E3" s="8"/>
      <c r="F3" s="8"/>
      <c r="G3" s="8"/>
      <c r="H3" s="11"/>
      <c r="I3" s="11"/>
      <c r="J3" s="11"/>
    </row>
    <row r="4" spans="2:11" ht="15" customHeight="1" x14ac:dyDescent="0.3">
      <c r="F4" s="10"/>
      <c r="G4" s="10"/>
    </row>
    <row r="5" spans="2:11" ht="14.4" x14ac:dyDescent="0.3">
      <c r="C5" s="4" t="s">
        <v>3</v>
      </c>
      <c r="D5" s="19" t="s">
        <v>6</v>
      </c>
      <c r="E5" s="4" t="s">
        <v>21</v>
      </c>
      <c r="F5" s="20" t="s">
        <v>22</v>
      </c>
      <c r="G5" s="20" t="s">
        <v>23</v>
      </c>
      <c r="J5" s="20" t="s">
        <v>24</v>
      </c>
      <c r="K5" s="20" t="s">
        <v>22</v>
      </c>
    </row>
    <row r="6" spans="2:11" ht="14.4" x14ac:dyDescent="0.3">
      <c r="C6" s="6">
        <v>1</v>
      </c>
      <c r="D6" s="21">
        <v>57000</v>
      </c>
      <c r="E6" s="6">
        <v>144</v>
      </c>
      <c r="F6" s="6" t="str">
        <f>IF(D6&lt;=25000,"Low",IF(D6&lt;=50000,"Moderate",IF(D6&lt;100000,"High","Very High")))</f>
        <v>High</v>
      </c>
      <c r="G6" s="6" t="str">
        <f>IF(E6&lt;=50,"Poor",IF(E6&lt;=100,"Moderate",IF(E6&lt;=200,"Good","Very Good")))</f>
        <v>Good</v>
      </c>
      <c r="J6" s="22" t="s">
        <v>25</v>
      </c>
      <c r="K6" s="22" t="s">
        <v>26</v>
      </c>
    </row>
    <row r="7" spans="2:11" ht="14.4" x14ac:dyDescent="0.3">
      <c r="C7" s="6">
        <v>2</v>
      </c>
      <c r="D7" s="21">
        <v>40200</v>
      </c>
      <c r="E7" s="6">
        <v>36</v>
      </c>
      <c r="F7" s="6" t="str">
        <f t="shared" ref="F7:F55" si="0">IF(D7&lt;=25000,"Low",IF(D7&lt;=50000,"Moderate",IF(D7&lt;100000,"High","Very High")))</f>
        <v>Moderate</v>
      </c>
      <c r="G7" s="6" t="str">
        <f t="shared" ref="G7:G55" si="1">IF(E7&lt;=50,"Poor",IF(E7&lt;=100,"Moderate",IF(E7&lt;=200,"Good","Very Good")))</f>
        <v>Poor</v>
      </c>
      <c r="J7" s="22" t="s">
        <v>27</v>
      </c>
      <c r="K7" s="22" t="s">
        <v>28</v>
      </c>
    </row>
    <row r="8" spans="2:11" ht="14.4" x14ac:dyDescent="0.3">
      <c r="C8" s="6">
        <v>3</v>
      </c>
      <c r="D8" s="21">
        <v>21450</v>
      </c>
      <c r="E8" s="6">
        <v>381</v>
      </c>
      <c r="F8" s="6" t="str">
        <f t="shared" si="0"/>
        <v>Low</v>
      </c>
      <c r="G8" s="6" t="str">
        <f t="shared" si="1"/>
        <v>Very Good</v>
      </c>
      <c r="J8" s="22" t="s">
        <v>29</v>
      </c>
      <c r="K8" s="22" t="s">
        <v>30</v>
      </c>
    </row>
    <row r="9" spans="2:11" ht="14.4" x14ac:dyDescent="0.3">
      <c r="C9" s="6">
        <v>4</v>
      </c>
      <c r="D9" s="21">
        <v>21900</v>
      </c>
      <c r="E9" s="6">
        <v>190</v>
      </c>
      <c r="F9" s="6" t="str">
        <f t="shared" si="0"/>
        <v>Low</v>
      </c>
      <c r="G9" s="6" t="str">
        <f t="shared" si="1"/>
        <v>Good</v>
      </c>
      <c r="J9" s="22" t="s">
        <v>31</v>
      </c>
      <c r="K9" s="22" t="s">
        <v>32</v>
      </c>
    </row>
    <row r="10" spans="2:11" ht="14.4" x14ac:dyDescent="0.3">
      <c r="C10" s="6">
        <v>5</v>
      </c>
      <c r="D10" s="21">
        <v>45000</v>
      </c>
      <c r="E10" s="6">
        <v>138</v>
      </c>
      <c r="F10" s="6" t="str">
        <f t="shared" si="0"/>
        <v>Moderate</v>
      </c>
      <c r="G10" s="6" t="str">
        <f t="shared" si="1"/>
        <v>Good</v>
      </c>
    </row>
    <row r="11" spans="2:11" ht="14.4" x14ac:dyDescent="0.3">
      <c r="C11" s="6">
        <v>6</v>
      </c>
      <c r="D11" s="21">
        <v>32100</v>
      </c>
      <c r="E11" s="6">
        <v>67</v>
      </c>
      <c r="F11" s="6" t="str">
        <f t="shared" si="0"/>
        <v>Moderate</v>
      </c>
      <c r="G11" s="6" t="str">
        <f t="shared" si="1"/>
        <v>Moderate</v>
      </c>
    </row>
    <row r="12" spans="2:11" ht="14.4" x14ac:dyDescent="0.3">
      <c r="C12" s="6">
        <v>7</v>
      </c>
      <c r="D12" s="21">
        <v>36000</v>
      </c>
      <c r="E12" s="6">
        <v>114</v>
      </c>
      <c r="F12" s="6" t="str">
        <f t="shared" si="0"/>
        <v>Moderate</v>
      </c>
      <c r="G12" s="6" t="str">
        <f t="shared" si="1"/>
        <v>Good</v>
      </c>
      <c r="J12" s="4" t="s">
        <v>33</v>
      </c>
      <c r="K12" s="20" t="s">
        <v>23</v>
      </c>
    </row>
    <row r="13" spans="2:11" ht="14.4" x14ac:dyDescent="0.3">
      <c r="C13" s="6">
        <v>8</v>
      </c>
      <c r="D13" s="21">
        <v>21900</v>
      </c>
      <c r="E13" s="6">
        <v>0</v>
      </c>
      <c r="F13" s="6" t="str">
        <f t="shared" si="0"/>
        <v>Low</v>
      </c>
      <c r="G13" s="6" t="str">
        <f t="shared" si="1"/>
        <v>Poor</v>
      </c>
      <c r="J13" s="23" t="s">
        <v>34</v>
      </c>
      <c r="K13" s="23" t="s">
        <v>35</v>
      </c>
    </row>
    <row r="14" spans="2:11" ht="14.4" x14ac:dyDescent="0.3">
      <c r="C14" s="6">
        <v>9</v>
      </c>
      <c r="D14" s="21">
        <v>27900</v>
      </c>
      <c r="E14" s="6">
        <v>115</v>
      </c>
      <c r="F14" s="6" t="str">
        <f t="shared" si="0"/>
        <v>Moderate</v>
      </c>
      <c r="G14" s="6" t="str">
        <f t="shared" si="1"/>
        <v>Good</v>
      </c>
      <c r="J14" s="23" t="s">
        <v>36</v>
      </c>
      <c r="K14" s="23" t="s">
        <v>28</v>
      </c>
    </row>
    <row r="15" spans="2:11" ht="14.4" x14ac:dyDescent="0.3">
      <c r="C15" s="6">
        <v>10</v>
      </c>
      <c r="D15" s="21">
        <v>24000</v>
      </c>
      <c r="E15" s="6">
        <v>244</v>
      </c>
      <c r="F15" s="6" t="str">
        <f t="shared" si="0"/>
        <v>Low</v>
      </c>
      <c r="G15" s="6" t="str">
        <f t="shared" si="1"/>
        <v>Very Good</v>
      </c>
      <c r="J15" s="23" t="s">
        <v>37</v>
      </c>
      <c r="K15" s="23" t="s">
        <v>38</v>
      </c>
    </row>
    <row r="16" spans="2:11" ht="14.4" x14ac:dyDescent="0.3">
      <c r="C16" s="6">
        <v>11</v>
      </c>
      <c r="D16" s="21">
        <v>30300</v>
      </c>
      <c r="E16" s="6">
        <v>143</v>
      </c>
      <c r="F16" s="6" t="str">
        <f t="shared" si="0"/>
        <v>Moderate</v>
      </c>
      <c r="G16" s="6" t="str">
        <f t="shared" si="1"/>
        <v>Good</v>
      </c>
      <c r="J16" s="23" t="s">
        <v>39</v>
      </c>
      <c r="K16" s="23" t="s">
        <v>40</v>
      </c>
    </row>
    <row r="17" spans="3:7" ht="14.4" x14ac:dyDescent="0.3">
      <c r="C17" s="6">
        <v>12</v>
      </c>
      <c r="D17" s="21">
        <v>28350</v>
      </c>
      <c r="E17" s="6">
        <v>26</v>
      </c>
      <c r="F17" s="6" t="str">
        <f t="shared" si="0"/>
        <v>Moderate</v>
      </c>
      <c r="G17" s="6" t="str">
        <f t="shared" si="1"/>
        <v>Poor</v>
      </c>
    </row>
    <row r="18" spans="3:7" ht="14.4" x14ac:dyDescent="0.3">
      <c r="C18" s="6">
        <v>13</v>
      </c>
      <c r="D18" s="21">
        <v>27750</v>
      </c>
      <c r="E18" s="6">
        <v>34</v>
      </c>
      <c r="F18" s="6" t="str">
        <f t="shared" si="0"/>
        <v>Moderate</v>
      </c>
      <c r="G18" s="6" t="str">
        <f t="shared" si="1"/>
        <v>Poor</v>
      </c>
    </row>
    <row r="19" spans="3:7" ht="14.4" x14ac:dyDescent="0.3">
      <c r="C19" s="6">
        <v>14</v>
      </c>
      <c r="D19" s="21">
        <v>35100</v>
      </c>
      <c r="E19" s="6">
        <v>137</v>
      </c>
      <c r="F19" s="6" t="str">
        <f t="shared" si="0"/>
        <v>Moderate</v>
      </c>
      <c r="G19" s="6" t="str">
        <f t="shared" si="1"/>
        <v>Good</v>
      </c>
    </row>
    <row r="20" spans="3:7" ht="14.4" x14ac:dyDescent="0.3">
      <c r="C20" s="6">
        <v>15</v>
      </c>
      <c r="D20" s="21">
        <v>27300</v>
      </c>
      <c r="E20" s="6">
        <v>66</v>
      </c>
      <c r="F20" s="6" t="str">
        <f t="shared" si="0"/>
        <v>Moderate</v>
      </c>
      <c r="G20" s="6" t="str">
        <f t="shared" si="1"/>
        <v>Moderate</v>
      </c>
    </row>
    <row r="21" spans="3:7" ht="15.75" customHeight="1" x14ac:dyDescent="0.3">
      <c r="C21" s="6">
        <v>16</v>
      </c>
      <c r="D21" s="21">
        <v>40800</v>
      </c>
      <c r="E21" s="6">
        <v>24</v>
      </c>
      <c r="F21" s="6" t="str">
        <f t="shared" si="0"/>
        <v>Moderate</v>
      </c>
      <c r="G21" s="6" t="str">
        <f t="shared" si="1"/>
        <v>Poor</v>
      </c>
    </row>
    <row r="22" spans="3:7" ht="15.75" customHeight="1" x14ac:dyDescent="0.3">
      <c r="C22" s="6">
        <v>17</v>
      </c>
      <c r="D22" s="21">
        <v>46000</v>
      </c>
      <c r="E22" s="6">
        <v>48</v>
      </c>
      <c r="F22" s="6" t="str">
        <f t="shared" si="0"/>
        <v>Moderate</v>
      </c>
      <c r="G22" s="6" t="str">
        <f t="shared" si="1"/>
        <v>Poor</v>
      </c>
    </row>
    <row r="23" spans="3:7" ht="15.75" customHeight="1" x14ac:dyDescent="0.3">
      <c r="C23" s="6">
        <v>18</v>
      </c>
      <c r="D23" s="21">
        <v>103750</v>
      </c>
      <c r="E23" s="6">
        <v>70</v>
      </c>
      <c r="F23" s="6" t="str">
        <f t="shared" si="0"/>
        <v>Very High</v>
      </c>
      <c r="G23" s="6" t="str">
        <f t="shared" si="1"/>
        <v>Moderate</v>
      </c>
    </row>
    <row r="24" spans="3:7" ht="15.75" customHeight="1" x14ac:dyDescent="0.3">
      <c r="C24" s="6">
        <v>19</v>
      </c>
      <c r="D24" s="21">
        <v>42300</v>
      </c>
      <c r="E24" s="6">
        <v>103</v>
      </c>
      <c r="F24" s="6" t="str">
        <f t="shared" si="0"/>
        <v>Moderate</v>
      </c>
      <c r="G24" s="6" t="str">
        <f t="shared" si="1"/>
        <v>Good</v>
      </c>
    </row>
    <row r="25" spans="3:7" ht="15.75" customHeight="1" x14ac:dyDescent="0.3">
      <c r="C25" s="6">
        <v>20</v>
      </c>
      <c r="D25" s="21">
        <v>26250</v>
      </c>
      <c r="E25" s="6">
        <v>48</v>
      </c>
      <c r="F25" s="6" t="str">
        <f t="shared" si="0"/>
        <v>Moderate</v>
      </c>
      <c r="G25" s="6" t="str">
        <f t="shared" si="1"/>
        <v>Poor</v>
      </c>
    </row>
    <row r="26" spans="3:7" ht="15.75" customHeight="1" x14ac:dyDescent="0.3">
      <c r="C26" s="6">
        <v>21</v>
      </c>
      <c r="D26" s="21">
        <v>38850</v>
      </c>
      <c r="E26" s="6">
        <v>17</v>
      </c>
      <c r="F26" s="6" t="str">
        <f t="shared" si="0"/>
        <v>Moderate</v>
      </c>
      <c r="G26" s="6" t="str">
        <f t="shared" si="1"/>
        <v>Poor</v>
      </c>
    </row>
    <row r="27" spans="3:7" ht="15.75" customHeight="1" x14ac:dyDescent="0.3">
      <c r="C27" s="6">
        <v>22</v>
      </c>
      <c r="D27" s="21">
        <v>21750</v>
      </c>
      <c r="E27" s="6">
        <v>315</v>
      </c>
      <c r="F27" s="6" t="str">
        <f t="shared" si="0"/>
        <v>Low</v>
      </c>
      <c r="G27" s="6" t="str">
        <f t="shared" si="1"/>
        <v>Very Good</v>
      </c>
    </row>
    <row r="28" spans="3:7" ht="15.75" customHeight="1" x14ac:dyDescent="0.3">
      <c r="C28" s="6">
        <v>23</v>
      </c>
      <c r="D28" s="21">
        <v>24000</v>
      </c>
      <c r="E28" s="6">
        <v>75</v>
      </c>
      <c r="F28" s="6" t="str">
        <f t="shared" si="0"/>
        <v>Low</v>
      </c>
      <c r="G28" s="6" t="str">
        <f t="shared" si="1"/>
        <v>Moderate</v>
      </c>
    </row>
    <row r="29" spans="3:7" ht="15.75" customHeight="1" x14ac:dyDescent="0.3">
      <c r="C29" s="6">
        <v>24</v>
      </c>
      <c r="D29" s="21">
        <v>16950</v>
      </c>
      <c r="E29" s="6">
        <v>124</v>
      </c>
      <c r="F29" s="6" t="str">
        <f t="shared" si="0"/>
        <v>Low</v>
      </c>
      <c r="G29" s="6" t="str">
        <f t="shared" si="1"/>
        <v>Good</v>
      </c>
    </row>
    <row r="30" spans="3:7" ht="15.75" customHeight="1" x14ac:dyDescent="0.3">
      <c r="C30" s="6">
        <v>25</v>
      </c>
      <c r="D30" s="21">
        <v>21150</v>
      </c>
      <c r="E30" s="6">
        <v>171</v>
      </c>
      <c r="F30" s="6" t="str">
        <f t="shared" si="0"/>
        <v>Low</v>
      </c>
      <c r="G30" s="6" t="str">
        <f t="shared" si="1"/>
        <v>Good</v>
      </c>
    </row>
    <row r="31" spans="3:7" ht="15.75" customHeight="1" x14ac:dyDescent="0.3">
      <c r="C31" s="6">
        <v>26</v>
      </c>
      <c r="D31" s="21">
        <v>31050</v>
      </c>
      <c r="E31" s="6">
        <v>14</v>
      </c>
      <c r="F31" s="6" t="str">
        <f t="shared" si="0"/>
        <v>Moderate</v>
      </c>
      <c r="G31" s="6" t="str">
        <f t="shared" si="1"/>
        <v>Poor</v>
      </c>
    </row>
    <row r="32" spans="3:7" ht="15.75" customHeight="1" x14ac:dyDescent="0.3">
      <c r="C32" s="6">
        <v>27</v>
      </c>
      <c r="D32" s="21">
        <v>60375</v>
      </c>
      <c r="E32" s="6">
        <v>96</v>
      </c>
      <c r="F32" s="6" t="str">
        <f t="shared" si="0"/>
        <v>High</v>
      </c>
      <c r="G32" s="6" t="str">
        <f t="shared" si="1"/>
        <v>Moderate</v>
      </c>
    </row>
    <row r="33" spans="3:7" ht="15.75" customHeight="1" x14ac:dyDescent="0.3">
      <c r="C33" s="6">
        <v>28</v>
      </c>
      <c r="D33" s="21">
        <v>32550</v>
      </c>
      <c r="E33" s="6">
        <v>43</v>
      </c>
      <c r="F33" s="6" t="str">
        <f t="shared" si="0"/>
        <v>Moderate</v>
      </c>
      <c r="G33" s="6" t="str">
        <f t="shared" si="1"/>
        <v>Poor</v>
      </c>
    </row>
    <row r="34" spans="3:7" ht="15.75" customHeight="1" x14ac:dyDescent="0.3">
      <c r="C34" s="6">
        <v>29</v>
      </c>
      <c r="D34" s="21">
        <v>135000</v>
      </c>
      <c r="E34" s="6">
        <v>199</v>
      </c>
      <c r="F34" s="6" t="str">
        <f t="shared" si="0"/>
        <v>Very High</v>
      </c>
      <c r="G34" s="6" t="str">
        <f t="shared" si="1"/>
        <v>Good</v>
      </c>
    </row>
    <row r="35" spans="3:7" ht="15.75" customHeight="1" x14ac:dyDescent="0.3">
      <c r="C35" s="6">
        <v>30</v>
      </c>
      <c r="D35" s="21">
        <v>31200</v>
      </c>
      <c r="E35" s="6">
        <v>54</v>
      </c>
      <c r="F35" s="6" t="str">
        <f t="shared" si="0"/>
        <v>Moderate</v>
      </c>
      <c r="G35" s="6" t="str">
        <f t="shared" si="1"/>
        <v>Moderate</v>
      </c>
    </row>
    <row r="36" spans="3:7" ht="15.75" customHeight="1" x14ac:dyDescent="0.3">
      <c r="C36" s="6">
        <v>31</v>
      </c>
      <c r="D36" s="21">
        <v>36150</v>
      </c>
      <c r="E36" s="6">
        <v>83</v>
      </c>
      <c r="F36" s="6" t="str">
        <f t="shared" si="0"/>
        <v>Moderate</v>
      </c>
      <c r="G36" s="6" t="str">
        <f t="shared" si="1"/>
        <v>Moderate</v>
      </c>
    </row>
    <row r="37" spans="3:7" ht="15.75" customHeight="1" x14ac:dyDescent="0.3">
      <c r="C37" s="6">
        <v>32</v>
      </c>
      <c r="D37" s="21">
        <v>110625</v>
      </c>
      <c r="E37" s="6">
        <v>120</v>
      </c>
      <c r="F37" s="6" t="str">
        <f t="shared" si="0"/>
        <v>Very High</v>
      </c>
      <c r="G37" s="6" t="str">
        <f t="shared" si="1"/>
        <v>Good</v>
      </c>
    </row>
    <row r="38" spans="3:7" ht="15.75" customHeight="1" x14ac:dyDescent="0.3">
      <c r="C38" s="6">
        <v>33</v>
      </c>
      <c r="D38" s="21">
        <v>42000</v>
      </c>
      <c r="E38" s="6">
        <v>68</v>
      </c>
      <c r="F38" s="6" t="str">
        <f t="shared" si="0"/>
        <v>Moderate</v>
      </c>
      <c r="G38" s="6" t="str">
        <f t="shared" si="1"/>
        <v>Moderate</v>
      </c>
    </row>
    <row r="39" spans="3:7" ht="15.75" customHeight="1" x14ac:dyDescent="0.3">
      <c r="C39" s="6">
        <v>34</v>
      </c>
      <c r="D39" s="21">
        <v>92000</v>
      </c>
      <c r="E39" s="6">
        <v>175</v>
      </c>
      <c r="F39" s="6" t="str">
        <f t="shared" si="0"/>
        <v>High</v>
      </c>
      <c r="G39" s="6" t="str">
        <f t="shared" si="1"/>
        <v>Good</v>
      </c>
    </row>
    <row r="40" spans="3:7" ht="15.75" customHeight="1" x14ac:dyDescent="0.3">
      <c r="C40" s="6">
        <v>35</v>
      </c>
      <c r="D40" s="21">
        <v>81250</v>
      </c>
      <c r="E40" s="6">
        <v>18</v>
      </c>
      <c r="F40" s="6" t="str">
        <f t="shared" si="0"/>
        <v>High</v>
      </c>
      <c r="G40" s="6" t="str">
        <f t="shared" si="1"/>
        <v>Poor</v>
      </c>
    </row>
    <row r="41" spans="3:7" ht="15.75" customHeight="1" x14ac:dyDescent="0.3">
      <c r="C41" s="6">
        <v>36</v>
      </c>
      <c r="D41" s="21">
        <v>31350</v>
      </c>
      <c r="E41" s="6">
        <v>52</v>
      </c>
      <c r="F41" s="6" t="str">
        <f t="shared" si="0"/>
        <v>Moderate</v>
      </c>
      <c r="G41" s="6" t="str">
        <f t="shared" si="1"/>
        <v>Moderate</v>
      </c>
    </row>
    <row r="42" spans="3:7" ht="15.75" customHeight="1" x14ac:dyDescent="0.3">
      <c r="C42" s="6">
        <v>37</v>
      </c>
      <c r="D42" s="21">
        <v>29100</v>
      </c>
      <c r="E42" s="6">
        <v>113</v>
      </c>
      <c r="F42" s="6" t="str">
        <f t="shared" si="0"/>
        <v>Moderate</v>
      </c>
      <c r="G42" s="6" t="str">
        <f t="shared" si="1"/>
        <v>Good</v>
      </c>
    </row>
    <row r="43" spans="3:7" ht="15.75" customHeight="1" x14ac:dyDescent="0.3">
      <c r="C43" s="6">
        <v>38</v>
      </c>
      <c r="D43" s="21">
        <v>31350</v>
      </c>
      <c r="E43" s="6">
        <v>49</v>
      </c>
      <c r="F43" s="6" t="str">
        <f t="shared" si="0"/>
        <v>Moderate</v>
      </c>
      <c r="G43" s="6" t="str">
        <f t="shared" si="1"/>
        <v>Poor</v>
      </c>
    </row>
    <row r="44" spans="3:7" ht="15.75" customHeight="1" x14ac:dyDescent="0.3">
      <c r="C44" s="6">
        <v>39</v>
      </c>
      <c r="D44" s="21">
        <v>36000</v>
      </c>
      <c r="E44" s="6">
        <v>46</v>
      </c>
      <c r="F44" s="6" t="str">
        <f t="shared" si="0"/>
        <v>Moderate</v>
      </c>
      <c r="G44" s="6" t="str">
        <f t="shared" si="1"/>
        <v>Poor</v>
      </c>
    </row>
    <row r="45" spans="3:7" ht="15.75" customHeight="1" x14ac:dyDescent="0.3">
      <c r="C45" s="6">
        <v>40</v>
      </c>
      <c r="D45" s="21">
        <v>19200</v>
      </c>
      <c r="E45" s="6">
        <v>23</v>
      </c>
      <c r="F45" s="6" t="str">
        <f t="shared" si="0"/>
        <v>Low</v>
      </c>
      <c r="G45" s="6" t="str">
        <f t="shared" si="1"/>
        <v>Poor</v>
      </c>
    </row>
    <row r="46" spans="3:7" ht="15.75" customHeight="1" x14ac:dyDescent="0.3">
      <c r="C46" s="6">
        <v>41</v>
      </c>
      <c r="D46" s="21">
        <v>23550</v>
      </c>
      <c r="E46" s="6">
        <v>52</v>
      </c>
      <c r="F46" s="6" t="str">
        <f t="shared" si="0"/>
        <v>Low</v>
      </c>
      <c r="G46" s="6" t="str">
        <f t="shared" si="1"/>
        <v>Moderate</v>
      </c>
    </row>
    <row r="47" spans="3:7" ht="15.75" customHeight="1" x14ac:dyDescent="0.3">
      <c r="C47" s="6">
        <v>42</v>
      </c>
      <c r="D47" s="21">
        <v>35100</v>
      </c>
      <c r="E47" s="6">
        <v>90</v>
      </c>
      <c r="F47" s="6" t="str">
        <f t="shared" si="0"/>
        <v>Moderate</v>
      </c>
      <c r="G47" s="6" t="str">
        <f t="shared" si="1"/>
        <v>Moderate</v>
      </c>
    </row>
    <row r="48" spans="3:7" ht="15.75" customHeight="1" x14ac:dyDescent="0.3">
      <c r="C48" s="6">
        <v>43</v>
      </c>
      <c r="D48" s="21">
        <v>23250</v>
      </c>
      <c r="E48" s="6">
        <v>46</v>
      </c>
      <c r="F48" s="6" t="str">
        <f t="shared" si="0"/>
        <v>Low</v>
      </c>
      <c r="G48" s="6" t="str">
        <f t="shared" si="1"/>
        <v>Poor</v>
      </c>
    </row>
    <row r="49" spans="3:7" ht="15.75" customHeight="1" x14ac:dyDescent="0.3">
      <c r="C49" s="6">
        <v>44</v>
      </c>
      <c r="D49" s="21">
        <v>29250</v>
      </c>
      <c r="E49" s="6">
        <v>50</v>
      </c>
      <c r="F49" s="6" t="str">
        <f t="shared" si="0"/>
        <v>Moderate</v>
      </c>
      <c r="G49" s="6" t="str">
        <f t="shared" si="1"/>
        <v>Poor</v>
      </c>
    </row>
    <row r="50" spans="3:7" ht="15.75" customHeight="1" x14ac:dyDescent="0.3">
      <c r="C50" s="6">
        <v>45</v>
      </c>
      <c r="D50" s="21">
        <v>30750</v>
      </c>
      <c r="E50" s="6">
        <v>307</v>
      </c>
      <c r="F50" s="6" t="str">
        <f t="shared" si="0"/>
        <v>Moderate</v>
      </c>
      <c r="G50" s="6" t="str">
        <f t="shared" si="1"/>
        <v>Very Good</v>
      </c>
    </row>
    <row r="51" spans="3:7" ht="15.75" customHeight="1" x14ac:dyDescent="0.3">
      <c r="C51" s="6">
        <v>46</v>
      </c>
      <c r="D51" s="21">
        <v>22350</v>
      </c>
      <c r="E51" s="6">
        <v>165</v>
      </c>
      <c r="F51" s="6" t="str">
        <f t="shared" si="0"/>
        <v>Low</v>
      </c>
      <c r="G51" s="6" t="str">
        <f t="shared" si="1"/>
        <v>Good</v>
      </c>
    </row>
    <row r="52" spans="3:7" ht="15.75" customHeight="1" x14ac:dyDescent="0.3">
      <c r="C52" s="6">
        <v>47</v>
      </c>
      <c r="D52" s="21">
        <v>30000</v>
      </c>
      <c r="E52" s="6">
        <v>228</v>
      </c>
      <c r="F52" s="6" t="str">
        <f t="shared" si="0"/>
        <v>Moderate</v>
      </c>
      <c r="G52" s="6" t="str">
        <f t="shared" si="1"/>
        <v>Very Good</v>
      </c>
    </row>
    <row r="53" spans="3:7" ht="15.75" customHeight="1" x14ac:dyDescent="0.3">
      <c r="C53" s="6">
        <v>48</v>
      </c>
      <c r="D53" s="21">
        <v>30750</v>
      </c>
      <c r="E53" s="6">
        <v>240</v>
      </c>
      <c r="F53" s="6" t="str">
        <f t="shared" si="0"/>
        <v>Moderate</v>
      </c>
      <c r="G53" s="6" t="str">
        <f t="shared" si="1"/>
        <v>Very Good</v>
      </c>
    </row>
    <row r="54" spans="3:7" ht="15.75" customHeight="1" x14ac:dyDescent="0.3">
      <c r="C54" s="6">
        <v>49</v>
      </c>
      <c r="D54" s="21">
        <v>34800</v>
      </c>
      <c r="E54" s="6">
        <v>93</v>
      </c>
      <c r="F54" s="6" t="str">
        <f t="shared" si="0"/>
        <v>Moderate</v>
      </c>
      <c r="G54" s="6" t="str">
        <f t="shared" si="1"/>
        <v>Moderate</v>
      </c>
    </row>
    <row r="55" spans="3:7" ht="15.75" customHeight="1" x14ac:dyDescent="0.3">
      <c r="C55" s="6">
        <v>50</v>
      </c>
      <c r="D55" s="21">
        <v>23550</v>
      </c>
      <c r="E55" s="23">
        <v>95</v>
      </c>
      <c r="F55" s="6" t="str">
        <f t="shared" si="0"/>
        <v>Low</v>
      </c>
      <c r="G55" s="6" t="str">
        <f t="shared" si="1"/>
        <v>Moderate</v>
      </c>
    </row>
    <row r="56" spans="3:7" ht="15.75" customHeight="1" x14ac:dyDescent="0.3"/>
    <row r="57" spans="3:7" ht="15.75" customHeight="1" x14ac:dyDescent="0.3"/>
    <row r="58" spans="3:7" ht="15.75" customHeight="1" x14ac:dyDescent="0.3"/>
    <row r="59" spans="3:7" ht="15.75" customHeight="1" x14ac:dyDescent="0.3"/>
    <row r="60" spans="3:7" ht="15.75" customHeight="1" x14ac:dyDescent="0.3"/>
    <row r="61" spans="3:7" ht="15.75" customHeight="1" x14ac:dyDescent="0.3"/>
    <row r="62" spans="3:7" ht="15.75" customHeight="1" x14ac:dyDescent="0.3"/>
    <row r="63" spans="3:7" ht="15.75" customHeight="1" x14ac:dyDescent="0.3"/>
    <row r="64" spans="3:7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1000"/>
  <sheetViews>
    <sheetView topLeftCell="A13" workbookViewId="0">
      <selection activeCell="E14" sqref="E14"/>
    </sheetView>
  </sheetViews>
  <sheetFormatPr defaultColWidth="14.44140625" defaultRowHeight="15" customHeight="1" x14ac:dyDescent="0.3"/>
  <cols>
    <col min="1" max="2" width="8.77734375" customWidth="1"/>
    <col min="3" max="3" width="32.77734375" customWidth="1"/>
    <col min="4" max="4" width="13.109375" customWidth="1"/>
    <col min="5" max="5" width="19.44140625" customWidth="1"/>
    <col min="6" max="6" width="20" customWidth="1"/>
    <col min="7" max="7" width="10.5546875" customWidth="1"/>
    <col min="8" max="8" width="14.21875" customWidth="1"/>
    <col min="9" max="9" width="13.21875" customWidth="1"/>
    <col min="10" max="10" width="16.5546875" customWidth="1"/>
    <col min="11" max="11" width="20.21875" customWidth="1"/>
    <col min="12" max="26" width="8.77734375" customWidth="1"/>
  </cols>
  <sheetData>
    <row r="2" spans="3:11" ht="21" x14ac:dyDescent="0.4">
      <c r="C2" s="24" t="s">
        <v>41</v>
      </c>
      <c r="E2" s="76" t="s">
        <v>42</v>
      </c>
      <c r="F2" s="74"/>
      <c r="G2" s="75"/>
    </row>
    <row r="4" spans="3:11" ht="15" customHeight="1" x14ac:dyDescent="0.3">
      <c r="D4" s="64"/>
      <c r="E4" s="64"/>
      <c r="F4" s="64"/>
      <c r="G4" s="64"/>
      <c r="H4" s="64"/>
      <c r="I4" s="64"/>
      <c r="J4" s="64"/>
      <c r="K4" s="64"/>
    </row>
    <row r="5" spans="3:11" ht="28.8" x14ac:dyDescent="0.3">
      <c r="C5" s="25" t="s">
        <v>43</v>
      </c>
      <c r="D5" s="26" t="s">
        <v>44</v>
      </c>
      <c r="E5" s="26" t="s">
        <v>45</v>
      </c>
      <c r="F5" s="27" t="s">
        <v>46</v>
      </c>
      <c r="G5" s="26" t="s">
        <v>47</v>
      </c>
      <c r="H5" s="26" t="s">
        <v>48</v>
      </c>
      <c r="I5" s="26" t="s">
        <v>49</v>
      </c>
      <c r="J5" s="26" t="s">
        <v>50</v>
      </c>
      <c r="K5" s="26" t="s">
        <v>51</v>
      </c>
    </row>
    <row r="6" spans="3:11" ht="14.4" x14ac:dyDescent="0.3">
      <c r="C6" s="28" t="s">
        <v>52</v>
      </c>
      <c r="D6" s="23">
        <f>FIND("-",C6)</f>
        <v>9</v>
      </c>
      <c r="E6" s="23">
        <f>FIND(".",C6)</f>
        <v>16</v>
      </c>
      <c r="F6" s="23" t="str">
        <f>MID(C6,FIND("@",C6)+1,7)</f>
        <v>hotmail</v>
      </c>
      <c r="G6" s="23" t="str">
        <f>LEFT(C6,FIND("-",C6)-1)</f>
        <v>Surendra</v>
      </c>
      <c r="H6" s="23" t="str">
        <f>MID(C6,FIND("-",C6)+1,6)</f>
        <v>Achari</v>
      </c>
      <c r="I6" s="23" t="str">
        <f>MID(C6,FIND(".",C6)+1,4)</f>
        <v>1125</v>
      </c>
      <c r="J6" s="23" t="str">
        <f>UPPER(G6)</f>
        <v>SURENDRA</v>
      </c>
      <c r="K6" s="23" t="str">
        <f>PROPER(J6)</f>
        <v>Surendra</v>
      </c>
    </row>
    <row r="7" spans="3:11" ht="14.4" x14ac:dyDescent="0.3">
      <c r="C7" s="28" t="s">
        <v>53</v>
      </c>
      <c r="D7" s="23">
        <f t="shared" ref="D7:D11" si="0">FIND("-",C7)</f>
        <v>5</v>
      </c>
      <c r="E7" s="23">
        <f t="shared" ref="E7:E11" si="1">FIND(".",C7)</f>
        <v>12</v>
      </c>
      <c r="F7" s="23" t="str">
        <f t="shared" ref="F7:F11" si="2">MID(C7,FIND("@",C7)+1,7)</f>
        <v>gmail.c</v>
      </c>
      <c r="G7" s="23" t="str">
        <f t="shared" ref="G7:G11" si="3">LEFT(C7,FIND("-",C7)-1)</f>
        <v>Ajay</v>
      </c>
      <c r="H7" s="23" t="str">
        <f t="shared" ref="H7:H11" si="4">MID(C7,FIND("-",C7)+1,6)</f>
        <v>jeevan</v>
      </c>
      <c r="I7" s="23" t="str">
        <f t="shared" ref="I7:I11" si="5">MID(C7,FIND(".",C7)+1,4)</f>
        <v>1276</v>
      </c>
      <c r="J7" s="23" t="str">
        <f t="shared" ref="J7:J11" si="6">UPPER(G7)</f>
        <v>AJAY</v>
      </c>
      <c r="K7" s="23" t="str">
        <f t="shared" ref="K7:K11" si="7">PROPER(J7)</f>
        <v>Ajay</v>
      </c>
    </row>
    <row r="8" spans="3:11" ht="14.4" x14ac:dyDescent="0.3">
      <c r="C8" s="28" t="s">
        <v>54</v>
      </c>
      <c r="D8" s="23">
        <f t="shared" si="0"/>
        <v>6</v>
      </c>
      <c r="E8" s="23">
        <f t="shared" si="1"/>
        <v>13</v>
      </c>
      <c r="F8" s="23" t="str">
        <f t="shared" si="2"/>
        <v>gmail.c</v>
      </c>
      <c r="G8" s="23" t="str">
        <f t="shared" si="3"/>
        <v>kesav</v>
      </c>
      <c r="H8" s="23" t="str">
        <f t="shared" si="4"/>
        <v>shetty</v>
      </c>
      <c r="I8" s="23" t="str">
        <f t="shared" si="5"/>
        <v>1987</v>
      </c>
      <c r="J8" s="23" t="str">
        <f t="shared" si="6"/>
        <v>KESAV</v>
      </c>
      <c r="K8" s="23" t="str">
        <f t="shared" si="7"/>
        <v>Kesav</v>
      </c>
    </row>
    <row r="9" spans="3:11" ht="14.4" x14ac:dyDescent="0.3">
      <c r="C9" s="28" t="s">
        <v>55</v>
      </c>
      <c r="D9" s="23">
        <f t="shared" si="0"/>
        <v>7</v>
      </c>
      <c r="E9" s="23">
        <f t="shared" si="1"/>
        <v>15</v>
      </c>
      <c r="F9" s="23" t="str">
        <f t="shared" si="2"/>
        <v>yahoo.c</v>
      </c>
      <c r="G9" s="23" t="str">
        <f t="shared" si="3"/>
        <v>manasi</v>
      </c>
      <c r="H9" s="23" t="str">
        <f t="shared" si="4"/>
        <v>trived</v>
      </c>
      <c r="I9" s="23" t="str">
        <f t="shared" si="5"/>
        <v>1298</v>
      </c>
      <c r="J9" s="23" t="str">
        <f t="shared" si="6"/>
        <v>MANASI</v>
      </c>
      <c r="K9" s="23" t="str">
        <f t="shared" si="7"/>
        <v>Manasi</v>
      </c>
    </row>
    <row r="10" spans="3:11" ht="14.4" x14ac:dyDescent="0.3">
      <c r="C10" s="28" t="s">
        <v>56</v>
      </c>
      <c r="D10" s="23">
        <f t="shared" si="0"/>
        <v>6</v>
      </c>
      <c r="E10" s="23">
        <f t="shared" si="1"/>
        <v>12</v>
      </c>
      <c r="F10" s="23" t="str">
        <f t="shared" si="2"/>
        <v>outlook</v>
      </c>
      <c r="G10" s="23" t="str">
        <f t="shared" si="3"/>
        <v>surat</v>
      </c>
      <c r="H10" s="23" t="str">
        <f t="shared" si="4"/>
        <v>singh.</v>
      </c>
      <c r="I10" s="23" t="str">
        <f t="shared" si="5"/>
        <v>1354</v>
      </c>
      <c r="J10" s="23" t="str">
        <f t="shared" si="6"/>
        <v>SURAT</v>
      </c>
      <c r="K10" s="23" t="str">
        <f t="shared" si="7"/>
        <v>Surat</v>
      </c>
    </row>
    <row r="11" spans="3:11" ht="14.4" x14ac:dyDescent="0.3">
      <c r="C11" s="28" t="s">
        <v>57</v>
      </c>
      <c r="D11" s="23">
        <f t="shared" si="0"/>
        <v>7</v>
      </c>
      <c r="E11" s="23">
        <f t="shared" si="1"/>
        <v>11</v>
      </c>
      <c r="F11" s="23" t="str">
        <f t="shared" si="2"/>
        <v>hotmail</v>
      </c>
      <c r="G11" s="23" t="str">
        <f t="shared" si="3"/>
        <v>gaurav</v>
      </c>
      <c r="H11" s="23" t="str">
        <f t="shared" si="4"/>
        <v>raj.13</v>
      </c>
      <c r="I11" s="23" t="str">
        <f t="shared" si="5"/>
        <v>1399</v>
      </c>
      <c r="J11" s="23" t="str">
        <f t="shared" si="6"/>
        <v>GAURAV</v>
      </c>
      <c r="K11" s="23" t="str">
        <f t="shared" si="7"/>
        <v>Gaurav</v>
      </c>
    </row>
    <row r="14" spans="3:11" ht="14.4" x14ac:dyDescent="0.3">
      <c r="C14" s="24" t="s">
        <v>58</v>
      </c>
    </row>
    <row r="16" spans="3:11" ht="28.8" x14ac:dyDescent="0.3">
      <c r="C16" s="29" t="s">
        <v>59</v>
      </c>
      <c r="D16" s="30" t="s">
        <v>60</v>
      </c>
      <c r="E16" s="30" t="s">
        <v>61</v>
      </c>
      <c r="F16" s="30" t="s">
        <v>62</v>
      </c>
      <c r="G16" s="30" t="s">
        <v>63</v>
      </c>
      <c r="H16" s="70" t="s">
        <v>64</v>
      </c>
      <c r="I16" s="30" t="s">
        <v>65</v>
      </c>
    </row>
    <row r="17" spans="3:9" ht="14.4" x14ac:dyDescent="0.3">
      <c r="C17" s="31">
        <v>44288</v>
      </c>
      <c r="D17" s="23" t="str">
        <f>TEXT(C17,"mm")</f>
        <v>04</v>
      </c>
      <c r="E17" s="23" t="str">
        <f>TEXT(C17,"mmmm")</f>
        <v>April</v>
      </c>
      <c r="F17" s="23" t="str">
        <f>TEXT(C17,"dd")</f>
        <v>02</v>
      </c>
      <c r="G17" s="68">
        <f>YEAR(C17)</f>
        <v>2021</v>
      </c>
      <c r="H17" s="71">
        <f>WEEKNUM(C17)</f>
        <v>14</v>
      </c>
      <c r="I17" s="69" t="str">
        <f>CHOOSE(WEEKDAY(A2),"sun","mon","tue","wed","Thr","Fri","Sat")</f>
        <v>Sat</v>
      </c>
    </row>
    <row r="18" spans="3:9" ht="14.4" x14ac:dyDescent="0.3">
      <c r="C18" s="31">
        <v>44259</v>
      </c>
      <c r="D18" s="23" t="str">
        <f t="shared" ref="D18:D25" si="8">TEXT(C18,"mm")</f>
        <v>03</v>
      </c>
      <c r="E18" s="23" t="str">
        <f t="shared" ref="E18:E25" si="9">TEXT(C18,"mmmm")</f>
        <v>March</v>
      </c>
      <c r="F18" s="23" t="str">
        <f t="shared" ref="F18:F25" si="10">TEXT(C18,"dd")</f>
        <v>04</v>
      </c>
      <c r="G18" s="68">
        <f t="shared" ref="G18:G25" si="11">YEAR(C18)</f>
        <v>2021</v>
      </c>
      <c r="H18" s="71">
        <f t="shared" ref="H18:H25" si="12">WEEKNUM(C18)</f>
        <v>10</v>
      </c>
      <c r="I18" s="69" t="str">
        <f t="shared" ref="I18:I25" si="13">CHOOSE(WEEKDAY(A3),"sun","mon","tue","wed","Thr","Fri","Sat")</f>
        <v>Sat</v>
      </c>
    </row>
    <row r="19" spans="3:9" ht="14.4" x14ac:dyDescent="0.3">
      <c r="C19" s="31">
        <v>44359</v>
      </c>
      <c r="D19" s="23" t="str">
        <f t="shared" si="8"/>
        <v>06</v>
      </c>
      <c r="E19" s="23" t="str">
        <f t="shared" si="9"/>
        <v>June</v>
      </c>
      <c r="F19" s="23" t="str">
        <f t="shared" si="10"/>
        <v>12</v>
      </c>
      <c r="G19" s="68">
        <f t="shared" si="11"/>
        <v>2021</v>
      </c>
      <c r="H19" s="71">
        <f t="shared" si="12"/>
        <v>24</v>
      </c>
      <c r="I19" s="69" t="str">
        <f t="shared" si="13"/>
        <v>Sat</v>
      </c>
    </row>
    <row r="20" spans="3:9" ht="14.4" x14ac:dyDescent="0.3">
      <c r="C20" s="31">
        <v>44392</v>
      </c>
      <c r="D20" s="23" t="str">
        <f t="shared" si="8"/>
        <v>07</v>
      </c>
      <c r="E20" s="23" t="str">
        <f t="shared" si="9"/>
        <v>July</v>
      </c>
      <c r="F20" s="23" t="str">
        <f t="shared" si="10"/>
        <v>15</v>
      </c>
      <c r="G20" s="68">
        <f t="shared" si="11"/>
        <v>2021</v>
      </c>
      <c r="H20" s="71">
        <f t="shared" si="12"/>
        <v>29</v>
      </c>
      <c r="I20" s="69" t="str">
        <f t="shared" si="13"/>
        <v>Sat</v>
      </c>
    </row>
    <row r="21" spans="3:9" ht="15.75" customHeight="1" x14ac:dyDescent="0.3">
      <c r="C21" s="31">
        <v>44428</v>
      </c>
      <c r="D21" s="23" t="str">
        <f t="shared" si="8"/>
        <v>08</v>
      </c>
      <c r="E21" s="23" t="str">
        <f t="shared" si="9"/>
        <v>August</v>
      </c>
      <c r="F21" s="23" t="str">
        <f t="shared" si="10"/>
        <v>20</v>
      </c>
      <c r="G21" s="68">
        <f t="shared" si="11"/>
        <v>2021</v>
      </c>
      <c r="H21" s="71">
        <f t="shared" si="12"/>
        <v>34</v>
      </c>
      <c r="I21" s="69" t="str">
        <f t="shared" si="13"/>
        <v>Sat</v>
      </c>
    </row>
    <row r="22" spans="3:9" ht="15.75" customHeight="1" x14ac:dyDescent="0.3">
      <c r="C22" s="31">
        <v>44267</v>
      </c>
      <c r="D22" s="23" t="str">
        <f t="shared" si="8"/>
        <v>03</v>
      </c>
      <c r="E22" s="23" t="str">
        <f t="shared" si="9"/>
        <v>March</v>
      </c>
      <c r="F22" s="23" t="str">
        <f t="shared" si="10"/>
        <v>12</v>
      </c>
      <c r="G22" s="68">
        <f t="shared" si="11"/>
        <v>2021</v>
      </c>
      <c r="H22" s="71">
        <f t="shared" si="12"/>
        <v>11</v>
      </c>
      <c r="I22" s="69" t="str">
        <f t="shared" si="13"/>
        <v>Sat</v>
      </c>
    </row>
    <row r="23" spans="3:9" ht="15.75" customHeight="1" x14ac:dyDescent="0.3">
      <c r="C23" s="31">
        <v>44548</v>
      </c>
      <c r="D23" s="23" t="str">
        <f t="shared" si="8"/>
        <v>12</v>
      </c>
      <c r="E23" s="23" t="str">
        <f t="shared" si="9"/>
        <v>December</v>
      </c>
      <c r="F23" s="23" t="str">
        <f t="shared" si="10"/>
        <v>18</v>
      </c>
      <c r="G23" s="68">
        <f t="shared" si="11"/>
        <v>2021</v>
      </c>
      <c r="H23" s="71">
        <f t="shared" si="12"/>
        <v>51</v>
      </c>
      <c r="I23" s="69" t="str">
        <f t="shared" si="13"/>
        <v>Sat</v>
      </c>
    </row>
    <row r="24" spans="3:9" ht="15.75" customHeight="1" x14ac:dyDescent="0.3">
      <c r="C24" s="31">
        <v>44249</v>
      </c>
      <c r="D24" s="23" t="str">
        <f t="shared" si="8"/>
        <v>02</v>
      </c>
      <c r="E24" s="23" t="str">
        <f t="shared" si="9"/>
        <v>February</v>
      </c>
      <c r="F24" s="23" t="str">
        <f t="shared" si="10"/>
        <v>22</v>
      </c>
      <c r="G24" s="68">
        <f t="shared" si="11"/>
        <v>2021</v>
      </c>
      <c r="H24" s="71">
        <f t="shared" si="12"/>
        <v>9</v>
      </c>
      <c r="I24" s="69" t="str">
        <f t="shared" si="13"/>
        <v>Sat</v>
      </c>
    </row>
    <row r="25" spans="3:9" ht="15.75" customHeight="1" x14ac:dyDescent="0.3">
      <c r="C25" s="31">
        <v>44613</v>
      </c>
      <c r="D25" s="23" t="str">
        <f t="shared" si="8"/>
        <v>02</v>
      </c>
      <c r="E25" s="23" t="str">
        <f t="shared" si="9"/>
        <v>February</v>
      </c>
      <c r="F25" s="23" t="str">
        <f t="shared" si="10"/>
        <v>21</v>
      </c>
      <c r="G25" s="68">
        <f t="shared" si="11"/>
        <v>2022</v>
      </c>
      <c r="H25" s="71">
        <f t="shared" si="12"/>
        <v>9</v>
      </c>
      <c r="I25" s="69" t="str">
        <f t="shared" si="13"/>
        <v>Sat</v>
      </c>
    </row>
    <row r="26" spans="3:9" ht="15.75" customHeight="1" x14ac:dyDescent="0.3"/>
    <row r="27" spans="3:9" ht="15.75" customHeight="1" x14ac:dyDescent="0.3"/>
    <row r="28" spans="3:9" ht="15.75" customHeight="1" x14ac:dyDescent="0.3">
      <c r="C28" s="32"/>
    </row>
    <row r="29" spans="3:9" ht="15.75" customHeight="1" x14ac:dyDescent="0.3">
      <c r="C29" s="77" t="s">
        <v>66</v>
      </c>
      <c r="D29" s="78"/>
      <c r="E29" s="79"/>
    </row>
    <row r="30" spans="3:9" ht="15.75" customHeight="1" x14ac:dyDescent="0.3">
      <c r="C30" s="80">
        <f ca="1">TODAY()</f>
        <v>44787</v>
      </c>
      <c r="D30" s="78"/>
      <c r="E30" s="79"/>
    </row>
    <row r="31" spans="3:9" ht="15.75" customHeight="1" x14ac:dyDescent="0.3"/>
    <row r="32" spans="3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E2:G2"/>
    <mergeCell ref="C29:E29"/>
    <mergeCell ref="C30:E30"/>
  </mergeCells>
  <hyperlinks>
    <hyperlink ref="C6" r:id="rId1" xr:uid="{00000000-0004-0000-0200-000000000000}"/>
    <hyperlink ref="C7" r:id="rId2" xr:uid="{00000000-0004-0000-0200-000001000000}"/>
    <hyperlink ref="C8" r:id="rId3" xr:uid="{00000000-0004-0000-0200-000002000000}"/>
    <hyperlink ref="C9" r:id="rId4" xr:uid="{00000000-0004-0000-0200-000003000000}"/>
    <hyperlink ref="C10" r:id="rId5" xr:uid="{00000000-0004-0000-0200-000004000000}"/>
    <hyperlink ref="C11" r:id="rId6" xr:uid="{00000000-0004-0000-0200-000005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K1000"/>
  <sheetViews>
    <sheetView workbookViewId="0">
      <selection activeCell="F22" sqref="F22"/>
    </sheetView>
  </sheetViews>
  <sheetFormatPr defaultColWidth="14.44140625" defaultRowHeight="15" customHeight="1" x14ac:dyDescent="0.3"/>
  <cols>
    <col min="1" max="2" width="8.77734375" customWidth="1"/>
    <col min="3" max="3" width="19" customWidth="1"/>
    <col min="4" max="4" width="18.109375" customWidth="1"/>
    <col min="5" max="5" width="21.109375" customWidth="1"/>
    <col min="6" max="6" width="19" customWidth="1"/>
    <col min="7" max="7" width="8.77734375" customWidth="1"/>
    <col min="8" max="8" width="30.77734375" customWidth="1"/>
    <col min="9" max="26" width="8.77734375" customWidth="1"/>
  </cols>
  <sheetData>
    <row r="4" spans="2:8" ht="14.4" x14ac:dyDescent="0.3">
      <c r="B4" s="2" t="s">
        <v>67</v>
      </c>
    </row>
    <row r="5" spans="2:8" ht="14.4" x14ac:dyDescent="0.3">
      <c r="E5" s="64"/>
      <c r="H5" s="33" t="s">
        <v>68</v>
      </c>
    </row>
    <row r="6" spans="2:8" ht="14.4" x14ac:dyDescent="0.3">
      <c r="C6" s="33" t="s">
        <v>69</v>
      </c>
      <c r="D6" s="33" t="s">
        <v>70</v>
      </c>
      <c r="E6" s="33" t="s">
        <v>71</v>
      </c>
      <c r="H6" s="34" t="s">
        <v>72</v>
      </c>
    </row>
    <row r="7" spans="2:8" ht="14.4" x14ac:dyDescent="0.3">
      <c r="C7" s="35">
        <v>43963</v>
      </c>
      <c r="D7" s="35">
        <v>44351</v>
      </c>
      <c r="E7" s="23">
        <f>NETWORKDAYS.INTL(C7,D7,11,H7:H12)</f>
        <v>329</v>
      </c>
      <c r="H7" s="35">
        <v>43992</v>
      </c>
    </row>
    <row r="8" spans="2:8" ht="14.4" x14ac:dyDescent="0.3">
      <c r="H8" s="35">
        <v>44058</v>
      </c>
    </row>
    <row r="9" spans="2:8" ht="14.4" x14ac:dyDescent="0.3">
      <c r="H9" s="35">
        <v>44094</v>
      </c>
    </row>
    <row r="10" spans="2:8" ht="14.4" x14ac:dyDescent="0.3">
      <c r="H10" s="35">
        <v>44149</v>
      </c>
    </row>
    <row r="11" spans="2:8" ht="14.4" x14ac:dyDescent="0.3">
      <c r="H11" s="35">
        <v>44190</v>
      </c>
    </row>
    <row r="12" spans="2:8" ht="14.4" x14ac:dyDescent="0.3">
      <c r="H12" s="35">
        <v>44196</v>
      </c>
    </row>
    <row r="15" spans="2:8" ht="14.4" x14ac:dyDescent="0.3">
      <c r="C15" s="33" t="s">
        <v>73</v>
      </c>
      <c r="D15" s="33" t="s">
        <v>69</v>
      </c>
      <c r="E15" s="33" t="s">
        <v>74</v>
      </c>
      <c r="F15" s="33" t="s">
        <v>70</v>
      </c>
    </row>
    <row r="16" spans="2:8" ht="14.4" x14ac:dyDescent="0.3">
      <c r="C16" s="23" t="s">
        <v>75</v>
      </c>
      <c r="D16" s="35">
        <v>43963</v>
      </c>
      <c r="E16" s="23">
        <v>326</v>
      </c>
      <c r="F16" s="35">
        <f>WORKDAY.INTL(D16,E16,11,$H$7:$H$12)</f>
        <v>44349</v>
      </c>
    </row>
    <row r="17" spans="3:11" ht="14.4" x14ac:dyDescent="0.3">
      <c r="C17" s="23" t="s">
        <v>76</v>
      </c>
      <c r="D17" s="35">
        <v>44007</v>
      </c>
      <c r="E17" s="23">
        <v>290</v>
      </c>
      <c r="F17" s="35">
        <f>WORKDAY.INTL(D17,E17,11,$H$7:$H$12)</f>
        <v>44350</v>
      </c>
    </row>
    <row r="18" spans="3:11" ht="14.4" x14ac:dyDescent="0.3">
      <c r="C18" s="23" t="s">
        <v>77</v>
      </c>
      <c r="D18" s="35">
        <v>43900</v>
      </c>
      <c r="E18" s="23">
        <v>340</v>
      </c>
      <c r="F18" s="35">
        <f t="shared" ref="F18:F19" si="0">WORKDAY.INTL(D18,E18,11,$H$7:$H$12)</f>
        <v>44302</v>
      </c>
    </row>
    <row r="19" spans="3:11" ht="14.4" x14ac:dyDescent="0.3">
      <c r="C19" s="23" t="s">
        <v>78</v>
      </c>
      <c r="D19" s="35">
        <v>43809</v>
      </c>
      <c r="E19" s="23">
        <v>350</v>
      </c>
      <c r="F19" s="35">
        <f t="shared" si="0"/>
        <v>44223</v>
      </c>
    </row>
    <row r="21" spans="3:11" ht="15.75" customHeight="1" x14ac:dyDescent="0.3"/>
    <row r="22" spans="3:11" ht="15.75" customHeight="1" x14ac:dyDescent="0.3"/>
    <row r="23" spans="3:11" ht="15.75" customHeight="1" x14ac:dyDescent="0.3"/>
    <row r="24" spans="3:11" ht="15.75" customHeight="1" x14ac:dyDescent="0.3">
      <c r="C24" s="85" t="s">
        <v>194</v>
      </c>
      <c r="D24" s="85" t="s">
        <v>195</v>
      </c>
      <c r="E24" s="85" t="s">
        <v>196</v>
      </c>
      <c r="F24" s="85" t="s">
        <v>197</v>
      </c>
      <c r="G24" s="85" t="s">
        <v>198</v>
      </c>
      <c r="H24" s="85" t="s">
        <v>199</v>
      </c>
      <c r="I24" s="85" t="s">
        <v>200</v>
      </c>
      <c r="J24" s="85" t="s">
        <v>201</v>
      </c>
      <c r="K24" s="85" t="s">
        <v>202</v>
      </c>
    </row>
    <row r="25" spans="3:11" ht="15.75" customHeight="1" x14ac:dyDescent="0.3">
      <c r="C25" s="86" t="s">
        <v>203</v>
      </c>
      <c r="D25" s="87">
        <v>34933</v>
      </c>
      <c r="E25" s="88" t="str">
        <f>TEXT(D25,"mmmm")</f>
        <v>August</v>
      </c>
      <c r="F25" s="86" t="str">
        <f>TEXT(D25,"dddd")</f>
        <v>Tuesday</v>
      </c>
      <c r="G25" s="89">
        <f ca="1">DATEDIF(D25, TODAY(), "Y")-1</f>
        <v>25</v>
      </c>
      <c r="H25" s="86">
        <f ca="1">DATEDIF(D25,TODAY(),"Ym")</f>
        <v>11</v>
      </c>
      <c r="I25" s="86">
        <f ca="1">DATEDIF(D25,TODAY(),"md")</f>
        <v>23</v>
      </c>
      <c r="J25" s="86">
        <f ca="1">DATEDIF(D25,TODAY(),"m")</f>
        <v>323</v>
      </c>
      <c r="K25" s="86">
        <f ca="1">DATEDIF(D25,TODAY(),"d")</f>
        <v>9854</v>
      </c>
    </row>
    <row r="26" spans="3:11" ht="15.75" customHeight="1" x14ac:dyDescent="0.3">
      <c r="C26" s="86" t="s">
        <v>204</v>
      </c>
      <c r="D26" s="87">
        <v>36144</v>
      </c>
      <c r="E26" s="88" t="str">
        <f t="shared" ref="E26:E28" si="1">TEXT(D26,"mmmm")</f>
        <v>December</v>
      </c>
      <c r="F26" s="86" t="str">
        <f t="shared" ref="F26:F28" si="2">TEXT(D26,"dddd")</f>
        <v>Tuesday</v>
      </c>
      <c r="G26" s="89">
        <f ca="1">DATEDIF(D26, TODAY(), "Y")</f>
        <v>23</v>
      </c>
      <c r="H26" s="86">
        <f t="shared" ref="H26:H28" ca="1" si="3">DATEDIF(D26,TODAY(),"Ym")</f>
        <v>7</v>
      </c>
      <c r="I26" s="86">
        <f t="shared" ref="I26:I28" ca="1" si="4">DATEDIF(D26,TODAY(),"md")</f>
        <v>30</v>
      </c>
      <c r="J26" s="86">
        <f t="shared" ref="J26:J28" ca="1" si="5">DATEDIF(D26,TODAY(),"m")</f>
        <v>283</v>
      </c>
      <c r="K26" s="86">
        <f t="shared" ref="K26:K28" ca="1" si="6">DATEDIF(D26,TODAY(),"d")</f>
        <v>8643</v>
      </c>
    </row>
    <row r="27" spans="3:11" ht="15.75" customHeight="1" x14ac:dyDescent="0.3">
      <c r="C27" s="86" t="s">
        <v>205</v>
      </c>
      <c r="D27" s="87">
        <v>35571</v>
      </c>
      <c r="E27" s="88" t="str">
        <f t="shared" si="1"/>
        <v>May</v>
      </c>
      <c r="F27" s="86" t="str">
        <f t="shared" si="2"/>
        <v>Wednesday</v>
      </c>
      <c r="G27" s="89">
        <f ca="1">DATEDIF(D27, TODAY(), "Y")</f>
        <v>25</v>
      </c>
      <c r="H27" s="86">
        <f t="shared" ca="1" si="3"/>
        <v>2</v>
      </c>
      <c r="I27" s="86">
        <f t="shared" ca="1" si="4"/>
        <v>24</v>
      </c>
      <c r="J27" s="86">
        <f t="shared" ca="1" si="5"/>
        <v>302</v>
      </c>
      <c r="K27" s="86">
        <f t="shared" ca="1" si="6"/>
        <v>9216</v>
      </c>
    </row>
    <row r="28" spans="3:11" ht="15.75" customHeight="1" x14ac:dyDescent="0.3">
      <c r="C28" s="86" t="s">
        <v>206</v>
      </c>
      <c r="D28" s="87">
        <v>36343</v>
      </c>
      <c r="E28" s="88" t="str">
        <f t="shared" si="1"/>
        <v>July</v>
      </c>
      <c r="F28" s="86" t="str">
        <f t="shared" si="2"/>
        <v>Friday</v>
      </c>
      <c r="G28" s="89">
        <f ca="1">DATEDIF(D28, TODAY(), "Y")</f>
        <v>23</v>
      </c>
      <c r="H28" s="86">
        <f t="shared" ca="1" si="3"/>
        <v>1</v>
      </c>
      <c r="I28" s="86">
        <f t="shared" ca="1" si="4"/>
        <v>12</v>
      </c>
      <c r="J28" s="86">
        <f t="shared" ca="1" si="5"/>
        <v>277</v>
      </c>
      <c r="K28" s="86">
        <f t="shared" ca="1" si="6"/>
        <v>8444</v>
      </c>
    </row>
    <row r="29" spans="3:11" ht="15.75" customHeight="1" x14ac:dyDescent="0.3"/>
    <row r="30" spans="3:11" ht="15.75" customHeight="1" x14ac:dyDescent="0.3"/>
    <row r="31" spans="3:11" ht="15.75" customHeight="1" x14ac:dyDescent="0.3"/>
    <row r="32" spans="3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5" sqref="B5:C12"/>
    </sheetView>
  </sheetViews>
  <sheetFormatPr defaultColWidth="14.44140625" defaultRowHeight="15" customHeight="1" x14ac:dyDescent="0.3"/>
  <cols>
    <col min="1" max="7" width="8.77734375" customWidth="1"/>
  </cols>
  <sheetData>
    <row r="1" spans="1:26" ht="14.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2" t="s">
        <v>79</v>
      </c>
      <c r="B2" s="24" t="s">
        <v>80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8" x14ac:dyDescent="0.35">
      <c r="A4" s="11"/>
      <c r="B4" s="36" t="s">
        <v>81</v>
      </c>
      <c r="C4" s="36" t="s">
        <v>82</v>
      </c>
      <c r="D4" s="11"/>
      <c r="E4" s="11"/>
      <c r="F4" s="37" t="s">
        <v>83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23">
        <v>3</v>
      </c>
      <c r="C5" s="23">
        <v>27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23">
        <v>2</v>
      </c>
      <c r="C6" s="23">
        <v>-18</v>
      </c>
      <c r="D6" s="11"/>
      <c r="E6" s="11"/>
      <c r="F6" s="38" t="s">
        <v>84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6" ht="14.4" x14ac:dyDescent="0.3">
      <c r="A7" s="11"/>
      <c r="B7" s="23">
        <v>4</v>
      </c>
      <c r="C7" s="23">
        <v>138</v>
      </c>
      <c r="D7" s="11"/>
      <c r="E7" s="11"/>
      <c r="F7" s="38" t="s">
        <v>85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6" ht="14.4" x14ac:dyDescent="0.3">
      <c r="A8" s="11"/>
      <c r="B8" s="23">
        <v>10</v>
      </c>
      <c r="C8" s="23">
        <v>3870</v>
      </c>
      <c r="D8" s="11"/>
      <c r="E8" s="11"/>
      <c r="F8" s="38" t="s">
        <v>86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6" ht="14.4" x14ac:dyDescent="0.3">
      <c r="A9" s="11"/>
      <c r="B9" s="23">
        <v>12</v>
      </c>
      <c r="C9" s="23">
        <v>7002</v>
      </c>
      <c r="D9" s="11"/>
      <c r="E9" s="11"/>
      <c r="F9" s="38" t="s">
        <v>87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6" ht="14.4" x14ac:dyDescent="0.3">
      <c r="A10" s="11"/>
      <c r="B10" s="23">
        <v>15</v>
      </c>
      <c r="C10" s="23">
        <v>14295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23">
        <v>9</v>
      </c>
      <c r="C11" s="23">
        <v>2733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23">
        <v>5</v>
      </c>
      <c r="C12" s="23">
        <v>345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1002"/>
  <sheetViews>
    <sheetView workbookViewId="0">
      <selection activeCell="J13" sqref="J13"/>
    </sheetView>
  </sheetViews>
  <sheetFormatPr defaultColWidth="14.44140625" defaultRowHeight="15" customHeight="1" x14ac:dyDescent="0.3"/>
  <cols>
    <col min="1" max="3" width="8.77734375" customWidth="1"/>
    <col min="4" max="4" width="19.44140625" customWidth="1"/>
    <col min="5" max="7" width="8.77734375" customWidth="1"/>
    <col min="8" max="8" width="20.44140625" customWidth="1"/>
    <col min="9" max="9" width="12.77734375" customWidth="1"/>
    <col min="10" max="10" width="13.77734375" customWidth="1"/>
    <col min="11" max="26" width="8.77734375" customWidth="1"/>
  </cols>
  <sheetData>
    <row r="2" spans="2:10" ht="14.4" x14ac:dyDescent="0.3">
      <c r="B2" s="2" t="s">
        <v>88</v>
      </c>
      <c r="C2" s="24" t="s">
        <v>89</v>
      </c>
    </row>
    <row r="5" spans="2:10" ht="15.6" x14ac:dyDescent="0.4">
      <c r="C5" s="81" t="s">
        <v>90</v>
      </c>
      <c r="D5" s="82"/>
      <c r="E5" s="82"/>
      <c r="F5" s="39"/>
      <c r="G5" s="39"/>
      <c r="H5" s="39"/>
      <c r="I5" s="39"/>
      <c r="J5" s="39"/>
    </row>
    <row r="6" spans="2:10" ht="28.8" x14ac:dyDescent="0.3">
      <c r="C6" s="40" t="s">
        <v>91</v>
      </c>
      <c r="D6" s="40" t="s">
        <v>92</v>
      </c>
      <c r="E6" s="40" t="s">
        <v>93</v>
      </c>
      <c r="F6" s="39"/>
      <c r="G6" s="39"/>
      <c r="H6" s="40" t="s">
        <v>92</v>
      </c>
      <c r="I6" s="66" t="s">
        <v>91</v>
      </c>
      <c r="J6" s="66" t="s">
        <v>93</v>
      </c>
    </row>
    <row r="7" spans="2:10" ht="17.25" customHeight="1" x14ac:dyDescent="0.3">
      <c r="C7" s="41" t="s">
        <v>94</v>
      </c>
      <c r="D7" s="41" t="s">
        <v>95</v>
      </c>
      <c r="E7" s="41">
        <v>7670</v>
      </c>
      <c r="F7" s="39"/>
      <c r="G7" s="39"/>
      <c r="H7" s="65" t="s">
        <v>101</v>
      </c>
      <c r="I7" s="67" t="str">
        <f>INDEX(C7:E42,MATCH(H7,D7:D42,0),1)</f>
        <v>East</v>
      </c>
      <c r="J7" s="67">
        <f>VLOOKUP(H7,D7:E42,2,FALSE)</f>
        <v>726153</v>
      </c>
    </row>
    <row r="8" spans="2:10" ht="14.4" x14ac:dyDescent="0.3">
      <c r="C8" s="41" t="s">
        <v>94</v>
      </c>
      <c r="D8" s="41" t="s">
        <v>97</v>
      </c>
      <c r="E8" s="41">
        <v>2069770</v>
      </c>
      <c r="F8" s="39"/>
      <c r="G8" s="39"/>
      <c r="J8">
        <f>INDEX(C7:E42,MATCH(H7,D7:D42,0),3)</f>
        <v>726153</v>
      </c>
    </row>
    <row r="9" spans="2:10" ht="14.4" x14ac:dyDescent="0.3">
      <c r="C9" s="41" t="s">
        <v>98</v>
      </c>
      <c r="D9" s="41" t="s">
        <v>99</v>
      </c>
      <c r="E9" s="41">
        <v>55216</v>
      </c>
      <c r="F9" s="39"/>
      <c r="G9" s="39"/>
    </row>
    <row r="10" spans="2:10" ht="14.4" x14ac:dyDescent="0.3">
      <c r="C10" s="41" t="s">
        <v>98</v>
      </c>
      <c r="D10" s="41" t="s">
        <v>100</v>
      </c>
      <c r="E10" s="41">
        <v>613784</v>
      </c>
      <c r="F10" s="39"/>
      <c r="G10" s="39"/>
    </row>
    <row r="11" spans="2:10" ht="14.4" x14ac:dyDescent="0.3">
      <c r="C11" s="41" t="s">
        <v>98</v>
      </c>
      <c r="D11" s="41" t="s">
        <v>101</v>
      </c>
      <c r="E11" s="41">
        <v>726153</v>
      </c>
      <c r="F11" s="39"/>
      <c r="G11" s="39"/>
    </row>
    <row r="12" spans="2:10" ht="14.4" x14ac:dyDescent="0.3">
      <c r="C12" s="41" t="s">
        <v>102</v>
      </c>
      <c r="D12" s="41" t="s">
        <v>103</v>
      </c>
      <c r="E12" s="41">
        <v>65380</v>
      </c>
      <c r="F12" s="39"/>
      <c r="G12" s="39"/>
    </row>
    <row r="13" spans="2:10" ht="14.4" x14ac:dyDescent="0.3">
      <c r="C13" s="41" t="s">
        <v>98</v>
      </c>
      <c r="D13" s="41" t="s">
        <v>104</v>
      </c>
      <c r="E13" s="41">
        <v>1006326</v>
      </c>
      <c r="F13" s="39"/>
      <c r="G13" s="39"/>
    </row>
    <row r="14" spans="2:10" ht="14.4" x14ac:dyDescent="0.3">
      <c r="C14" s="41" t="s">
        <v>105</v>
      </c>
      <c r="D14" s="41" t="s">
        <v>106</v>
      </c>
      <c r="E14" s="41">
        <v>10682</v>
      </c>
      <c r="F14" s="39"/>
      <c r="G14" s="39"/>
    </row>
    <row r="15" spans="2:10" ht="14.4" x14ac:dyDescent="0.3">
      <c r="C15" s="41" t="s">
        <v>102</v>
      </c>
      <c r="D15" s="41" t="s">
        <v>107</v>
      </c>
      <c r="E15" s="41">
        <v>1440388</v>
      </c>
      <c r="F15" s="39"/>
      <c r="G15" s="39"/>
    </row>
    <row r="16" spans="2:10" ht="14.4" x14ac:dyDescent="0.3">
      <c r="C16" s="41" t="s">
        <v>105</v>
      </c>
      <c r="D16" s="41" t="s">
        <v>108</v>
      </c>
      <c r="E16" s="41">
        <v>178467</v>
      </c>
      <c r="F16" s="39"/>
      <c r="G16" s="39"/>
    </row>
    <row r="17" spans="3:7" ht="14.4" x14ac:dyDescent="0.3">
      <c r="C17" s="41" t="s">
        <v>105</v>
      </c>
      <c r="D17" s="41" t="s">
        <v>109</v>
      </c>
      <c r="E17" s="41">
        <v>826924</v>
      </c>
      <c r="F17" s="39"/>
      <c r="G17" s="39"/>
    </row>
    <row r="18" spans="3:7" ht="14.4" x14ac:dyDescent="0.3">
      <c r="C18" s="41" t="s">
        <v>102</v>
      </c>
      <c r="D18" s="41" t="s">
        <v>110</v>
      </c>
      <c r="E18" s="41">
        <v>771420</v>
      </c>
      <c r="F18" s="39"/>
      <c r="G18" s="39"/>
    </row>
    <row r="19" spans="3:7" ht="14.4" x14ac:dyDescent="0.3">
      <c r="C19" s="41" t="s">
        <v>102</v>
      </c>
      <c r="D19" s="41" t="s">
        <v>96</v>
      </c>
      <c r="E19" s="41">
        <v>225712</v>
      </c>
      <c r="F19" s="39"/>
      <c r="G19" s="39"/>
    </row>
    <row r="20" spans="3:7" ht="14.4" x14ac:dyDescent="0.3">
      <c r="C20" s="41" t="s">
        <v>102</v>
      </c>
      <c r="D20" s="41" t="s">
        <v>111</v>
      </c>
      <c r="E20" s="41">
        <v>334006</v>
      </c>
      <c r="F20" s="39"/>
      <c r="G20" s="39"/>
    </row>
    <row r="21" spans="3:7" ht="14.4" x14ac:dyDescent="0.3">
      <c r="C21" s="41" t="s">
        <v>98</v>
      </c>
      <c r="D21" s="41" t="s">
        <v>112</v>
      </c>
      <c r="E21" s="41">
        <v>348992</v>
      </c>
      <c r="F21" s="39"/>
      <c r="G21" s="39"/>
    </row>
    <row r="22" spans="3:7" ht="14.4" x14ac:dyDescent="0.3">
      <c r="C22" s="41" t="s">
        <v>94</v>
      </c>
      <c r="D22" s="41" t="s">
        <v>113</v>
      </c>
      <c r="E22" s="41">
        <v>2991614</v>
      </c>
      <c r="F22" s="39"/>
      <c r="G22" s="39"/>
    </row>
    <row r="23" spans="3:7" ht="15.75" customHeight="1" x14ac:dyDescent="0.3">
      <c r="C23" s="41" t="s">
        <v>94</v>
      </c>
      <c r="D23" s="41" t="s">
        <v>114</v>
      </c>
      <c r="E23" s="41">
        <v>5055224</v>
      </c>
      <c r="F23" s="39"/>
      <c r="G23" s="39"/>
    </row>
    <row r="24" spans="3:7" ht="15.75" customHeight="1" x14ac:dyDescent="0.3">
      <c r="C24" s="41" t="s">
        <v>102</v>
      </c>
      <c r="D24" s="41" t="s">
        <v>115</v>
      </c>
      <c r="E24" s="41">
        <v>21148</v>
      </c>
      <c r="F24" s="39"/>
      <c r="G24" s="39"/>
    </row>
    <row r="25" spans="3:7" ht="15.75" customHeight="1" x14ac:dyDescent="0.3">
      <c r="C25" s="41" t="s">
        <v>94</v>
      </c>
      <c r="D25" s="41" t="s">
        <v>116</v>
      </c>
      <c r="E25" s="41">
        <v>10365</v>
      </c>
      <c r="F25" s="39"/>
      <c r="G25" s="39"/>
    </row>
    <row r="26" spans="3:7" ht="15.75" customHeight="1" x14ac:dyDescent="0.3">
      <c r="C26" s="41" t="s">
        <v>105</v>
      </c>
      <c r="D26" s="41" t="s">
        <v>117</v>
      </c>
      <c r="E26" s="41">
        <v>792956</v>
      </c>
      <c r="F26" s="39"/>
      <c r="G26" s="39"/>
    </row>
    <row r="27" spans="3:7" ht="15.75" customHeight="1" x14ac:dyDescent="0.3">
      <c r="C27" s="41" t="s">
        <v>105</v>
      </c>
      <c r="D27" s="41" t="s">
        <v>118</v>
      </c>
      <c r="E27" s="41">
        <v>6623344</v>
      </c>
      <c r="F27" s="39"/>
      <c r="G27" s="39"/>
    </row>
    <row r="28" spans="3:7" ht="15.75" customHeight="1" x14ac:dyDescent="0.3">
      <c r="C28" s="41" t="s">
        <v>98</v>
      </c>
      <c r="D28" s="41" t="s">
        <v>119</v>
      </c>
      <c r="E28" s="41">
        <v>124432</v>
      </c>
      <c r="F28" s="39"/>
      <c r="G28" s="39"/>
    </row>
    <row r="29" spans="3:7" ht="15.75" customHeight="1" x14ac:dyDescent="0.3">
      <c r="C29" s="41" t="s">
        <v>98</v>
      </c>
      <c r="D29" s="41" t="s">
        <v>120</v>
      </c>
      <c r="E29" s="41">
        <v>84013</v>
      </c>
      <c r="F29" s="39"/>
      <c r="G29" s="39"/>
    </row>
    <row r="30" spans="3:7" ht="15.75" customHeight="1" x14ac:dyDescent="0.3">
      <c r="C30" s="41" t="s">
        <v>98</v>
      </c>
      <c r="D30" s="41" t="s">
        <v>121</v>
      </c>
      <c r="E30" s="41">
        <v>128604</v>
      </c>
      <c r="F30" s="39"/>
      <c r="G30" s="39"/>
    </row>
    <row r="31" spans="3:7" ht="15.75" customHeight="1" x14ac:dyDescent="0.3">
      <c r="C31" s="41" t="s">
        <v>98</v>
      </c>
      <c r="D31" s="41" t="s">
        <v>122</v>
      </c>
      <c r="E31" s="41">
        <v>31978</v>
      </c>
      <c r="F31" s="39"/>
      <c r="G31" s="39"/>
    </row>
    <row r="32" spans="3:7" ht="15.75" customHeight="1" x14ac:dyDescent="0.3">
      <c r="C32" s="41" t="s">
        <v>98</v>
      </c>
      <c r="D32" s="41" t="s">
        <v>123</v>
      </c>
      <c r="E32" s="41">
        <v>1045209</v>
      </c>
      <c r="F32" s="39"/>
      <c r="G32" s="39"/>
    </row>
    <row r="33" spans="3:10" ht="15.75" customHeight="1" x14ac:dyDescent="0.3">
      <c r="C33" s="41" t="s">
        <v>94</v>
      </c>
      <c r="D33" s="41" t="s">
        <v>124</v>
      </c>
      <c r="E33" s="41">
        <v>128401</v>
      </c>
      <c r="F33" s="39"/>
      <c r="G33" s="39"/>
    </row>
    <row r="34" spans="3:10" ht="15.75" customHeight="1" x14ac:dyDescent="0.3">
      <c r="C34" s="41" t="s">
        <v>102</v>
      </c>
      <c r="D34" s="41" t="s">
        <v>125</v>
      </c>
      <c r="E34" s="41">
        <v>602778</v>
      </c>
      <c r="F34" s="39"/>
      <c r="G34" s="39"/>
    </row>
    <row r="35" spans="3:10" ht="15.75" customHeight="1" x14ac:dyDescent="0.3">
      <c r="C35" s="41" t="s">
        <v>105</v>
      </c>
      <c r="D35" s="41" t="s">
        <v>126</v>
      </c>
      <c r="E35" s="41">
        <v>954503</v>
      </c>
      <c r="F35" s="39"/>
      <c r="G35" s="39"/>
    </row>
    <row r="36" spans="3:10" ht="15.75" customHeight="1" x14ac:dyDescent="0.3">
      <c r="C36" s="41" t="s">
        <v>98</v>
      </c>
      <c r="D36" s="41" t="s">
        <v>127</v>
      </c>
      <c r="E36" s="41">
        <v>32096</v>
      </c>
      <c r="F36" s="39"/>
      <c r="G36" s="39"/>
      <c r="H36" s="39"/>
      <c r="I36" s="39"/>
      <c r="J36" s="39"/>
    </row>
    <row r="37" spans="3:10" ht="15.75" customHeight="1" x14ac:dyDescent="0.3">
      <c r="C37" s="41" t="s">
        <v>94</v>
      </c>
      <c r="D37" s="41" t="s">
        <v>128</v>
      </c>
      <c r="E37" s="41">
        <v>2714025</v>
      </c>
      <c r="F37" s="39"/>
      <c r="G37" s="39"/>
      <c r="H37" s="39"/>
      <c r="I37" s="39"/>
      <c r="J37" s="39"/>
    </row>
    <row r="38" spans="3:10" ht="15.75" customHeight="1" x14ac:dyDescent="0.3">
      <c r="C38" s="41" t="s">
        <v>94</v>
      </c>
      <c r="D38" s="41" t="s">
        <v>129</v>
      </c>
      <c r="E38" s="41">
        <v>673469</v>
      </c>
      <c r="F38" s="39"/>
      <c r="G38" s="39"/>
      <c r="H38" s="39"/>
      <c r="I38" s="39"/>
      <c r="J38" s="39"/>
    </row>
    <row r="39" spans="3:10" ht="15.75" customHeight="1" x14ac:dyDescent="0.3">
      <c r="C39" s="41" t="s">
        <v>98</v>
      </c>
      <c r="D39" s="41" t="s">
        <v>130</v>
      </c>
      <c r="E39" s="41">
        <v>84665</v>
      </c>
      <c r="F39" s="39"/>
      <c r="G39" s="39"/>
      <c r="H39" s="39"/>
      <c r="I39" s="39"/>
      <c r="J39" s="39"/>
    </row>
    <row r="40" spans="3:10" ht="15.75" customHeight="1" x14ac:dyDescent="0.3">
      <c r="C40" s="41" t="s">
        <v>102</v>
      </c>
      <c r="D40" s="41" t="s">
        <v>131</v>
      </c>
      <c r="E40" s="41">
        <v>1710261</v>
      </c>
      <c r="F40" s="39"/>
      <c r="G40" s="39"/>
      <c r="H40" s="39"/>
      <c r="I40" s="39"/>
      <c r="J40" s="39"/>
    </row>
    <row r="41" spans="3:10" ht="15.75" customHeight="1" x14ac:dyDescent="0.3">
      <c r="C41" s="41" t="s">
        <v>102</v>
      </c>
      <c r="D41" s="41" t="s">
        <v>132</v>
      </c>
      <c r="E41" s="41">
        <v>344014</v>
      </c>
      <c r="F41" s="39"/>
      <c r="G41" s="39"/>
      <c r="H41" s="39"/>
      <c r="I41" s="39"/>
      <c r="J41" s="39"/>
    </row>
    <row r="42" spans="3:10" ht="15.75" customHeight="1" x14ac:dyDescent="0.3">
      <c r="C42" s="41" t="s">
        <v>98</v>
      </c>
      <c r="D42" s="41" t="s">
        <v>133</v>
      </c>
      <c r="E42" s="41">
        <v>1603318</v>
      </c>
      <c r="F42" s="39"/>
      <c r="G42" s="39"/>
      <c r="H42" s="39"/>
      <c r="I42" s="39"/>
      <c r="J42" s="39"/>
    </row>
    <row r="43" spans="3:10" ht="15.75" customHeight="1" x14ac:dyDescent="0.3"/>
    <row r="44" spans="3:10" ht="15.75" customHeight="1" x14ac:dyDescent="0.3"/>
    <row r="45" spans="3:10" ht="15.75" customHeight="1" x14ac:dyDescent="0.3"/>
    <row r="46" spans="3:10" ht="15.75" customHeight="1" x14ac:dyDescent="0.3"/>
    <row r="47" spans="3:10" ht="15.75" customHeight="1" x14ac:dyDescent="0.3"/>
    <row r="48" spans="3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">
    <mergeCell ref="C5:E5"/>
  </mergeCells>
  <dataValidations count="1">
    <dataValidation type="list" allowBlank="1" showErrorMessage="1" sqref="H7" xr:uid="{00000000-0002-0000-0500-000000000000}">
      <formula1>$D$7:$D$42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44"/>
  <sheetViews>
    <sheetView showGridLines="0" workbookViewId="0">
      <selection activeCell="I11" sqref="I11"/>
    </sheetView>
  </sheetViews>
  <sheetFormatPr defaultColWidth="14.44140625" defaultRowHeight="15" customHeight="1" x14ac:dyDescent="0.3"/>
  <cols>
    <col min="2" max="2" width="30.44140625" customWidth="1"/>
    <col min="5" max="5" width="15.5546875" customWidth="1"/>
  </cols>
  <sheetData>
    <row r="1" spans="1:11" ht="15" customHeight="1" x14ac:dyDescent="0.3">
      <c r="A1" s="42" t="s">
        <v>134</v>
      </c>
      <c r="B1" s="24" t="s">
        <v>135</v>
      </c>
    </row>
    <row r="2" spans="1:11" ht="15" customHeight="1" x14ac:dyDescent="0.3">
      <c r="B2" s="24" t="s">
        <v>136</v>
      </c>
    </row>
    <row r="3" spans="1:11" ht="15" customHeight="1" x14ac:dyDescent="0.3">
      <c r="B3" s="24" t="s">
        <v>137</v>
      </c>
    </row>
    <row r="4" spans="1:11" ht="15" customHeight="1" x14ac:dyDescent="0.3">
      <c r="B4" s="24" t="s">
        <v>138</v>
      </c>
    </row>
    <row r="6" spans="1:11" ht="15" customHeight="1" x14ac:dyDescent="0.3">
      <c r="B6" s="43" t="s">
        <v>139</v>
      </c>
      <c r="C6" s="44" t="s">
        <v>140</v>
      </c>
      <c r="D6" s="44" t="s">
        <v>141</v>
      </c>
      <c r="E6" s="44" t="s">
        <v>142</v>
      </c>
      <c r="F6" s="11"/>
      <c r="G6" s="11"/>
    </row>
    <row r="7" spans="1:11" ht="15" customHeight="1" x14ac:dyDescent="0.3">
      <c r="B7" s="45" t="s">
        <v>143</v>
      </c>
      <c r="C7" s="46">
        <v>71</v>
      </c>
      <c r="D7" s="46">
        <v>53</v>
      </c>
      <c r="E7" s="46">
        <v>89</v>
      </c>
      <c r="F7" s="11"/>
      <c r="G7" s="47"/>
      <c r="H7" s="48" t="s">
        <v>140</v>
      </c>
      <c r="I7" s="48" t="s">
        <v>141</v>
      </c>
      <c r="J7" s="48" t="s">
        <v>142</v>
      </c>
      <c r="K7" s="48" t="s">
        <v>144</v>
      </c>
    </row>
    <row r="8" spans="1:11" ht="15" customHeight="1" x14ac:dyDescent="0.3">
      <c r="B8" s="49" t="s">
        <v>145</v>
      </c>
      <c r="C8" s="50">
        <v>88</v>
      </c>
      <c r="D8" s="50">
        <v>45</v>
      </c>
      <c r="E8" s="50">
        <v>55</v>
      </c>
      <c r="F8" s="11"/>
      <c r="G8" s="51" t="s">
        <v>146</v>
      </c>
      <c r="H8" s="47">
        <f>SUMPRODUCT((EXACT(B7:B16,G8) * (C7:C16)))</f>
        <v>67</v>
      </c>
      <c r="I8" s="47">
        <f t="shared" ref="I8:J8" si="0">SUMPRODUCT((EXACT(C7:C16,H8) * (D7:D16)))</f>
        <v>54</v>
      </c>
      <c r="J8" s="47">
        <f t="shared" si="0"/>
        <v>82</v>
      </c>
      <c r="K8" s="47">
        <f>SUM(H8:J8)</f>
        <v>203</v>
      </c>
    </row>
    <row r="9" spans="1:11" ht="15" customHeight="1" x14ac:dyDescent="0.3">
      <c r="B9" s="45" t="s">
        <v>147</v>
      </c>
      <c r="C9" s="46">
        <v>44</v>
      </c>
      <c r="D9" s="46">
        <v>28</v>
      </c>
      <c r="E9" s="46">
        <v>54</v>
      </c>
      <c r="F9" s="11"/>
      <c r="G9" s="11"/>
      <c r="H9" s="11"/>
      <c r="I9" s="11"/>
      <c r="J9" s="11"/>
      <c r="K9" s="11"/>
    </row>
    <row r="10" spans="1:11" ht="15" customHeight="1" x14ac:dyDescent="0.3">
      <c r="B10" s="49" t="s">
        <v>148</v>
      </c>
      <c r="C10" s="50">
        <v>97</v>
      </c>
      <c r="D10" s="50">
        <v>70</v>
      </c>
      <c r="E10" s="50">
        <v>73</v>
      </c>
      <c r="F10" s="11"/>
      <c r="G10" s="11"/>
      <c r="H10" s="11"/>
      <c r="I10" s="11"/>
      <c r="J10" s="11"/>
      <c r="K10" s="11"/>
    </row>
    <row r="11" spans="1:11" ht="15" customHeight="1" x14ac:dyDescent="0.3">
      <c r="B11" s="45" t="s">
        <v>149</v>
      </c>
      <c r="C11" s="46">
        <v>47</v>
      </c>
      <c r="D11" s="46">
        <v>34</v>
      </c>
      <c r="E11" s="46">
        <v>38</v>
      </c>
      <c r="F11" s="11"/>
      <c r="G11" s="11"/>
      <c r="H11" s="11"/>
      <c r="I11" s="11"/>
      <c r="J11" s="11"/>
      <c r="K11" s="11"/>
    </row>
    <row r="12" spans="1:11" ht="15" customHeight="1" x14ac:dyDescent="0.3">
      <c r="B12" s="49" t="s">
        <v>150</v>
      </c>
      <c r="C12" s="50">
        <v>88</v>
      </c>
      <c r="D12" s="50">
        <v>75</v>
      </c>
      <c r="E12" s="50">
        <v>90</v>
      </c>
      <c r="F12" s="11"/>
      <c r="G12" s="11"/>
      <c r="H12" s="11"/>
      <c r="I12" s="11"/>
      <c r="J12" s="11"/>
      <c r="K12" s="11"/>
    </row>
    <row r="13" spans="1:11" ht="15" customHeight="1" x14ac:dyDescent="0.3">
      <c r="B13" s="45" t="s">
        <v>151</v>
      </c>
      <c r="C13" s="46">
        <v>87</v>
      </c>
      <c r="D13" s="46">
        <v>42</v>
      </c>
      <c r="E13" s="46">
        <v>54</v>
      </c>
      <c r="F13" s="11"/>
      <c r="G13" s="11"/>
      <c r="H13" s="11"/>
      <c r="I13" s="11"/>
      <c r="J13" s="11"/>
      <c r="K13" s="11"/>
    </row>
    <row r="14" spans="1:11" ht="15" customHeight="1" x14ac:dyDescent="0.3">
      <c r="B14" s="49" t="s">
        <v>152</v>
      </c>
      <c r="C14" s="50">
        <v>27</v>
      </c>
      <c r="D14" s="50">
        <v>37</v>
      </c>
      <c r="E14" s="50">
        <v>56</v>
      </c>
      <c r="F14" s="11"/>
      <c r="G14" s="11"/>
      <c r="H14" s="11"/>
      <c r="I14" s="11"/>
      <c r="J14" s="11"/>
      <c r="K14" s="11"/>
    </row>
    <row r="15" spans="1:11" ht="15" customHeight="1" x14ac:dyDescent="0.3">
      <c r="B15" s="45" t="s">
        <v>153</v>
      </c>
      <c r="C15" s="46">
        <v>35</v>
      </c>
      <c r="D15" s="46">
        <v>89</v>
      </c>
      <c r="E15" s="46">
        <v>57</v>
      </c>
      <c r="F15" s="11"/>
      <c r="G15" s="11"/>
      <c r="H15" s="11"/>
      <c r="I15" s="11"/>
      <c r="J15" s="11"/>
      <c r="K15" s="11"/>
    </row>
    <row r="16" spans="1:11" ht="15" customHeight="1" x14ac:dyDescent="0.3">
      <c r="B16" s="49" t="s">
        <v>146</v>
      </c>
      <c r="C16" s="50">
        <v>67</v>
      </c>
      <c r="D16" s="50">
        <v>54</v>
      </c>
      <c r="E16" s="50">
        <v>82</v>
      </c>
      <c r="F16" s="11"/>
      <c r="G16" s="11"/>
      <c r="H16" s="11"/>
      <c r="I16" s="11"/>
      <c r="J16" s="11"/>
      <c r="K16" s="11"/>
    </row>
    <row r="17" spans="1:11" ht="1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ht="15" customHeight="1" x14ac:dyDescent="0.3">
      <c r="A18" s="42" t="s">
        <v>154</v>
      </c>
      <c r="B18" s="24" t="s">
        <v>155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ht="15" customHeight="1" x14ac:dyDescent="0.3">
      <c r="B19" s="24" t="s">
        <v>156</v>
      </c>
      <c r="C19" s="11"/>
      <c r="D19" s="11"/>
      <c r="E19" s="11"/>
      <c r="F19" s="11"/>
      <c r="G19" s="11"/>
      <c r="H19" s="11"/>
      <c r="I19" s="11"/>
      <c r="J19" s="11"/>
      <c r="K19" s="11"/>
    </row>
    <row r="20" spans="1:11" ht="15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</row>
    <row r="21" spans="1:11" ht="15" customHeight="1" x14ac:dyDescent="0.3">
      <c r="B21" s="52" t="s">
        <v>139</v>
      </c>
      <c r="C21" s="52" t="s">
        <v>157</v>
      </c>
      <c r="D21" s="11"/>
      <c r="E21" s="53" t="s">
        <v>139</v>
      </c>
      <c r="F21" s="53" t="s">
        <v>157</v>
      </c>
      <c r="G21" s="11"/>
      <c r="H21" s="11"/>
      <c r="I21" s="11"/>
      <c r="J21" s="11"/>
      <c r="K21" s="11"/>
    </row>
    <row r="22" spans="1:11" ht="15" customHeight="1" x14ac:dyDescent="0.3">
      <c r="B22" s="47" t="s">
        <v>158</v>
      </c>
      <c r="C22" s="54">
        <v>926.9</v>
      </c>
      <c r="D22" s="11"/>
      <c r="E22" s="47" t="s">
        <v>159</v>
      </c>
      <c r="F22" s="47">
        <f>VLOOKUP("*"&amp;E22&amp;"*",$B$22:$C$30,2,FALSE)</f>
        <v>926.9</v>
      </c>
      <c r="G22" s="11"/>
      <c r="H22" s="11"/>
      <c r="I22" s="11"/>
      <c r="J22" s="11"/>
      <c r="K22" s="11"/>
    </row>
    <row r="23" spans="1:11" ht="15" customHeight="1" x14ac:dyDescent="0.3">
      <c r="B23" s="47" t="s">
        <v>160</v>
      </c>
      <c r="C23" s="54">
        <v>777.8</v>
      </c>
      <c r="D23" s="11"/>
      <c r="E23" s="47" t="s">
        <v>161</v>
      </c>
      <c r="F23" s="47">
        <f t="shared" ref="F23:F26" si="1">VLOOKUP("*"&amp;E23&amp;"*",$B$22:$C$30,2,FALSE)</f>
        <v>750.6</v>
      </c>
      <c r="G23" s="11"/>
      <c r="H23" s="11"/>
      <c r="I23" s="11"/>
      <c r="J23" s="11"/>
      <c r="K23" s="11"/>
    </row>
    <row r="24" spans="1:11" ht="15" customHeight="1" x14ac:dyDescent="0.3">
      <c r="B24" s="47" t="s">
        <v>162</v>
      </c>
      <c r="C24" s="54">
        <v>766.4</v>
      </c>
      <c r="D24" s="11"/>
      <c r="E24" s="47" t="s">
        <v>163</v>
      </c>
      <c r="F24" s="47">
        <f t="shared" si="1"/>
        <v>387.7</v>
      </c>
      <c r="G24" s="11"/>
      <c r="H24" s="11"/>
      <c r="I24" s="11"/>
      <c r="J24" s="11"/>
      <c r="K24" s="11"/>
    </row>
    <row r="25" spans="1:11" ht="15" customHeight="1" x14ac:dyDescent="0.3">
      <c r="B25" s="47" t="s">
        <v>164</v>
      </c>
      <c r="C25" s="54">
        <v>750.6</v>
      </c>
      <c r="D25" s="11"/>
      <c r="E25" s="47" t="s">
        <v>161</v>
      </c>
      <c r="F25" s="47">
        <f t="shared" si="1"/>
        <v>750.6</v>
      </c>
      <c r="G25" s="11"/>
      <c r="H25" s="11"/>
      <c r="I25" s="11"/>
      <c r="J25" s="11"/>
      <c r="K25" s="11"/>
    </row>
    <row r="26" spans="1:11" ht="15" customHeight="1" x14ac:dyDescent="0.3">
      <c r="B26" s="47" t="s">
        <v>165</v>
      </c>
      <c r="C26" s="54">
        <v>541.5</v>
      </c>
      <c r="D26" s="11"/>
      <c r="E26" s="47" t="s">
        <v>166</v>
      </c>
      <c r="F26" s="47">
        <f t="shared" si="1"/>
        <v>499.4</v>
      </c>
      <c r="G26" s="11"/>
      <c r="H26" s="11"/>
      <c r="I26" s="11"/>
      <c r="J26" s="11"/>
      <c r="K26" s="11"/>
    </row>
    <row r="27" spans="1:11" ht="15" customHeight="1" x14ac:dyDescent="0.3">
      <c r="B27" s="47" t="s">
        <v>167</v>
      </c>
      <c r="C27" s="54">
        <v>499.4</v>
      </c>
      <c r="D27" s="11"/>
      <c r="E27" s="11"/>
      <c r="F27" s="11"/>
      <c r="G27" s="11"/>
      <c r="H27" s="11"/>
      <c r="I27" s="11"/>
      <c r="J27" s="11"/>
      <c r="K27" s="11"/>
    </row>
    <row r="28" spans="1:11" ht="15" customHeight="1" x14ac:dyDescent="0.3">
      <c r="B28" s="47" t="s">
        <v>168</v>
      </c>
      <c r="C28" s="54">
        <v>491.9</v>
      </c>
      <c r="D28" s="11"/>
      <c r="E28" s="11"/>
      <c r="F28" s="11"/>
      <c r="G28" s="11"/>
      <c r="H28" s="11"/>
      <c r="I28" s="11"/>
      <c r="J28" s="11"/>
      <c r="K28" s="11"/>
    </row>
    <row r="29" spans="1:11" ht="14.4" x14ac:dyDescent="0.3">
      <c r="B29" s="47" t="s">
        <v>169</v>
      </c>
      <c r="C29" s="54">
        <v>491.3</v>
      </c>
      <c r="D29" s="11"/>
      <c r="E29" s="11"/>
      <c r="F29" s="11"/>
      <c r="G29" s="11"/>
      <c r="H29" s="11"/>
      <c r="I29" s="11"/>
      <c r="J29" s="11"/>
      <c r="K29" s="11"/>
    </row>
    <row r="30" spans="1:11" ht="14.4" x14ac:dyDescent="0.3">
      <c r="B30" s="47" t="s">
        <v>170</v>
      </c>
      <c r="C30" s="54">
        <v>387.7</v>
      </c>
      <c r="D30" s="11"/>
      <c r="E30" s="11"/>
      <c r="F30" s="11"/>
      <c r="G30" s="11"/>
      <c r="H30" s="11"/>
      <c r="I30" s="11"/>
      <c r="J30" s="11"/>
      <c r="K30" s="11"/>
    </row>
    <row r="32" spans="1:11" ht="14.4" x14ac:dyDescent="0.3">
      <c r="A32" s="2" t="s">
        <v>171</v>
      </c>
      <c r="B32" s="24" t="s">
        <v>172</v>
      </c>
    </row>
    <row r="33" spans="2:6" ht="14.4" x14ac:dyDescent="0.3">
      <c r="B33" s="24" t="s">
        <v>173</v>
      </c>
    </row>
    <row r="35" spans="2:6" ht="14.4" x14ac:dyDescent="0.3">
      <c r="B35" s="52" t="s">
        <v>174</v>
      </c>
      <c r="C35" s="52" t="s">
        <v>175</v>
      </c>
      <c r="D35" s="52" t="s">
        <v>176</v>
      </c>
      <c r="E35" s="52" t="s">
        <v>177</v>
      </c>
      <c r="F35" s="52" t="s">
        <v>178</v>
      </c>
    </row>
    <row r="36" spans="2:6" ht="14.4" x14ac:dyDescent="0.3">
      <c r="B36" s="47" t="s">
        <v>179</v>
      </c>
      <c r="C36" s="47">
        <v>10000</v>
      </c>
      <c r="D36" s="47">
        <v>75</v>
      </c>
      <c r="E36" s="55">
        <f>D36/C36</f>
        <v>7.4999999999999997E-3</v>
      </c>
      <c r="F36" s="56">
        <f>D36*100</f>
        <v>7500</v>
      </c>
    </row>
    <row r="37" spans="2:6" ht="14.4" x14ac:dyDescent="0.3">
      <c r="B37" s="47" t="s">
        <v>180</v>
      </c>
      <c r="C37" s="47">
        <v>15000</v>
      </c>
      <c r="D37" s="47">
        <v>100</v>
      </c>
      <c r="E37" s="55">
        <f t="shared" ref="E37:E40" si="2">D37/C37</f>
        <v>6.6666666666666671E-3</v>
      </c>
      <c r="F37" s="56">
        <f t="shared" ref="F37:F40" si="3">D37*100</f>
        <v>10000</v>
      </c>
    </row>
    <row r="38" spans="2:6" ht="14.4" x14ac:dyDescent="0.3">
      <c r="B38" s="47" t="s">
        <v>181</v>
      </c>
      <c r="C38" s="47">
        <v>5000</v>
      </c>
      <c r="D38" s="47">
        <v>50</v>
      </c>
      <c r="E38" s="55">
        <f t="shared" si="2"/>
        <v>0.01</v>
      </c>
      <c r="F38" s="56">
        <f t="shared" si="3"/>
        <v>5000</v>
      </c>
    </row>
    <row r="39" spans="2:6" ht="14.4" x14ac:dyDescent="0.3">
      <c r="B39" s="47" t="s">
        <v>182</v>
      </c>
      <c r="C39" s="47">
        <v>5000</v>
      </c>
      <c r="D39" s="47">
        <v>200</v>
      </c>
      <c r="E39" s="55">
        <f t="shared" si="2"/>
        <v>0.04</v>
      </c>
      <c r="F39" s="56">
        <f t="shared" si="3"/>
        <v>20000</v>
      </c>
    </row>
    <row r="40" spans="2:6" ht="14.4" x14ac:dyDescent="0.3">
      <c r="B40" s="47" t="s">
        <v>183</v>
      </c>
      <c r="C40" s="47">
        <v>20000</v>
      </c>
      <c r="D40" s="47">
        <v>300</v>
      </c>
      <c r="E40" s="55">
        <f t="shared" si="2"/>
        <v>1.4999999999999999E-2</v>
      </c>
      <c r="F40" s="56">
        <f t="shared" si="3"/>
        <v>30000</v>
      </c>
    </row>
    <row r="42" spans="2:6" ht="14.4" x14ac:dyDescent="0.3">
      <c r="B42" s="57" t="s">
        <v>184</v>
      </c>
    </row>
    <row r="43" spans="2:6" ht="14.4" x14ac:dyDescent="0.3">
      <c r="B43" s="11" t="s">
        <v>185</v>
      </c>
    </row>
    <row r="44" spans="2:6" ht="14.4" x14ac:dyDescent="0.3">
      <c r="B44" s="11" t="s">
        <v>186</v>
      </c>
    </row>
  </sheetData>
  <dataValidations count="1">
    <dataValidation type="list" allowBlank="1" showErrorMessage="1" sqref="G8" xr:uid="{00000000-0002-0000-0600-000000000000}">
      <formula1>$B$7:$B$16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"/>
  <sheetViews>
    <sheetView tabSelected="1" workbookViewId="0">
      <selection activeCell="E14" sqref="E14"/>
    </sheetView>
  </sheetViews>
  <sheetFormatPr defaultColWidth="14.44140625" defaultRowHeight="15" customHeight="1" x14ac:dyDescent="0.3"/>
  <cols>
    <col min="4" max="4" width="70.21875" customWidth="1"/>
  </cols>
  <sheetData>
    <row r="1" spans="1:5" ht="15" customHeight="1" x14ac:dyDescent="0.3">
      <c r="A1" s="58"/>
      <c r="B1" s="58"/>
      <c r="C1" s="58"/>
      <c r="D1" s="58"/>
      <c r="E1" s="58"/>
    </row>
    <row r="2" spans="1:5" ht="15" customHeight="1" x14ac:dyDescent="0.3">
      <c r="A2" s="58"/>
      <c r="B2" s="58"/>
      <c r="C2" s="58"/>
      <c r="D2" s="83" t="s">
        <v>187</v>
      </c>
      <c r="E2" s="84"/>
    </row>
    <row r="3" spans="1:5" ht="15" customHeight="1" x14ac:dyDescent="0.3">
      <c r="A3" s="58"/>
      <c r="B3" s="58"/>
      <c r="C3" s="58"/>
      <c r="D3" s="58"/>
      <c r="E3" s="58"/>
    </row>
    <row r="4" spans="1:5" ht="15" customHeight="1" x14ac:dyDescent="0.3">
      <c r="A4" s="58"/>
      <c r="B4" s="58"/>
      <c r="C4" s="58"/>
      <c r="D4" s="58"/>
      <c r="E4" s="58"/>
    </row>
    <row r="5" spans="1:5" ht="15" customHeight="1" x14ac:dyDescent="0.3">
      <c r="A5" s="58"/>
      <c r="B5" s="58"/>
      <c r="C5" s="59" t="s">
        <v>134</v>
      </c>
      <c r="D5" s="60" t="s">
        <v>188</v>
      </c>
      <c r="E5" s="72" t="s">
        <v>192</v>
      </c>
    </row>
    <row r="6" spans="1:5" ht="15" customHeight="1" x14ac:dyDescent="0.3">
      <c r="A6" s="58"/>
      <c r="B6" s="58"/>
      <c r="C6" s="58"/>
      <c r="D6" s="60" t="s">
        <v>189</v>
      </c>
      <c r="E6" s="62" t="s">
        <v>191</v>
      </c>
    </row>
    <row r="7" spans="1:5" ht="15" customHeight="1" x14ac:dyDescent="0.3">
      <c r="A7" s="58"/>
      <c r="B7" s="58"/>
      <c r="C7" s="58"/>
      <c r="D7" s="58"/>
      <c r="E7" s="58"/>
    </row>
    <row r="8" spans="1:5" ht="15" customHeight="1" x14ac:dyDescent="0.3">
      <c r="A8" s="58"/>
      <c r="B8" s="58"/>
      <c r="C8" s="59" t="s">
        <v>154</v>
      </c>
      <c r="D8" s="60" t="s">
        <v>190</v>
      </c>
      <c r="E8" s="61" t="s">
        <v>193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Q1</vt:lpstr>
      <vt:lpstr>Q2</vt:lpstr>
      <vt:lpstr>Q3 - 5</vt:lpstr>
      <vt:lpstr>Q6</vt:lpstr>
      <vt:lpstr>Q7</vt:lpstr>
      <vt:lpstr>Q8</vt:lpstr>
      <vt:lpstr>Q9-10</vt:lpstr>
      <vt:lpstr>Q11 -12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RD</cp:lastModifiedBy>
  <dcterms:created xsi:type="dcterms:W3CDTF">2022-03-05T06:30:13Z</dcterms:created>
  <dcterms:modified xsi:type="dcterms:W3CDTF">2022-08-14T10:11:58Z</dcterms:modified>
</cp:coreProperties>
</file>