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ashboard Learning\"/>
    </mc:Choice>
  </mc:AlternateContent>
  <bookViews>
    <workbookView xWindow="0" yWindow="0" windowWidth="19200" windowHeight="6470"/>
  </bookViews>
  <sheets>
    <sheet name="OVERVIEW" sheetId="2" r:id="rId1"/>
    <sheet name="Data" sheetId="3" r:id="rId2"/>
    <sheet name="analysis" sheetId="5" r:id="rId3"/>
  </sheets>
  <definedNames>
    <definedName name="_xlcn.WorksheetConnection_deliveries.csvA1N180791">Data!$A$1:$O$18079</definedName>
    <definedName name="n_cust">analysis!$D$3</definedName>
    <definedName name="profit">analysis!$C$3</definedName>
    <definedName name="sales">analysis!$B$3</definedName>
    <definedName name="Slicer_Months">#N/A</definedName>
    <definedName name="Slicer_Quarter">#N/A</definedName>
    <definedName name="Slicer_Region">#N/A</definedName>
  </definedNames>
  <calcPr calcId="162913"/>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C15" i="5" l="1"/>
  <c r="C12" i="5"/>
  <c r="C9" i="5"/>
  <c r="C10" i="5" l="1"/>
  <c r="C13" i="5"/>
  <c r="C16" i="5"/>
</calcChain>
</file>

<file path=xl/sharedStrings.xml><?xml version="1.0" encoding="utf-8"?>
<sst xmlns="http://schemas.openxmlformats.org/spreadsheetml/2006/main" count="183" uniqueCount="44">
  <si>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</si>
  <si>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</si>
  <si>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</si>
  <si>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</si>
  <si>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</si>
  <si>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</si>
  <si>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</si>
  <si>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</si>
  <si>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</si>
  <si>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</si>
  <si>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</si>
  <si>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</si>
  <si>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</si>
  <si>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</si>
  <si>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</si>
  <si>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</si>
  <si>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</si>
  <si>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</si>
  <si>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</si>
  <si>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</si>
  <si>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Row Labels</t>
  </si>
  <si>
    <t>Sum of Customers</t>
  </si>
  <si>
    <t>Sum of Profit</t>
  </si>
  <si>
    <t>Sum of Sales</t>
  </si>
  <si>
    <t>Average of Sales Completion Rate</t>
  </si>
  <si>
    <t>Grand Total</t>
  </si>
  <si>
    <t>Average of Profit Completion Rate</t>
  </si>
  <si>
    <t>Average of Customer Completion Rate</t>
  </si>
  <si>
    <t>profit completion rate</t>
  </si>
  <si>
    <t>profit incompletion rate</t>
  </si>
  <si>
    <t>customer incompletion rate</t>
  </si>
  <si>
    <t>customer completion rate</t>
  </si>
  <si>
    <t>sale incompletion rate</t>
  </si>
  <si>
    <t>sale completion rate</t>
  </si>
  <si>
    <t>Jan</t>
  </si>
  <si>
    <t>Feb</t>
  </si>
  <si>
    <t>Mar</t>
  </si>
  <si>
    <t>Apr</t>
  </si>
  <si>
    <t>May</t>
  </si>
  <si>
    <t>Jun</t>
  </si>
  <si>
    <t>Jul</t>
  </si>
  <si>
    <t>Aug</t>
  </si>
  <si>
    <t>Sep</t>
  </si>
  <si>
    <t>Sum of Target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</si>
</sst>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_-;\-* #,##0_-;_-* &quot;-&quot;??_-;_-@"/>
    <numFmt numFmtId="166" formatCode="_(* #,##0.0_);_(* \(#,##0.0\);_(* &quot;-&quot;??_);_(@_)"/>
    <numFmt numFmtId="167" formatCode="_(* #,##0_);_(* \(#,##0\);_(* &quot;-&quot;??_);_(@_)"/>
    <numFmt numFmtId="168" formatCode="&quot;$&quot;#,##0"/>
    <numFmt numFmtId="174" formatCode="_(&quot;$&quot;* #,##0_);_(&quot;$&quot;* \(#,##0\);_(&quot;$&quot;* &quot;-&quot;??_);_(@_)"/>
  </numFmts>
  <fonts count="5" x14ac:knownFonts="1">
    <font>
      <sz val="12"/>
      <color theme="1"/>
      <name val="Calibri"/>
      <scheme val="minor"/>
    </font>
    <font>
      <sz val="12"/>
      <color theme="1"/>
      <name val="Calibri"/>
    </font>
    <font>
      <sz val="12"/>
      <color theme="1"/>
      <name val="Calibri"/>
    </font>
    <font>
      <sz val="12"/>
      <color theme="1"/>
      <name val="Calibri"/>
      <scheme val="minor"/>
    </font>
    <font>
      <sz val="12"/>
      <color theme="1"/>
      <name val="Calibri"/>
      <family val="2"/>
      <scheme val="minor"/>
    </font>
  </fonts>
  <fills count="2">
    <fill>
      <patternFill patternType="none"/>
    </fill>
    <fill>
      <patternFill patternType="gray125"/>
    </fill>
  </fills>
  <borders count="12">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style="thin">
        <color rgb="FF999999"/>
      </left>
      <right style="thin">
        <color rgb="FF999999"/>
      </right>
      <top style="thin">
        <color indexed="65"/>
      </top>
      <bottom/>
      <diagonal/>
    </border>
    <border>
      <left/>
      <right style="thin">
        <color rgb="FF999999"/>
      </right>
      <top style="thin">
        <color indexed="65"/>
      </top>
      <bottom/>
      <diagonal/>
    </border>
  </borders>
  <cellStyleXfs count="2">
    <xf numFmtId="0" fontId="0" fillId="0" borderId="0"/>
    <xf numFmtId="9" fontId="3" fillId="0" borderId="0" applyFont="0" applyFill="0" applyBorder="0" applyAlignment="0" applyProtection="0"/>
  </cellStyleXfs>
  <cellXfs count="35">
    <xf numFmtId="0" fontId="0" fillId="0" borderId="0" xfId="0" applyFont="1" applyAlignment="1"/>
    <xf numFmtId="0" fontId="1" fillId="0" borderId="0" xfId="0" applyFont="1"/>
    <xf numFmtId="17" fontId="2" fillId="0" borderId="0" xfId="0" applyNumberFormat="1" applyFont="1"/>
    <xf numFmtId="164" fontId="2" fillId="0" borderId="0" xfId="0" applyNumberFormat="1" applyFont="1"/>
    <xf numFmtId="9" fontId="2" fillId="0" borderId="0" xfId="0" applyNumberFormat="1" applyFont="1"/>
    <xf numFmtId="1" fontId="2" fillId="0" borderId="0" xfId="0" applyNumberFormat="1" applyFont="1"/>
    <xf numFmtId="0" fontId="0" fillId="0" borderId="1" xfId="0" applyFont="1" applyBorder="1" applyAlignment="1"/>
    <xf numFmtId="0" fontId="0" fillId="0" borderId="3" xfId="0" applyFont="1" applyBorder="1" applyAlignment="1"/>
    <xf numFmtId="0" fontId="0" fillId="0" borderId="5" xfId="0" applyFont="1" applyBorder="1" applyAlignment="1"/>
    <xf numFmtId="0" fontId="0" fillId="0" borderId="8" xfId="0" applyFont="1" applyBorder="1" applyAlignment="1"/>
    <xf numFmtId="3" fontId="0" fillId="0" borderId="7" xfId="0" applyNumberFormat="1" applyFont="1" applyBorder="1" applyAlignment="1"/>
    <xf numFmtId="10" fontId="0" fillId="0" borderId="6" xfId="0" applyNumberFormat="1" applyFont="1" applyBorder="1" applyAlignment="1"/>
    <xf numFmtId="10" fontId="0" fillId="0" borderId="9" xfId="0" applyNumberFormat="1" applyFont="1" applyBorder="1" applyAlignment="1"/>
    <xf numFmtId="10" fontId="0" fillId="0" borderId="7" xfId="0" applyNumberFormat="1" applyFont="1" applyBorder="1" applyAlignment="1"/>
    <xf numFmtId="0" fontId="4" fillId="0" borderId="0" xfId="0" applyFont="1" applyAlignment="1"/>
    <xf numFmtId="9" fontId="0" fillId="0" borderId="6" xfId="1" applyFont="1" applyBorder="1" applyAlignment="1"/>
    <xf numFmtId="9" fontId="0" fillId="0" borderId="0" xfId="1" applyFont="1" applyAlignment="1"/>
    <xf numFmtId="0" fontId="0" fillId="0" borderId="1" xfId="0" pivotButton="1" applyFont="1" applyBorder="1" applyAlignment="1"/>
    <xf numFmtId="0" fontId="0" fillId="0" borderId="1" xfId="0" applyFont="1" applyBorder="1" applyAlignment="1">
      <alignment horizontal="left"/>
    </xf>
    <xf numFmtId="0" fontId="0" fillId="0" borderId="6" xfId="0" applyFont="1" applyBorder="1" applyAlignment="1">
      <alignment horizontal="left"/>
    </xf>
    <xf numFmtId="0" fontId="0" fillId="0" borderId="2" xfId="0" applyFont="1" applyBorder="1" applyAlignment="1">
      <alignment horizontal="left"/>
    </xf>
    <xf numFmtId="166" fontId="0" fillId="0" borderId="3" xfId="0" applyNumberFormat="1" applyFont="1" applyBorder="1" applyAlignment="1"/>
    <xf numFmtId="166" fontId="0" fillId="0" borderId="10" xfId="0" applyNumberFormat="1" applyFont="1" applyBorder="1" applyAlignment="1"/>
    <xf numFmtId="166" fontId="0" fillId="0" borderId="4" xfId="0" applyNumberFormat="1" applyFont="1" applyBorder="1" applyAlignment="1"/>
    <xf numFmtId="167" fontId="0" fillId="0" borderId="3" xfId="0" applyNumberFormat="1" applyFont="1" applyBorder="1" applyAlignment="1"/>
    <xf numFmtId="167" fontId="0" fillId="0" borderId="10" xfId="0" applyNumberFormat="1" applyFont="1" applyBorder="1" applyAlignment="1"/>
    <xf numFmtId="167" fontId="0" fillId="0" borderId="4" xfId="0" applyNumberFormat="1" applyFont="1" applyBorder="1" applyAlignment="1"/>
    <xf numFmtId="168" fontId="0" fillId="0" borderId="1" xfId="0" applyNumberFormat="1" applyFont="1" applyBorder="1" applyAlignment="1"/>
    <xf numFmtId="168" fontId="0" fillId="0" borderId="2" xfId="0" applyNumberFormat="1" applyFont="1" applyBorder="1" applyAlignment="1"/>
    <xf numFmtId="168" fontId="0" fillId="0" borderId="6" xfId="0" applyNumberFormat="1" applyFont="1" applyBorder="1" applyAlignment="1"/>
    <xf numFmtId="168" fontId="0" fillId="0" borderId="5" xfId="0" applyNumberFormat="1" applyFont="1" applyBorder="1" applyAlignment="1"/>
    <xf numFmtId="168" fontId="0" fillId="0" borderId="11" xfId="0" applyNumberFormat="1" applyFont="1" applyBorder="1" applyAlignment="1"/>
    <xf numFmtId="168" fontId="0" fillId="0" borderId="7" xfId="0" applyNumberFormat="1" applyFont="1" applyBorder="1" applyAlignment="1"/>
    <xf numFmtId="174" fontId="0" fillId="0" borderId="6" xfId="0" applyNumberFormat="1" applyFont="1" applyBorder="1" applyAlignment="1"/>
    <xf numFmtId="174" fontId="0" fillId="0" borderId="9" xfId="0" applyNumberFormat="1" applyFont="1" applyBorder="1" applyAlignment="1"/>
  </cellXfs>
  <cellStyles count="2">
    <cellStyle name="Normal" xfId="0" builtinId="0"/>
    <cellStyle name="Percent" xfId="1" builtinId="5"/>
  </cellStyles>
  <dxfs count="47">
    <dxf>
      <numFmt numFmtId="174" formatCode="_(&quot;$&quot;* #,##0_);_(&quot;$&quot;* \(#,##0\);_(&quot;$&quot;* &quot;-&quot;??_);_(@_)"/>
    </dxf>
    <dxf>
      <numFmt numFmtId="173" formatCode="_(&quot;$&quot;* #,##0.0_);_(&quot;$&quot;* \(#,##0.0\);_(&quot;$&quot;* &quot;-&quot;??_);_(@_)"/>
    </dxf>
    <dxf>
      <numFmt numFmtId="34" formatCode="_(&quot;$&quot;* #,##0.00_);_(&quot;$&quot;* \(#,##0.00\);_(&quot;$&quot;* &quot;-&quot;??_);_(@_)"/>
    </dxf>
    <dxf>
      <numFmt numFmtId="172" formatCode="_(&quot;$&quot;* #,##0.000_);_(&quot;$&quot;* \(#,##0.000\);_(&quot;$&quot;* &quot;-&quot;??_);_(@_)"/>
    </dxf>
    <dxf>
      <font>
        <b/>
        <i val="0"/>
        <sz val="11"/>
        <name val="Times New Roman"/>
        <scheme val="none"/>
      </font>
      <fill>
        <patternFill>
          <bgColor theme="0"/>
        </patternFill>
      </fill>
      <border>
        <left style="thin">
          <color auto="1"/>
        </left>
        <right style="thin">
          <color auto="1"/>
        </right>
        <top style="thin">
          <color auto="1"/>
        </top>
        <bottom style="thin">
          <color auto="1"/>
        </bottom>
      </border>
    </dxf>
    <dxf>
      <font>
        <b val="0"/>
        <i val="0"/>
        <sz val="11"/>
        <name val="Times New Roman"/>
        <scheme val="none"/>
      </font>
      <fill>
        <patternFill>
          <bgColor theme="0"/>
        </patternFill>
      </fill>
      <border>
        <left style="thin">
          <color auto="1"/>
        </left>
        <right style="thin">
          <color auto="1"/>
        </right>
        <top style="thin">
          <color auto="1"/>
        </top>
        <bottom style="thin">
          <color auto="1"/>
        </bottom>
      </border>
    </dxf>
    <dxf>
      <numFmt numFmtId="167" formatCode="_(* #,##0_);_(* \(#,##0\);_(* &quot;-&quot;??_);_(@_)"/>
    </dxf>
    <dxf>
      <numFmt numFmtId="166" formatCode="_(* #,##0.0_);_(* \(#,##0.0\);_(* &quot;-&quot;??_);_(@_)"/>
    </dxf>
    <dxf>
      <numFmt numFmtId="35" formatCode="_(* #,##0.00_);_(* \(#,##0.00\);_(* &quot;-&quot;??_);_(@_)"/>
    </dxf>
    <dxf>
      <numFmt numFmtId="1" formatCode="0"/>
    </dxf>
    <dxf>
      <numFmt numFmtId="171" formatCode="0.0"/>
    </dxf>
    <dxf>
      <numFmt numFmtId="2" formatCode="0.00"/>
    </dxf>
    <dxf>
      <numFmt numFmtId="170" formatCode="0.000"/>
    </dxf>
    <dxf>
      <numFmt numFmtId="2" formatCode="0.00"/>
    </dxf>
    <dxf>
      <numFmt numFmtId="14" formatCode="0.00%"/>
    </dxf>
    <dxf>
      <numFmt numFmtId="169" formatCode="0.0%"/>
    </dxf>
    <dxf>
      <numFmt numFmtId="13" formatCode="0%"/>
    </dxf>
    <dxf>
      <numFmt numFmtId="168" formatCode="&quot;$&quot;#,##0"/>
    </dxf>
    <dxf>
      <numFmt numFmtId="168" formatCode="&quot;$&quot;#,##0"/>
    </dxf>
    <dxf>
      <numFmt numFmtId="167" formatCode="_(* #,##0_);_(* \(#,##0\);_(* &quot;-&quot;??_);_(@_)"/>
    </dxf>
    <dxf>
      <numFmt numFmtId="166" formatCode="_(* #,##0.0_);_(* \(#,##0.0\);_(* &quot;-&quot;??_);_(@_)"/>
    </dxf>
    <dxf>
      <numFmt numFmtId="35" formatCode="_(* #,##0.00_);_(* \(#,##0.00\);_(* &quot;-&quot;??_);_(@_)"/>
    </dxf>
    <dxf>
      <numFmt numFmtId="1" formatCode="0"/>
    </dxf>
    <dxf>
      <numFmt numFmtId="171" formatCode="0.0"/>
    </dxf>
    <dxf>
      <numFmt numFmtId="2" formatCode="0.00"/>
    </dxf>
    <dxf>
      <numFmt numFmtId="170" formatCode="0.000"/>
    </dxf>
    <dxf>
      <numFmt numFmtId="2" formatCode="0.00"/>
    </dxf>
    <dxf>
      <numFmt numFmtId="14" formatCode="0.00%"/>
    </dxf>
    <dxf>
      <numFmt numFmtId="169" formatCode="0.0%"/>
    </dxf>
    <dxf>
      <numFmt numFmtId="13" formatCode="0%"/>
    </dxf>
    <dxf>
      <numFmt numFmtId="14" formatCode="0.00%"/>
    </dxf>
    <dxf>
      <numFmt numFmtId="169" formatCode="0.0%"/>
    </dxf>
    <dxf>
      <numFmt numFmtId="13" formatCode="0%"/>
    </dxf>
    <dxf>
      <numFmt numFmtId="34" formatCode="_(&quot;$&quot;* #,##0.00_);_(&quot;$&quot;* \(#,##0.00\);_(&quot;$&quot;* &quot;-&quot;??_);_(@_)"/>
    </dxf>
    <dxf>
      <numFmt numFmtId="166" formatCode="_(* #,##0.0_);_(* \(#,##0.0\);_(* &quot;-&quot;??_);_(@_)"/>
    </dxf>
    <dxf>
      <numFmt numFmtId="35" formatCode="_(* #,##0.00_);_(* \(#,##0.00\);_(* &quot;-&quot;??_);_(@_)"/>
    </dxf>
    <dxf>
      <numFmt numFmtId="1" formatCode="0"/>
    </dxf>
    <dxf>
      <numFmt numFmtId="171" formatCode="0.0"/>
    </dxf>
    <dxf>
      <numFmt numFmtId="2" formatCode="0.00"/>
    </dxf>
    <dxf>
      <numFmt numFmtId="170" formatCode="0.000"/>
    </dxf>
    <dxf>
      <numFmt numFmtId="2" formatCode="0.00"/>
    </dxf>
    <dxf>
      <numFmt numFmtId="14" formatCode="0.00%"/>
    </dxf>
    <dxf>
      <numFmt numFmtId="169" formatCode="0.0%"/>
    </dxf>
    <dxf>
      <numFmt numFmtId="13" formatCode="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2">
    <tableStyle name="Data-style" pivot="0" count="3">
      <tableStyleElement type="headerRow" dxfId="46"/>
      <tableStyleElement type="firstRowStripe" dxfId="45"/>
      <tableStyleElement type="secondRowStripe" dxfId="44"/>
    </tableStyle>
    <tableStyle name="Slicer Style 1" pivot="0" table="0" count="3">
      <tableStyleElement type="wholeTable" dxfId="5"/>
      <tableStyleElement type="headerRow" dxfId="4"/>
    </tableStyle>
  </tableStyles>
  <colors>
    <mruColors>
      <color rgb="FF3421EB"/>
    </mruColors>
  </colors>
  <extLst>
    <ext xmlns:x14="http://schemas.microsoft.com/office/spreadsheetml/2009/9/main" uri="{46F421CA-312F-682f-3DD2-61675219B42D}">
      <x14:dxfs count="1">
        <dxf>
          <font>
            <b val="0"/>
            <i val="0"/>
            <name val="Times New Roman"/>
            <scheme val="none"/>
          </font>
          <fill>
            <patternFill>
              <bgColor theme="8" tint="0.39994506668294322"/>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3544436345717548E-2"/>
          <c:y val="2.0520605838812874E-2"/>
          <c:w val="0.83456887967230964"/>
          <c:h val="0.95969165023787328"/>
        </c:manualLayout>
      </c:layout>
      <c:doughnutChart>
        <c:varyColors val="1"/>
        <c:ser>
          <c:idx val="0"/>
          <c:order val="0"/>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6A92-4590-9D6A-4DE183625CDD}"/>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6A92-4590-9D6A-4DE183625CDD}"/>
              </c:ext>
            </c:extLst>
          </c:dPt>
          <c:dLbls>
            <c:dLbl>
              <c:idx val="0"/>
              <c:layout>
                <c:manualLayout>
                  <c:x val="-0.17016918022011318"/>
                  <c:y val="-0.31481454537362663"/>
                </c:manualLayout>
              </c:layout>
              <c:showLegendKey val="0"/>
              <c:showVal val="1"/>
              <c:showCatName val="0"/>
              <c:showSerName val="0"/>
              <c:showPercent val="0"/>
              <c:showBubbleSize val="0"/>
              <c:extLst>
                <c:ext xmlns:c15="http://schemas.microsoft.com/office/drawing/2012/chart" uri="{CE6537A1-D6FC-4f65-9D91-7224C49458BB}">
                  <c15:layout>
                    <c:manualLayout>
                      <c:w val="0.51087000245635261"/>
                      <c:h val="0.33260898032264663"/>
                    </c:manualLayout>
                  </c15:layout>
                </c:ext>
                <c:ext xmlns:c16="http://schemas.microsoft.com/office/drawing/2014/chart" uri="{C3380CC4-5D6E-409C-BE32-E72D297353CC}">
                  <c16:uniqueId val="{00000001-6A92-4590-9D6A-4DE183625CDD}"/>
                </c:ext>
              </c:extLst>
            </c:dLbl>
            <c:dLbl>
              <c:idx val="1"/>
              <c:delete val="1"/>
              <c:extLst>
                <c:ext xmlns:c15="http://schemas.microsoft.com/office/drawing/2012/chart" uri="{CE6537A1-D6FC-4f65-9D91-7224C49458BB}"/>
                <c:ext xmlns:c16="http://schemas.microsoft.com/office/drawing/2014/chart" uri="{C3380CC4-5D6E-409C-BE32-E72D297353CC}">
                  <c16:uniqueId val="{00000003-6A92-4590-9D6A-4DE183625CD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analysis!$B$9:$B$10</c:f>
              <c:strCache>
                <c:ptCount val="2"/>
                <c:pt idx="0">
                  <c:v>sale completion rate</c:v>
                </c:pt>
                <c:pt idx="1">
                  <c:v>sale incompletion rate</c:v>
                </c:pt>
              </c:strCache>
            </c:strRef>
          </c:cat>
          <c:val>
            <c:numRef>
              <c:f>analysis!$C$9:$C$10</c:f>
              <c:numCache>
                <c:formatCode>0%</c:formatCode>
                <c:ptCount val="2"/>
                <c:pt idx="0">
                  <c:v>0.85555555555555574</c:v>
                </c:pt>
                <c:pt idx="1">
                  <c:v>0.14444444444444426</c:v>
                </c:pt>
              </c:numCache>
            </c:numRef>
          </c:val>
          <c:extLst>
            <c:ext xmlns:c16="http://schemas.microsoft.com/office/drawing/2014/chart" uri="{C3380CC4-5D6E-409C-BE32-E72D297353CC}">
              <c16:uniqueId val="{00000004-6A92-4590-9D6A-4DE183625CDD}"/>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[sales&amp;profit dashboard.xlsx]analysis!PivotTable4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analysis!$C$19</c:f>
              <c:strCache>
                <c:ptCount val="1"/>
                <c:pt idx="0">
                  <c:v>Sum of Sales</c:v>
                </c:pt>
              </c:strCache>
            </c:strRef>
          </c:tx>
          <c:spPr>
            <a:solidFill>
              <a:schemeClr val="accent1"/>
            </a:solidFill>
            <a:ln>
              <a:noFill/>
            </a:ln>
            <a:effectLst/>
          </c:spPr>
          <c:invertIfNegative val="0"/>
          <c:cat>
            <c:strRef>
              <c:f>analysis!$B$20:$B$29</c:f>
              <c:strCache>
                <c:ptCount val="9"/>
                <c:pt idx="0">
                  <c:v>Jan</c:v>
                </c:pt>
                <c:pt idx="1">
                  <c:v>Feb</c:v>
                </c:pt>
                <c:pt idx="2">
                  <c:v>Mar</c:v>
                </c:pt>
                <c:pt idx="3">
                  <c:v>Apr</c:v>
                </c:pt>
                <c:pt idx="4">
                  <c:v>May</c:v>
                </c:pt>
                <c:pt idx="5">
                  <c:v>Jun</c:v>
                </c:pt>
                <c:pt idx="6">
                  <c:v>Jul</c:v>
                </c:pt>
                <c:pt idx="7">
                  <c:v>Aug</c:v>
                </c:pt>
                <c:pt idx="8">
                  <c:v>Sep</c:v>
                </c:pt>
              </c:strCache>
            </c:strRef>
          </c:cat>
          <c:val>
            <c:numRef>
              <c:f>analysis!$C$20:$C$29</c:f>
              <c:numCache>
                <c:formatCode>"$"#,##0</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0-1BEC-44AE-88F2-BBD6C9BD4A75}"/>
            </c:ext>
          </c:extLst>
        </c:ser>
        <c:ser>
          <c:idx val="1"/>
          <c:order val="1"/>
          <c:tx>
            <c:strRef>
              <c:f>analysis!$D$19</c:f>
              <c:strCache>
                <c:ptCount val="1"/>
                <c:pt idx="0">
                  <c:v>Sum of Target Sales</c:v>
                </c:pt>
              </c:strCache>
            </c:strRef>
          </c:tx>
          <c:spPr>
            <a:solidFill>
              <a:schemeClr val="accent2"/>
            </a:solidFill>
            <a:ln>
              <a:noFill/>
            </a:ln>
            <a:effectLst/>
          </c:spPr>
          <c:invertIfNegative val="0"/>
          <c:cat>
            <c:strRef>
              <c:f>analysis!$B$20:$B$29</c:f>
              <c:strCache>
                <c:ptCount val="9"/>
                <c:pt idx="0">
                  <c:v>Jan</c:v>
                </c:pt>
                <c:pt idx="1">
                  <c:v>Feb</c:v>
                </c:pt>
                <c:pt idx="2">
                  <c:v>Mar</c:v>
                </c:pt>
                <c:pt idx="3">
                  <c:v>Apr</c:v>
                </c:pt>
                <c:pt idx="4">
                  <c:v>May</c:v>
                </c:pt>
                <c:pt idx="5">
                  <c:v>Jun</c:v>
                </c:pt>
                <c:pt idx="6">
                  <c:v>Jul</c:v>
                </c:pt>
                <c:pt idx="7">
                  <c:v>Aug</c:v>
                </c:pt>
                <c:pt idx="8">
                  <c:v>Sep</c:v>
                </c:pt>
              </c:strCache>
            </c:strRef>
          </c:cat>
          <c:val>
            <c:numRef>
              <c:f>analysis!$D$20:$D$29</c:f>
              <c:numCache>
                <c:formatCode>"$"#,##0</c:formatCode>
                <c:ptCount val="9"/>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extLst>
            <c:ext xmlns:c16="http://schemas.microsoft.com/office/drawing/2014/chart" uri="{C3380CC4-5D6E-409C-BE32-E72D297353CC}">
              <c16:uniqueId val="{00000001-1BEC-44AE-88F2-BBD6C9BD4A75}"/>
            </c:ext>
          </c:extLst>
        </c:ser>
        <c:dLbls>
          <c:showLegendKey val="0"/>
          <c:showVal val="0"/>
          <c:showCatName val="0"/>
          <c:showSerName val="0"/>
          <c:showPercent val="0"/>
          <c:showBubbleSize val="0"/>
        </c:dLbls>
        <c:gapWidth val="150"/>
        <c:overlap val="100"/>
        <c:axId val="875213600"/>
        <c:axId val="875215264"/>
      </c:barChart>
      <c:catAx>
        <c:axId val="87521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75215264"/>
        <c:crosses val="autoZero"/>
        <c:auto val="1"/>
        <c:lblAlgn val="ctr"/>
        <c:lblOffset val="100"/>
        <c:noMultiLvlLbl val="0"/>
      </c:catAx>
      <c:valAx>
        <c:axId val="8752152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752136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[sales&amp;profit dashboard.xlsx]analysis!PivotTable6</c:name>
    <c:fmtId val="1"/>
  </c:pivotSource>
  <c:chart>
    <c:autoTitleDeleted val="1"/>
    <c:pivotFmts>
      <c:pivotFmt>
        <c:idx val="0"/>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analysis!$C$35</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analysis!$B$36:$B$45</c:f>
              <c:strCache>
                <c:ptCount val="9"/>
                <c:pt idx="0">
                  <c:v>Jan</c:v>
                </c:pt>
                <c:pt idx="1">
                  <c:v>Feb</c:v>
                </c:pt>
                <c:pt idx="2">
                  <c:v>Mar</c:v>
                </c:pt>
                <c:pt idx="3">
                  <c:v>Apr</c:v>
                </c:pt>
                <c:pt idx="4">
                  <c:v>May</c:v>
                </c:pt>
                <c:pt idx="5">
                  <c:v>Jun</c:v>
                </c:pt>
                <c:pt idx="6">
                  <c:v>Jul</c:v>
                </c:pt>
                <c:pt idx="7">
                  <c:v>Aug</c:v>
                </c:pt>
                <c:pt idx="8">
                  <c:v>Sep</c:v>
                </c:pt>
              </c:strCache>
            </c:strRef>
          </c:cat>
          <c:val>
            <c:numRef>
              <c:f>analysis!$C$36:$C$45</c:f>
              <c:numCache>
                <c:formatCode>_(* #,##0_);_(* \(#,##0\);_(* "-"??_);_(@_)</c:formatCode>
                <c:ptCount val="9"/>
                <c:pt idx="0">
                  <c:v>300</c:v>
                </c:pt>
                <c:pt idx="1">
                  <c:v>310</c:v>
                </c:pt>
                <c:pt idx="2">
                  <c:v>300</c:v>
                </c:pt>
                <c:pt idx="3">
                  <c:v>700</c:v>
                </c:pt>
                <c:pt idx="4">
                  <c:v>650</c:v>
                </c:pt>
                <c:pt idx="5">
                  <c:v>1600</c:v>
                </c:pt>
                <c:pt idx="6">
                  <c:v>1800</c:v>
                </c:pt>
                <c:pt idx="7">
                  <c:v>1700</c:v>
                </c:pt>
                <c:pt idx="8">
                  <c:v>2000</c:v>
                </c:pt>
              </c:numCache>
            </c:numRef>
          </c:val>
          <c:smooth val="0"/>
          <c:extLst>
            <c:ext xmlns:c16="http://schemas.microsoft.com/office/drawing/2014/chart" uri="{C3380CC4-5D6E-409C-BE32-E72D297353CC}">
              <c16:uniqueId val="{00000000-D905-42C8-A565-B7EA33C23519}"/>
            </c:ext>
          </c:extLst>
        </c:ser>
        <c:dLbls>
          <c:dLblPos val="t"/>
          <c:showLegendKey val="0"/>
          <c:showVal val="1"/>
          <c:showCatName val="0"/>
          <c:showSerName val="0"/>
          <c:showPercent val="0"/>
          <c:showBubbleSize val="0"/>
        </c:dLbls>
        <c:smooth val="0"/>
        <c:axId val="875211936"/>
        <c:axId val="875218176"/>
      </c:lineChart>
      <c:catAx>
        <c:axId val="87521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218176"/>
        <c:crosses val="autoZero"/>
        <c:auto val="1"/>
        <c:lblAlgn val="ctr"/>
        <c:lblOffset val="100"/>
        <c:noMultiLvlLbl val="0"/>
      </c:catAx>
      <c:valAx>
        <c:axId val="8752181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211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[sales&amp;profit dashboard.xlsx]analysis!PivotTable7</c:name>
    <c:fmtId val="2"/>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analysis!$N$35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analysis!$M$36:$M$43</c:f>
              <c:strCache>
                <c:ptCount val="7"/>
                <c:pt idx="0">
                  <c:v>Brazil</c:v>
                </c:pt>
                <c:pt idx="1">
                  <c:v>Chile</c:v>
                </c:pt>
                <c:pt idx="2">
                  <c:v>Peru</c:v>
                </c:pt>
                <c:pt idx="3">
                  <c:v>Chicaco</c:v>
                </c:pt>
                <c:pt idx="4">
                  <c:v>Los Angeles</c:v>
                </c:pt>
                <c:pt idx="5">
                  <c:v>Argentina</c:v>
                </c:pt>
                <c:pt idx="6">
                  <c:v>Columbia</c:v>
                </c:pt>
              </c:strCache>
            </c:strRef>
          </c:cat>
          <c:val>
            <c:numRef>
              <c:f>analysis!$N$36:$N$43</c:f>
              <c:numCache>
                <c:formatCode>_(* #,##0.0_);_(* \(#,##0.0\);_(* "-"??_);_(@_)</c:formatCode>
                <c:ptCount val="7"/>
                <c:pt idx="0">
                  <c:v>129875</c:v>
                </c:pt>
                <c:pt idx="1">
                  <c:v>128833</c:v>
                </c:pt>
                <c:pt idx="2">
                  <c:v>127340</c:v>
                </c:pt>
                <c:pt idx="3">
                  <c:v>126793</c:v>
                </c:pt>
                <c:pt idx="4">
                  <c:v>126209</c:v>
                </c:pt>
                <c:pt idx="5">
                  <c:v>126081</c:v>
                </c:pt>
                <c:pt idx="6">
                  <c:v>125980</c:v>
                </c:pt>
              </c:numCache>
            </c:numRef>
          </c:val>
          <c:extLst>
            <c:ext xmlns:c16="http://schemas.microsoft.com/office/drawing/2014/chart" uri="{C3380CC4-5D6E-409C-BE32-E72D297353CC}">
              <c16:uniqueId val="{00000000-1C11-4444-BE57-849CCA7120DF}"/>
            </c:ext>
          </c:extLst>
        </c:ser>
        <c:dLbls>
          <c:dLblPos val="outEnd"/>
          <c:showLegendKey val="0"/>
          <c:showVal val="1"/>
          <c:showCatName val="0"/>
          <c:showSerName val="0"/>
          <c:showPercent val="0"/>
          <c:showBubbleSize val="0"/>
        </c:dLbls>
        <c:gapWidth val="182"/>
        <c:axId val="875211520"/>
        <c:axId val="875208192"/>
      </c:barChart>
      <c:catAx>
        <c:axId val="875211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208192"/>
        <c:crosses val="autoZero"/>
        <c:auto val="1"/>
        <c:lblAlgn val="ctr"/>
        <c:lblOffset val="100"/>
        <c:noMultiLvlLbl val="0"/>
      </c:catAx>
      <c:valAx>
        <c:axId val="875208192"/>
        <c:scaling>
          <c:orientation val="minMax"/>
        </c:scaling>
        <c:delete val="0"/>
        <c:axPos val="b"/>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211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605664100709556"/>
          <c:y val="3.1174835879092786E-2"/>
          <c:w val="0.77074500425765413"/>
          <c:h val="0.96882516412090725"/>
        </c:manualLayout>
      </c:layout>
      <c:doughnutChart>
        <c:varyColors val="1"/>
        <c:ser>
          <c:idx val="0"/>
          <c:order val="0"/>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BB22-4073-91D8-BF7CF53939FB}"/>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BB22-4073-91D8-BF7CF53939FB}"/>
              </c:ext>
            </c:extLst>
          </c:dPt>
          <c:dLbls>
            <c:dLbl>
              <c:idx val="0"/>
              <c:layout>
                <c:manualLayout>
                  <c:x val="-0.16540682312429839"/>
                  <c:y val="-0.31481506336351417"/>
                </c:manualLayout>
              </c:layout>
              <c:showLegendKey val="0"/>
              <c:showVal val="1"/>
              <c:showCatName val="0"/>
              <c:showSerName val="0"/>
              <c:showPercent val="0"/>
              <c:showBubbleSize val="0"/>
              <c:extLst>
                <c:ext xmlns:c15="http://schemas.microsoft.com/office/drawing/2012/chart" uri="{CE6537A1-D6FC-4f65-9D91-7224C49458BB}">
                  <c15:layout>
                    <c:manualLayout>
                      <c:w val="0.40206218204576832"/>
                      <c:h val="0.34772758386505359"/>
                    </c:manualLayout>
                  </c15:layout>
                </c:ext>
                <c:ext xmlns:c16="http://schemas.microsoft.com/office/drawing/2014/chart" uri="{C3380CC4-5D6E-409C-BE32-E72D297353CC}">
                  <c16:uniqueId val="{00000001-BB22-4073-91D8-BF7CF53939FB}"/>
                </c:ext>
              </c:extLst>
            </c:dLbl>
            <c:dLbl>
              <c:idx val="1"/>
              <c:delete val="1"/>
              <c:extLst>
                <c:ext xmlns:c15="http://schemas.microsoft.com/office/drawing/2012/chart" uri="{CE6537A1-D6FC-4f65-9D91-7224C49458BB}"/>
                <c:ext xmlns:c16="http://schemas.microsoft.com/office/drawing/2014/chart" uri="{C3380CC4-5D6E-409C-BE32-E72D297353CC}">
                  <c16:uniqueId val="{00000003-BB22-4073-91D8-BF7CF53939FB}"/>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analysis!$B$15:$B$16</c:f>
              <c:strCache>
                <c:ptCount val="2"/>
                <c:pt idx="0">
                  <c:v>customer completion rate</c:v>
                </c:pt>
                <c:pt idx="1">
                  <c:v>customer incompletion rate</c:v>
                </c:pt>
              </c:strCache>
            </c:strRef>
          </c:cat>
          <c:val>
            <c:numRef>
              <c:f>analysis!$C$15:$C$16</c:f>
              <c:numCache>
                <c:formatCode>0%</c:formatCode>
                <c:ptCount val="2"/>
                <c:pt idx="0">
                  <c:v>0.8447619047619046</c:v>
                </c:pt>
                <c:pt idx="1">
                  <c:v>0.1552380952380954</c:v>
                </c:pt>
              </c:numCache>
            </c:numRef>
          </c:val>
          <c:extLst>
            <c:ext xmlns:c16="http://schemas.microsoft.com/office/drawing/2014/chart" uri="{C3380CC4-5D6E-409C-BE32-E72D297353CC}">
              <c16:uniqueId val="{00000004-BB22-4073-91D8-BF7CF53939FB}"/>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3544436345717548E-2"/>
          <c:y val="2.0520605838812874E-2"/>
          <c:w val="0.84499912739069283"/>
          <c:h val="0.9716856532363739"/>
        </c:manualLayout>
      </c:layout>
      <c:doughnutChart>
        <c:varyColors val="1"/>
        <c:ser>
          <c:idx val="0"/>
          <c:order val="0"/>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D331-45F7-ACCE-8E66DA39DD01}"/>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D331-45F7-ACCE-8E66DA39DD01}"/>
              </c:ext>
            </c:extLst>
          </c:dPt>
          <c:dLbls>
            <c:dLbl>
              <c:idx val="0"/>
              <c:layout>
                <c:manualLayout>
                  <c:x val="-0.16451242528718091"/>
                  <c:y val="-0.32545344735587822"/>
                </c:manualLayout>
              </c:layout>
              <c:showLegendKey val="0"/>
              <c:showVal val="1"/>
              <c:showCatName val="0"/>
              <c:showSerName val="0"/>
              <c:showPercent val="0"/>
              <c:showBubbleSize val="0"/>
              <c:extLst>
                <c:ext xmlns:c15="http://schemas.microsoft.com/office/drawing/2012/chart" uri="{CE6537A1-D6FC-4f65-9D91-7224C49458BB}">
                  <c15:layout>
                    <c:manualLayout>
                      <c:w val="0.45918404241044708"/>
                      <c:h val="0.32553218757931612"/>
                    </c:manualLayout>
                  </c15:layout>
                </c:ext>
                <c:ext xmlns:c16="http://schemas.microsoft.com/office/drawing/2014/chart" uri="{C3380CC4-5D6E-409C-BE32-E72D297353CC}">
                  <c16:uniqueId val="{00000001-D331-45F7-ACCE-8E66DA39DD01}"/>
                </c:ext>
              </c:extLst>
            </c:dLbl>
            <c:dLbl>
              <c:idx val="1"/>
              <c:delete val="1"/>
              <c:extLst>
                <c:ext xmlns:c15="http://schemas.microsoft.com/office/drawing/2012/chart" uri="{CE6537A1-D6FC-4f65-9D91-7224C49458BB}"/>
                <c:ext xmlns:c16="http://schemas.microsoft.com/office/drawing/2014/chart" uri="{C3380CC4-5D6E-409C-BE32-E72D297353CC}">
                  <c16:uniqueId val="{00000003-D331-45F7-ACCE-8E66DA39DD01}"/>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analysis!$B$12:$B$13</c:f>
              <c:strCache>
                <c:ptCount val="2"/>
                <c:pt idx="0">
                  <c:v>profit completion rate</c:v>
                </c:pt>
                <c:pt idx="1">
                  <c:v>profit incompletion rate</c:v>
                </c:pt>
              </c:strCache>
            </c:strRef>
          </c:cat>
          <c:val>
            <c:numRef>
              <c:f>analysis!$C$12:$C$13</c:f>
              <c:numCache>
                <c:formatCode>0%</c:formatCode>
                <c:ptCount val="2"/>
                <c:pt idx="0">
                  <c:v>0.85492063492063519</c:v>
                </c:pt>
                <c:pt idx="1">
                  <c:v>0.14507936507936481</c:v>
                </c:pt>
              </c:numCache>
            </c:numRef>
          </c:val>
          <c:extLst>
            <c:ext xmlns:c16="http://schemas.microsoft.com/office/drawing/2014/chart" uri="{C3380CC4-5D6E-409C-BE32-E72D297353CC}">
              <c16:uniqueId val="{00000004-D331-45F7-ACCE-8E66DA39DD01}"/>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[sales&amp;profit dashboard.xlsx]analysis!PivotTable6</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75000"/>
              </a:schemeClr>
            </a:solidFill>
            <a:round/>
          </a:ln>
          <a:effectLst/>
        </c:spPr>
        <c:marker>
          <c:symbol val="circle"/>
          <c:size val="6"/>
          <c:spPr>
            <a:solidFill>
              <a:schemeClr val="accent5">
                <a:lumMod val="75000"/>
              </a:schemeClr>
            </a:solidFill>
            <a:ln w="9525">
              <a:solidFill>
                <a:schemeClr val="accent1"/>
              </a:solidFill>
            </a:ln>
            <a:effectLst/>
          </c:spPr>
        </c:marker>
        <c:dLbl>
          <c:idx val="0"/>
          <c:layout/>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28575" cap="rnd">
            <a:solidFill>
              <a:schemeClr val="accent5">
                <a:lumMod val="75000"/>
              </a:schemeClr>
            </a:solidFill>
            <a:round/>
          </a:ln>
          <a:effectLst/>
        </c:spPr>
        <c:marker>
          <c:symbol val="circle"/>
          <c:size val="6"/>
          <c:spPr>
            <a:solidFill>
              <a:schemeClr val="accent5">
                <a:lumMod val="75000"/>
              </a:schemeClr>
            </a:solidFill>
            <a:ln w="9525">
              <a:solidFill>
                <a:schemeClr val="accent1"/>
              </a:solidFill>
            </a:ln>
            <a:effectLst/>
          </c:spPr>
        </c:marker>
        <c:dLbl>
          <c:idx val="0"/>
          <c:layout>
            <c:manualLayout>
              <c:x val="-5.4494262560633604E-2"/>
              <c:y val="-5.8430888936788286E-2"/>
            </c:manualLayout>
          </c:layout>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analysis!$C$35</c:f>
              <c:strCache>
                <c:ptCount val="1"/>
                <c:pt idx="0">
                  <c:v>Total</c:v>
                </c:pt>
              </c:strCache>
            </c:strRef>
          </c:tx>
          <c:spPr>
            <a:ln w="28575" cap="rnd">
              <a:solidFill>
                <a:schemeClr val="accent5">
                  <a:lumMod val="75000"/>
                </a:schemeClr>
              </a:solidFill>
              <a:round/>
            </a:ln>
            <a:effectLst/>
          </c:spPr>
          <c:marker>
            <c:symbol val="circle"/>
            <c:size val="6"/>
            <c:spPr>
              <a:solidFill>
                <a:schemeClr val="accent5">
                  <a:lumMod val="75000"/>
                </a:schemeClr>
              </a:solidFill>
              <a:ln w="9525">
                <a:solidFill>
                  <a:schemeClr val="accent1"/>
                </a:solidFill>
              </a:ln>
              <a:effectLst/>
            </c:spPr>
          </c:marker>
          <c:dPt>
            <c:idx val="4"/>
            <c:marker>
              <c:symbol val="circle"/>
              <c:size val="6"/>
              <c:spPr>
                <a:solidFill>
                  <a:schemeClr val="accent5">
                    <a:lumMod val="75000"/>
                  </a:schemeClr>
                </a:solidFill>
                <a:ln w="9525">
                  <a:solidFill>
                    <a:schemeClr val="accent1"/>
                  </a:solidFill>
                </a:ln>
                <a:effectLst/>
              </c:spPr>
            </c:marker>
            <c:bubble3D val="0"/>
            <c:spPr>
              <a:ln w="28575" cap="rnd">
                <a:solidFill>
                  <a:schemeClr val="accent5">
                    <a:lumMod val="75000"/>
                  </a:schemeClr>
                </a:solidFill>
                <a:round/>
              </a:ln>
              <a:effectLst/>
            </c:spPr>
            <c:extLst>
              <c:ext xmlns:c16="http://schemas.microsoft.com/office/drawing/2014/chart" uri="{C3380CC4-5D6E-409C-BE32-E72D297353CC}">
                <c16:uniqueId val="{00000001-F483-4251-B7AB-2CFECF6AF13C}"/>
              </c:ext>
            </c:extLst>
          </c:dPt>
          <c:dLbls>
            <c:dLbl>
              <c:idx val="4"/>
              <c:layout>
                <c:manualLayout>
                  <c:x val="-5.4494262560633604E-2"/>
                  <c:y val="-5.843088893678828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F483-4251-B7AB-2CFECF6AF13C}"/>
                </c:ext>
              </c:extLst>
            </c:dLbl>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analysis!$B$36:$B$45</c:f>
              <c:strCache>
                <c:ptCount val="9"/>
                <c:pt idx="0">
                  <c:v>Jan</c:v>
                </c:pt>
                <c:pt idx="1">
                  <c:v>Feb</c:v>
                </c:pt>
                <c:pt idx="2">
                  <c:v>Mar</c:v>
                </c:pt>
                <c:pt idx="3">
                  <c:v>Apr</c:v>
                </c:pt>
                <c:pt idx="4">
                  <c:v>May</c:v>
                </c:pt>
                <c:pt idx="5">
                  <c:v>Jun</c:v>
                </c:pt>
                <c:pt idx="6">
                  <c:v>Jul</c:v>
                </c:pt>
                <c:pt idx="7">
                  <c:v>Aug</c:v>
                </c:pt>
                <c:pt idx="8">
                  <c:v>Sep</c:v>
                </c:pt>
              </c:strCache>
            </c:strRef>
          </c:cat>
          <c:val>
            <c:numRef>
              <c:f>analysis!$C$36:$C$45</c:f>
              <c:numCache>
                <c:formatCode>_(* #,##0_);_(* \(#,##0\);_(* "-"??_);_(@_)</c:formatCode>
                <c:ptCount val="9"/>
                <c:pt idx="0">
                  <c:v>300</c:v>
                </c:pt>
                <c:pt idx="1">
                  <c:v>310</c:v>
                </c:pt>
                <c:pt idx="2">
                  <c:v>300</c:v>
                </c:pt>
                <c:pt idx="3">
                  <c:v>700</c:v>
                </c:pt>
                <c:pt idx="4">
                  <c:v>650</c:v>
                </c:pt>
                <c:pt idx="5">
                  <c:v>1600</c:v>
                </c:pt>
                <c:pt idx="6">
                  <c:v>1800</c:v>
                </c:pt>
                <c:pt idx="7">
                  <c:v>1700</c:v>
                </c:pt>
                <c:pt idx="8">
                  <c:v>2000</c:v>
                </c:pt>
              </c:numCache>
            </c:numRef>
          </c:val>
          <c:smooth val="0"/>
          <c:extLst>
            <c:ext xmlns:c16="http://schemas.microsoft.com/office/drawing/2014/chart" uri="{C3380CC4-5D6E-409C-BE32-E72D297353CC}">
              <c16:uniqueId val="{00000000-F483-4251-B7AB-2CFECF6AF13C}"/>
            </c:ext>
          </c:extLst>
        </c:ser>
        <c:dLbls>
          <c:dLblPos val="t"/>
          <c:showLegendKey val="0"/>
          <c:showVal val="1"/>
          <c:showCatName val="0"/>
          <c:showSerName val="0"/>
          <c:showPercent val="0"/>
          <c:showBubbleSize val="0"/>
        </c:dLbls>
        <c:marker val="1"/>
        <c:smooth val="0"/>
        <c:axId val="875211936"/>
        <c:axId val="875218176"/>
      </c:lineChart>
      <c:catAx>
        <c:axId val="87521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75218176"/>
        <c:crosses val="autoZero"/>
        <c:auto val="1"/>
        <c:lblAlgn val="ctr"/>
        <c:lblOffset val="100"/>
        <c:noMultiLvlLbl val="0"/>
      </c:catAx>
      <c:valAx>
        <c:axId val="875218176"/>
        <c:scaling>
          <c:orientation val="minMax"/>
        </c:scaling>
        <c:delete val="1"/>
        <c:axPos val="l"/>
        <c:numFmt formatCode="_(* #,##0_);_(* \(#,##0\);_(* &quot;-&quot;??_);_(@_)" sourceLinked="1"/>
        <c:majorTickMark val="none"/>
        <c:minorTickMark val="none"/>
        <c:tickLblPos val="nextTo"/>
        <c:crossAx val="8752119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[sales&amp;profit dashboard.xlsx]analysis!PivotTable7</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layout/>
          <c:numFmt formatCode="&quot;$&quot;#,##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analysis!$N$35</c:f>
              <c:strCache>
                <c:ptCount val="1"/>
                <c:pt idx="0">
                  <c:v>Total</c:v>
                </c:pt>
              </c:strCache>
            </c:strRef>
          </c:tx>
          <c:spPr>
            <a:solidFill>
              <a:schemeClr val="accent5">
                <a:lumMod val="75000"/>
              </a:schemeClr>
            </a:solidFill>
            <a:ln>
              <a:noFill/>
            </a:ln>
            <a:effectLst/>
          </c:spPr>
          <c:invertIfNegative val="0"/>
          <c:dLbls>
            <c:numFmt formatCode="&quot;$&quot;#,##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analysis!$M$36:$M$43</c:f>
              <c:strCache>
                <c:ptCount val="7"/>
                <c:pt idx="0">
                  <c:v>Brazil</c:v>
                </c:pt>
                <c:pt idx="1">
                  <c:v>Chile</c:v>
                </c:pt>
                <c:pt idx="2">
                  <c:v>Peru</c:v>
                </c:pt>
                <c:pt idx="3">
                  <c:v>Chicaco</c:v>
                </c:pt>
                <c:pt idx="4">
                  <c:v>Los Angeles</c:v>
                </c:pt>
                <c:pt idx="5">
                  <c:v>Argentina</c:v>
                </c:pt>
                <c:pt idx="6">
                  <c:v>Columbia</c:v>
                </c:pt>
              </c:strCache>
            </c:strRef>
          </c:cat>
          <c:val>
            <c:numRef>
              <c:f>analysis!$N$36:$N$43</c:f>
              <c:numCache>
                <c:formatCode>_(* #,##0.0_);_(* \(#,##0.0\);_(* "-"??_);_(@_)</c:formatCode>
                <c:ptCount val="7"/>
                <c:pt idx="0">
                  <c:v>129875</c:v>
                </c:pt>
                <c:pt idx="1">
                  <c:v>128833</c:v>
                </c:pt>
                <c:pt idx="2">
                  <c:v>127340</c:v>
                </c:pt>
                <c:pt idx="3">
                  <c:v>126793</c:v>
                </c:pt>
                <c:pt idx="4">
                  <c:v>126209</c:v>
                </c:pt>
                <c:pt idx="5">
                  <c:v>126081</c:v>
                </c:pt>
                <c:pt idx="6">
                  <c:v>125980</c:v>
                </c:pt>
              </c:numCache>
            </c:numRef>
          </c:val>
          <c:extLst>
            <c:ext xmlns:c16="http://schemas.microsoft.com/office/drawing/2014/chart" uri="{C3380CC4-5D6E-409C-BE32-E72D297353CC}">
              <c16:uniqueId val="{00000000-5003-446A-812A-E10B6D3C483D}"/>
            </c:ext>
          </c:extLst>
        </c:ser>
        <c:dLbls>
          <c:dLblPos val="outEnd"/>
          <c:showLegendKey val="0"/>
          <c:showVal val="1"/>
          <c:showCatName val="0"/>
          <c:showSerName val="0"/>
          <c:showPercent val="0"/>
          <c:showBubbleSize val="0"/>
        </c:dLbls>
        <c:gapWidth val="50"/>
        <c:axId val="875211520"/>
        <c:axId val="875208192"/>
      </c:barChart>
      <c:catAx>
        <c:axId val="875211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75208192"/>
        <c:crosses val="autoZero"/>
        <c:auto val="1"/>
        <c:lblAlgn val="ctr"/>
        <c:lblOffset val="100"/>
        <c:noMultiLvlLbl val="0"/>
      </c:catAx>
      <c:valAx>
        <c:axId val="875208192"/>
        <c:scaling>
          <c:orientation val="minMax"/>
        </c:scaling>
        <c:delete val="1"/>
        <c:axPos val="b"/>
        <c:numFmt formatCode="_(* #,##0.0_);_(* \(#,##0.0\);_(* &quot;-&quot;??_);_(@_)" sourceLinked="1"/>
        <c:majorTickMark val="none"/>
        <c:minorTickMark val="none"/>
        <c:tickLblPos val="nextTo"/>
        <c:crossAx val="87521152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[sales&amp;profit dashboard.xlsx]analysis!PivotTable4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bg2">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5">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analysis!$C$19</c:f>
              <c:strCache>
                <c:ptCount val="1"/>
                <c:pt idx="0">
                  <c:v>Sum of Sales</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analysis!$B$20:$B$29</c:f>
              <c:strCache>
                <c:ptCount val="9"/>
                <c:pt idx="0">
                  <c:v>Jan</c:v>
                </c:pt>
                <c:pt idx="1">
                  <c:v>Feb</c:v>
                </c:pt>
                <c:pt idx="2">
                  <c:v>Mar</c:v>
                </c:pt>
                <c:pt idx="3">
                  <c:v>Apr</c:v>
                </c:pt>
                <c:pt idx="4">
                  <c:v>May</c:v>
                </c:pt>
                <c:pt idx="5">
                  <c:v>Jun</c:v>
                </c:pt>
                <c:pt idx="6">
                  <c:v>Jul</c:v>
                </c:pt>
                <c:pt idx="7">
                  <c:v>Aug</c:v>
                </c:pt>
                <c:pt idx="8">
                  <c:v>Sep</c:v>
                </c:pt>
              </c:strCache>
            </c:strRef>
          </c:cat>
          <c:val>
            <c:numRef>
              <c:f>analysis!$C$20:$C$29</c:f>
              <c:numCache>
                <c:formatCode>"$"#,##0</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0-5658-4668-AE15-EAB58B399F70}"/>
            </c:ext>
          </c:extLst>
        </c:ser>
        <c:ser>
          <c:idx val="1"/>
          <c:order val="1"/>
          <c:tx>
            <c:strRef>
              <c:f>analysis!$D$19</c:f>
              <c:strCache>
                <c:ptCount val="1"/>
                <c:pt idx="0">
                  <c:v>Sum of Target Sales</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analysis!$B$20:$B$29</c:f>
              <c:strCache>
                <c:ptCount val="9"/>
                <c:pt idx="0">
                  <c:v>Jan</c:v>
                </c:pt>
                <c:pt idx="1">
                  <c:v>Feb</c:v>
                </c:pt>
                <c:pt idx="2">
                  <c:v>Mar</c:v>
                </c:pt>
                <c:pt idx="3">
                  <c:v>Apr</c:v>
                </c:pt>
                <c:pt idx="4">
                  <c:v>May</c:v>
                </c:pt>
                <c:pt idx="5">
                  <c:v>Jun</c:v>
                </c:pt>
                <c:pt idx="6">
                  <c:v>Jul</c:v>
                </c:pt>
                <c:pt idx="7">
                  <c:v>Aug</c:v>
                </c:pt>
                <c:pt idx="8">
                  <c:v>Sep</c:v>
                </c:pt>
              </c:strCache>
            </c:strRef>
          </c:cat>
          <c:val>
            <c:numRef>
              <c:f>analysis!$D$20:$D$29</c:f>
              <c:numCache>
                <c:formatCode>"$"#,##0</c:formatCode>
                <c:ptCount val="9"/>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extLst>
            <c:ext xmlns:c16="http://schemas.microsoft.com/office/drawing/2014/chart" uri="{C3380CC4-5D6E-409C-BE32-E72D297353CC}">
              <c16:uniqueId val="{00000001-5658-4668-AE15-EAB58B399F70}"/>
            </c:ext>
          </c:extLst>
        </c:ser>
        <c:dLbls>
          <c:dLblPos val="ctr"/>
          <c:showLegendKey val="0"/>
          <c:showVal val="1"/>
          <c:showCatName val="0"/>
          <c:showSerName val="0"/>
          <c:showPercent val="0"/>
          <c:showBubbleSize val="0"/>
        </c:dLbls>
        <c:gapWidth val="50"/>
        <c:overlap val="100"/>
        <c:axId val="875213600"/>
        <c:axId val="875215264"/>
      </c:barChart>
      <c:catAx>
        <c:axId val="87521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75215264"/>
        <c:crosses val="autoZero"/>
        <c:auto val="1"/>
        <c:lblAlgn val="ctr"/>
        <c:lblOffset val="100"/>
        <c:noMultiLvlLbl val="0"/>
      </c:catAx>
      <c:valAx>
        <c:axId val="875215264"/>
        <c:scaling>
          <c:orientation val="minMax"/>
        </c:scaling>
        <c:delete val="1"/>
        <c:axPos val="l"/>
        <c:numFmt formatCode="&quot;$&quot;#,##0" sourceLinked="1"/>
        <c:majorTickMark val="none"/>
        <c:minorTickMark val="none"/>
        <c:tickLblPos val="nextTo"/>
        <c:crossAx val="8752136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48064937828718"/>
          <c:y val="7.4493619332066247E-2"/>
          <c:w val="0.75112678482757234"/>
          <c:h val="0.8715333671746803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1C-4593-9F3B-63B093EF46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E31C-4593-9F3B-63B093EF468D}"/>
              </c:ext>
            </c:extLst>
          </c:dPt>
          <c:dLbls>
            <c:dLbl>
              <c:idx val="0"/>
              <c:layout>
                <c:manualLayout>
                  <c:x val="-7.7777777777777835E-2"/>
                  <c:y val="-0.3148148148148148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E31C-4593-9F3B-63B093EF468D}"/>
                </c:ext>
              </c:extLst>
            </c:dLbl>
            <c:dLbl>
              <c:idx val="1"/>
              <c:delete val="1"/>
              <c:extLst>
                <c:ext xmlns:c15="http://schemas.microsoft.com/office/drawing/2012/chart" uri="{CE6537A1-D6FC-4f65-9D91-7224C49458BB}"/>
                <c:ext xmlns:c16="http://schemas.microsoft.com/office/drawing/2014/chart" uri="{C3380CC4-5D6E-409C-BE32-E72D297353CC}">
                  <c16:uniqueId val="{00000002-E31C-4593-9F3B-63B093EF468D}"/>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analysis!$B$9:$B$10</c:f>
              <c:strCache>
                <c:ptCount val="2"/>
                <c:pt idx="0">
                  <c:v>sale completion rate</c:v>
                </c:pt>
                <c:pt idx="1">
                  <c:v>sale incompletion rate</c:v>
                </c:pt>
              </c:strCache>
            </c:strRef>
          </c:cat>
          <c:val>
            <c:numRef>
              <c:f>analysis!$C$9:$C$10</c:f>
              <c:numCache>
                <c:formatCode>0%</c:formatCode>
                <c:ptCount val="2"/>
                <c:pt idx="0">
                  <c:v>0.85555555555555574</c:v>
                </c:pt>
                <c:pt idx="1">
                  <c:v>0.14444444444444426</c:v>
                </c:pt>
              </c:numCache>
            </c:numRef>
          </c:val>
          <c:extLst>
            <c:ext xmlns:c16="http://schemas.microsoft.com/office/drawing/2014/chart" uri="{C3380CC4-5D6E-409C-BE32-E72D297353CC}">
              <c16:uniqueId val="{00000000-E31C-4593-9F3B-63B093EF468D}"/>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48064937828718"/>
          <c:y val="7.4493619332066247E-2"/>
          <c:w val="0.75112678482757234"/>
          <c:h val="0.8715333671746803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17-4F14-89FC-A0ED26EC97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17-4F14-89FC-A0ED26EC97FF}"/>
              </c:ext>
            </c:extLst>
          </c:dPt>
          <c:dLbls>
            <c:dLbl>
              <c:idx val="0"/>
              <c:layout>
                <c:manualLayout>
                  <c:x val="-7.7777777777777835E-2"/>
                  <c:y val="-0.3148148148148148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F217-4F14-89FC-A0ED26EC97FF}"/>
                </c:ext>
              </c:extLst>
            </c:dLbl>
            <c:dLbl>
              <c:idx val="1"/>
              <c:delete val="1"/>
              <c:extLst>
                <c:ext xmlns:c15="http://schemas.microsoft.com/office/drawing/2012/chart" uri="{CE6537A1-D6FC-4f65-9D91-7224C49458BB}"/>
                <c:ext xmlns:c16="http://schemas.microsoft.com/office/drawing/2014/chart" uri="{C3380CC4-5D6E-409C-BE32-E72D297353CC}">
                  <c16:uniqueId val="{00000003-F217-4F14-89FC-A0ED26EC97FF}"/>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analysis!$B$12:$B$13</c:f>
              <c:strCache>
                <c:ptCount val="2"/>
                <c:pt idx="0">
                  <c:v>profit completion rate</c:v>
                </c:pt>
                <c:pt idx="1">
                  <c:v>profit incompletion rate</c:v>
                </c:pt>
              </c:strCache>
            </c:strRef>
          </c:cat>
          <c:val>
            <c:numRef>
              <c:f>analysis!$C$12:$C$13</c:f>
              <c:numCache>
                <c:formatCode>0%</c:formatCode>
                <c:ptCount val="2"/>
                <c:pt idx="0">
                  <c:v>0.85492063492063519</c:v>
                </c:pt>
                <c:pt idx="1">
                  <c:v>0.14507936507936481</c:v>
                </c:pt>
              </c:numCache>
            </c:numRef>
          </c:val>
          <c:extLst>
            <c:ext xmlns:c16="http://schemas.microsoft.com/office/drawing/2014/chart" uri="{C3380CC4-5D6E-409C-BE32-E72D297353CC}">
              <c16:uniqueId val="{00000004-F217-4F14-89FC-A0ED26EC97FF}"/>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48064937828718"/>
          <c:y val="7.4493619332066247E-2"/>
          <c:w val="0.75112678482757234"/>
          <c:h val="0.8715333671746803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FC-478D-9EBA-0217AB8392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FC-478D-9EBA-0217AB83926B}"/>
              </c:ext>
            </c:extLst>
          </c:dPt>
          <c:dLbls>
            <c:dLbl>
              <c:idx val="0"/>
              <c:layout>
                <c:manualLayout>
                  <c:x val="-7.7777777777777835E-2"/>
                  <c:y val="-0.3148148148148148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6DFC-478D-9EBA-0217AB83926B}"/>
                </c:ext>
              </c:extLst>
            </c:dLbl>
            <c:dLbl>
              <c:idx val="1"/>
              <c:delete val="1"/>
              <c:extLst>
                <c:ext xmlns:c15="http://schemas.microsoft.com/office/drawing/2012/chart" uri="{CE6537A1-D6FC-4f65-9D91-7224C49458BB}"/>
                <c:ext xmlns:c16="http://schemas.microsoft.com/office/drawing/2014/chart" uri="{C3380CC4-5D6E-409C-BE32-E72D297353CC}">
                  <c16:uniqueId val="{00000003-6DFC-478D-9EBA-0217AB83926B}"/>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analysis!$B$15:$B$16</c:f>
              <c:strCache>
                <c:ptCount val="2"/>
                <c:pt idx="0">
                  <c:v>customer completion rate</c:v>
                </c:pt>
                <c:pt idx="1">
                  <c:v>customer incompletion rate</c:v>
                </c:pt>
              </c:strCache>
            </c:strRef>
          </c:cat>
          <c:val>
            <c:numRef>
              <c:f>analysis!$C$15:$C$16</c:f>
              <c:numCache>
                <c:formatCode>0%</c:formatCode>
                <c:ptCount val="2"/>
                <c:pt idx="0">
                  <c:v>0.8447619047619046</c:v>
                </c:pt>
                <c:pt idx="1">
                  <c:v>0.1552380952380954</c:v>
                </c:pt>
              </c:numCache>
            </c:numRef>
          </c:val>
          <c:extLst>
            <c:ext xmlns:c16="http://schemas.microsoft.com/office/drawing/2014/chart" uri="{C3380CC4-5D6E-409C-BE32-E72D297353CC}">
              <c16:uniqueId val="{00000004-6DFC-478D-9EBA-0217AB83926B}"/>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156449</xdr:colOff>
      <xdr:row>0</xdr:row>
      <xdr:rowOff>184058</xdr:rowOff>
    </xdr:from>
    <xdr:to>
      <xdr:col>17</xdr:col>
      <xdr:colOff>836386</xdr:colOff>
      <xdr:row>43</xdr:row>
      <xdr:rowOff>110435</xdr:rowOff>
    </xdr:to>
    <xdr:sp macro="" textlink="">
      <xdr:nvSpPr>
        <xdr:cNvPr id="2" name="Rectangle 1"/>
        <xdr:cNvSpPr/>
      </xdr:nvSpPr>
      <xdr:spPr>
        <a:xfrm>
          <a:off x="1012319" y="184058"/>
          <a:ext cx="14373850" cy="8236594"/>
        </a:xfrm>
        <a:prstGeom prst="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xdr:col>
      <xdr:colOff>246063</xdr:colOff>
      <xdr:row>6</xdr:row>
      <xdr:rowOff>119063</xdr:rowOff>
    </xdr:from>
    <xdr:to>
      <xdr:col>3</xdr:col>
      <xdr:colOff>777876</xdr:colOff>
      <xdr:row>21</xdr:row>
      <xdr:rowOff>18143</xdr:rowOff>
    </xdr:to>
    <xdr:sp macro="" textlink="">
      <xdr:nvSpPr>
        <xdr:cNvPr id="3" name="Rectangle 2"/>
        <xdr:cNvSpPr/>
      </xdr:nvSpPr>
      <xdr:spPr>
        <a:xfrm>
          <a:off x="1101933" y="1278628"/>
          <a:ext cx="2243552" cy="279799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246063</xdr:colOff>
      <xdr:row>21</xdr:row>
      <xdr:rowOff>108857</xdr:rowOff>
    </xdr:from>
    <xdr:to>
      <xdr:col>3</xdr:col>
      <xdr:colOff>793751</xdr:colOff>
      <xdr:row>35</xdr:row>
      <xdr:rowOff>71438</xdr:rowOff>
    </xdr:to>
    <xdr:sp macro="" textlink="">
      <xdr:nvSpPr>
        <xdr:cNvPr id="5" name="Rectangle 4"/>
        <xdr:cNvSpPr/>
      </xdr:nvSpPr>
      <xdr:spPr>
        <a:xfrm>
          <a:off x="1101933" y="4167335"/>
          <a:ext cx="2259427" cy="266823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246063</xdr:colOff>
      <xdr:row>35</xdr:row>
      <xdr:rowOff>120233</xdr:rowOff>
    </xdr:from>
    <xdr:to>
      <xdr:col>3</xdr:col>
      <xdr:colOff>769938</xdr:colOff>
      <xdr:row>43</xdr:row>
      <xdr:rowOff>0</xdr:rowOff>
    </xdr:to>
    <xdr:sp macro="" textlink="">
      <xdr:nvSpPr>
        <xdr:cNvPr id="7" name="Rectangle 6"/>
        <xdr:cNvSpPr/>
      </xdr:nvSpPr>
      <xdr:spPr>
        <a:xfrm>
          <a:off x="1101933" y="6884363"/>
          <a:ext cx="2235614" cy="142585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246063</xdr:colOff>
      <xdr:row>1</xdr:row>
      <xdr:rowOff>99786</xdr:rowOff>
    </xdr:from>
    <xdr:to>
      <xdr:col>17</xdr:col>
      <xdr:colOff>716643</xdr:colOff>
      <xdr:row>6</xdr:row>
      <xdr:rowOff>9071</xdr:rowOff>
    </xdr:to>
    <xdr:sp macro="" textlink="">
      <xdr:nvSpPr>
        <xdr:cNvPr id="8" name="Rounded Rectangle 7"/>
        <xdr:cNvSpPr/>
      </xdr:nvSpPr>
      <xdr:spPr>
        <a:xfrm>
          <a:off x="1101933" y="293047"/>
          <a:ext cx="14164493" cy="875589"/>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ysClr val="windowText" lastClr="000000"/>
              </a:solidFill>
              <a:latin typeface="Times New Roman" panose="02020603050405020304" pitchFamily="18" charset="0"/>
              <a:cs typeface="Times New Roman" panose="02020603050405020304" pitchFamily="18" charset="0"/>
            </a:rPr>
            <a:t>2023 Sales &amp; Profit Dashboard</a:t>
          </a:r>
        </a:p>
      </xdr:txBody>
    </xdr:sp>
    <xdr:clientData/>
  </xdr:twoCellAnchor>
  <xdr:twoCellAnchor>
    <xdr:from>
      <xdr:col>4</xdr:col>
      <xdr:colOff>99785</xdr:colOff>
      <xdr:row>6</xdr:row>
      <xdr:rowOff>133048</xdr:rowOff>
    </xdr:from>
    <xdr:to>
      <xdr:col>8</xdr:col>
      <xdr:colOff>381000</xdr:colOff>
      <xdr:row>12</xdr:row>
      <xdr:rowOff>15119</xdr:rowOff>
    </xdr:to>
    <xdr:sp macro="" textlink="">
      <xdr:nvSpPr>
        <xdr:cNvPr id="9" name="Rounded Rectangle 8"/>
        <xdr:cNvSpPr/>
      </xdr:nvSpPr>
      <xdr:spPr>
        <a:xfrm>
          <a:off x="3528785" y="1276048"/>
          <a:ext cx="3710215" cy="1025071"/>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solidFill>
                <a:sysClr val="windowText" lastClr="000000"/>
              </a:solidFill>
              <a:latin typeface="Times New Roman" panose="02020603050405020304" pitchFamily="18" charset="0"/>
              <a:cs typeface="Times New Roman" panose="02020603050405020304" pitchFamily="18" charset="0"/>
            </a:rPr>
            <a:t>Sales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435428</xdr:colOff>
      <xdr:row>6</xdr:row>
      <xdr:rowOff>133048</xdr:rowOff>
    </xdr:from>
    <xdr:to>
      <xdr:col>17</xdr:col>
      <xdr:colOff>716643</xdr:colOff>
      <xdr:row>12</xdr:row>
      <xdr:rowOff>15119</xdr:rowOff>
    </xdr:to>
    <xdr:sp macro="" textlink="">
      <xdr:nvSpPr>
        <xdr:cNvPr id="12" name="Rounded Rectangle 11"/>
        <xdr:cNvSpPr/>
      </xdr:nvSpPr>
      <xdr:spPr>
        <a:xfrm>
          <a:off x="11579678" y="1276048"/>
          <a:ext cx="3710215" cy="1025071"/>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solidFill>
                <a:sysClr val="windowText" lastClr="000000"/>
              </a:solidFill>
              <a:latin typeface="Times New Roman" panose="02020603050405020304" pitchFamily="18" charset="0"/>
              <a:cs typeface="Times New Roman" panose="02020603050405020304" pitchFamily="18" charset="0"/>
            </a:rPr>
            <a:t>Number of Customer</a:t>
          </a:r>
        </a:p>
      </xdr:txBody>
    </xdr:sp>
    <xdr:clientData/>
  </xdr:twoCellAnchor>
  <xdr:twoCellAnchor>
    <xdr:from>
      <xdr:col>8</xdr:col>
      <xdr:colOff>698499</xdr:colOff>
      <xdr:row>6</xdr:row>
      <xdr:rowOff>133048</xdr:rowOff>
    </xdr:from>
    <xdr:to>
      <xdr:col>13</xdr:col>
      <xdr:colOff>117929</xdr:colOff>
      <xdr:row>12</xdr:row>
      <xdr:rowOff>15119</xdr:rowOff>
    </xdr:to>
    <xdr:sp macro="" textlink="">
      <xdr:nvSpPr>
        <xdr:cNvPr id="13" name="Rounded Rectangle 12"/>
        <xdr:cNvSpPr/>
      </xdr:nvSpPr>
      <xdr:spPr>
        <a:xfrm>
          <a:off x="7556499" y="1276048"/>
          <a:ext cx="3705680" cy="1025071"/>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solidFill>
                <a:sysClr val="windowText" lastClr="000000"/>
              </a:solidFill>
              <a:latin typeface="Times New Roman" panose="02020603050405020304" pitchFamily="18" charset="0"/>
              <a:cs typeface="Times New Roman" panose="02020603050405020304" pitchFamily="18" charset="0"/>
            </a:rPr>
            <a:t>Profit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99785</xdr:colOff>
      <xdr:row>12</xdr:row>
      <xdr:rowOff>161510</xdr:rowOff>
    </xdr:from>
    <xdr:to>
      <xdr:col>11</xdr:col>
      <xdr:colOff>199571</xdr:colOff>
      <xdr:row>43</xdr:row>
      <xdr:rowOff>0</xdr:rowOff>
    </xdr:to>
    <xdr:sp macro="" textlink="">
      <xdr:nvSpPr>
        <xdr:cNvPr id="14" name="Rectangle 13"/>
        <xdr:cNvSpPr/>
      </xdr:nvSpPr>
      <xdr:spPr>
        <a:xfrm>
          <a:off x="3523263" y="2480640"/>
          <a:ext cx="6090873" cy="582957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Sales</a:t>
          </a:r>
          <a:r>
            <a:rPr lang="en-US" sz="1400" b="1" baseline="0">
              <a:solidFill>
                <a:sysClr val="windowText" lastClr="000000"/>
              </a:solidFill>
              <a:latin typeface="Times New Roman" panose="02020603050405020304" pitchFamily="18" charset="0"/>
              <a:cs typeface="Times New Roman" panose="02020603050405020304" pitchFamily="18" charset="0"/>
            </a:rPr>
            <a:t> by Month</a:t>
          </a:r>
          <a:endParaRPr lang="en-US" sz="14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311374</xdr:colOff>
      <xdr:row>12</xdr:row>
      <xdr:rowOff>145446</xdr:rowOff>
    </xdr:from>
    <xdr:to>
      <xdr:col>17</xdr:col>
      <xdr:colOff>715961</xdr:colOff>
      <xdr:row>27</xdr:row>
      <xdr:rowOff>142875</xdr:rowOff>
    </xdr:to>
    <xdr:sp macro="" textlink="">
      <xdr:nvSpPr>
        <xdr:cNvPr id="15" name="Rectangle 14"/>
        <xdr:cNvSpPr/>
      </xdr:nvSpPr>
      <xdr:spPr>
        <a:xfrm>
          <a:off x="9725939" y="2464576"/>
          <a:ext cx="5539805" cy="2896342"/>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Customers</a:t>
          </a:r>
          <a:r>
            <a:rPr lang="en-US" sz="1400" b="1" baseline="0">
              <a:solidFill>
                <a:sysClr val="windowText" lastClr="000000"/>
              </a:solidFill>
              <a:latin typeface="Times New Roman" panose="02020603050405020304" pitchFamily="18" charset="0"/>
              <a:cs typeface="Times New Roman" panose="02020603050405020304" pitchFamily="18" charset="0"/>
            </a:rPr>
            <a:t> by Month</a:t>
          </a:r>
          <a:endParaRPr lang="en-US" sz="14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311374</xdr:colOff>
      <xdr:row>28</xdr:row>
      <xdr:rowOff>5669</xdr:rowOff>
    </xdr:from>
    <xdr:to>
      <xdr:col>17</xdr:col>
      <xdr:colOff>715961</xdr:colOff>
      <xdr:row>43</xdr:row>
      <xdr:rowOff>0</xdr:rowOff>
    </xdr:to>
    <xdr:sp macro="" textlink="">
      <xdr:nvSpPr>
        <xdr:cNvPr id="18" name="Rectangle 17"/>
        <xdr:cNvSpPr/>
      </xdr:nvSpPr>
      <xdr:spPr>
        <a:xfrm>
          <a:off x="9725939" y="5416973"/>
          <a:ext cx="5539805" cy="289324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Profit</a:t>
          </a:r>
          <a:r>
            <a:rPr lang="en-US" sz="1400" b="1" baseline="0">
              <a:solidFill>
                <a:sysClr val="windowText" lastClr="000000"/>
              </a:solidFill>
              <a:latin typeface="Times New Roman" panose="02020603050405020304" pitchFamily="18" charset="0"/>
              <a:cs typeface="Times New Roman" panose="02020603050405020304" pitchFamily="18" charset="0"/>
            </a:rPr>
            <a:t> by Region</a:t>
          </a:r>
          <a:endParaRPr lang="en-US" sz="14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152971</xdr:colOff>
      <xdr:row>8</xdr:row>
      <xdr:rowOff>138130</xdr:rowOff>
    </xdr:from>
    <xdr:to>
      <xdr:col>7</xdr:col>
      <xdr:colOff>159321</xdr:colOff>
      <xdr:row>11</xdr:row>
      <xdr:rowOff>157180</xdr:rowOff>
    </xdr:to>
    <xdr:sp macro="" textlink="sales">
      <xdr:nvSpPr>
        <xdr:cNvPr id="20" name="TextBox 19"/>
        <xdr:cNvSpPr txBox="1"/>
      </xdr:nvSpPr>
      <xdr:spPr>
        <a:xfrm>
          <a:off x="3577690" y="1679254"/>
          <a:ext cx="2574889" cy="5969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80825E4-93FD-4708-AD4B-28C00C34B998}" type="TxLink">
            <a:rPr lang="en-US" sz="3200" b="1" i="0" u="none" strike="noStrike">
              <a:solidFill>
                <a:srgbClr val="000000"/>
              </a:solidFill>
              <a:latin typeface="Times New Roman" panose="02020603050405020304" pitchFamily="18" charset="0"/>
              <a:cs typeface="Times New Roman" panose="02020603050405020304" pitchFamily="18" charset="0"/>
            </a:rPr>
            <a:pPr algn="ctr"/>
            <a:t> $754,941 </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8</xdr:col>
      <xdr:colOff>802241</xdr:colOff>
      <xdr:row>8</xdr:row>
      <xdr:rowOff>138131</xdr:rowOff>
    </xdr:from>
    <xdr:to>
      <xdr:col>11</xdr:col>
      <xdr:colOff>808590</xdr:colOff>
      <xdr:row>11</xdr:row>
      <xdr:rowOff>157181</xdr:rowOff>
    </xdr:to>
    <xdr:sp macro="" textlink="profit">
      <xdr:nvSpPr>
        <xdr:cNvPr id="21" name="TextBox 20"/>
        <xdr:cNvSpPr txBox="1"/>
      </xdr:nvSpPr>
      <xdr:spPr>
        <a:xfrm>
          <a:off x="7651679" y="1679255"/>
          <a:ext cx="2574889" cy="5969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86489AE-C25B-4DB4-ABEC-0C6EA8F61B7C}" type="TxLink">
            <a:rPr lang="en-US" sz="3200" b="1" i="0" u="none" strike="noStrike">
              <a:solidFill>
                <a:srgbClr val="000000"/>
              </a:solidFill>
              <a:latin typeface="Times New Roman" panose="02020603050405020304" pitchFamily="18" charset="0"/>
              <a:cs typeface="Times New Roman" panose="02020603050405020304" pitchFamily="18" charset="0"/>
            </a:rPr>
            <a:pPr algn="ctr"/>
            <a:t> $891,111 </a:t>
          </a:fld>
          <a:endParaRPr lang="en-US" sz="6000" b="1">
            <a:latin typeface="Times New Roman" panose="02020603050405020304" pitchFamily="18" charset="0"/>
            <a:cs typeface="Times New Roman" panose="02020603050405020304" pitchFamily="18" charset="0"/>
          </a:endParaRPr>
        </a:p>
      </xdr:txBody>
    </xdr:sp>
    <xdr:clientData/>
  </xdr:twoCellAnchor>
  <xdr:twoCellAnchor>
    <xdr:from>
      <xdr:col>13</xdr:col>
      <xdr:colOff>752297</xdr:colOff>
      <xdr:row>8</xdr:row>
      <xdr:rowOff>145265</xdr:rowOff>
    </xdr:from>
    <xdr:to>
      <xdr:col>15</xdr:col>
      <xdr:colOff>171236</xdr:colOff>
      <xdr:row>11</xdr:row>
      <xdr:rowOff>164315</xdr:rowOff>
    </xdr:to>
    <xdr:sp macro="" textlink="n_cust">
      <xdr:nvSpPr>
        <xdr:cNvPr id="22" name="TextBox 21"/>
        <xdr:cNvSpPr txBox="1"/>
      </xdr:nvSpPr>
      <xdr:spPr>
        <a:xfrm>
          <a:off x="11882634" y="1686389"/>
          <a:ext cx="1131299" cy="5969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2BCA2AF-0DBD-4061-A2B2-8BFED05EA8C7}" type="TxLink">
            <a:rPr lang="en-US" sz="3200" b="1" i="0" u="none" strike="noStrike">
              <a:solidFill>
                <a:srgbClr val="000000"/>
              </a:solidFill>
              <a:latin typeface="Times New Roman" panose="02020603050405020304" pitchFamily="18" charset="0"/>
              <a:cs typeface="Times New Roman" panose="02020603050405020304" pitchFamily="18" charset="0"/>
            </a:rPr>
            <a:pPr algn="ctr"/>
            <a:t>9,360</a:t>
          </a:fld>
          <a:endParaRPr lang="en-US" sz="3200" b="1">
            <a:latin typeface="Times New Roman" panose="02020603050405020304" pitchFamily="18" charset="0"/>
            <a:cs typeface="Times New Roman" panose="02020603050405020304" pitchFamily="18" charset="0"/>
          </a:endParaRPr>
        </a:p>
      </xdr:txBody>
    </xdr:sp>
    <xdr:clientData/>
  </xdr:twoCellAnchor>
  <xdr:twoCellAnchor>
    <xdr:from>
      <xdr:col>7</xdr:col>
      <xdr:colOff>139701</xdr:colOff>
      <xdr:row>6</xdr:row>
      <xdr:rowOff>177801</xdr:rowOff>
    </xdr:from>
    <xdr:to>
      <xdr:col>8</xdr:col>
      <xdr:colOff>355600</xdr:colOff>
      <xdr:row>12</xdr:row>
      <xdr:rowOff>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292101</xdr:colOff>
      <xdr:row>6</xdr:row>
      <xdr:rowOff>165101</xdr:rowOff>
    </xdr:from>
    <xdr:to>
      <xdr:col>17</xdr:col>
      <xdr:colOff>660400</xdr:colOff>
      <xdr:row>11</xdr:row>
      <xdr:rowOff>165100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673101</xdr:colOff>
      <xdr:row>6</xdr:row>
      <xdr:rowOff>114301</xdr:rowOff>
    </xdr:from>
    <xdr:to>
      <xdr:col>13</xdr:col>
      <xdr:colOff>50800</xdr:colOff>
      <xdr:row>12</xdr:row>
      <xdr:rowOff>25400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427262</xdr:colOff>
      <xdr:row>14</xdr:row>
      <xdr:rowOff>107346</xdr:rowOff>
    </xdr:from>
    <xdr:to>
      <xdr:col>17</xdr:col>
      <xdr:colOff>673100</xdr:colOff>
      <xdr:row>27</xdr:row>
      <xdr:rowOff>119064</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393925</xdr:colOff>
      <xdr:row>29</xdr:row>
      <xdr:rowOff>71438</xdr:rowOff>
    </xdr:from>
    <xdr:to>
      <xdr:col>17</xdr:col>
      <xdr:colOff>677863</xdr:colOff>
      <xdr:row>42</xdr:row>
      <xdr:rowOff>127000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141059</xdr:colOff>
      <xdr:row>14</xdr:row>
      <xdr:rowOff>47624</xdr:rowOff>
    </xdr:from>
    <xdr:to>
      <xdr:col>11</xdr:col>
      <xdr:colOff>95250</xdr:colOff>
      <xdr:row>42</xdr:row>
      <xdr:rowOff>150813</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303695</xdr:colOff>
      <xdr:row>35</xdr:row>
      <xdr:rowOff>169355</xdr:rowOff>
    </xdr:from>
    <xdr:to>
      <xdr:col>3</xdr:col>
      <xdr:colOff>717826</xdr:colOff>
      <xdr:row>42</xdr:row>
      <xdr:rowOff>138044</xdr:rowOff>
    </xdr:to>
    <mc:AlternateContent xmlns:mc="http://schemas.openxmlformats.org/markup-compatibility/2006">
      <mc:Choice xmlns:a14="http://schemas.microsoft.com/office/drawing/2010/main" Requires="a14">
        <xdr:graphicFrame macro="">
          <xdr:nvGraphicFramePr>
            <xdr:cNvPr id="25" name="Quarter 1"/>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1159565" y="6933485"/>
              <a:ext cx="2125870" cy="13215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303695</xdr:colOff>
      <xdr:row>6</xdr:row>
      <xdr:rowOff>174855</xdr:rowOff>
    </xdr:from>
    <xdr:to>
      <xdr:col>3</xdr:col>
      <xdr:colOff>727029</xdr:colOff>
      <xdr:row>20</xdr:row>
      <xdr:rowOff>165653</xdr:rowOff>
    </xdr:to>
    <mc:AlternateContent xmlns:mc="http://schemas.openxmlformats.org/markup-compatibility/2006">
      <mc:Choice xmlns:a14="http://schemas.microsoft.com/office/drawing/2010/main" Requires="a14">
        <xdr:graphicFrame macro="">
          <xdr:nvGraphicFramePr>
            <xdr:cNvPr id="26" name="Months 1"/>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1159565" y="1334420"/>
              <a:ext cx="2135073" cy="2696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303696</xdr:colOff>
      <xdr:row>21</xdr:row>
      <xdr:rowOff>165653</xdr:rowOff>
    </xdr:from>
    <xdr:to>
      <xdr:col>3</xdr:col>
      <xdr:colOff>736233</xdr:colOff>
      <xdr:row>35</xdr:row>
      <xdr:rowOff>9203</xdr:rowOff>
    </xdr:to>
    <mc:AlternateContent xmlns:mc="http://schemas.openxmlformats.org/markup-compatibility/2006">
      <mc:Choice xmlns:a14="http://schemas.microsoft.com/office/drawing/2010/main" Requires="a14">
        <xdr:graphicFrame macro="">
          <xdr:nvGraphicFramePr>
            <xdr:cNvPr id="29"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159566" y="4224131"/>
              <a:ext cx="2144276" cy="25492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377825</xdr:colOff>
      <xdr:row>7</xdr:row>
      <xdr:rowOff>28575</xdr:rowOff>
    </xdr:from>
    <xdr:to>
      <xdr:col>7</xdr:col>
      <xdr:colOff>603250</xdr:colOff>
      <xdr:row>16</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114301</xdr:colOff>
      <xdr:row>7</xdr:row>
      <xdr:rowOff>25401</xdr:rowOff>
    </xdr:from>
    <xdr:to>
      <xdr:col>11</xdr:col>
      <xdr:colOff>203201</xdr:colOff>
      <xdr:row>16</xdr:row>
      <xdr:rowOff>76201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304801</xdr:colOff>
      <xdr:row>7</xdr:row>
      <xdr:rowOff>31751</xdr:rowOff>
    </xdr:from>
    <xdr:to>
      <xdr:col>14</xdr:col>
      <xdr:colOff>177801</xdr:colOff>
      <xdr:row>16</xdr:row>
      <xdr:rowOff>88901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18</xdr:row>
      <xdr:rowOff>22225</xdr:rowOff>
    </xdr:from>
    <xdr:to>
      <xdr:col>11</xdr:col>
      <xdr:colOff>619125</xdr:colOff>
      <xdr:row>32</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758825</xdr:colOff>
      <xdr:row>34</xdr:row>
      <xdr:rowOff>9525</xdr:rowOff>
    </xdr:from>
    <xdr:to>
      <xdr:col>10</xdr:col>
      <xdr:colOff>92075</xdr:colOff>
      <xdr:row>47</xdr:row>
      <xdr:rowOff>193675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53975</xdr:colOff>
      <xdr:row>33</xdr:row>
      <xdr:rowOff>168275</xdr:rowOff>
    </xdr:from>
    <xdr:to>
      <xdr:col>22</xdr:col>
      <xdr:colOff>3175</xdr:colOff>
      <xdr:row>47</xdr:row>
      <xdr:rowOff>155575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342900</xdr:colOff>
      <xdr:row>15</xdr:row>
      <xdr:rowOff>25400</xdr:rowOff>
    </xdr:from>
    <xdr:to>
      <xdr:col>20</xdr:col>
      <xdr:colOff>190500</xdr:colOff>
      <xdr:row>28</xdr:row>
      <xdr:rowOff>180969</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423900" y="297815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374650</xdr:colOff>
      <xdr:row>29</xdr:row>
      <xdr:rowOff>50801</xdr:rowOff>
    </xdr:from>
    <xdr:to>
      <xdr:col>20</xdr:col>
      <xdr:colOff>222250</xdr:colOff>
      <xdr:row>35</xdr:row>
      <xdr:rowOff>133351</xdr:rowOff>
    </xdr:to>
    <mc:AlternateContent xmlns:mc="http://schemas.openxmlformats.org/markup-compatibility/2006">
      <mc:Choice xmlns:a14="http://schemas.microsoft.com/office/drawing/2010/main" Requires="a14">
        <xdr:graphicFrame macro="">
          <xdr:nvGraphicFramePr>
            <xdr:cNvPr id="11" name="Quarte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13455650" y="5759451"/>
              <a:ext cx="1828800" cy="1263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330200</xdr:colOff>
      <xdr:row>0</xdr:row>
      <xdr:rowOff>171450</xdr:rowOff>
    </xdr:from>
    <xdr:to>
      <xdr:col>20</xdr:col>
      <xdr:colOff>177800</xdr:colOff>
      <xdr:row>14</xdr:row>
      <xdr:rowOff>130169</xdr:rowOff>
    </xdr:to>
    <mc:AlternateContent xmlns:mc="http://schemas.openxmlformats.org/markup-compatibility/2006">
      <mc:Choice xmlns:a14="http://schemas.microsoft.com/office/drawing/2010/main" Requires="a14">
        <xdr:graphicFrame macro="">
          <xdr:nvGraphicFramePr>
            <xdr:cNvPr id="12"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3411200" y="17145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an Deth Han" refreshedDate="45847.620209837965" createdVersion="6" refreshedVersion="6" minRefreshableVersion="3" recordCount="63">
  <cacheSource type="worksheet">
    <worksheetSource name="Table_1"/>
  </cacheSource>
  <cacheFields count="11">
    <cacheField name="Month" numFmtId="17">
      <sharedItems containsSemiMixedTypes="0" containsNonDate="0" containsDate="1" containsString="0" minDate="2023-01-01T00:00:00" maxDate="2023-09-02T00:00:00" count="9">
        <d v="2023-01-01T00:00:00"/>
        <d v="2023-02-01T00:00:00"/>
        <d v="2023-03-01T00:00:00"/>
        <d v="2023-04-01T00:00:00"/>
        <d v="2023-05-01T00:00:00"/>
        <d v="2023-06-01T00:00:00"/>
        <d v="2023-07-01T00:00:00"/>
        <d v="2023-08-01T00:00:00"/>
        <d v="2023-09-01T00:00:00"/>
      </sharedItems>
      <fieldGroup par="10" base="0">
        <rangePr groupBy="days" startDate="2023-01-01T00:00:00" endDate="2023-09-02T00:00:00"/>
        <groupItems count="368">
          <s v="&lt;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2/2023"/>
        </groupItems>
      </fieldGroup>
    </cacheField>
    <cacheField name="Region" numFmtId="0">
      <sharedItems count="7">
        <s v="Argentina"/>
        <s v="Brazil"/>
        <s v="Chicaco"/>
        <s v="Chile"/>
        <s v="Columbia"/>
        <s v="Los Angeles"/>
        <s v="Peru"/>
      </sharedItems>
    </cacheField>
    <cacheField name="Sales" numFmtId="164">
      <sharedItems containsSemiMixedTypes="0" containsString="0" containsNumber="1" minValue="1500" maxValue="18571.428571428572"/>
    </cacheField>
    <cacheField name="Profit" numFmtId="0">
      <sharedItems containsSemiMixedTypes="0" containsString="0" containsNumber="1" containsInteger="1" minValue="2000" maxValue="25000"/>
    </cacheField>
    <cacheField name="Target Sales" numFmtId="164">
      <sharedItems containsSemiMixedTypes="0" containsString="0" containsNumber="1" minValue="285.71428571428572" maxValue="5714.2857142857147"/>
    </cacheField>
    <cacheField name="Customers" numFmtId="0">
      <sharedItems containsSemiMixedTypes="0" containsString="0" containsNumber="1" containsInteger="1" minValue="15" maxValue="310"/>
    </cacheField>
    <cacheField name="Quarter" numFmtId="0">
      <sharedItems count="3">
        <s v="Quarter 1"/>
        <s v="Quarter 2"/>
        <s v="Quarter 3"/>
      </sharedItems>
    </cacheField>
    <cacheField name="Sales Completion Rate" numFmtId="9">
      <sharedItems containsSemiMixedTypes="0" containsString="0" containsNumber="1" minValue="0.7" maxValue="0.99"/>
    </cacheField>
    <cacheField name="Profit Completion Rate" numFmtId="9">
      <sharedItems containsSemiMixedTypes="0" containsString="0" containsNumber="1" minValue="0.7" maxValue="0.99"/>
    </cacheField>
    <cacheField name="Customer Completion Rate" numFmtId="9">
      <sharedItems containsSemiMixedTypes="0" containsString="0" containsNumber="1" minValue="0.7" maxValue="0.99"/>
    </cacheField>
    <cacheField name="Months" numFmtId="0" databaseField="0">
      <fieldGroup base="0">
        <rangePr groupBy="months" startDate="2023-01-01T00:00:00" endDate="2023-09-02T00:00:00"/>
        <groupItems count="14">
          <s v="&lt;1/1/2023"/>
          <s v="Jan"/>
          <s v="Feb"/>
          <s v="Mar"/>
          <s v="Apr"/>
          <s v="May"/>
          <s v="Jun"/>
          <s v="Jul"/>
          <s v="Aug"/>
          <s v="Sep"/>
          <s v="Oct"/>
          <s v="Nov"/>
          <s v="Dec"/>
          <s v="&gt;9/2/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3">
  <r>
    <x v="0"/>
    <x v="0"/>
    <n v="5000"/>
    <n v="2581"/>
    <n v="2857.1428571428573"/>
    <n v="80"/>
    <x v="0"/>
    <n v="0.89"/>
    <n v="0.85"/>
    <n v="0.72"/>
  </r>
  <r>
    <x v="0"/>
    <x v="1"/>
    <n v="3500"/>
    <n v="3944"/>
    <n v="2857.1428571428573"/>
    <n v="30"/>
    <x v="0"/>
    <n v="0.94"/>
    <n v="0.95"/>
    <n v="0.86"/>
  </r>
  <r>
    <x v="0"/>
    <x v="2"/>
    <n v="1500"/>
    <n v="3293"/>
    <n v="2857.1428571428573"/>
    <n v="15"/>
    <x v="0"/>
    <n v="0.82"/>
    <n v="0.8"/>
    <n v="0.76"/>
  </r>
  <r>
    <x v="0"/>
    <x v="3"/>
    <n v="1500"/>
    <n v="2019"/>
    <n v="2857.1428571428573"/>
    <n v="40"/>
    <x v="0"/>
    <n v="0.79"/>
    <n v="0.79"/>
    <n v="0.79"/>
  </r>
  <r>
    <x v="0"/>
    <x v="4"/>
    <n v="6000"/>
    <n v="2980"/>
    <n v="2857.1428571428573"/>
    <n v="100"/>
    <x v="0"/>
    <n v="0.96"/>
    <n v="0.79"/>
    <n v="0.7"/>
  </r>
  <r>
    <x v="0"/>
    <x v="5"/>
    <n v="2500"/>
    <n v="2209"/>
    <n v="2857.1428571428573"/>
    <n v="15"/>
    <x v="0"/>
    <n v="0.79"/>
    <n v="0.79"/>
    <n v="0.77"/>
  </r>
  <r>
    <x v="0"/>
    <x v="6"/>
    <n v="10000"/>
    <n v="2440"/>
    <n v="2857.1428571428573"/>
    <n v="20"/>
    <x v="0"/>
    <n v="0.75"/>
    <n v="0.72"/>
    <n v="0.93"/>
  </r>
  <r>
    <x v="1"/>
    <x v="0"/>
    <n v="5000"/>
    <n v="2000"/>
    <n v="1428.5714285714287"/>
    <n v="90"/>
    <x v="0"/>
    <n v="0.92"/>
    <n v="0.99"/>
    <n v="0.74"/>
  </r>
  <r>
    <x v="1"/>
    <x v="1"/>
    <n v="15000"/>
    <n v="14431"/>
    <n v="1428.5714285714287"/>
    <n v="30"/>
    <x v="0"/>
    <n v="0.7"/>
    <n v="0.99"/>
    <n v="0.95"/>
  </r>
  <r>
    <x v="1"/>
    <x v="2"/>
    <n v="1500"/>
    <n v="3000"/>
    <n v="1428.5714285714287"/>
    <n v="15"/>
    <x v="0"/>
    <n v="0.91"/>
    <n v="0.98"/>
    <n v="0.89"/>
  </r>
  <r>
    <x v="1"/>
    <x v="3"/>
    <n v="3500"/>
    <n v="4000"/>
    <n v="1428.5714285714287"/>
    <n v="40"/>
    <x v="0"/>
    <n v="0.74"/>
    <n v="0.85"/>
    <n v="0.7"/>
  </r>
  <r>
    <x v="1"/>
    <x v="4"/>
    <n v="6000"/>
    <n v="2000"/>
    <n v="1428.5714285714287"/>
    <n v="100"/>
    <x v="0"/>
    <n v="0.9"/>
    <n v="0.9"/>
    <n v="0.72"/>
  </r>
  <r>
    <x v="1"/>
    <x v="5"/>
    <n v="4000"/>
    <n v="2000"/>
    <n v="1428.5714285714287"/>
    <n v="15"/>
    <x v="0"/>
    <n v="0.95"/>
    <n v="0.97"/>
    <n v="0.81"/>
  </r>
  <r>
    <x v="1"/>
    <x v="6"/>
    <n v="10000"/>
    <n v="2000"/>
    <n v="1428.5714285714287"/>
    <n v="20"/>
    <x v="0"/>
    <n v="0.99"/>
    <n v="0.79"/>
    <n v="0.75"/>
  </r>
  <r>
    <x v="2"/>
    <x v="0"/>
    <n v="8571.4285714285706"/>
    <n v="4000"/>
    <n v="1428.5714285714287"/>
    <n v="45"/>
    <x v="0"/>
    <n v="0.86"/>
    <n v="0.97"/>
    <n v="0.89"/>
  </r>
  <r>
    <x v="2"/>
    <x v="1"/>
    <n v="8571.4285714285706"/>
    <n v="6000"/>
    <n v="1428.5714285714287"/>
    <n v="43"/>
    <x v="0"/>
    <n v="0.83"/>
    <n v="0.72"/>
    <n v="0.74"/>
  </r>
  <r>
    <x v="2"/>
    <x v="2"/>
    <n v="8571.4285714285706"/>
    <n v="6500"/>
    <n v="1428.5714285714287"/>
    <n v="43"/>
    <x v="0"/>
    <n v="0.74"/>
    <n v="0.78"/>
    <n v="0.94"/>
  </r>
  <r>
    <x v="2"/>
    <x v="3"/>
    <n v="8571.4285714285706"/>
    <n v="12000"/>
    <n v="1428.5714285714287"/>
    <n v="43"/>
    <x v="0"/>
    <n v="0.8"/>
    <n v="0.84"/>
    <n v="0.81"/>
  </r>
  <r>
    <x v="2"/>
    <x v="4"/>
    <n v="8571.4285714285706"/>
    <n v="3000"/>
    <n v="1428.5714285714287"/>
    <n v="43"/>
    <x v="0"/>
    <n v="0.89"/>
    <n v="0.99"/>
    <n v="0.97"/>
  </r>
  <r>
    <x v="2"/>
    <x v="5"/>
    <n v="8571.4285714285706"/>
    <n v="2000"/>
    <n v="1428.5714285714287"/>
    <n v="40"/>
    <x v="0"/>
    <n v="0.71"/>
    <n v="0.87"/>
    <n v="0.94"/>
  </r>
  <r>
    <x v="2"/>
    <x v="6"/>
    <n v="8571.4285714285706"/>
    <n v="2000"/>
    <n v="1428.5714285714287"/>
    <n v="43"/>
    <x v="0"/>
    <n v="0.9"/>
    <n v="0.72"/>
    <n v="0.94"/>
  </r>
  <r>
    <x v="3"/>
    <x v="0"/>
    <n v="7857.1428571428569"/>
    <n v="3000"/>
    <n v="5714.2857142857147"/>
    <n v="100"/>
    <x v="1"/>
    <n v="0.89"/>
    <n v="0.85"/>
    <n v="0.87"/>
  </r>
  <r>
    <x v="3"/>
    <x v="1"/>
    <n v="7857.1428571428569"/>
    <n v="4500"/>
    <n v="5714.2857142857147"/>
    <n v="100"/>
    <x v="1"/>
    <n v="0.89"/>
    <n v="0.8"/>
    <n v="0.88"/>
  </r>
  <r>
    <x v="3"/>
    <x v="2"/>
    <n v="7857.1428571428569"/>
    <n v="5500"/>
    <n v="5714.2857142857147"/>
    <n v="100"/>
    <x v="1"/>
    <n v="0.98"/>
    <n v="0.99"/>
    <n v="0.81"/>
  </r>
  <r>
    <x v="3"/>
    <x v="3"/>
    <n v="7857.1428571428569"/>
    <n v="10000"/>
    <n v="5714.2857142857147"/>
    <n v="100"/>
    <x v="1"/>
    <n v="0.81"/>
    <n v="0.91"/>
    <n v="0.95"/>
  </r>
  <r>
    <x v="3"/>
    <x v="4"/>
    <n v="7857.1428571428569"/>
    <n v="2000"/>
    <n v="5714.2857142857147"/>
    <n v="100"/>
    <x v="1"/>
    <n v="0.97"/>
    <n v="0.85"/>
    <n v="0.85"/>
  </r>
  <r>
    <x v="3"/>
    <x v="5"/>
    <n v="7857.1428571428569"/>
    <n v="2000"/>
    <n v="5714.2857142857147"/>
    <n v="100"/>
    <x v="1"/>
    <n v="0.89"/>
    <n v="0.94"/>
    <n v="0.8"/>
  </r>
  <r>
    <x v="3"/>
    <x v="6"/>
    <n v="7857.1428571428569"/>
    <n v="2000"/>
    <n v="5714.2857142857147"/>
    <n v="100"/>
    <x v="1"/>
    <n v="0.88"/>
    <n v="0.94"/>
    <n v="0.7"/>
  </r>
  <r>
    <x v="4"/>
    <x v="0"/>
    <n v="11428.571428571429"/>
    <n v="20000"/>
    <n v="2857.1428571428573"/>
    <n v="90"/>
    <x v="1"/>
    <n v="0.75"/>
    <n v="0.77"/>
    <n v="0.84"/>
  </r>
  <r>
    <x v="4"/>
    <x v="1"/>
    <n v="11428.571428571429"/>
    <n v="17000"/>
    <n v="2857.1428571428573"/>
    <n v="80"/>
    <x v="1"/>
    <n v="0.73"/>
    <n v="0.96"/>
    <n v="0.93"/>
  </r>
  <r>
    <x v="4"/>
    <x v="2"/>
    <n v="11428.571428571429"/>
    <n v="16000"/>
    <n v="2857.1428571428573"/>
    <n v="90"/>
    <x v="1"/>
    <n v="0.93"/>
    <n v="0.74"/>
    <n v="0.93"/>
  </r>
  <r>
    <x v="4"/>
    <x v="3"/>
    <n v="11428.571428571429"/>
    <n v="12000"/>
    <n v="2857.1428571428573"/>
    <n v="110"/>
    <x v="1"/>
    <n v="0.85"/>
    <n v="0.7"/>
    <n v="0.99"/>
  </r>
  <r>
    <x v="4"/>
    <x v="4"/>
    <n v="11428.571428571429"/>
    <n v="20500"/>
    <n v="2857.1428571428573"/>
    <n v="90"/>
    <x v="1"/>
    <n v="0.92"/>
    <n v="0.99"/>
    <n v="0.88"/>
  </r>
  <r>
    <x v="4"/>
    <x v="5"/>
    <n v="11428.571428571429"/>
    <n v="21000"/>
    <n v="2857.1428571428573"/>
    <n v="100"/>
    <x v="1"/>
    <n v="0.75"/>
    <n v="0.97"/>
    <n v="0.83"/>
  </r>
  <r>
    <x v="4"/>
    <x v="6"/>
    <n v="11428.571428571429"/>
    <n v="21500"/>
    <n v="2857.1428571428573"/>
    <n v="90"/>
    <x v="1"/>
    <n v="0.77"/>
    <n v="0.97"/>
    <n v="0.78"/>
  </r>
  <r>
    <x v="5"/>
    <x v="0"/>
    <n v="14285.714285714286"/>
    <n v="22000"/>
    <n v="857.14285714285711"/>
    <n v="228"/>
    <x v="1"/>
    <n v="0.79"/>
    <n v="0.75"/>
    <n v="0.93"/>
  </r>
  <r>
    <x v="5"/>
    <x v="1"/>
    <n v="14285.714285714286"/>
    <n v="18000"/>
    <n v="857.14285714285711"/>
    <n v="220"/>
    <x v="1"/>
    <n v="0.81"/>
    <n v="0.98"/>
    <n v="0.86"/>
  </r>
  <r>
    <x v="5"/>
    <x v="2"/>
    <n v="14285.714285714286"/>
    <n v="18500"/>
    <n v="857.14285714285711"/>
    <n v="228"/>
    <x v="1"/>
    <n v="0.86"/>
    <n v="0.82"/>
    <n v="0.86"/>
  </r>
  <r>
    <x v="5"/>
    <x v="3"/>
    <n v="14285.714285714286"/>
    <n v="14314"/>
    <n v="857.14285714285711"/>
    <n v="238"/>
    <x v="1"/>
    <n v="0.72"/>
    <n v="0.95"/>
    <n v="0.9"/>
  </r>
  <r>
    <x v="5"/>
    <x v="4"/>
    <n v="14285.714285714286"/>
    <n v="21000"/>
    <n v="857.14285714285711"/>
    <n v="228"/>
    <x v="1"/>
    <n v="0.71"/>
    <n v="0.8"/>
    <n v="0.76"/>
  </r>
  <r>
    <x v="5"/>
    <x v="5"/>
    <n v="14285.714285714286"/>
    <n v="22500"/>
    <n v="857.14285714285711"/>
    <n v="230"/>
    <x v="1"/>
    <n v="0.97"/>
    <n v="0.95"/>
    <n v="0.85"/>
  </r>
  <r>
    <x v="5"/>
    <x v="6"/>
    <n v="14285.714285714286"/>
    <n v="22900"/>
    <n v="857.14285714285711"/>
    <n v="228"/>
    <x v="1"/>
    <n v="0.95"/>
    <n v="0.85"/>
    <n v="0.91"/>
  </r>
  <r>
    <x v="6"/>
    <x v="0"/>
    <n v="18562.957142857143"/>
    <n v="25000"/>
    <n v="714.28571428571433"/>
    <n v="250"/>
    <x v="2"/>
    <n v="0.97"/>
    <n v="0.7"/>
    <n v="0.93"/>
  </r>
  <r>
    <x v="6"/>
    <x v="1"/>
    <n v="18562.957142857143"/>
    <n v="22000"/>
    <n v="714.28571428571433"/>
    <n v="240"/>
    <x v="2"/>
    <n v="0.9"/>
    <n v="0.98"/>
    <n v="0.96"/>
  </r>
  <r>
    <x v="6"/>
    <x v="2"/>
    <n v="18562.957142857143"/>
    <n v="25000"/>
    <n v="714.28571428571433"/>
    <n v="270"/>
    <x v="2"/>
    <n v="0.9"/>
    <n v="0.95"/>
    <n v="0.98"/>
  </r>
  <r>
    <x v="6"/>
    <x v="3"/>
    <n v="18562.957142857143"/>
    <n v="25000"/>
    <n v="714.28571428571433"/>
    <n v="259"/>
    <x v="2"/>
    <n v="0.96"/>
    <n v="0.81"/>
    <n v="0.85"/>
  </r>
  <r>
    <x v="6"/>
    <x v="4"/>
    <n v="18562.957142857143"/>
    <n v="25000"/>
    <n v="714.28571428571433"/>
    <n v="260"/>
    <x v="2"/>
    <n v="0.98"/>
    <n v="0.84"/>
    <n v="0.89"/>
  </r>
  <r>
    <x v="6"/>
    <x v="5"/>
    <n v="18562.957142857143"/>
    <n v="25000"/>
    <n v="714.28571428571433"/>
    <n v="260"/>
    <x v="2"/>
    <n v="0.76"/>
    <n v="0.7"/>
    <n v="0.86"/>
  </r>
  <r>
    <x v="6"/>
    <x v="6"/>
    <n v="18562.957142857143"/>
    <n v="25000"/>
    <n v="714.28571428571433"/>
    <n v="261"/>
    <x v="2"/>
    <n v="0.91"/>
    <n v="0.77"/>
    <n v="0.75"/>
  </r>
  <r>
    <x v="7"/>
    <x v="0"/>
    <n v="18571.428571428572"/>
    <n v="25000"/>
    <n v="714.28571428571433"/>
    <n v="242"/>
    <x v="2"/>
    <n v="0.79"/>
    <n v="0.81"/>
    <n v="0.74"/>
  </r>
  <r>
    <x v="7"/>
    <x v="1"/>
    <n v="18571.428571428572"/>
    <n v="22500"/>
    <n v="714.28571428571433"/>
    <n v="250"/>
    <x v="2"/>
    <n v="0.85"/>
    <n v="0.82"/>
    <n v="0.73"/>
  </r>
  <r>
    <x v="7"/>
    <x v="2"/>
    <n v="18571.428571428572"/>
    <n v="25000"/>
    <n v="714.28571428571433"/>
    <n v="242"/>
    <x v="2"/>
    <n v="0.88"/>
    <n v="0.84"/>
    <n v="0.75"/>
  </r>
  <r>
    <x v="7"/>
    <x v="3"/>
    <n v="18571.428571428572"/>
    <n v="25000"/>
    <n v="714.28571428571433"/>
    <n v="242"/>
    <x v="2"/>
    <n v="0.81"/>
    <n v="0.92"/>
    <n v="0.91"/>
  </r>
  <r>
    <x v="7"/>
    <x v="4"/>
    <n v="18571.428571428572"/>
    <n v="25000"/>
    <n v="714.28571428571433"/>
    <n v="242"/>
    <x v="2"/>
    <n v="0.84"/>
    <n v="0.73"/>
    <n v="0.99"/>
  </r>
  <r>
    <x v="7"/>
    <x v="5"/>
    <n v="18571.428571428572"/>
    <n v="25000"/>
    <n v="714.28571428571433"/>
    <n v="240"/>
    <x v="2"/>
    <n v="0.93"/>
    <n v="0.79"/>
    <n v="0.72"/>
  </r>
  <r>
    <x v="7"/>
    <x v="6"/>
    <n v="18571.428571428572"/>
    <n v="25000"/>
    <n v="714.28571428571433"/>
    <n v="242"/>
    <x v="2"/>
    <n v="0.84"/>
    <n v="0.79"/>
    <n v="0.8"/>
  </r>
  <r>
    <x v="8"/>
    <x v="0"/>
    <n v="17857.142857142859"/>
    <n v="22500"/>
    <n v="285.71428571428572"/>
    <n v="285"/>
    <x v="2"/>
    <n v="0.85"/>
    <n v="0.91"/>
    <n v="0.84"/>
  </r>
  <r>
    <x v="8"/>
    <x v="1"/>
    <n v="17857.142857142859"/>
    <n v="21500"/>
    <n v="285.71428571428572"/>
    <n v="275"/>
    <x v="2"/>
    <n v="0.86"/>
    <n v="0.75"/>
    <n v="0.96"/>
  </r>
  <r>
    <x v="8"/>
    <x v="2"/>
    <n v="17857.142857142859"/>
    <n v="24000"/>
    <n v="285.71428571428572"/>
    <n v="285"/>
    <x v="2"/>
    <n v="0.96"/>
    <n v="0.77"/>
    <n v="0.92"/>
  </r>
  <r>
    <x v="8"/>
    <x v="3"/>
    <n v="17857.142857142859"/>
    <n v="24500"/>
    <n v="285.71428571428572"/>
    <n v="290"/>
    <x v="2"/>
    <n v="0.99"/>
    <n v="0.97"/>
    <n v="0.73"/>
  </r>
  <r>
    <x v="8"/>
    <x v="4"/>
    <n v="17857.142857142859"/>
    <n v="24500"/>
    <n v="285.71428571428572"/>
    <n v="310"/>
    <x v="2"/>
    <n v="0.77"/>
    <n v="0.72"/>
    <n v="0.85"/>
  </r>
  <r>
    <x v="8"/>
    <x v="5"/>
    <n v="17857.142857142859"/>
    <n v="24500"/>
    <n v="285.71428571428572"/>
    <n v="270"/>
    <x v="2"/>
    <n v="0.77"/>
    <n v="0.96"/>
    <n v="0.78"/>
  </r>
  <r>
    <x v="8"/>
    <x v="6"/>
    <n v="17857.142857142859"/>
    <n v="24500"/>
    <n v="285.71428571428572"/>
    <n v="285"/>
    <x v="2"/>
    <n v="0.78"/>
    <n v="0.8"/>
    <n v="0.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4">
  <location ref="B35:C45" firstHeaderRow="1" firstDataRow="1" firstDataCol="1"/>
  <pivotFields count="11">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0"/>
        <item x="1"/>
        <item x="2"/>
        <item x="3"/>
        <item x="4"/>
        <item x="5"/>
        <item x="6"/>
        <item t="default"/>
      </items>
    </pivotField>
    <pivotField numFmtId="164" showAll="0"/>
    <pivotField showAll="0"/>
    <pivotField numFmtId="164" showAll="0"/>
    <pivotField dataField="1" showAll="0"/>
    <pivotField showAll="0">
      <items count="4">
        <item x="0"/>
        <item x="1"/>
        <item x="2"/>
        <item t="default"/>
      </items>
    </pivotField>
    <pivotField numFmtId="9" showAll="0"/>
    <pivotField numFmtId="9" showAll="0"/>
    <pivotField numFmtId="9"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10"/>
  </rowFields>
  <rowItems count="10">
    <i>
      <x v="1"/>
    </i>
    <i>
      <x v="2"/>
    </i>
    <i>
      <x v="3"/>
    </i>
    <i>
      <x v="4"/>
    </i>
    <i>
      <x v="5"/>
    </i>
    <i>
      <x v="6"/>
    </i>
    <i>
      <x v="7"/>
    </i>
    <i>
      <x v="8"/>
    </i>
    <i>
      <x v="9"/>
    </i>
    <i t="grand">
      <x/>
    </i>
  </rowItems>
  <colItems count="1">
    <i/>
  </colItems>
  <dataFields count="1">
    <dataField name="Sum of Customers" fld="5" baseField="0" baseItem="0"/>
  </dataFields>
  <formats count="11">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0" count="1" selected="0">
            <x v="5"/>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19:D29" firstHeaderRow="0" firstDataRow="1" firstDataCol="1"/>
  <pivotFields count="11">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0"/>
        <item x="1"/>
        <item x="2"/>
        <item x="3"/>
        <item x="4"/>
        <item x="5"/>
        <item x="6"/>
        <item t="default"/>
      </items>
    </pivotField>
    <pivotField dataField="1" numFmtId="164" showAll="0"/>
    <pivotField showAll="0"/>
    <pivotField dataField="1" numFmtId="164" showAll="0"/>
    <pivotField showAll="0"/>
    <pivotField showAll="0">
      <items count="4">
        <item x="0"/>
        <item x="1"/>
        <item x="2"/>
        <item t="default"/>
      </items>
    </pivotField>
    <pivotField numFmtId="9" showAll="0"/>
    <pivotField numFmtId="9" showAll="0"/>
    <pivotField numFmtId="9"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10"/>
  </rowFields>
  <rowItems count="10">
    <i>
      <x v="1"/>
    </i>
    <i>
      <x v="2"/>
    </i>
    <i>
      <x v="3"/>
    </i>
    <i>
      <x v="4"/>
    </i>
    <i>
      <x v="5"/>
    </i>
    <i>
      <x v="6"/>
    </i>
    <i>
      <x v="7"/>
    </i>
    <i>
      <x v="8"/>
    </i>
    <i>
      <x v="9"/>
    </i>
    <i t="grand">
      <x/>
    </i>
  </rowItems>
  <colFields count="1">
    <field x="-2"/>
  </colFields>
  <colItems count="2">
    <i>
      <x/>
    </i>
    <i i="1">
      <x v="1"/>
    </i>
  </colItems>
  <dataFields count="2">
    <dataField name="Sum of Sales" fld="2" baseField="0" baseItem="0" numFmtId="168"/>
    <dataField name="Sum of Target Sales" fld="4" baseField="0" baseItem="0" numFmtId="168"/>
  </dataFields>
  <formats count="13">
    <format dxfId="29">
      <pivotArea outline="0" collapsedLevelsAreSubtotals="1" fieldPosition="0"/>
    </format>
    <format dxfId="28">
      <pivotArea outline="0" collapsedLevelsAreSubtotals="1" fieldPosition="0"/>
    </format>
    <format dxfId="27">
      <pivotArea outline="0" collapsedLevelsAreSubtotals="1" fieldPosition="0"/>
    </format>
    <format dxfId="26">
      <pivotArea outline="0" collapsedLevelsAreSubtotals="1" fieldPosition="0"/>
    </format>
    <format dxfId="25">
      <pivotArea outline="0" collapsedLevelsAreSubtotals="1"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fieldPosition="0">
        <references count="1">
          <reference field="4294967294" count="1">
            <x v="0"/>
          </reference>
        </references>
      </pivotArea>
    </format>
    <format dxfId="17">
      <pivotArea outline="0" fieldPosition="0">
        <references count="1">
          <reference field="4294967294" count="1">
            <x v="1"/>
          </reference>
        </references>
      </pivotArea>
    </format>
  </formats>
  <chartFormats count="4">
    <chartFormat chart="5" format="8" series="1">
      <pivotArea type="data" outline="0" fieldPosition="0">
        <references count="1">
          <reference field="4294967294" count="1" selected="0">
            <x v="1"/>
          </reference>
        </references>
      </pivotArea>
    </chartFormat>
    <chartFormat chart="5" format="9"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6:D7" firstHeaderRow="0" firstDataRow="1" firstDataCol="0"/>
  <pivotFields count="11">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0"/>
        <item x="1"/>
        <item x="2"/>
        <item x="3"/>
        <item x="4"/>
        <item x="5"/>
        <item x="6"/>
        <item t="default"/>
      </items>
    </pivotField>
    <pivotField numFmtId="164" showAll="0"/>
    <pivotField showAll="0"/>
    <pivotField numFmtId="164" showAll="0"/>
    <pivotField showAll="0"/>
    <pivotField showAll="0">
      <items count="4">
        <item x="0"/>
        <item x="1"/>
        <item x="2"/>
        <item t="default"/>
      </items>
    </pivotField>
    <pivotField dataField="1" numFmtId="9" showAll="0"/>
    <pivotField dataField="1" numFmtId="9" showAll="0"/>
    <pivotField dataField="1" numFmtId="9" showAll="0"/>
    <pivotField showAll="0" defaultSubtotal="0">
      <items count="14">
        <item x="0"/>
        <item x="1"/>
        <item x="2"/>
        <item x="3"/>
        <item x="4"/>
        <item x="5"/>
        <item x="6"/>
        <item x="7"/>
        <item x="8"/>
        <item x="9"/>
        <item x="10"/>
        <item x="11"/>
        <item x="12"/>
        <item x="13"/>
      </items>
    </pivotField>
  </pivotFields>
  <rowItems count="1">
    <i/>
  </rowItems>
  <colFields count="1">
    <field x="-2"/>
  </colFields>
  <colItems count="3">
    <i>
      <x/>
    </i>
    <i i="1">
      <x v="1"/>
    </i>
    <i i="2">
      <x v="2"/>
    </i>
  </colItems>
  <dataFields count="3">
    <dataField name="Average of Sales Completion Rate" fld="7" subtotal="average" baseField="0" baseItem="1"/>
    <dataField name="Average of Profit Completion Rate" fld="8" subtotal="average" baseField="0" baseItem="1"/>
    <dataField name="Average of Customer Completion Rate" fld="9" subtotal="average" baseField="0" baseItem="1"/>
  </dataFields>
  <formats count="3">
    <format dxfId="32">
      <pivotArea outline="0" collapsedLevelsAreSubtotals="1" fieldPosition="0"/>
    </format>
    <format dxfId="31">
      <pivotArea outline="0" collapsedLevelsAreSubtotals="1" fieldPosition="0"/>
    </format>
    <format dxfId="3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D3" firstHeaderRow="0" firstDataRow="1" firstDataCol="0"/>
  <pivotFields count="11">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0"/>
        <item x="1"/>
        <item x="2"/>
        <item x="3"/>
        <item x="4"/>
        <item x="5"/>
        <item x="6"/>
        <item t="default"/>
      </items>
    </pivotField>
    <pivotField dataField="1" numFmtId="164" showAll="0"/>
    <pivotField dataField="1" showAll="0"/>
    <pivotField numFmtId="164" showAll="0"/>
    <pivotField dataField="1" showAll="0"/>
    <pivotField showAll="0">
      <items count="4">
        <item x="0"/>
        <item x="1"/>
        <item x="2"/>
        <item t="default"/>
      </items>
    </pivotField>
    <pivotField numFmtId="9" showAll="0"/>
    <pivotField numFmtId="9" showAll="0"/>
    <pivotField numFmtId="9" showAll="0"/>
    <pivotField showAll="0" defaultSubtotal="0">
      <items count="14">
        <item x="0"/>
        <item x="1"/>
        <item x="2"/>
        <item x="3"/>
        <item x="4"/>
        <item x="5"/>
        <item x="6"/>
        <item x="7"/>
        <item x="8"/>
        <item x="9"/>
        <item x="10"/>
        <item x="11"/>
        <item x="12"/>
        <item x="13"/>
      </items>
    </pivotField>
  </pivotFields>
  <rowItems count="1">
    <i/>
  </rowItems>
  <colFields count="1">
    <field x="-2"/>
  </colFields>
  <colItems count="3">
    <i>
      <x/>
    </i>
    <i i="1">
      <x v="1"/>
    </i>
    <i i="2">
      <x v="2"/>
    </i>
  </colItems>
  <dataFields count="3">
    <dataField name="Sum of Sales" fld="2" baseField="0" baseItem="0" numFmtId="174"/>
    <dataField name="Sum of Profit" fld="3" baseField="0" baseItem="0" numFmtId="174"/>
    <dataField name="Sum of Customers" fld="5" baseField="0" baseItem="0" numFmtId="3"/>
  </dataFields>
  <formats count="5">
    <format dxfId="33">
      <pivotArea outline="0" collapsedLevelsAreSubtotals="1" fieldPosition="0">
        <references count="1">
          <reference field="4294967294" count="2" selected="0">
            <x v="0"/>
            <x v="1"/>
          </reference>
        </references>
      </pivotArea>
    </format>
    <format dxfId="3">
      <pivotArea outline="0" collapsedLevelsAreSubtotals="1" fieldPosition="0">
        <references count="1">
          <reference field="4294967294" count="2" selected="0">
            <x v="0"/>
            <x v="1"/>
          </reference>
        </references>
      </pivotArea>
    </format>
    <format dxfId="2">
      <pivotArea outline="0" collapsedLevelsAreSubtotals="1" fieldPosition="0">
        <references count="1">
          <reference field="4294967294" count="2" selected="0">
            <x v="0"/>
            <x v="1"/>
          </reference>
        </references>
      </pivotArea>
    </format>
    <format dxfId="1">
      <pivotArea outline="0" collapsedLevelsAreSubtotals="1" fieldPosition="0">
        <references count="1">
          <reference field="4294967294" count="2" selected="0">
            <x v="0"/>
            <x v="1"/>
          </reference>
        </references>
      </pivotArea>
    </format>
    <format dxfId="0">
      <pivotArea outline="0" collapsedLevelsAreSubtotals="1" fieldPosition="0">
        <references count="1">
          <reference field="4294967294" count="2" selected="0">
            <x v="0"/>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5">
  <location ref="M35:N43" firstHeaderRow="1" firstDataRow="1" firstDataCol="1"/>
  <pivotFields count="11">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numFmtId="164" showAll="0"/>
    <pivotField dataField="1" showAll="0"/>
    <pivotField numFmtId="164" showAll="0"/>
    <pivotField showAll="0"/>
    <pivotField showAll="0">
      <items count="4">
        <item x="0"/>
        <item x="1"/>
        <item x="2"/>
        <item t="default"/>
      </items>
    </pivotField>
    <pivotField numFmtId="9" showAll="0"/>
    <pivotField numFmtId="9" showAll="0"/>
    <pivotField numFmtId="9"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8">
    <i>
      <x v="1"/>
    </i>
    <i>
      <x v="3"/>
    </i>
    <i>
      <x v="6"/>
    </i>
    <i>
      <x v="2"/>
    </i>
    <i>
      <x v="5"/>
    </i>
    <i>
      <x/>
    </i>
    <i>
      <x v="4"/>
    </i>
    <i t="grand">
      <x/>
    </i>
  </rowItems>
  <colItems count="1">
    <i/>
  </colItems>
  <dataFields count="1">
    <dataField name="Sum of Profit" fld="3" baseField="0" baseItem="0"/>
  </dataFields>
  <formats count="10">
    <format dxfId="43">
      <pivotArea outline="0" collapsedLevelsAreSubtotals="1" fieldPosition="0"/>
    </format>
    <format dxfId="42">
      <pivotArea outline="0" collapsedLevelsAreSubtotals="1" fieldPosition="0"/>
    </format>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 dxfId="35">
      <pivotArea outline="0" collapsedLevelsAreSubtotals="1" fieldPosition="0"/>
    </format>
    <format dxfId="34">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
    <pivotTable tabId="5" name="PivotTable3"/>
    <pivotTable tabId="5" name="PivotTable4"/>
    <pivotTable tabId="5" name="PivotTable6"/>
    <pivotTable tabId="5" name="PivotTable7"/>
  </pivotTables>
  <data>
    <tabular pivotCacheId="1">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5" name="PivotTable1"/>
    <pivotTable tabId="5" name="PivotTable3"/>
    <pivotTable tabId="5" name="PivotTable4"/>
    <pivotTable tabId="5" name="PivotTable6"/>
    <pivotTable tabId="5" name="PivotTable7"/>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5" name="PivotTable1"/>
    <pivotTable tabId="5" name="PivotTable3"/>
    <pivotTable tabId="5" name="PivotTable4"/>
    <pivotTable tabId="5" name="PivotTable6"/>
    <pivotTable tabId="5" name="PivotTable7"/>
  </pivotTables>
  <data>
    <tabular pivotCacheId="1">
      <items count="14">
        <i x="1" s="1"/>
        <i x="2" s="1"/>
        <i x="3" s="1"/>
        <i x="4" s="1"/>
        <i x="5" s="1"/>
        <i x="6" s="1"/>
        <i x="7" s="1"/>
        <i x="8" s="1"/>
        <i x="9" s="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 caption="Region" style="Slicer Style 1" rowHeight="262466"/>
  <slicer name="Quarter 1" cache="Slicer_Quarter" caption="Quarter" style="Slicer Style 1" rowHeight="262466"/>
  <slicer name="Months 1" cache="Slicer_Months" caption="Months" style="Slicer Style 1" rowHeight="262466"/>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cache="Slicer_Region" caption="Region" style="Slicer Style 1" rowHeight="262466"/>
  <slicer name="Quarter" cache="Slicer_Quarter" caption="Quarter" style="Slicer Style 1" rowHeight="262466"/>
  <slicer name="Months" cache="Slicer_Months" caption="Months" style="Slicer Style 1" rowHeight="262466"/>
</slicers>
</file>

<file path=xl/tables/table1.xml><?xml version="1.0" encoding="utf-8"?>
<table xmlns="http://schemas.openxmlformats.org/spreadsheetml/2006/main" id="1" name="Table_1" displayName="Table_1" ref="A1:J64">
  <tableColumns count="10">
    <tableColumn id="1" name="Month"/>
    <tableColumn id="2" name="Region"/>
    <tableColumn id="3" name="Sales"/>
    <tableColumn id="4" name="Profit"/>
    <tableColumn id="5" name="Target Sales"/>
    <tableColumn id="6" name="Customers"/>
    <tableColumn id="7" name="Quarter"/>
    <tableColumn id="8" name="Sales Completion Rate"/>
    <tableColumn id="9" name="Profit Completion Rate"/>
    <tableColumn id="10" name="Customer Completion Rate"/>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showGridLines="0" tabSelected="1" zoomScale="69" zoomScaleNormal="69" workbookViewId="0">
      <selection activeCell="D49" sqref="D49"/>
    </sheetView>
  </sheetViews>
  <sheetFormatPr defaultColWidth="11.25" defaultRowHeight="15" customHeight="1" x14ac:dyDescent="0.35"/>
  <sheetData/>
  <pageMargins left="0.7" right="0.7" top="0.75" bottom="0.75" header="0.3" footer="0.3"/>
  <pageSetup orientation="portrait" horizontalDpi="200" verticalDpi="2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4"/>
  <sheetViews>
    <sheetView workbookViewId="0">
      <selection activeCell="A2" sqref="A2"/>
    </sheetView>
  </sheetViews>
  <sheetFormatPr defaultColWidth="11.25" defaultRowHeight="15" customHeight="1" x14ac:dyDescent="0.35"/>
  <cols>
    <col min="1" max="1" width="8.4140625" customWidth="1"/>
    <col min="2" max="2" width="10.25" customWidth="1"/>
    <col min="3" max="3" width="8.4140625" customWidth="1"/>
    <col min="4" max="4" width="9.9140625" customWidth="1"/>
    <col min="5" max="5" width="12.75" customWidth="1"/>
    <col min="6" max="6" width="11.75" customWidth="1"/>
    <col min="7" max="7" width="9.75" customWidth="1"/>
    <col min="8" max="8" width="19.58203125" customWidth="1"/>
    <col min="9" max="9" width="20.08203125" customWidth="1"/>
    <col min="10" max="10" width="23.58203125" customWidth="1"/>
    <col min="11" max="26" width="8.58203125" customWidth="1"/>
  </cols>
  <sheetData>
    <row r="1" spans="1:10" x14ac:dyDescent="0.35">
      <c r="A1" s="1" t="s">
        <v>0</v>
      </c>
      <c r="B1" s="1" t="s">
        <v>1</v>
      </c>
      <c r="C1" s="1" t="s">
        <v>2</v>
      </c>
      <c r="D1" s="1" t="s">
        <v>3</v>
      </c>
      <c r="E1" s="1" t="s">
        <v>4</v>
      </c>
      <c r="F1" s="1" t="s">
        <v>5</v>
      </c>
      <c r="G1" s="1" t="s">
        <v>6</v>
      </c>
      <c r="H1" s="1" t="s">
        <v>7</v>
      </c>
      <c r="I1" s="1" t="s">
        <v>8</v>
      </c>
      <c r="J1" s="1" t="s">
        <v>9</v>
      </c>
    </row>
    <row r="2" spans="1:10" x14ac:dyDescent="0.35">
      <c r="A2" s="2">
        <v>44927</v>
      </c>
      <c r="B2" s="1" t="s">
        <v>10</v>
      </c>
      <c r="C2" s="3">
        <v>5000</v>
      </c>
      <c r="D2" s="3">
        <v>2581</v>
      </c>
      <c r="E2" s="3">
        <v>2857.1428571428573</v>
      </c>
      <c r="F2" s="1">
        <v>80</v>
      </c>
      <c r="G2" s="3" t="s">
        <v>11</v>
      </c>
      <c r="H2" s="4">
        <v>0.89</v>
      </c>
      <c r="I2" s="4">
        <v>0.85</v>
      </c>
      <c r="J2" s="4">
        <v>0.72</v>
      </c>
    </row>
    <row r="3" spans="1:10" x14ac:dyDescent="0.35">
      <c r="A3" s="2">
        <v>44927</v>
      </c>
      <c r="B3" s="1" t="s">
        <v>12</v>
      </c>
      <c r="C3" s="3">
        <v>3500</v>
      </c>
      <c r="D3" s="3">
        <v>3944</v>
      </c>
      <c r="E3" s="3">
        <v>2857.1428571428573</v>
      </c>
      <c r="F3" s="1">
        <v>30</v>
      </c>
      <c r="G3" s="3" t="s">
        <v>11</v>
      </c>
      <c r="H3" s="4">
        <v>0.94</v>
      </c>
      <c r="I3" s="4">
        <v>0.95</v>
      </c>
      <c r="J3" s="4">
        <v>0.86</v>
      </c>
    </row>
    <row r="4" spans="1:10" x14ac:dyDescent="0.35">
      <c r="A4" s="2">
        <v>44927</v>
      </c>
      <c r="B4" s="1" t="s">
        <v>13</v>
      </c>
      <c r="C4" s="3">
        <v>1500</v>
      </c>
      <c r="D4" s="1">
        <v>3293</v>
      </c>
      <c r="E4" s="3">
        <v>2857.1428571428573</v>
      </c>
      <c r="F4" s="1">
        <v>15</v>
      </c>
      <c r="G4" s="3" t="s">
        <v>11</v>
      </c>
      <c r="H4" s="4">
        <v>0.82</v>
      </c>
      <c r="I4" s="4">
        <v>0.8</v>
      </c>
      <c r="J4" s="4">
        <v>0.76</v>
      </c>
    </row>
    <row r="5" spans="1:10" x14ac:dyDescent="0.35">
      <c r="A5" s="2">
        <v>44927</v>
      </c>
      <c r="B5" s="1" t="s">
        <v>14</v>
      </c>
      <c r="C5" s="3">
        <v>1500</v>
      </c>
      <c r="D5" s="1">
        <v>2019</v>
      </c>
      <c r="E5" s="3">
        <v>2857.1428571428573</v>
      </c>
      <c r="F5" s="1">
        <v>40</v>
      </c>
      <c r="G5" s="3" t="s">
        <v>11</v>
      </c>
      <c r="H5" s="4">
        <v>0.79</v>
      </c>
      <c r="I5" s="4">
        <v>0.79</v>
      </c>
      <c r="J5" s="4">
        <v>0.79</v>
      </c>
    </row>
    <row r="6" spans="1:10" x14ac:dyDescent="0.35">
      <c r="A6" s="2">
        <v>44927</v>
      </c>
      <c r="B6" s="1" t="s">
        <v>15</v>
      </c>
      <c r="C6" s="3">
        <v>6000</v>
      </c>
      <c r="D6" s="1">
        <v>2980</v>
      </c>
      <c r="E6" s="3">
        <v>2857.1428571428573</v>
      </c>
      <c r="F6" s="1">
        <v>100</v>
      </c>
      <c r="G6" s="3" t="s">
        <v>11</v>
      </c>
      <c r="H6" s="4">
        <v>0.96</v>
      </c>
      <c r="I6" s="4">
        <v>0.79</v>
      </c>
      <c r="J6" s="4">
        <v>0.7</v>
      </c>
    </row>
    <row r="7" spans="1:10" x14ac:dyDescent="0.35">
      <c r="A7" s="2">
        <v>44927</v>
      </c>
      <c r="B7" s="1" t="s">
        <v>16</v>
      </c>
      <c r="C7" s="3">
        <v>2500</v>
      </c>
      <c r="D7" s="1">
        <v>2209</v>
      </c>
      <c r="E7" s="3">
        <v>2857.1428571428573</v>
      </c>
      <c r="F7" s="1">
        <v>15</v>
      </c>
      <c r="G7" s="3" t="s">
        <v>11</v>
      </c>
      <c r="H7" s="4">
        <v>0.79</v>
      </c>
      <c r="I7" s="4">
        <v>0.79</v>
      </c>
      <c r="J7" s="4">
        <v>0.77</v>
      </c>
    </row>
    <row r="8" spans="1:10" x14ac:dyDescent="0.35">
      <c r="A8" s="2">
        <v>44927</v>
      </c>
      <c r="B8" s="1" t="s">
        <v>17</v>
      </c>
      <c r="C8" s="3">
        <v>10000</v>
      </c>
      <c r="D8" s="1">
        <v>2440</v>
      </c>
      <c r="E8" s="3">
        <v>2857.1428571428573</v>
      </c>
      <c r="F8" s="1">
        <v>20</v>
      </c>
      <c r="G8" s="3" t="s">
        <v>11</v>
      </c>
      <c r="H8" s="4">
        <v>0.75</v>
      </c>
      <c r="I8" s="4">
        <v>0.72</v>
      </c>
      <c r="J8" s="4">
        <v>0.93</v>
      </c>
    </row>
    <row r="9" spans="1:10" x14ac:dyDescent="0.35">
      <c r="A9" s="2">
        <v>44958</v>
      </c>
      <c r="B9" s="1" t="s">
        <v>10</v>
      </c>
      <c r="C9" s="3">
        <v>5000</v>
      </c>
      <c r="D9" s="3">
        <v>2000</v>
      </c>
      <c r="E9" s="3">
        <v>1428.5714285714287</v>
      </c>
      <c r="F9" s="1">
        <v>90</v>
      </c>
      <c r="G9" s="3" t="s">
        <v>11</v>
      </c>
      <c r="H9" s="4">
        <v>0.92</v>
      </c>
      <c r="I9" s="4">
        <v>0.99</v>
      </c>
      <c r="J9" s="4">
        <v>0.74</v>
      </c>
    </row>
    <row r="10" spans="1:10" x14ac:dyDescent="0.35">
      <c r="A10" s="2">
        <v>44958</v>
      </c>
      <c r="B10" s="1" t="s">
        <v>12</v>
      </c>
      <c r="C10" s="3">
        <v>15000</v>
      </c>
      <c r="D10" s="3">
        <v>14431</v>
      </c>
      <c r="E10" s="3">
        <v>1428.5714285714287</v>
      </c>
      <c r="F10" s="1">
        <v>30</v>
      </c>
      <c r="G10" s="3" t="s">
        <v>11</v>
      </c>
      <c r="H10" s="4">
        <v>0.7</v>
      </c>
      <c r="I10" s="4">
        <v>0.99</v>
      </c>
      <c r="J10" s="4">
        <v>0.95</v>
      </c>
    </row>
    <row r="11" spans="1:10" x14ac:dyDescent="0.35">
      <c r="A11" s="2">
        <v>44958</v>
      </c>
      <c r="B11" s="1" t="s">
        <v>13</v>
      </c>
      <c r="C11" s="3">
        <v>1500</v>
      </c>
      <c r="D11" s="1">
        <v>3000</v>
      </c>
      <c r="E11" s="3">
        <v>1428.5714285714287</v>
      </c>
      <c r="F11" s="1">
        <v>15</v>
      </c>
      <c r="G11" s="3" t="s">
        <v>11</v>
      </c>
      <c r="H11" s="4">
        <v>0.91</v>
      </c>
      <c r="I11" s="4">
        <v>0.98</v>
      </c>
      <c r="J11" s="4">
        <v>0.89</v>
      </c>
    </row>
    <row r="12" spans="1:10" x14ac:dyDescent="0.35">
      <c r="A12" s="2">
        <v>44958</v>
      </c>
      <c r="B12" s="1" t="s">
        <v>14</v>
      </c>
      <c r="C12" s="3">
        <v>3500</v>
      </c>
      <c r="D12" s="1">
        <v>4000</v>
      </c>
      <c r="E12" s="3">
        <v>1428.5714285714287</v>
      </c>
      <c r="F12" s="1">
        <v>40</v>
      </c>
      <c r="G12" s="3" t="s">
        <v>11</v>
      </c>
      <c r="H12" s="4">
        <v>0.74</v>
      </c>
      <c r="I12" s="4">
        <v>0.85</v>
      </c>
      <c r="J12" s="4">
        <v>0.7</v>
      </c>
    </row>
    <row r="13" spans="1:10" x14ac:dyDescent="0.35">
      <c r="A13" s="2">
        <v>44958</v>
      </c>
      <c r="B13" s="1" t="s">
        <v>15</v>
      </c>
      <c r="C13" s="3">
        <v>6000</v>
      </c>
      <c r="D13" s="1">
        <v>2000</v>
      </c>
      <c r="E13" s="3">
        <v>1428.5714285714287</v>
      </c>
      <c r="F13" s="1">
        <v>100</v>
      </c>
      <c r="G13" s="3" t="s">
        <v>11</v>
      </c>
      <c r="H13" s="4">
        <v>0.9</v>
      </c>
      <c r="I13" s="4">
        <v>0.9</v>
      </c>
      <c r="J13" s="4">
        <v>0.72</v>
      </c>
    </row>
    <row r="14" spans="1:10" x14ac:dyDescent="0.35">
      <c r="A14" s="2">
        <v>44958</v>
      </c>
      <c r="B14" s="1" t="s">
        <v>16</v>
      </c>
      <c r="C14" s="3">
        <v>4000</v>
      </c>
      <c r="D14" s="1">
        <v>2000</v>
      </c>
      <c r="E14" s="3">
        <v>1428.5714285714287</v>
      </c>
      <c r="F14" s="1">
        <v>15</v>
      </c>
      <c r="G14" s="3" t="s">
        <v>11</v>
      </c>
      <c r="H14" s="4">
        <v>0.95</v>
      </c>
      <c r="I14" s="4">
        <v>0.97</v>
      </c>
      <c r="J14" s="4">
        <v>0.81</v>
      </c>
    </row>
    <row r="15" spans="1:10" x14ac:dyDescent="0.35">
      <c r="A15" s="2">
        <v>44958</v>
      </c>
      <c r="B15" s="1" t="s">
        <v>17</v>
      </c>
      <c r="C15" s="3">
        <v>10000</v>
      </c>
      <c r="D15" s="1">
        <v>2000</v>
      </c>
      <c r="E15" s="3">
        <v>1428.5714285714287</v>
      </c>
      <c r="F15" s="1">
        <v>20</v>
      </c>
      <c r="G15" s="3" t="s">
        <v>11</v>
      </c>
      <c r="H15" s="4">
        <v>0.99</v>
      </c>
      <c r="I15" s="4">
        <v>0.79</v>
      </c>
      <c r="J15" s="4">
        <v>0.75</v>
      </c>
    </row>
    <row r="16" spans="1:10" x14ac:dyDescent="0.35">
      <c r="A16" s="2">
        <v>44986</v>
      </c>
      <c r="B16" s="1" t="s">
        <v>10</v>
      </c>
      <c r="C16" s="3">
        <v>8571.4285714285706</v>
      </c>
      <c r="D16" s="3">
        <v>4000</v>
      </c>
      <c r="E16" s="3">
        <v>1428.5714285714287</v>
      </c>
      <c r="F16" s="1">
        <v>45</v>
      </c>
      <c r="G16" s="3" t="s">
        <v>11</v>
      </c>
      <c r="H16" s="4">
        <v>0.86</v>
      </c>
      <c r="I16" s="4">
        <v>0.97</v>
      </c>
      <c r="J16" s="4">
        <v>0.89</v>
      </c>
    </row>
    <row r="17" spans="1:10" x14ac:dyDescent="0.35">
      <c r="A17" s="2">
        <v>44986</v>
      </c>
      <c r="B17" s="1" t="s">
        <v>12</v>
      </c>
      <c r="C17" s="3">
        <v>8571.4285714285706</v>
      </c>
      <c r="D17" s="3">
        <v>6000</v>
      </c>
      <c r="E17" s="3">
        <v>1428.5714285714287</v>
      </c>
      <c r="F17" s="1">
        <v>43</v>
      </c>
      <c r="G17" s="3" t="s">
        <v>11</v>
      </c>
      <c r="H17" s="4">
        <v>0.83</v>
      </c>
      <c r="I17" s="4">
        <v>0.72</v>
      </c>
      <c r="J17" s="4">
        <v>0.74</v>
      </c>
    </row>
    <row r="18" spans="1:10" x14ac:dyDescent="0.35">
      <c r="A18" s="2">
        <v>44986</v>
      </c>
      <c r="B18" s="1" t="s">
        <v>13</v>
      </c>
      <c r="C18" s="3">
        <v>8571.4285714285706</v>
      </c>
      <c r="D18" s="1">
        <v>6500</v>
      </c>
      <c r="E18" s="3">
        <v>1428.5714285714287</v>
      </c>
      <c r="F18" s="1">
        <v>43</v>
      </c>
      <c r="G18" s="3" t="s">
        <v>11</v>
      </c>
      <c r="H18" s="4">
        <v>0.74</v>
      </c>
      <c r="I18" s="4">
        <v>0.78</v>
      </c>
      <c r="J18" s="4">
        <v>0.94</v>
      </c>
    </row>
    <row r="19" spans="1:10" x14ac:dyDescent="0.35">
      <c r="A19" s="2">
        <v>44986</v>
      </c>
      <c r="B19" s="1" t="s">
        <v>14</v>
      </c>
      <c r="C19" s="3">
        <v>8571.4285714285706</v>
      </c>
      <c r="D19" s="1">
        <v>12000</v>
      </c>
      <c r="E19" s="3">
        <v>1428.5714285714287</v>
      </c>
      <c r="F19" s="1">
        <v>43</v>
      </c>
      <c r="G19" s="3" t="s">
        <v>11</v>
      </c>
      <c r="H19" s="4">
        <v>0.8</v>
      </c>
      <c r="I19" s="4">
        <v>0.84</v>
      </c>
      <c r="J19" s="4">
        <v>0.81</v>
      </c>
    </row>
    <row r="20" spans="1:10" x14ac:dyDescent="0.35">
      <c r="A20" s="2">
        <v>44986</v>
      </c>
      <c r="B20" s="1" t="s">
        <v>15</v>
      </c>
      <c r="C20" s="3">
        <v>8571.4285714285706</v>
      </c>
      <c r="D20" s="1">
        <v>3000</v>
      </c>
      <c r="E20" s="3">
        <v>1428.5714285714287</v>
      </c>
      <c r="F20" s="1">
        <v>43</v>
      </c>
      <c r="G20" s="3" t="s">
        <v>11</v>
      </c>
      <c r="H20" s="4">
        <v>0.89</v>
      </c>
      <c r="I20" s="4">
        <v>0.99</v>
      </c>
      <c r="J20" s="4">
        <v>0.97</v>
      </c>
    </row>
    <row r="21" spans="1:10" x14ac:dyDescent="0.35">
      <c r="A21" s="2">
        <v>44986</v>
      </c>
      <c r="B21" s="1" t="s">
        <v>16</v>
      </c>
      <c r="C21" s="3">
        <v>8571.4285714285706</v>
      </c>
      <c r="D21" s="1">
        <v>2000</v>
      </c>
      <c r="E21" s="3">
        <v>1428.5714285714287</v>
      </c>
      <c r="F21" s="1">
        <v>40</v>
      </c>
      <c r="G21" s="3" t="s">
        <v>11</v>
      </c>
      <c r="H21" s="4">
        <v>0.71</v>
      </c>
      <c r="I21" s="4">
        <v>0.87</v>
      </c>
      <c r="J21" s="4">
        <v>0.94</v>
      </c>
    </row>
    <row r="22" spans="1:10" x14ac:dyDescent="0.35">
      <c r="A22" s="2">
        <v>44986</v>
      </c>
      <c r="B22" s="1" t="s">
        <v>17</v>
      </c>
      <c r="C22" s="3">
        <v>8571.4285714285706</v>
      </c>
      <c r="D22" s="1">
        <v>2000</v>
      </c>
      <c r="E22" s="3">
        <v>1428.5714285714287</v>
      </c>
      <c r="F22" s="1">
        <v>43</v>
      </c>
      <c r="G22" s="3" t="s">
        <v>11</v>
      </c>
      <c r="H22" s="4">
        <v>0.9</v>
      </c>
      <c r="I22" s="4">
        <v>0.72</v>
      </c>
      <c r="J22" s="4">
        <v>0.94</v>
      </c>
    </row>
    <row r="23" spans="1:10" x14ac:dyDescent="0.35">
      <c r="A23" s="2">
        <v>45017</v>
      </c>
      <c r="B23" s="1" t="s">
        <v>10</v>
      </c>
      <c r="C23" s="3">
        <v>7857.1428571428569</v>
      </c>
      <c r="D23" s="3">
        <v>3000</v>
      </c>
      <c r="E23" s="3">
        <v>5714.2857142857147</v>
      </c>
      <c r="F23" s="1">
        <v>100</v>
      </c>
      <c r="G23" s="1" t="s">
        <v>18</v>
      </c>
      <c r="H23" s="4">
        <v>0.89</v>
      </c>
      <c r="I23" s="4">
        <v>0.85</v>
      </c>
      <c r="J23" s="4">
        <v>0.87</v>
      </c>
    </row>
    <row r="24" spans="1:10" x14ac:dyDescent="0.35">
      <c r="A24" s="2">
        <v>45017</v>
      </c>
      <c r="B24" s="1" t="s">
        <v>12</v>
      </c>
      <c r="C24" s="3">
        <v>7857.1428571428569</v>
      </c>
      <c r="D24" s="3">
        <v>4500</v>
      </c>
      <c r="E24" s="3">
        <v>5714.2857142857147</v>
      </c>
      <c r="F24" s="1">
        <v>100</v>
      </c>
      <c r="G24" s="1" t="s">
        <v>18</v>
      </c>
      <c r="H24" s="4">
        <v>0.89</v>
      </c>
      <c r="I24" s="4">
        <v>0.8</v>
      </c>
      <c r="J24" s="4">
        <v>0.88</v>
      </c>
    </row>
    <row r="25" spans="1:10" x14ac:dyDescent="0.35">
      <c r="A25" s="2">
        <v>45017</v>
      </c>
      <c r="B25" s="1" t="s">
        <v>13</v>
      </c>
      <c r="C25" s="3">
        <v>7857.1428571428569</v>
      </c>
      <c r="D25" s="1">
        <v>5500</v>
      </c>
      <c r="E25" s="3">
        <v>5714.2857142857147</v>
      </c>
      <c r="F25" s="1">
        <v>100</v>
      </c>
      <c r="G25" s="1" t="s">
        <v>18</v>
      </c>
      <c r="H25" s="4">
        <v>0.98</v>
      </c>
      <c r="I25" s="4">
        <v>0.99</v>
      </c>
      <c r="J25" s="4">
        <v>0.81</v>
      </c>
    </row>
    <row r="26" spans="1:10" x14ac:dyDescent="0.35">
      <c r="A26" s="2">
        <v>45017</v>
      </c>
      <c r="B26" s="1" t="s">
        <v>14</v>
      </c>
      <c r="C26" s="3">
        <v>7857.1428571428569</v>
      </c>
      <c r="D26" s="1">
        <v>10000</v>
      </c>
      <c r="E26" s="3">
        <v>5714.2857142857147</v>
      </c>
      <c r="F26" s="1">
        <v>100</v>
      </c>
      <c r="G26" s="1" t="s">
        <v>18</v>
      </c>
      <c r="H26" s="4">
        <v>0.81</v>
      </c>
      <c r="I26" s="4">
        <v>0.91</v>
      </c>
      <c r="J26" s="4">
        <v>0.95</v>
      </c>
    </row>
    <row r="27" spans="1:10" x14ac:dyDescent="0.35">
      <c r="A27" s="2">
        <v>45017</v>
      </c>
      <c r="B27" s="1" t="s">
        <v>15</v>
      </c>
      <c r="C27" s="3">
        <v>7857.1428571428569</v>
      </c>
      <c r="D27" s="1">
        <v>2000</v>
      </c>
      <c r="E27" s="3">
        <v>5714.2857142857147</v>
      </c>
      <c r="F27" s="1">
        <v>100</v>
      </c>
      <c r="G27" s="1" t="s">
        <v>18</v>
      </c>
      <c r="H27" s="4">
        <v>0.97</v>
      </c>
      <c r="I27" s="4">
        <v>0.85</v>
      </c>
      <c r="J27" s="4">
        <v>0.85</v>
      </c>
    </row>
    <row r="28" spans="1:10" x14ac:dyDescent="0.35">
      <c r="A28" s="2">
        <v>45017</v>
      </c>
      <c r="B28" s="1" t="s">
        <v>16</v>
      </c>
      <c r="C28" s="3">
        <v>7857.1428571428569</v>
      </c>
      <c r="D28" s="1">
        <v>2000</v>
      </c>
      <c r="E28" s="3">
        <v>5714.2857142857147</v>
      </c>
      <c r="F28" s="1">
        <v>100</v>
      </c>
      <c r="G28" s="1" t="s">
        <v>18</v>
      </c>
      <c r="H28" s="4">
        <v>0.89</v>
      </c>
      <c r="I28" s="4">
        <v>0.94</v>
      </c>
      <c r="J28" s="4">
        <v>0.8</v>
      </c>
    </row>
    <row r="29" spans="1:10" x14ac:dyDescent="0.35">
      <c r="A29" s="2">
        <v>45017</v>
      </c>
      <c r="B29" s="1" t="s">
        <v>17</v>
      </c>
      <c r="C29" s="3">
        <v>7857.1428571428569</v>
      </c>
      <c r="D29" s="1">
        <v>2000</v>
      </c>
      <c r="E29" s="3">
        <v>5714.2857142857147</v>
      </c>
      <c r="F29" s="1">
        <v>100</v>
      </c>
      <c r="G29" s="1" t="s">
        <v>18</v>
      </c>
      <c r="H29" s="4">
        <v>0.88</v>
      </c>
      <c r="I29" s="4">
        <v>0.94</v>
      </c>
      <c r="J29" s="4">
        <v>0.7</v>
      </c>
    </row>
    <row r="30" spans="1:10" x14ac:dyDescent="0.35">
      <c r="A30" s="2">
        <v>45047</v>
      </c>
      <c r="B30" s="1" t="s">
        <v>10</v>
      </c>
      <c r="C30" s="3">
        <v>11428.571428571429</v>
      </c>
      <c r="D30" s="3">
        <v>20000</v>
      </c>
      <c r="E30" s="3">
        <v>2857.1428571428573</v>
      </c>
      <c r="F30" s="1">
        <v>90</v>
      </c>
      <c r="G30" s="1" t="s">
        <v>18</v>
      </c>
      <c r="H30" s="4">
        <v>0.75</v>
      </c>
      <c r="I30" s="4">
        <v>0.77</v>
      </c>
      <c r="J30" s="4">
        <v>0.84</v>
      </c>
    </row>
    <row r="31" spans="1:10" x14ac:dyDescent="0.35">
      <c r="A31" s="2">
        <v>45047</v>
      </c>
      <c r="B31" s="1" t="s">
        <v>12</v>
      </c>
      <c r="C31" s="3">
        <v>11428.571428571429</v>
      </c>
      <c r="D31" s="3">
        <v>17000</v>
      </c>
      <c r="E31" s="3">
        <v>2857.1428571428573</v>
      </c>
      <c r="F31" s="1">
        <v>80</v>
      </c>
      <c r="G31" s="1" t="s">
        <v>18</v>
      </c>
      <c r="H31" s="4">
        <v>0.73</v>
      </c>
      <c r="I31" s="4">
        <v>0.96</v>
      </c>
      <c r="J31" s="4">
        <v>0.93</v>
      </c>
    </row>
    <row r="32" spans="1:10" x14ac:dyDescent="0.35">
      <c r="A32" s="2">
        <v>45047</v>
      </c>
      <c r="B32" s="1" t="s">
        <v>13</v>
      </c>
      <c r="C32" s="3">
        <v>11428.571428571429</v>
      </c>
      <c r="D32" s="1">
        <v>16000</v>
      </c>
      <c r="E32" s="3">
        <v>2857.1428571428573</v>
      </c>
      <c r="F32" s="1">
        <v>90</v>
      </c>
      <c r="G32" s="1" t="s">
        <v>18</v>
      </c>
      <c r="H32" s="4">
        <v>0.93</v>
      </c>
      <c r="I32" s="4">
        <v>0.74</v>
      </c>
      <c r="J32" s="4">
        <v>0.93</v>
      </c>
    </row>
    <row r="33" spans="1:12" x14ac:dyDescent="0.35">
      <c r="A33" s="2">
        <v>45047</v>
      </c>
      <c r="B33" s="1" t="s">
        <v>14</v>
      </c>
      <c r="C33" s="3">
        <v>11428.571428571429</v>
      </c>
      <c r="D33" s="1">
        <v>12000</v>
      </c>
      <c r="E33" s="3">
        <v>2857.1428571428573</v>
      </c>
      <c r="F33" s="1">
        <v>110</v>
      </c>
      <c r="G33" s="1" t="s">
        <v>18</v>
      </c>
      <c r="H33" s="4">
        <v>0.85</v>
      </c>
      <c r="I33" s="4">
        <v>0.7</v>
      </c>
      <c r="J33" s="4">
        <v>0.99</v>
      </c>
    </row>
    <row r="34" spans="1:12" x14ac:dyDescent="0.35">
      <c r="A34" s="2">
        <v>45047</v>
      </c>
      <c r="B34" s="1" t="s">
        <v>15</v>
      </c>
      <c r="C34" s="3">
        <v>11428.571428571429</v>
      </c>
      <c r="D34" s="1">
        <v>20500</v>
      </c>
      <c r="E34" s="3">
        <v>2857.1428571428573</v>
      </c>
      <c r="F34" s="1">
        <v>90</v>
      </c>
      <c r="G34" s="1" t="s">
        <v>18</v>
      </c>
      <c r="H34" s="4">
        <v>0.92</v>
      </c>
      <c r="I34" s="4">
        <v>0.99</v>
      </c>
      <c r="J34" s="4">
        <v>0.88</v>
      </c>
    </row>
    <row r="35" spans="1:12" x14ac:dyDescent="0.35">
      <c r="A35" s="2">
        <v>45047</v>
      </c>
      <c r="B35" s="1" t="s">
        <v>16</v>
      </c>
      <c r="C35" s="3">
        <v>11428.571428571429</v>
      </c>
      <c r="D35" s="1">
        <v>21000</v>
      </c>
      <c r="E35" s="3">
        <v>2857.1428571428573</v>
      </c>
      <c r="F35" s="1">
        <v>100</v>
      </c>
      <c r="G35" s="1" t="s">
        <v>18</v>
      </c>
      <c r="H35" s="4">
        <v>0.75</v>
      </c>
      <c r="I35" s="4">
        <v>0.97</v>
      </c>
      <c r="J35" s="4">
        <v>0.83</v>
      </c>
    </row>
    <row r="36" spans="1:12" x14ac:dyDescent="0.35">
      <c r="A36" s="2">
        <v>45047</v>
      </c>
      <c r="B36" s="1" t="s">
        <v>17</v>
      </c>
      <c r="C36" s="3">
        <v>11428.571428571429</v>
      </c>
      <c r="D36" s="1">
        <v>21500</v>
      </c>
      <c r="E36" s="3">
        <v>2857.1428571428573</v>
      </c>
      <c r="F36" s="1">
        <v>90</v>
      </c>
      <c r="G36" s="1" t="s">
        <v>18</v>
      </c>
      <c r="H36" s="4">
        <v>0.77</v>
      </c>
      <c r="I36" s="4">
        <v>0.97</v>
      </c>
      <c r="J36" s="4">
        <v>0.78</v>
      </c>
    </row>
    <row r="37" spans="1:12" x14ac:dyDescent="0.35">
      <c r="A37" s="2">
        <v>45078</v>
      </c>
      <c r="B37" s="1" t="s">
        <v>10</v>
      </c>
      <c r="C37" s="3">
        <v>14285.714285714286</v>
      </c>
      <c r="D37" s="3">
        <v>22000</v>
      </c>
      <c r="E37" s="3">
        <v>857.14285714285711</v>
      </c>
      <c r="F37" s="1">
        <v>228</v>
      </c>
      <c r="G37" s="1" t="s">
        <v>18</v>
      </c>
      <c r="H37" s="4">
        <v>0.79</v>
      </c>
      <c r="I37" s="4">
        <v>0.75</v>
      </c>
      <c r="J37" s="4">
        <v>0.93</v>
      </c>
    </row>
    <row r="38" spans="1:12" x14ac:dyDescent="0.35">
      <c r="A38" s="2">
        <v>45078</v>
      </c>
      <c r="B38" s="1" t="s">
        <v>12</v>
      </c>
      <c r="C38" s="3">
        <v>14285.714285714286</v>
      </c>
      <c r="D38" s="3">
        <v>18000</v>
      </c>
      <c r="E38" s="3">
        <v>857.14285714285711</v>
      </c>
      <c r="F38" s="1">
        <v>220</v>
      </c>
      <c r="G38" s="1" t="s">
        <v>18</v>
      </c>
      <c r="H38" s="4">
        <v>0.81</v>
      </c>
      <c r="I38" s="4">
        <v>0.98</v>
      </c>
      <c r="J38" s="4">
        <v>0.86</v>
      </c>
    </row>
    <row r="39" spans="1:12" x14ac:dyDescent="0.35">
      <c r="A39" s="2">
        <v>45078</v>
      </c>
      <c r="B39" s="1" t="s">
        <v>13</v>
      </c>
      <c r="C39" s="3">
        <v>14285.714285714286</v>
      </c>
      <c r="D39" s="1">
        <v>18500</v>
      </c>
      <c r="E39" s="3">
        <v>857.14285714285711</v>
      </c>
      <c r="F39" s="1">
        <v>228</v>
      </c>
      <c r="G39" s="1" t="s">
        <v>18</v>
      </c>
      <c r="H39" s="4">
        <v>0.86</v>
      </c>
      <c r="I39" s="4">
        <v>0.82</v>
      </c>
      <c r="J39" s="4">
        <v>0.86</v>
      </c>
    </row>
    <row r="40" spans="1:12" x14ac:dyDescent="0.35">
      <c r="A40" s="2">
        <v>45078</v>
      </c>
      <c r="B40" s="1" t="s">
        <v>14</v>
      </c>
      <c r="C40" s="3">
        <v>14285.714285714286</v>
      </c>
      <c r="D40" s="1">
        <v>14314</v>
      </c>
      <c r="E40" s="3">
        <v>857.14285714285711</v>
      </c>
      <c r="F40" s="1">
        <v>238</v>
      </c>
      <c r="G40" s="1" t="s">
        <v>18</v>
      </c>
      <c r="H40" s="4">
        <v>0.72</v>
      </c>
      <c r="I40" s="4">
        <v>0.95</v>
      </c>
      <c r="J40" s="4">
        <v>0.9</v>
      </c>
    </row>
    <row r="41" spans="1:12" x14ac:dyDescent="0.35">
      <c r="A41" s="2">
        <v>45078</v>
      </c>
      <c r="B41" s="1" t="s">
        <v>15</v>
      </c>
      <c r="C41" s="3">
        <v>14285.714285714286</v>
      </c>
      <c r="D41" s="1">
        <v>21000</v>
      </c>
      <c r="E41" s="3">
        <v>857.14285714285711</v>
      </c>
      <c r="F41" s="1">
        <v>228</v>
      </c>
      <c r="G41" s="1" t="s">
        <v>18</v>
      </c>
      <c r="H41" s="4">
        <v>0.71</v>
      </c>
      <c r="I41" s="4">
        <v>0.8</v>
      </c>
      <c r="J41" s="4">
        <v>0.76</v>
      </c>
    </row>
    <row r="42" spans="1:12" x14ac:dyDescent="0.35">
      <c r="A42" s="2">
        <v>45078</v>
      </c>
      <c r="B42" s="1" t="s">
        <v>16</v>
      </c>
      <c r="C42" s="3">
        <v>14285.714285714286</v>
      </c>
      <c r="D42" s="1">
        <v>22500</v>
      </c>
      <c r="E42" s="3">
        <v>857.14285714285711</v>
      </c>
      <c r="F42" s="1">
        <v>230</v>
      </c>
      <c r="G42" s="1" t="s">
        <v>18</v>
      </c>
      <c r="H42" s="4">
        <v>0.97</v>
      </c>
      <c r="I42" s="4">
        <v>0.95</v>
      </c>
      <c r="J42" s="4">
        <v>0.85</v>
      </c>
    </row>
    <row r="43" spans="1:12" x14ac:dyDescent="0.35">
      <c r="A43" s="2">
        <v>45078</v>
      </c>
      <c r="B43" s="1" t="s">
        <v>17</v>
      </c>
      <c r="C43" s="3">
        <v>14285.714285714286</v>
      </c>
      <c r="D43" s="1">
        <v>22900</v>
      </c>
      <c r="E43" s="3">
        <v>857.14285714285711</v>
      </c>
      <c r="F43" s="1">
        <v>228</v>
      </c>
      <c r="G43" s="1" t="s">
        <v>18</v>
      </c>
      <c r="H43" s="4">
        <v>0.95</v>
      </c>
      <c r="I43" s="4">
        <v>0.85</v>
      </c>
      <c r="J43" s="4">
        <v>0.91</v>
      </c>
    </row>
    <row r="44" spans="1:12" x14ac:dyDescent="0.35">
      <c r="A44" s="2">
        <v>45108</v>
      </c>
      <c r="B44" s="1" t="s">
        <v>10</v>
      </c>
      <c r="C44" s="3">
        <v>18562.957142857143</v>
      </c>
      <c r="D44" s="3">
        <v>25000</v>
      </c>
      <c r="E44" s="3">
        <v>714.28571428571433</v>
      </c>
      <c r="F44" s="1">
        <v>250</v>
      </c>
      <c r="G44" s="1" t="s">
        <v>19</v>
      </c>
      <c r="H44" s="4">
        <v>0.97</v>
      </c>
      <c r="I44" s="4">
        <v>0.7</v>
      </c>
      <c r="J44" s="4">
        <v>0.93</v>
      </c>
      <c r="K44" s="5"/>
      <c r="L44" s="5"/>
    </row>
    <row r="45" spans="1:12" x14ac:dyDescent="0.35">
      <c r="A45" s="2">
        <v>45108</v>
      </c>
      <c r="B45" s="1" t="s">
        <v>12</v>
      </c>
      <c r="C45" s="3">
        <v>18562.957142857143</v>
      </c>
      <c r="D45" s="3">
        <v>22000</v>
      </c>
      <c r="E45" s="3">
        <v>714.28571428571433</v>
      </c>
      <c r="F45" s="1">
        <v>240</v>
      </c>
      <c r="G45" s="1" t="s">
        <v>19</v>
      </c>
      <c r="H45" s="4">
        <v>0.9</v>
      </c>
      <c r="I45" s="4">
        <v>0.98</v>
      </c>
      <c r="J45" s="4">
        <v>0.96</v>
      </c>
    </row>
    <row r="46" spans="1:12" x14ac:dyDescent="0.35">
      <c r="A46" s="2">
        <v>45108</v>
      </c>
      <c r="B46" s="1" t="s">
        <v>13</v>
      </c>
      <c r="C46" s="3">
        <v>18562.957142857143</v>
      </c>
      <c r="D46" s="1">
        <v>25000</v>
      </c>
      <c r="E46" s="3">
        <v>714.28571428571433</v>
      </c>
      <c r="F46" s="1">
        <v>270</v>
      </c>
      <c r="G46" s="1" t="s">
        <v>19</v>
      </c>
      <c r="H46" s="4">
        <v>0.9</v>
      </c>
      <c r="I46" s="4">
        <v>0.95</v>
      </c>
      <c r="J46" s="4">
        <v>0.98</v>
      </c>
    </row>
    <row r="47" spans="1:12" x14ac:dyDescent="0.35">
      <c r="A47" s="2">
        <v>45108</v>
      </c>
      <c r="B47" s="1" t="s">
        <v>14</v>
      </c>
      <c r="C47" s="3">
        <v>18562.957142857143</v>
      </c>
      <c r="D47" s="1">
        <v>25000</v>
      </c>
      <c r="E47" s="3">
        <v>714.28571428571433</v>
      </c>
      <c r="F47" s="1">
        <v>259</v>
      </c>
      <c r="G47" s="1" t="s">
        <v>19</v>
      </c>
      <c r="H47" s="4">
        <v>0.96</v>
      </c>
      <c r="I47" s="4">
        <v>0.81</v>
      </c>
      <c r="J47" s="4">
        <v>0.85</v>
      </c>
    </row>
    <row r="48" spans="1:12" x14ac:dyDescent="0.35">
      <c r="A48" s="2">
        <v>45108</v>
      </c>
      <c r="B48" s="1" t="s">
        <v>15</v>
      </c>
      <c r="C48" s="3">
        <v>18562.957142857143</v>
      </c>
      <c r="D48" s="1">
        <v>25000</v>
      </c>
      <c r="E48" s="3">
        <v>714.28571428571433</v>
      </c>
      <c r="F48" s="1">
        <v>260</v>
      </c>
      <c r="G48" s="1" t="s">
        <v>19</v>
      </c>
      <c r="H48" s="4">
        <v>0.98</v>
      </c>
      <c r="I48" s="4">
        <v>0.84</v>
      </c>
      <c r="J48" s="4">
        <v>0.89</v>
      </c>
    </row>
    <row r="49" spans="1:10" x14ac:dyDescent="0.35">
      <c r="A49" s="2">
        <v>45108</v>
      </c>
      <c r="B49" s="1" t="s">
        <v>16</v>
      </c>
      <c r="C49" s="3">
        <v>18562.957142857143</v>
      </c>
      <c r="D49" s="1">
        <v>25000</v>
      </c>
      <c r="E49" s="3">
        <v>714.28571428571433</v>
      </c>
      <c r="F49" s="1">
        <v>260</v>
      </c>
      <c r="G49" s="1" t="s">
        <v>19</v>
      </c>
      <c r="H49" s="4">
        <v>0.76</v>
      </c>
      <c r="I49" s="4">
        <v>0.7</v>
      </c>
      <c r="J49" s="4">
        <v>0.86</v>
      </c>
    </row>
    <row r="50" spans="1:10" x14ac:dyDescent="0.35">
      <c r="A50" s="2">
        <v>45108</v>
      </c>
      <c r="B50" s="1" t="s">
        <v>17</v>
      </c>
      <c r="C50" s="3">
        <v>18562.957142857143</v>
      </c>
      <c r="D50" s="1">
        <v>25000</v>
      </c>
      <c r="E50" s="3">
        <v>714.28571428571433</v>
      </c>
      <c r="F50" s="1">
        <v>261</v>
      </c>
      <c r="G50" s="1" t="s">
        <v>19</v>
      </c>
      <c r="H50" s="4">
        <v>0.91</v>
      </c>
      <c r="I50" s="4">
        <v>0.77</v>
      </c>
      <c r="J50" s="4">
        <v>0.75</v>
      </c>
    </row>
    <row r="51" spans="1:10" x14ac:dyDescent="0.35">
      <c r="A51" s="2">
        <v>45139</v>
      </c>
      <c r="B51" s="1" t="s">
        <v>10</v>
      </c>
      <c r="C51" s="3">
        <v>18571.428571428572</v>
      </c>
      <c r="D51" s="3">
        <v>25000</v>
      </c>
      <c r="E51" s="3">
        <v>714.28571428571433</v>
      </c>
      <c r="F51" s="1">
        <v>242</v>
      </c>
      <c r="G51" s="1" t="s">
        <v>19</v>
      </c>
      <c r="H51" s="4">
        <v>0.79</v>
      </c>
      <c r="I51" s="4">
        <v>0.81</v>
      </c>
      <c r="J51" s="4">
        <v>0.74</v>
      </c>
    </row>
    <row r="52" spans="1:10" x14ac:dyDescent="0.35">
      <c r="A52" s="2">
        <v>45139</v>
      </c>
      <c r="B52" s="1" t="s">
        <v>12</v>
      </c>
      <c r="C52" s="3">
        <v>18571.428571428572</v>
      </c>
      <c r="D52" s="3">
        <v>22500</v>
      </c>
      <c r="E52" s="3">
        <v>714.28571428571433</v>
      </c>
      <c r="F52" s="1">
        <v>250</v>
      </c>
      <c r="G52" s="1" t="s">
        <v>19</v>
      </c>
      <c r="H52" s="4">
        <v>0.85</v>
      </c>
      <c r="I52" s="4">
        <v>0.82</v>
      </c>
      <c r="J52" s="4">
        <v>0.73</v>
      </c>
    </row>
    <row r="53" spans="1:10" x14ac:dyDescent="0.35">
      <c r="A53" s="2">
        <v>45139</v>
      </c>
      <c r="B53" s="1" t="s">
        <v>13</v>
      </c>
      <c r="C53" s="3">
        <v>18571.428571428572</v>
      </c>
      <c r="D53" s="1">
        <v>25000</v>
      </c>
      <c r="E53" s="3">
        <v>714.28571428571433</v>
      </c>
      <c r="F53" s="1">
        <v>242</v>
      </c>
      <c r="G53" s="1" t="s">
        <v>19</v>
      </c>
      <c r="H53" s="4">
        <v>0.88</v>
      </c>
      <c r="I53" s="4">
        <v>0.84</v>
      </c>
      <c r="J53" s="4">
        <v>0.75</v>
      </c>
    </row>
    <row r="54" spans="1:10" x14ac:dyDescent="0.35">
      <c r="A54" s="2">
        <v>45139</v>
      </c>
      <c r="B54" s="1" t="s">
        <v>14</v>
      </c>
      <c r="C54" s="3">
        <v>18571.428571428572</v>
      </c>
      <c r="D54" s="1">
        <v>25000</v>
      </c>
      <c r="E54" s="3">
        <v>714.28571428571433</v>
      </c>
      <c r="F54" s="1">
        <v>242</v>
      </c>
      <c r="G54" s="1" t="s">
        <v>19</v>
      </c>
      <c r="H54" s="4">
        <v>0.81</v>
      </c>
      <c r="I54" s="4">
        <v>0.92</v>
      </c>
      <c r="J54" s="4">
        <v>0.91</v>
      </c>
    </row>
    <row r="55" spans="1:10" x14ac:dyDescent="0.35">
      <c r="A55" s="2">
        <v>45139</v>
      </c>
      <c r="B55" s="1" t="s">
        <v>15</v>
      </c>
      <c r="C55" s="3">
        <v>18571.428571428572</v>
      </c>
      <c r="D55" s="1">
        <v>25000</v>
      </c>
      <c r="E55" s="3">
        <v>714.28571428571433</v>
      </c>
      <c r="F55" s="1">
        <v>242</v>
      </c>
      <c r="G55" s="1" t="s">
        <v>19</v>
      </c>
      <c r="H55" s="4">
        <v>0.84</v>
      </c>
      <c r="I55" s="4">
        <v>0.73</v>
      </c>
      <c r="J55" s="4">
        <v>0.99</v>
      </c>
    </row>
    <row r="56" spans="1:10" x14ac:dyDescent="0.35">
      <c r="A56" s="2">
        <v>45139</v>
      </c>
      <c r="B56" s="1" t="s">
        <v>16</v>
      </c>
      <c r="C56" s="3">
        <v>18571.428571428572</v>
      </c>
      <c r="D56" s="1">
        <v>25000</v>
      </c>
      <c r="E56" s="3">
        <v>714.28571428571433</v>
      </c>
      <c r="F56" s="1">
        <v>240</v>
      </c>
      <c r="G56" s="1" t="s">
        <v>19</v>
      </c>
      <c r="H56" s="4">
        <v>0.93</v>
      </c>
      <c r="I56" s="4">
        <v>0.79</v>
      </c>
      <c r="J56" s="4">
        <v>0.72</v>
      </c>
    </row>
    <row r="57" spans="1:10" x14ac:dyDescent="0.35">
      <c r="A57" s="2">
        <v>45139</v>
      </c>
      <c r="B57" s="1" t="s">
        <v>17</v>
      </c>
      <c r="C57" s="3">
        <v>18571.428571428572</v>
      </c>
      <c r="D57" s="1">
        <v>25000</v>
      </c>
      <c r="E57" s="3">
        <v>714.28571428571433</v>
      </c>
      <c r="F57" s="1">
        <v>242</v>
      </c>
      <c r="G57" s="1" t="s">
        <v>19</v>
      </c>
      <c r="H57" s="4">
        <v>0.84</v>
      </c>
      <c r="I57" s="4">
        <v>0.79</v>
      </c>
      <c r="J57" s="4">
        <v>0.8</v>
      </c>
    </row>
    <row r="58" spans="1:10" x14ac:dyDescent="0.35">
      <c r="A58" s="2">
        <v>45170</v>
      </c>
      <c r="B58" s="1" t="s">
        <v>10</v>
      </c>
      <c r="C58" s="3">
        <v>17857.142857142859</v>
      </c>
      <c r="D58" s="3">
        <v>22500</v>
      </c>
      <c r="E58" s="3">
        <v>285.71428571428572</v>
      </c>
      <c r="F58" s="1">
        <v>285</v>
      </c>
      <c r="G58" s="1" t="s">
        <v>19</v>
      </c>
      <c r="H58" s="4">
        <v>0.85</v>
      </c>
      <c r="I58" s="4">
        <v>0.91</v>
      </c>
      <c r="J58" s="4">
        <v>0.84</v>
      </c>
    </row>
    <row r="59" spans="1:10" x14ac:dyDescent="0.35">
      <c r="A59" s="2">
        <v>45170</v>
      </c>
      <c r="B59" s="1" t="s">
        <v>12</v>
      </c>
      <c r="C59" s="3">
        <v>17857.142857142859</v>
      </c>
      <c r="D59" s="3">
        <v>21500</v>
      </c>
      <c r="E59" s="3">
        <v>285.71428571428572</v>
      </c>
      <c r="F59" s="1">
        <v>275</v>
      </c>
      <c r="G59" s="1" t="s">
        <v>19</v>
      </c>
      <c r="H59" s="4">
        <v>0.86</v>
      </c>
      <c r="I59" s="4">
        <v>0.75</v>
      </c>
      <c r="J59" s="4">
        <v>0.96</v>
      </c>
    </row>
    <row r="60" spans="1:10" x14ac:dyDescent="0.35">
      <c r="A60" s="2">
        <v>45170</v>
      </c>
      <c r="B60" s="1" t="s">
        <v>13</v>
      </c>
      <c r="C60" s="3">
        <v>17857.142857142859</v>
      </c>
      <c r="D60" s="1">
        <v>24000</v>
      </c>
      <c r="E60" s="3">
        <v>285.71428571428572</v>
      </c>
      <c r="F60" s="1">
        <v>285</v>
      </c>
      <c r="G60" s="1" t="s">
        <v>19</v>
      </c>
      <c r="H60" s="4">
        <v>0.96</v>
      </c>
      <c r="I60" s="4">
        <v>0.77</v>
      </c>
      <c r="J60" s="4">
        <v>0.92</v>
      </c>
    </row>
    <row r="61" spans="1:10" x14ac:dyDescent="0.35">
      <c r="A61" s="2">
        <v>45170</v>
      </c>
      <c r="B61" s="1" t="s">
        <v>14</v>
      </c>
      <c r="C61" s="3">
        <v>17857.142857142859</v>
      </c>
      <c r="D61" s="1">
        <v>24500</v>
      </c>
      <c r="E61" s="3">
        <v>285.71428571428572</v>
      </c>
      <c r="F61" s="1">
        <v>290</v>
      </c>
      <c r="G61" s="1" t="s">
        <v>19</v>
      </c>
      <c r="H61" s="4">
        <v>0.99</v>
      </c>
      <c r="I61" s="4">
        <v>0.97</v>
      </c>
      <c r="J61" s="4">
        <v>0.73</v>
      </c>
    </row>
    <row r="62" spans="1:10" x14ac:dyDescent="0.35">
      <c r="A62" s="2">
        <v>45170</v>
      </c>
      <c r="B62" s="1" t="s">
        <v>15</v>
      </c>
      <c r="C62" s="3">
        <v>17857.142857142859</v>
      </c>
      <c r="D62" s="1">
        <v>24500</v>
      </c>
      <c r="E62" s="3">
        <v>285.71428571428572</v>
      </c>
      <c r="F62" s="1">
        <v>310</v>
      </c>
      <c r="G62" s="1" t="s">
        <v>19</v>
      </c>
      <c r="H62" s="4">
        <v>0.77</v>
      </c>
      <c r="I62" s="4">
        <v>0.72</v>
      </c>
      <c r="J62" s="4">
        <v>0.85</v>
      </c>
    </row>
    <row r="63" spans="1:10" x14ac:dyDescent="0.35">
      <c r="A63" s="2">
        <v>45170</v>
      </c>
      <c r="B63" s="1" t="s">
        <v>16</v>
      </c>
      <c r="C63" s="3">
        <v>17857.142857142859</v>
      </c>
      <c r="D63" s="1">
        <v>24500</v>
      </c>
      <c r="E63" s="3">
        <v>285.71428571428572</v>
      </c>
      <c r="F63" s="1">
        <v>270</v>
      </c>
      <c r="G63" s="1" t="s">
        <v>19</v>
      </c>
      <c r="H63" s="4">
        <v>0.77</v>
      </c>
      <c r="I63" s="4">
        <v>0.96</v>
      </c>
      <c r="J63" s="4">
        <v>0.78</v>
      </c>
    </row>
    <row r="64" spans="1:10" x14ac:dyDescent="0.35">
      <c r="A64" s="2">
        <v>45170</v>
      </c>
      <c r="B64" s="1" t="s">
        <v>17</v>
      </c>
      <c r="C64" s="3">
        <v>17857.142857142859</v>
      </c>
      <c r="D64" s="1">
        <v>24500</v>
      </c>
      <c r="E64" s="3">
        <v>285.71428571428572</v>
      </c>
      <c r="F64" s="1">
        <v>285</v>
      </c>
      <c r="G64" s="1" t="s">
        <v>19</v>
      </c>
      <c r="H64" s="4">
        <v>0.78</v>
      </c>
      <c r="I64" s="4">
        <v>0.8</v>
      </c>
      <c r="J64" s="4">
        <v>0.85</v>
      </c>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45"/>
  <sheetViews>
    <sheetView topLeftCell="A25" workbookViewId="0">
      <selection activeCell="M6" sqref="M6"/>
    </sheetView>
  </sheetViews>
  <sheetFormatPr defaultRowHeight="15.5" x14ac:dyDescent="0.35"/>
  <cols>
    <col min="2" max="2" width="12" customWidth="1"/>
    <col min="3" max="3" width="15.58203125" customWidth="1"/>
    <col min="4" max="4" width="16.75" customWidth="1"/>
    <col min="13" max="13" width="12" customWidth="1"/>
    <col min="14" max="14" width="11.33203125" bestFit="1" customWidth="1"/>
  </cols>
  <sheetData>
    <row r="2" spans="2:4" x14ac:dyDescent="0.35">
      <c r="B2" s="6" t="s">
        <v>23</v>
      </c>
      <c r="C2" s="9" t="s">
        <v>22</v>
      </c>
      <c r="D2" s="8" t="s">
        <v>21</v>
      </c>
    </row>
    <row r="3" spans="2:4" x14ac:dyDescent="0.35">
      <c r="B3" s="33">
        <v>754940.69999999937</v>
      </c>
      <c r="C3" s="34">
        <v>891111</v>
      </c>
      <c r="D3" s="10">
        <v>9360</v>
      </c>
    </row>
    <row r="6" spans="2:4" x14ac:dyDescent="0.35">
      <c r="B6" s="6" t="s">
        <v>24</v>
      </c>
      <c r="C6" s="9" t="s">
        <v>26</v>
      </c>
      <c r="D6" s="8" t="s">
        <v>27</v>
      </c>
    </row>
    <row r="7" spans="2:4" x14ac:dyDescent="0.35">
      <c r="B7" s="11">
        <v>0.85555555555555574</v>
      </c>
      <c r="C7" s="12">
        <v>0.85492063492063519</v>
      </c>
      <c r="D7" s="13">
        <v>0.8447619047619046</v>
      </c>
    </row>
    <row r="9" spans="2:4" x14ac:dyDescent="0.35">
      <c r="B9" s="14" t="s">
        <v>33</v>
      </c>
      <c r="C9" s="15">
        <f>GETPIVOTDATA("Average of Sales Completion Rate",$B$6)</f>
        <v>0.85555555555555574</v>
      </c>
    </row>
    <row r="10" spans="2:4" x14ac:dyDescent="0.35">
      <c r="B10" s="14" t="s">
        <v>32</v>
      </c>
      <c r="C10" s="16">
        <f>100%-C9</f>
        <v>0.14444444444444426</v>
      </c>
    </row>
    <row r="11" spans="2:4" x14ac:dyDescent="0.35">
      <c r="C11" s="16"/>
    </row>
    <row r="12" spans="2:4" x14ac:dyDescent="0.35">
      <c r="B12" s="14" t="s">
        <v>28</v>
      </c>
      <c r="C12" s="15">
        <f>GETPIVOTDATA("Average of Profit Completion Rate",$B$6)</f>
        <v>0.85492063492063519</v>
      </c>
    </row>
    <row r="13" spans="2:4" x14ac:dyDescent="0.35">
      <c r="B13" s="14" t="s">
        <v>29</v>
      </c>
      <c r="C13" s="16">
        <f>100%-C12</f>
        <v>0.14507936507936481</v>
      </c>
    </row>
    <row r="14" spans="2:4" x14ac:dyDescent="0.35">
      <c r="C14" s="16"/>
    </row>
    <row r="15" spans="2:4" x14ac:dyDescent="0.35">
      <c r="B15" s="14" t="s">
        <v>31</v>
      </c>
      <c r="C15" s="15">
        <f>GETPIVOTDATA("Average of Customer Completion Rate",$B$6)</f>
        <v>0.8447619047619046</v>
      </c>
    </row>
    <row r="16" spans="2:4" x14ac:dyDescent="0.35">
      <c r="B16" s="14" t="s">
        <v>30</v>
      </c>
      <c r="C16" s="16">
        <f>100%-C15</f>
        <v>0.1552380952380954</v>
      </c>
    </row>
    <row r="19" spans="2:4" x14ac:dyDescent="0.35">
      <c r="B19" s="17" t="s">
        <v>20</v>
      </c>
      <c r="C19" s="6" t="s">
        <v>23</v>
      </c>
      <c r="D19" s="8" t="s">
        <v>43</v>
      </c>
    </row>
    <row r="20" spans="2:4" x14ac:dyDescent="0.35">
      <c r="B20" s="18" t="s">
        <v>34</v>
      </c>
      <c r="C20" s="27">
        <v>30000</v>
      </c>
      <c r="D20" s="30">
        <v>20000.000000000004</v>
      </c>
    </row>
    <row r="21" spans="2:4" x14ac:dyDescent="0.35">
      <c r="B21" s="20" t="s">
        <v>35</v>
      </c>
      <c r="C21" s="28">
        <v>45000</v>
      </c>
      <c r="D21" s="31">
        <v>10000.000000000002</v>
      </c>
    </row>
    <row r="22" spans="2:4" x14ac:dyDescent="0.35">
      <c r="B22" s="20" t="s">
        <v>36</v>
      </c>
      <c r="C22" s="28">
        <v>60000</v>
      </c>
      <c r="D22" s="31">
        <v>10000.000000000002</v>
      </c>
    </row>
    <row r="23" spans="2:4" x14ac:dyDescent="0.35">
      <c r="B23" s="20" t="s">
        <v>37</v>
      </c>
      <c r="C23" s="28">
        <v>54999.999999999993</v>
      </c>
      <c r="D23" s="31">
        <v>40000.000000000007</v>
      </c>
    </row>
    <row r="24" spans="2:4" x14ac:dyDescent="0.35">
      <c r="B24" s="20" t="s">
        <v>38</v>
      </c>
      <c r="C24" s="28">
        <v>80000.000000000015</v>
      </c>
      <c r="D24" s="31">
        <v>20000.000000000004</v>
      </c>
    </row>
    <row r="25" spans="2:4" x14ac:dyDescent="0.35">
      <c r="B25" s="20" t="s">
        <v>39</v>
      </c>
      <c r="C25" s="28">
        <v>100000.00000000001</v>
      </c>
      <c r="D25" s="31">
        <v>5999.9999999999991</v>
      </c>
    </row>
    <row r="26" spans="2:4" x14ac:dyDescent="0.35">
      <c r="B26" s="20" t="s">
        <v>40</v>
      </c>
      <c r="C26" s="28">
        <v>129940.69999999998</v>
      </c>
      <c r="D26" s="31">
        <v>5000.0000000000009</v>
      </c>
    </row>
    <row r="27" spans="2:4" x14ac:dyDescent="0.35">
      <c r="B27" s="20" t="s">
        <v>41</v>
      </c>
      <c r="C27" s="28">
        <v>130000.00000000003</v>
      </c>
      <c r="D27" s="31">
        <v>5000.0000000000009</v>
      </c>
    </row>
    <row r="28" spans="2:4" x14ac:dyDescent="0.35">
      <c r="B28" s="20" t="s">
        <v>42</v>
      </c>
      <c r="C28" s="28">
        <v>125000</v>
      </c>
      <c r="D28" s="31">
        <v>2000.0000000000002</v>
      </c>
    </row>
    <row r="29" spans="2:4" x14ac:dyDescent="0.35">
      <c r="B29" s="19" t="s">
        <v>25</v>
      </c>
      <c r="C29" s="29">
        <v>754940.7</v>
      </c>
      <c r="D29" s="32">
        <v>118000.00000000001</v>
      </c>
    </row>
    <row r="35" spans="2:14" x14ac:dyDescent="0.35">
      <c r="B35" s="17" t="s">
        <v>20</v>
      </c>
      <c r="C35" s="7" t="s">
        <v>21</v>
      </c>
      <c r="M35" s="17" t="s">
        <v>20</v>
      </c>
      <c r="N35" s="7" t="s">
        <v>22</v>
      </c>
    </row>
    <row r="36" spans="2:14" x14ac:dyDescent="0.35">
      <c r="B36" s="18" t="s">
        <v>34</v>
      </c>
      <c r="C36" s="24">
        <v>300</v>
      </c>
      <c r="M36" s="18" t="s">
        <v>12</v>
      </c>
      <c r="N36" s="21">
        <v>129875</v>
      </c>
    </row>
    <row r="37" spans="2:14" x14ac:dyDescent="0.35">
      <c r="B37" s="20" t="s">
        <v>35</v>
      </c>
      <c r="C37" s="25">
        <v>310</v>
      </c>
      <c r="M37" s="20" t="s">
        <v>14</v>
      </c>
      <c r="N37" s="22">
        <v>128833</v>
      </c>
    </row>
    <row r="38" spans="2:14" x14ac:dyDescent="0.35">
      <c r="B38" s="20" t="s">
        <v>36</v>
      </c>
      <c r="C38" s="25">
        <v>300</v>
      </c>
      <c r="M38" s="20" t="s">
        <v>17</v>
      </c>
      <c r="N38" s="22">
        <v>127340</v>
      </c>
    </row>
    <row r="39" spans="2:14" x14ac:dyDescent="0.35">
      <c r="B39" s="20" t="s">
        <v>37</v>
      </c>
      <c r="C39" s="25">
        <v>700</v>
      </c>
      <c r="M39" s="20" t="s">
        <v>13</v>
      </c>
      <c r="N39" s="22">
        <v>126793</v>
      </c>
    </row>
    <row r="40" spans="2:14" x14ac:dyDescent="0.35">
      <c r="B40" s="20" t="s">
        <v>38</v>
      </c>
      <c r="C40" s="25">
        <v>650</v>
      </c>
      <c r="M40" s="20" t="s">
        <v>16</v>
      </c>
      <c r="N40" s="22">
        <v>126209</v>
      </c>
    </row>
    <row r="41" spans="2:14" x14ac:dyDescent="0.35">
      <c r="B41" s="20" t="s">
        <v>39</v>
      </c>
      <c r="C41" s="25">
        <v>1600</v>
      </c>
      <c r="M41" s="20" t="s">
        <v>10</v>
      </c>
      <c r="N41" s="22">
        <v>126081</v>
      </c>
    </row>
    <row r="42" spans="2:14" x14ac:dyDescent="0.35">
      <c r="B42" s="20" t="s">
        <v>40</v>
      </c>
      <c r="C42" s="25">
        <v>1800</v>
      </c>
      <c r="M42" s="20" t="s">
        <v>15</v>
      </c>
      <c r="N42" s="22">
        <v>125980</v>
      </c>
    </row>
    <row r="43" spans="2:14" x14ac:dyDescent="0.35">
      <c r="B43" s="20" t="s">
        <v>41</v>
      </c>
      <c r="C43" s="25">
        <v>1700</v>
      </c>
      <c r="M43" s="19" t="s">
        <v>25</v>
      </c>
      <c r="N43" s="23">
        <v>891111</v>
      </c>
    </row>
    <row r="44" spans="2:14" x14ac:dyDescent="0.35">
      <c r="B44" s="20" t="s">
        <v>42</v>
      </c>
      <c r="C44" s="25">
        <v>2000</v>
      </c>
    </row>
    <row r="45" spans="2:14" x14ac:dyDescent="0.35">
      <c r="B45" s="19" t="s">
        <v>25</v>
      </c>
      <c r="C45" s="26">
        <v>9360</v>
      </c>
    </row>
  </sheetData>
  <pageMargins left="0.7" right="0.7" top="0.75" bottom="0.75" header="0.3" footer="0.3"/>
  <pageSetup orientation="portrait" horizontalDpi="200" verticalDpi="200" r:id="rId6"/>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TBClassification>
  <attrValue xml:space="preserve">Public</attrValue>
  <customPropName>Wing Bank Classification</customPropName>
  <timestamp> 7/9/2025 5:14:44 PM</timestamp>
  <userName>WINGMONEY\chandeth.han</userName>
  <computerName>B0093-DETH.WINGMONEY.COM</computerName>
  <guid>{ed2f5940-112e-461e-9106-46b9318b3fa6}</guid>
</GTBClassification>
</file>

<file path=customXml/itemProps1.xml><?xml version="1.0" encoding="utf-8"?>
<ds:datastoreItem xmlns:ds="http://schemas.openxmlformats.org/officeDocument/2006/customXml" ds:itemID="{D9AD90DD-49D3-4345-B997-C6C82D3B079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OVERVIEW</vt:lpstr>
      <vt:lpstr>Data</vt:lpstr>
      <vt:lpstr>analysis</vt:lpstr>
      <vt:lpstr>_xlcn.WorksheetConnection_deliveries.csvA1N180791</vt:lpstr>
      <vt:lpstr>n_cust</vt:lpstr>
      <vt:lpstr>profit</vt:lpstr>
      <vt:lpstr>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Xu</dc:creator>
  <cp:keywords>ClassificationData:&lt;Wing Bank Classification:Public&gt;</cp:keywords>
  <cp:lastModifiedBy>Chan Deth Han</cp:lastModifiedBy>
  <dcterms:created xsi:type="dcterms:W3CDTF">2014-05-13T23:37:49Z</dcterms:created>
  <dcterms:modified xsi:type="dcterms:W3CDTF">2025-07-09T10:14:44Z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ing Bank Classification">
    <vt:lpwstr>Public</vt:lpwstr>
  </property>
  <property fmtid="{D5CDD505-2E9C-101B-9397-08002B2CF9AE}" pid="3" name="ClassifiedBy">
    <vt:lpwstr>WINGMONEY\chandeth.han</vt:lpwstr>
  </property>
  <property fmtid="{D5CDD505-2E9C-101B-9397-08002B2CF9AE}" pid="4" name="ClassificationHost">
    <vt:lpwstr>B0093-DETH.WINGMONEY.COM</vt:lpwstr>
  </property>
  <property fmtid="{D5CDD505-2E9C-101B-9397-08002B2CF9AE}" pid="5" name="ClassificationDate">
    <vt:lpwstr> 7/9/2025 5:14:44 PM</vt:lpwstr>
  </property>
  <property fmtid="{D5CDD505-2E9C-101B-9397-08002B2CF9AE}" pid="6" name="ClassificationGUID">
    <vt:lpwstr>{ed2f5940-112e-461e-9106-46b9318b3fa6}</vt:lpwstr>
  </property>
</Properties>
</file>