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ce\Fall-2018\CS-692-Project-II\"/>
    </mc:Choice>
  </mc:AlternateContent>
  <bookViews>
    <workbookView xWindow="0" yWindow="30" windowWidth="15480" windowHeight="8475"/>
  </bookViews>
  <sheets>
    <sheet name="Sprint Data" sheetId="4" r:id="rId1"/>
    <sheet name="Stories" sheetId="9" r:id="rId2"/>
  </sheets>
  <calcPr calcId="152511"/>
</workbook>
</file>

<file path=xl/calcChain.xml><?xml version="1.0" encoding="utf-8"?>
<calcChain xmlns="http://schemas.openxmlformats.org/spreadsheetml/2006/main">
  <c r="C1" i="4" l="1"/>
  <c r="D1" i="4" s="1"/>
  <c r="E1" i="4" s="1"/>
  <c r="E2" i="9"/>
  <c r="E3" i="9" s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D25" i="9"/>
  <c r="D20" i="9" l="1"/>
  <c r="B6" i="4" l="1"/>
  <c r="D19" i="9"/>
  <c r="C3" i="4"/>
  <c r="D3" i="4" s="1"/>
  <c r="E3" i="4" s="1"/>
  <c r="D2" i="4"/>
  <c r="E2" i="4" s="1"/>
  <c r="D21" i="9" l="1"/>
  <c r="B5" i="4"/>
  <c r="C6" i="4"/>
  <c r="C5" i="4" s="1"/>
  <c r="B8" i="4"/>
  <c r="D23" i="9" l="1"/>
  <c r="D26" i="9"/>
  <c r="D6" i="4"/>
  <c r="C8" i="4"/>
  <c r="E6" i="4" l="1"/>
  <c r="D5" i="4"/>
  <c r="D8" i="4"/>
  <c r="E8" i="4" l="1"/>
  <c r="E5" i="4"/>
</calcChain>
</file>

<file path=xl/sharedStrings.xml><?xml version="1.0" encoding="utf-8"?>
<sst xmlns="http://schemas.openxmlformats.org/spreadsheetml/2006/main" count="19" uniqueCount="18">
  <si>
    <t>Total Effort</t>
  </si>
  <si>
    <t>Velocity</t>
  </si>
  <si>
    <t>Remaining</t>
  </si>
  <si>
    <t>Completed</t>
  </si>
  <si>
    <t>% complete</t>
  </si>
  <si>
    <t>Who</t>
  </si>
  <si>
    <t>Total</t>
  </si>
  <si>
    <t>Avg Velocity</t>
  </si>
  <si>
    <t>Estimated # Iterations Remaining</t>
  </si>
  <si>
    <t>% Complete</t>
  </si>
  <si>
    <t>Sprint</t>
  </si>
  <si>
    <t>Estimated Hours</t>
  </si>
  <si>
    <t>Total Remaining Hours</t>
  </si>
  <si>
    <t>Completed Hours</t>
  </si>
  <si>
    <t>Story Number</t>
  </si>
  <si>
    <t>Sprint Start Date</t>
  </si>
  <si>
    <t>Sprint Number</t>
  </si>
  <si>
    <t>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</si>
</sst>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2">
    <numFmt numFmtId="41" formatCode="_ * #,##0_ ;_ * \-#,##0_ ;_ * &quot;-&quot;_ ;_ @_ "/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&quot;$&quot;#,##0;[Red]\-&quot;$&quot;#,##0"/>
    <numFmt numFmtId="170" formatCode="&quot;$&quot;#,##0.00;\-&quot;$&quot;#,##0.00"/>
    <numFmt numFmtId="171" formatCode="_-&quot;$&quot;* #,##0.00_-;\-&quot;$&quot;* #,##0.00_-;_-&quot;$&quot;* &quot;-&quot;??_-;_-@_-"/>
    <numFmt numFmtId="172" formatCode="_-* #,##0.00_-;\-* #,##0.00_-;_-* &quot;-&quot;??_-;_-@_-"/>
    <numFmt numFmtId="173" formatCode="_(* #,##0_);_(* \(#,##0\);_(* &quot;-&quot;??_);_(@_)"/>
    <numFmt numFmtId="174" formatCode="0.0%"/>
    <numFmt numFmtId="175" formatCode="_-* #,##0_-;\-* #,##0_-;_-* &quot;-&quot;??_-;_-@_-"/>
    <numFmt numFmtId="176" formatCode="#,##0.0,,;[Red]\(#,##0.0,,\)"/>
    <numFmt numFmtId="177" formatCode="#,##0.0"/>
    <numFmt numFmtId="178" formatCode="_(* #,##0.000_);_(* \(#,##0.000\);_(* &quot;-&quot;??_);_(@_)"/>
    <numFmt numFmtId="179" formatCode="_(&quot;$&quot;* #,##0.0_);_(&quot;$&quot;* \(#,##0.0\);_(&quot;$&quot;* &quot;-&quot;??_);_(@_)"/>
    <numFmt numFmtId="180" formatCode="&quot;$&quot;#,##0,,;[Red]\(&quot;$&quot;#,##0,,\)"/>
    <numFmt numFmtId="181" formatCode="#,##0.0,;[Red]\(#,##0.0,\)"/>
    <numFmt numFmtId="182" formatCode="#,##0.0%;[Red]\(#,##0.0%\)"/>
    <numFmt numFmtId="183" formatCode="&quot;$&quot;#,##0.00"/>
    <numFmt numFmtId="184" formatCode="#,##0.0_);\(#,##0.0\)"/>
    <numFmt numFmtId="185" formatCode="&quot;$&quot;#.;\(&quot;$&quot;#,\)"/>
    <numFmt numFmtId="186" formatCode="&quot;$&quot;\ #,##0_);[Red]\(&quot;$&quot;\ #,##0\)"/>
    <numFmt numFmtId="187" formatCode="_-* #,##0.0000_-;\-* #,##0.0000_-;_-* &quot;-&quot;??_-;_-@_-"/>
    <numFmt numFmtId="188" formatCode="0.0%;[Red]\(0.0%\)"/>
    <numFmt numFmtId="189" formatCode="0.0%;\(0.0%\)"/>
    <numFmt numFmtId="190" formatCode="0%;\(0%\)"/>
    <numFmt numFmtId="191" formatCode="#,##0.0_);[Red]\(#,##0.0\)"/>
    <numFmt numFmtId="192" formatCode="#,##0.0,_);[Red]\(#,##0.0,\)"/>
    <numFmt numFmtId="193" formatCode="_(* &quot;$&quot;#,##0_);* \(&quot;$&quot;#,##0\);_(* &quot;$&quot;&quot;-&quot;_);_(@_)"/>
    <numFmt numFmtId="194" formatCode="_(* #,##0_);* \(#,##0\);_(* &quot;-&quot;_);_(@_)"/>
    <numFmt numFmtId="195" formatCode="_(* #,##0_);* \(#,##0\);_(* 0_);_(@_)"/>
    <numFmt numFmtId="196" formatCode="_(* &quot;$&quot;#,##0_);* \(&quot;$&quot;#,##0\);_(* &quot;$&quot;0_);_(@_)"/>
    <numFmt numFmtId="197" formatCode="_(* &quot;$&quot;#,##0.00_);* \(&quot;$&quot;#,##0.00\);_(* &quot;$&quot;0.00_);_(@_)"/>
    <numFmt numFmtId="198" formatCode="#,##0\ &quot;$&quot;_);\(#,##0\ &quot;$&quot;\)"/>
    <numFmt numFmtId="199" formatCode="_-* #,##0\ _P_t_s_-;\-* #,##0\ _P_t_s_-;_-* &quot;-&quot;\ _P_t_s_-;_-@_-"/>
    <numFmt numFmtId="200" formatCode="_-* #,##0\ &quot;Pts&quot;_-;\-* #,##0\ &quot;Pts&quot;_-;_-* &quot;-&quot;\ &quot;Pts&quot;_-;_-@_-"/>
    <numFmt numFmtId="201" formatCode="_-* #,##0.00\ &quot;Pts&quot;_-;\-* #,##0.00\ &quot;Pts&quot;_-;_-* &quot;-&quot;??\ &quot;Pts&quot;_-;_-@_-"/>
    <numFmt numFmtId="202" formatCode="0_);\(0\)"/>
    <numFmt numFmtId="203" formatCode="&quot;$&quot;#,##0.0"/>
    <numFmt numFmtId="204" formatCode="mm/dd/yy"/>
    <numFmt numFmtId="205" formatCode="0.000000"/>
    <numFmt numFmtId="206" formatCode="&quot;\&quot;#,##0.00;[Red]&quot;\&quot;\-#,##0.00"/>
    <numFmt numFmtId="207" formatCode="&quot;\&quot;#,##0;[Red]&quot;\&quot;\-#,##0"/>
    <numFmt numFmtId="208" formatCode="General_)"/>
    <numFmt numFmtId="209" formatCode="_(* #,##0_);_(* \(#,##0\);_(* &quot;-&quot;\ \ _);@"/>
    <numFmt numFmtId="210" formatCode="0.00_);\(0.00\);0.00"/>
    <numFmt numFmtId="211" formatCode="mmm\ d\,\ yyyy"/>
    <numFmt numFmtId="212" formatCode="_(* #,##0.0000_);_(* \(#,##0.0000\);_(* &quot;-&quot;\ \ _);@"/>
    <numFmt numFmtId="213" formatCode="_(* #,##0_);_(* \(#,##0\);_(* &quot;-&quot;\ \ _);@\ &quot; (HHV)&quot;"/>
    <numFmt numFmtId="214" formatCode="0.00_);\(0.00\);0.00_)"/>
    <numFmt numFmtId="215" formatCode="mmm\ yyyy"/>
    <numFmt numFmtId="216" formatCode="#,##0,_);\(#,##0,\)"/>
    <numFmt numFmtId="217" formatCode="#,##0.0\%_);\(#,##0.0\%\);#,##0.0\%_);@_)"/>
    <numFmt numFmtId="218" formatCode="0.00\%;\-0.00\%;0.00\%"/>
    <numFmt numFmtId="219" formatCode="0.00\x;\-0.00\x;0.00\x"/>
    <numFmt numFmtId="220" formatCode="@\ \•\ "/>
    <numFmt numFmtId="221" formatCode="&quot;$&quot;_(#,##0.00_);&quot;$&quot;\(#,##0.00\)"/>
    <numFmt numFmtId="222" formatCode="#,##0.0_)\x;\(#,##0.0\)\x"/>
    <numFmt numFmtId="223" formatCode="#,##0.0_)_x;\(#,##0.0\)_x"/>
    <numFmt numFmtId="224" formatCode="0.0_)\%;\(0.0\)\%"/>
    <numFmt numFmtId="225" formatCode="#,##0.0_)_%;\(#,##0.0\)_%"/>
    <numFmt numFmtId="226" formatCode="_(* &quot;$&quot;#,##0_);* \(&quot;$&quot;#,##0\)"/>
    <numFmt numFmtId="227" formatCode="_(* #,##0_);* \(#,##0\)"/>
    <numFmt numFmtId="228" formatCode="[Blue]###&quot;.&quot;#\-###"/>
    <numFmt numFmtId="229" formatCode="[Blue]####\ ###"/>
    <numFmt numFmtId="230" formatCode="[Blue]#,##0_);[Red]\(#,##0\);\-??"/>
    <numFmt numFmtId="231" formatCode="[Blue]mmm\-dd\-yy"/>
    <numFmt numFmtId="232" formatCode="[Blue]mmm\-yy"/>
    <numFmt numFmtId="233" formatCode="#,##0.0,"/>
    <numFmt numFmtId="234" formatCode="_(* #,##0.0000_);_(* \(#,##0.0000\);_(* &quot;-&quot;??_);_(@_)"/>
    <numFmt numFmtId="235" formatCode="0%;[Red]\(0%\)"/>
    <numFmt numFmtId="236" formatCode="&quot;   &quot;@"/>
    <numFmt numFmtId="237" formatCode="_(* #,##0_);_(* \(#,##0\);_(* &quot;-&quot;_)"/>
    <numFmt numFmtId="238" formatCode="[$-409]mmm\-yy;@"/>
    <numFmt numFmtId="239" formatCode="#,##0_);\(#,##0\);\ \-\ \ \ "/>
    <numFmt numFmtId="240" formatCode="_(* #,##0_);_(* \(#,##0\);_(* &quot;-&quot;\ \ _);@\ &quot; (1 = Yes, 0 = No)&quot;"/>
    <numFmt numFmtId="241" formatCode="&quot;£&quot;#,##0.00;\-&quot;£&quot;#,##0.00"/>
    <numFmt numFmtId="242" formatCode="0.00000%"/>
    <numFmt numFmtId="243" formatCode="#,##0.00&quot;¢/kWh&quot;"/>
    <numFmt numFmtId="244" formatCode="m\-d\-yy"/>
    <numFmt numFmtId="245" formatCode="0.0_)\%;\(0.0\)\%;0.0_)\%;@_)_%"/>
    <numFmt numFmtId="246" formatCode="#,##0.0_)_%;\(#,##0.0\)_%;0.0_)_%;@_)_%"/>
    <numFmt numFmtId="247" formatCode="\€_(#,##0.00_);\€\(#,##0.00\);\€_(0.00_);@_)"/>
    <numFmt numFmtId="248" formatCode="#,##0_)\x;\(#,##0\)\x;0_)\x;@_)_x"/>
    <numFmt numFmtId="249" formatCode="#,##0.0_);\(#,##0.0\);#,##0.0_);@_)"/>
    <numFmt numFmtId="250" formatCode="&quot;$&quot;_(#,##0.00_);&quot;$&quot;\(#,##0.00\);&quot;$&quot;_(0.00_);@_)"/>
    <numFmt numFmtId="251" formatCode="#,##0.00_);\(#,##0.00\);0.00_);@_)"/>
    <numFmt numFmtId="252" formatCode="#,##0_)_x;\(#,##0\)_x;0_)_x;@_)_x"/>
    <numFmt numFmtId="253" formatCode="[$-409]d\-mmm;@"/>
    <numFmt numFmtId="254" formatCode="_(&quot;$&quot;* #,##0_);_(&quot;$&quot;* \(#,##0\);_(&quot;$&quot;* &quot;-&quot;??_);_(@_)"/>
  </numFmts>
  <fonts count="1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Helv"/>
    </font>
    <font>
      <sz val="10"/>
      <name val="Geneva"/>
    </font>
    <font>
      <sz val="12"/>
      <name val="New Century Schlbk"/>
    </font>
    <font>
      <sz val="10"/>
      <color indexed="8"/>
      <name val="MS Sans Serif"/>
      <family val="2"/>
    </font>
    <font>
      <sz val="10"/>
      <name val="MS Sans Serif"/>
      <family val="2"/>
    </font>
    <font>
      <sz val="11"/>
      <name val="Arial"/>
      <family val="2"/>
    </font>
    <font>
      <sz val="10"/>
      <name val="Trebuchet MS"/>
      <family val="2"/>
    </font>
    <font>
      <sz val="10"/>
      <name val="Helv"/>
      <family val="2"/>
    </font>
    <font>
      <sz val="10"/>
      <color indexed="8"/>
      <name val="Arial"/>
      <family val="2"/>
    </font>
    <font>
      <b/>
      <sz val="22"/>
      <color indexed="18"/>
      <name val="Arial"/>
      <family val="2"/>
    </font>
    <font>
      <sz val="8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name val="‚l‚r –¾’©"/>
      <charset val="128"/>
    </font>
    <font>
      <sz val="12"/>
      <name val="¹ÙÅÁÃ¼"/>
      <charset val="129"/>
    </font>
    <font>
      <sz val="10"/>
      <name val="Times New Roman"/>
      <family val="1"/>
    </font>
    <font>
      <u val="doubleAccounting"/>
      <sz val="10"/>
      <name val="Arial"/>
      <family val="2"/>
    </font>
    <font>
      <sz val="10"/>
      <color indexed="12"/>
      <name val="Arial"/>
      <family val="2"/>
    </font>
    <font>
      <u val="doubleAccounting"/>
      <sz val="8"/>
      <name val="Arial"/>
      <family val="2"/>
    </font>
    <font>
      <u val="singleAccounting"/>
      <sz val="8"/>
      <name val="Arial"/>
      <family val="2"/>
    </font>
    <font>
      <b/>
      <sz val="9"/>
      <name val="helv"/>
    </font>
    <font>
      <sz val="8"/>
      <name val="Times New Roman"/>
      <family val="1"/>
    </font>
    <font>
      <b/>
      <i/>
      <u/>
      <sz val="10"/>
      <name val="Arial"/>
      <family val="2"/>
    </font>
    <font>
      <sz val="12"/>
      <name val="Tms Rmn"/>
    </font>
    <font>
      <sz val="12"/>
      <name val="±¼¸²Ã¼"/>
      <charset val="129"/>
    </font>
    <font>
      <sz val="5.5"/>
      <name val="Helv"/>
      <family val="2"/>
    </font>
    <font>
      <b/>
      <sz val="8"/>
      <color indexed="14"/>
      <name val="Arial"/>
      <family val="2"/>
    </font>
    <font>
      <b/>
      <sz val="10"/>
      <name val="MS Sans Serif"/>
      <family val="2"/>
    </font>
    <font>
      <b/>
      <sz val="6"/>
      <name val="Helv"/>
    </font>
    <font>
      <sz val="8"/>
      <name val="Palatino"/>
      <family val="1"/>
    </font>
    <font>
      <sz val="8"/>
      <color indexed="16"/>
      <name val="MS Sans Serif"/>
      <family val="2"/>
    </font>
    <font>
      <sz val="24"/>
      <name val="Arial"/>
      <family val="2"/>
    </font>
    <font>
      <u/>
      <sz val="10"/>
      <name val="MS Sans Serif"/>
      <family val="2"/>
    </font>
    <font>
      <u/>
      <sz val="10"/>
      <name val="Arial"/>
      <family val="2"/>
    </font>
    <font>
      <sz val="10"/>
      <name val="MS Serif"/>
      <family val="1"/>
    </font>
    <font>
      <sz val="10"/>
      <name val="Courier"/>
      <family val="3"/>
    </font>
    <font>
      <i/>
      <sz val="8"/>
      <name val="Arial"/>
      <family val="2"/>
    </font>
    <font>
      <sz val="11"/>
      <name val="Century Gothic"/>
      <family val="2"/>
    </font>
    <font>
      <sz val="10"/>
      <name val="BellStone Sans"/>
    </font>
    <font>
      <sz val="10"/>
      <color indexed="16"/>
      <name val="MS Serif"/>
      <family val="1"/>
    </font>
    <font>
      <u/>
      <sz val="10"/>
      <color indexed="20"/>
      <name val="Arial"/>
      <family val="2"/>
    </font>
    <font>
      <sz val="7"/>
      <name val="Palatino"/>
      <family val="1"/>
    </font>
    <font>
      <b/>
      <sz val="12"/>
      <color indexed="9"/>
      <name val="Tms Rmn"/>
    </font>
    <font>
      <sz val="6"/>
      <color indexed="16"/>
      <name val="Palatino"/>
      <family val="1"/>
    </font>
    <font>
      <b/>
      <i/>
      <sz val="9"/>
      <name val="Arial"/>
      <family val="2"/>
    </font>
    <font>
      <b/>
      <i/>
      <sz val="8"/>
      <name val="Helv"/>
    </font>
    <font>
      <b/>
      <sz val="18"/>
      <name val="Arial"/>
      <family val="2"/>
    </font>
    <font>
      <i/>
      <sz val="14"/>
      <name val="Palatino"/>
      <family val="1"/>
    </font>
    <font>
      <b/>
      <i/>
      <sz val="10"/>
      <name val="Arial"/>
      <family val="2"/>
    </font>
    <font>
      <sz val="9"/>
      <name val="Arial"/>
      <family val="2"/>
    </font>
    <font>
      <b/>
      <sz val="8"/>
      <name val="MS Sans Serif"/>
      <family val="2"/>
    </font>
    <font>
      <sz val="8"/>
      <name val="Century Gothic"/>
      <family val="2"/>
    </font>
    <font>
      <b/>
      <sz val="8"/>
      <name val="Century Gothic"/>
      <family val="2"/>
    </font>
    <font>
      <u/>
      <sz val="10"/>
      <color indexed="12"/>
      <name val="Arial"/>
      <family val="2"/>
    </font>
    <font>
      <sz val="8"/>
      <color indexed="10"/>
      <name val="Arial"/>
      <family val="2"/>
    </font>
    <font>
      <sz val="12"/>
      <name val="Helv"/>
    </font>
    <font>
      <sz val="10"/>
      <name val="GillSans Light"/>
    </font>
    <font>
      <sz val="12"/>
      <color indexed="9"/>
      <name val="Helv"/>
    </font>
    <font>
      <b/>
      <sz val="36"/>
      <name val="Times New Roman"/>
      <family val="1"/>
    </font>
    <font>
      <sz val="7"/>
      <name val="Small Fonts"/>
      <family val="2"/>
    </font>
    <font>
      <sz val="12"/>
      <name val="Arial"/>
      <family val="2"/>
    </font>
    <font>
      <sz val="6"/>
      <name val="Arial"/>
      <family val="2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sz val="8"/>
      <name val="Helv"/>
    </font>
    <font>
      <b/>
      <u/>
      <sz val="10"/>
      <name val="Helv"/>
    </font>
    <font>
      <sz val="10"/>
      <color indexed="18"/>
      <name val="Arial"/>
      <family val="2"/>
    </font>
    <font>
      <sz val="10"/>
      <name val="Tms Rmn"/>
    </font>
    <font>
      <sz val="10"/>
      <name val="Antique Olive"/>
      <family val="2"/>
    </font>
    <font>
      <sz val="8"/>
      <name val="Wingdings"/>
      <charset val="2"/>
    </font>
    <font>
      <b/>
      <i/>
      <sz val="9"/>
      <name val="Century Gothic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1"/>
      <name val="Century Gothic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b/>
      <i/>
      <sz val="12"/>
      <color indexed="9"/>
      <name val="Arial"/>
      <family val="2"/>
    </font>
    <font>
      <sz val="8"/>
      <name val="MS Sans Serif"/>
      <family val="2"/>
    </font>
    <font>
      <sz val="8"/>
      <color indexed="8"/>
      <name val="Verdana"/>
      <family val="2"/>
    </font>
    <font>
      <b/>
      <sz val="8"/>
      <color indexed="9"/>
      <name val="Verdana"/>
      <family val="2"/>
    </font>
    <font>
      <b/>
      <sz val="12"/>
      <color indexed="63"/>
      <name val="Verdana"/>
      <family val="2"/>
    </font>
    <font>
      <b/>
      <sz val="8"/>
      <color indexed="8"/>
      <name val="Verdana"/>
      <family val="2"/>
    </font>
    <font>
      <b/>
      <u/>
      <sz val="10"/>
      <color indexed="8"/>
      <name val="Arial"/>
      <family val="2"/>
    </font>
    <font>
      <b/>
      <sz val="8"/>
      <color indexed="17"/>
      <name val="Arial"/>
      <family val="2"/>
    </font>
    <font>
      <b/>
      <sz val="8"/>
      <color indexed="8"/>
      <name val="Helv"/>
    </font>
    <font>
      <b/>
      <sz val="9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i/>
      <sz val="10"/>
      <color indexed="9"/>
      <name val="Arial"/>
      <family val="2"/>
    </font>
    <font>
      <b/>
      <i/>
      <sz val="10"/>
      <color indexed="32"/>
      <name val="Times New Roman"/>
      <family val="1"/>
    </font>
    <font>
      <b/>
      <sz val="10"/>
      <name val="Helv"/>
    </font>
    <font>
      <sz val="9"/>
      <name val="helv"/>
    </font>
    <font>
      <sz val="8"/>
      <color indexed="10"/>
      <name val="Arial Narrow"/>
      <family val="2"/>
    </font>
    <font>
      <sz val="7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 tint="-4.9989318521683403E-2"/>
      <name val="Verdana"/>
      <family val="2"/>
    </font>
  </fonts>
  <fills count="58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lightGray">
        <fgColor indexed="12"/>
      </patternFill>
    </fill>
    <fill>
      <patternFill patternType="lightGray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3"/>
        <bgColor indexed="64"/>
      </patternFill>
    </fill>
    <fill>
      <patternFill patternType="solid">
        <fgColor indexed="12"/>
      </patternFill>
    </fill>
    <fill>
      <patternFill patternType="solid">
        <fgColor indexed="33"/>
        <bgColor indexed="64"/>
      </patternFill>
    </fill>
    <fill>
      <patternFill patternType="solid">
        <fgColor indexed="26"/>
      </patternFill>
    </fill>
    <fill>
      <patternFill patternType="solid">
        <fgColor indexed="13"/>
      </patternFill>
    </fill>
    <fill>
      <patternFill patternType="mediumGray">
        <fgColor indexed="22"/>
      </patternFill>
    </fill>
    <fill>
      <patternFill patternType="darkVertical"/>
    </fill>
    <fill>
      <patternFill patternType="gray06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/>
      <top/>
      <bottom style="medium">
        <color indexed="39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47">
    <xf numFmtId="0" fontId="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3" fontId="21" fillId="0" borderId="0" applyFont="0" applyFill="0" applyBorder="0" applyAlignment="0" applyProtection="0"/>
    <xf numFmtId="243" fontId="22" fillId="0" borderId="0" applyFont="0" applyFill="0" applyBorder="0" applyAlignment="0" applyProtection="0"/>
    <xf numFmtId="233" fontId="15" fillId="0" borderId="0" applyFont="0" applyFill="0" applyBorder="0" applyAlignment="0" applyProtection="0"/>
    <xf numFmtId="0" fontId="15" fillId="0" borderId="0"/>
    <xf numFmtId="0" fontId="23" fillId="0" borderId="0" applyNumberFormat="0" applyFont="0" applyFill="0" applyBorder="0" applyAlignment="0" applyProtection="0"/>
    <xf numFmtId="3" fontId="24" fillId="0" borderId="0"/>
    <xf numFmtId="3" fontId="24" fillId="0" borderId="0"/>
    <xf numFmtId="3" fontId="24" fillId="0" borderId="0"/>
    <xf numFmtId="3" fontId="24" fillId="0" borderId="0"/>
    <xf numFmtId="0" fontId="15" fillId="0" borderId="0"/>
    <xf numFmtId="0" fontId="25" fillId="0" borderId="0"/>
    <xf numFmtId="0" fontId="15" fillId="0" borderId="0"/>
    <xf numFmtId="245" fontId="26" fillId="0" borderId="0" applyFont="0" applyFill="0" applyBorder="0" applyAlignment="0" applyProtection="0"/>
    <xf numFmtId="246" fontId="26" fillId="0" borderId="0" applyFont="0" applyFill="0" applyBorder="0" applyAlignment="0" applyProtection="0"/>
    <xf numFmtId="205" fontId="15" fillId="0" borderId="0">
      <alignment horizontal="left" wrapText="1"/>
    </xf>
    <xf numFmtId="205" fontId="15" fillId="0" borderId="0">
      <alignment horizontal="left" wrapText="1"/>
    </xf>
    <xf numFmtId="0" fontId="19" fillId="0" borderId="0"/>
    <xf numFmtId="205" fontId="15" fillId="0" borderId="0">
      <alignment horizontal="left" wrapText="1"/>
    </xf>
    <xf numFmtId="210" fontId="15" fillId="0" borderId="0">
      <alignment horizontal="left" wrapText="1"/>
    </xf>
    <xf numFmtId="0" fontId="27" fillId="0" borderId="0"/>
    <xf numFmtId="0" fontId="19" fillId="0" borderId="0"/>
    <xf numFmtId="0" fontId="19" fillId="0" borderId="0"/>
    <xf numFmtId="0" fontId="19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0" fontId="19" fillId="0" borderId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0" fontId="27" fillId="0" borderId="0"/>
    <xf numFmtId="0" fontId="19" fillId="0" borderId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10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0" fontId="28" fillId="0" borderId="0">
      <alignment vertical="top"/>
    </xf>
    <xf numFmtId="205" fontId="15" fillId="0" borderId="0">
      <alignment horizontal="left" wrapText="1"/>
    </xf>
    <xf numFmtId="0" fontId="28" fillId="0" borderId="0">
      <alignment vertical="top"/>
    </xf>
    <xf numFmtId="0" fontId="15" fillId="0" borderId="0">
      <alignment vertical="top"/>
    </xf>
    <xf numFmtId="205" fontId="15" fillId="0" borderId="0">
      <alignment horizontal="left" wrapText="1"/>
    </xf>
    <xf numFmtId="184" fontId="15" fillId="0" borderId="0" applyFont="0" applyFill="0" applyBorder="0" applyAlignment="0" applyProtection="0"/>
    <xf numFmtId="249" fontId="15" fillId="0" borderId="0" applyFont="0" applyFill="0" applyBorder="0" applyAlignment="0" applyProtection="0"/>
    <xf numFmtId="249" fontId="15" fillId="0" borderId="0" applyFont="0" applyFill="0" applyBorder="0" applyAlignment="0" applyProtection="0"/>
    <xf numFmtId="249" fontId="15" fillId="0" borderId="0" applyFont="0" applyFill="0" applyBorder="0" applyAlignment="0" applyProtection="0"/>
    <xf numFmtId="249" fontId="15" fillId="0" borderId="0" applyFont="0" applyFill="0" applyBorder="0" applyAlignment="0" applyProtection="0"/>
    <xf numFmtId="238" fontId="1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0" fontId="19" fillId="0" borderId="0"/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21" fontId="15" fillId="0" borderId="0" applyFont="0" applyFill="0" applyBorder="0" applyAlignment="0" applyProtection="0"/>
    <xf numFmtId="250" fontId="15" fillId="0" borderId="0" applyFont="0" applyFill="0" applyBorder="0" applyAlignment="0" applyProtection="0"/>
    <xf numFmtId="250" fontId="15" fillId="0" borderId="0" applyFont="0" applyFill="0" applyBorder="0" applyAlignment="0" applyProtection="0"/>
    <xf numFmtId="250" fontId="15" fillId="0" borderId="0" applyFont="0" applyFill="0" applyBorder="0" applyAlignment="0" applyProtection="0"/>
    <xf numFmtId="250" fontId="15" fillId="0" borderId="0" applyFont="0" applyFill="0" applyBorder="0" applyAlignment="0" applyProtection="0"/>
    <xf numFmtId="231" fontId="15" fillId="0" borderId="0" applyFont="0" applyFill="0" applyBorder="0" applyAlignment="0" applyProtection="0"/>
    <xf numFmtId="39" fontId="15" fillId="0" borderId="0" applyFont="0" applyFill="0" applyBorder="0" applyAlignment="0" applyProtection="0"/>
    <xf numFmtId="251" fontId="15" fillId="0" borderId="0" applyFont="0" applyFill="0" applyBorder="0" applyAlignment="0" applyProtection="0"/>
    <xf numFmtId="251" fontId="15" fillId="0" borderId="0" applyFont="0" applyFill="0" applyBorder="0" applyAlignment="0" applyProtection="0"/>
    <xf numFmtId="251" fontId="15" fillId="0" borderId="0" applyFont="0" applyFill="0" applyBorder="0" applyAlignment="0" applyProtection="0"/>
    <xf numFmtId="251" fontId="15" fillId="0" borderId="0" applyFont="0" applyFill="0" applyBorder="0" applyAlignment="0" applyProtection="0"/>
    <xf numFmtId="0" fontId="28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0" fontId="15" fillId="0" borderId="0">
      <alignment horizontal="left" wrapText="1"/>
    </xf>
    <xf numFmtId="0" fontId="19" fillId="0" borderId="0"/>
    <xf numFmtId="247" fontId="26" fillId="0" borderId="0" applyFont="0" applyFill="0" applyBorder="0" applyAlignment="0" applyProtection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0" fontId="15" fillId="0" borderId="0" applyFont="0" applyFill="0" applyBorder="0" applyAlignment="0" applyProtection="0"/>
    <xf numFmtId="205" fontId="15" fillId="0" borderId="0">
      <alignment horizontal="left" wrapText="1"/>
    </xf>
    <xf numFmtId="210" fontId="15" fillId="0" borderId="0">
      <alignment horizontal="left" wrapText="1"/>
    </xf>
    <xf numFmtId="0" fontId="29" fillId="0" borderId="0" applyNumberFormat="0" applyFill="0" applyBorder="0" applyAlignment="0" applyProtection="0"/>
    <xf numFmtId="0" fontId="26" fillId="2" borderId="0" applyNumberFormat="0" applyFont="0" applyAlignment="0" applyProtection="0"/>
    <xf numFmtId="0" fontId="19" fillId="0" borderId="0"/>
    <xf numFmtId="0" fontId="19" fillId="0" borderId="0"/>
    <xf numFmtId="205" fontId="15" fillId="0" borderId="0">
      <alignment horizontal="left" wrapText="1"/>
    </xf>
    <xf numFmtId="0" fontId="28" fillId="0" borderId="0">
      <alignment vertical="top"/>
    </xf>
    <xf numFmtId="0" fontId="15" fillId="0" borderId="0">
      <alignment vertical="top"/>
    </xf>
    <xf numFmtId="205" fontId="15" fillId="0" borderId="0">
      <alignment horizontal="left" wrapText="1"/>
    </xf>
    <xf numFmtId="0" fontId="19" fillId="0" borderId="0"/>
    <xf numFmtId="0" fontId="28" fillId="0" borderId="0">
      <alignment vertical="top"/>
    </xf>
    <xf numFmtId="222" fontId="15" fillId="0" borderId="0" applyFont="0" applyFill="0" applyBorder="0" applyAlignment="0" applyProtection="0"/>
    <xf numFmtId="248" fontId="15" fillId="0" borderId="0" applyFont="0" applyFill="0" applyBorder="0" applyAlignment="0" applyProtection="0"/>
    <xf numFmtId="248" fontId="15" fillId="0" borderId="0" applyFont="0" applyFill="0" applyBorder="0" applyAlignment="0" applyProtection="0"/>
    <xf numFmtId="248" fontId="15" fillId="0" borderId="0" applyFont="0" applyFill="0" applyBorder="0" applyAlignment="0" applyProtection="0"/>
    <xf numFmtId="248" fontId="15" fillId="0" borderId="0" applyFont="0" applyFill="0" applyBorder="0" applyAlignment="0" applyProtection="0"/>
    <xf numFmtId="232" fontId="15" fillId="0" borderId="0" applyFont="0" applyFill="0" applyBorder="0" applyAlignment="0" applyProtection="0"/>
    <xf numFmtId="223" fontId="15" fillId="0" borderId="0" applyFont="0" applyFill="0" applyBorder="0" applyAlignment="0" applyProtection="0"/>
    <xf numFmtId="252" fontId="15" fillId="0" borderId="0" applyFont="0" applyFill="0" applyBorder="0" applyProtection="0">
      <alignment horizontal="right"/>
    </xf>
    <xf numFmtId="252" fontId="15" fillId="0" borderId="0" applyFont="0" applyFill="0" applyBorder="0" applyProtection="0">
      <alignment horizontal="right"/>
    </xf>
    <xf numFmtId="252" fontId="15" fillId="0" borderId="0" applyFont="0" applyFill="0" applyBorder="0" applyProtection="0">
      <alignment horizontal="right"/>
    </xf>
    <xf numFmtId="252" fontId="15" fillId="0" borderId="0" applyFont="0" applyFill="0" applyBorder="0" applyProtection="0">
      <alignment horizontal="right"/>
    </xf>
    <xf numFmtId="211" fontId="15" fillId="0" borderId="0" applyFont="0" applyFill="0" applyBorder="0" applyAlignment="0" applyProtection="0"/>
    <xf numFmtId="3" fontId="30" fillId="0" borderId="1" applyNumberFormat="0" applyFill="0" applyBorder="0" applyAlignment="0" applyProtection="0"/>
    <xf numFmtId="3" fontId="15" fillId="0" borderId="1" applyNumberFormat="0" applyFill="0" applyBorder="0" applyAlignment="0" applyProtection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224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25" fontId="15" fillId="0" borderId="0" applyFont="0" applyFill="0" applyBorder="0" applyAlignment="0" applyProtection="0"/>
    <xf numFmtId="213" fontId="15" fillId="0" borderId="0" applyFont="0" applyFill="0" applyBorder="0" applyAlignment="0" applyProtection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0" fontId="27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10" fontId="15" fillId="0" borderId="0">
      <alignment horizontal="left" wrapText="1"/>
    </xf>
    <xf numFmtId="205" fontId="15" fillId="0" borderId="0">
      <alignment horizontal="left" wrapText="1"/>
    </xf>
    <xf numFmtId="0" fontId="19" fillId="0" borderId="0"/>
    <xf numFmtId="0" fontId="31" fillId="0" borderId="0" applyNumberFormat="0" applyFill="0" applyBorder="0" applyProtection="0">
      <alignment vertical="top"/>
    </xf>
    <xf numFmtId="205" fontId="15" fillId="0" borderId="0">
      <alignment horizontal="left" wrapText="1"/>
    </xf>
    <xf numFmtId="205" fontId="15" fillId="0" borderId="0">
      <alignment horizontal="left" wrapText="1"/>
    </xf>
    <xf numFmtId="0" fontId="32" fillId="0" borderId="2" applyNumberFormat="0" applyFill="0" applyAlignment="0" applyProtection="0"/>
    <xf numFmtId="205" fontId="15" fillId="0" borderId="0">
      <alignment horizontal="left" wrapText="1"/>
    </xf>
    <xf numFmtId="0" fontId="32" fillId="0" borderId="2" applyNumberFormat="0" applyFill="0" applyAlignment="0" applyProtection="0"/>
    <xf numFmtId="0" fontId="32" fillId="0" borderId="2" applyNumberFormat="0" applyFill="0" applyAlignment="0" applyProtection="0"/>
    <xf numFmtId="0" fontId="32" fillId="0" borderId="2" applyNumberFormat="0" applyFill="0" applyAlignment="0" applyProtection="0"/>
    <xf numFmtId="0" fontId="32" fillId="0" borderId="2" applyNumberFormat="0" applyFill="0" applyAlignment="0" applyProtection="0"/>
    <xf numFmtId="0" fontId="33" fillId="0" borderId="3" applyNumberFormat="0" applyFill="0" applyProtection="0">
      <alignment horizontal="center"/>
    </xf>
    <xf numFmtId="0" fontId="33" fillId="0" borderId="3" applyNumberFormat="0" applyFill="0" applyProtection="0">
      <alignment horizontal="center"/>
    </xf>
    <xf numFmtId="0" fontId="33" fillId="0" borderId="3" applyNumberFormat="0" applyFill="0" applyProtection="0">
      <alignment horizontal="center"/>
    </xf>
    <xf numFmtId="0" fontId="33" fillId="0" borderId="3" applyNumberFormat="0" applyFill="0" applyProtection="0">
      <alignment horizontal="center"/>
    </xf>
    <xf numFmtId="0" fontId="33" fillId="0" borderId="3" applyNumberFormat="0" applyFill="0" applyProtection="0">
      <alignment horizontal="center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205" fontId="15" fillId="0" borderId="0">
      <alignment horizontal="left" wrapText="1"/>
    </xf>
    <xf numFmtId="0" fontId="27" fillId="0" borderId="0"/>
    <xf numFmtId="205" fontId="15" fillId="0" borderId="0">
      <alignment horizontal="left" wrapText="1"/>
    </xf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206" fontId="35" fillId="0" borderId="0" applyFont="0" applyFill="0" applyBorder="0" applyAlignment="0" applyProtection="0"/>
    <xf numFmtId="207" fontId="35" fillId="0" borderId="0" applyFont="0" applyFill="0" applyBorder="0" applyAlignment="0" applyProtection="0"/>
    <xf numFmtId="0" fontId="14" fillId="0" borderId="0"/>
    <xf numFmtId="10" fontId="21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20" fillId="0" borderId="0">
      <protection locked="0"/>
    </xf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228" fontId="37" fillId="0" borderId="0" applyFont="0" applyFill="0" applyBorder="0" applyAlignment="0" applyProtection="0"/>
    <xf numFmtId="229" fontId="37" fillId="0" borderId="0" applyFont="0" applyFill="0" applyBorder="0" applyAlignment="0" applyProtection="0"/>
    <xf numFmtId="226" fontId="15" fillId="0" borderId="0"/>
    <xf numFmtId="227" fontId="38" fillId="0" borderId="0"/>
    <xf numFmtId="184" fontId="39" fillId="21" borderId="4">
      <alignment horizontal="center"/>
    </xf>
    <xf numFmtId="193" fontId="16" fillId="0" borderId="0"/>
    <xf numFmtId="197" fontId="25" fillId="0" borderId="0" applyFill="0" applyBorder="0" applyAlignment="0" applyProtection="0"/>
    <xf numFmtId="196" fontId="25" fillId="0" borderId="0"/>
    <xf numFmtId="193" fontId="40" fillId="0" borderId="0"/>
    <xf numFmtId="194" fontId="41" fillId="0" borderId="0"/>
    <xf numFmtId="193" fontId="41" fillId="0" borderId="0"/>
    <xf numFmtId="0" fontId="41" fillId="0" borderId="0"/>
    <xf numFmtId="244" fontId="18" fillId="22" borderId="5">
      <alignment horizontal="center" vertical="center"/>
    </xf>
    <xf numFmtId="0" fontId="17" fillId="21" borderId="0" applyNumberFormat="0" applyBorder="0" applyAlignment="0" applyProtection="0"/>
    <xf numFmtId="175" fontId="15" fillId="0" borderId="0" applyFont="0" applyFill="0" applyBorder="0" applyAlignment="0" applyProtection="0"/>
    <xf numFmtId="204" fontId="37" fillId="0" borderId="0" applyFont="0" applyFill="0" applyBorder="0" applyAlignment="0" applyProtection="0"/>
    <xf numFmtId="230" fontId="37" fillId="0" borderId="0" applyFont="0" applyFill="0" applyBorder="0" applyAlignment="0" applyProtection="0"/>
    <xf numFmtId="0" fontId="42" fillId="0" borderId="6">
      <alignment horizontal="center" vertical="center"/>
    </xf>
    <xf numFmtId="0" fontId="43" fillId="0" borderId="0">
      <alignment horizontal="center" wrapText="1"/>
      <protection locked="0"/>
    </xf>
    <xf numFmtId="3" fontId="16" fillId="0" borderId="0" applyNumberFormat="0" applyFill="0" applyBorder="0" applyAlignment="0">
      <alignment horizontal="left"/>
    </xf>
    <xf numFmtId="0" fontId="21" fillId="23" borderId="4" applyNumberFormat="0" applyFont="0" applyBorder="0" applyAlignment="0" applyProtection="0">
      <protection hidden="1"/>
    </xf>
    <xf numFmtId="202" fontId="37" fillId="0" borderId="0" applyFont="0" applyFill="0" applyBorder="0" applyAlignment="0" applyProtection="0"/>
    <xf numFmtId="203" fontId="37" fillId="0" borderId="0" applyFont="0" applyFill="0" applyBorder="0" applyAlignment="0" applyProtection="0"/>
    <xf numFmtId="0" fontId="24" fillId="0" borderId="0"/>
    <xf numFmtId="0" fontId="37" fillId="0" borderId="0"/>
    <xf numFmtId="0" fontId="43" fillId="0" borderId="0"/>
    <xf numFmtId="0" fontId="14" fillId="24" borderId="7" applyBorder="0"/>
    <xf numFmtId="0" fontId="4" fillId="4" borderId="0" applyNumberFormat="0" applyBorder="0" applyAlignment="0" applyProtection="0"/>
    <xf numFmtId="0" fontId="14" fillId="0" borderId="0" applyNumberFormat="0" applyBorder="0" applyProtection="0"/>
    <xf numFmtId="2" fontId="44" fillId="0" borderId="0">
      <alignment horizontal="right"/>
      <protection locked="0"/>
    </xf>
    <xf numFmtId="0" fontId="45" fillId="0" borderId="0" applyNumberFormat="0" applyFill="0" applyBorder="0" applyAlignment="0" applyProtection="0"/>
    <xf numFmtId="0" fontId="43" fillId="0" borderId="8" applyNumberFormat="0" applyFont="0" applyFill="0" applyAlignment="0" applyProtection="0"/>
    <xf numFmtId="0" fontId="43" fillId="0" borderId="9" applyNumberFormat="0" applyFont="0" applyFill="0" applyAlignment="0" applyProtection="0"/>
    <xf numFmtId="3" fontId="17" fillId="25" borderId="0" applyNumberFormat="0" applyBorder="0" applyAlignment="0" applyProtection="0"/>
    <xf numFmtId="220" fontId="32" fillId="21" borderId="0"/>
    <xf numFmtId="0" fontId="46" fillId="0" borderId="0"/>
    <xf numFmtId="185" fontId="21" fillId="0" borderId="0" applyFill="0" applyBorder="0" applyAlignment="0"/>
    <xf numFmtId="184" fontId="20" fillId="0" borderId="0" applyFill="0" applyBorder="0" applyAlignment="0"/>
    <xf numFmtId="234" fontId="20" fillId="0" borderId="0" applyFill="0" applyBorder="0" applyAlignment="0"/>
    <xf numFmtId="188" fontId="20" fillId="0" borderId="0" applyFill="0" applyBorder="0" applyAlignment="0"/>
    <xf numFmtId="235" fontId="20" fillId="0" borderId="0" applyFill="0" applyBorder="0" applyAlignment="0"/>
    <xf numFmtId="171" fontId="20" fillId="0" borderId="0" applyFill="0" applyBorder="0" applyAlignment="0"/>
    <xf numFmtId="189" fontId="20" fillId="0" borderId="0" applyFill="0" applyBorder="0" applyAlignment="0"/>
    <xf numFmtId="184" fontId="20" fillId="0" borderId="0" applyFill="0" applyBorder="0" applyAlignment="0"/>
    <xf numFmtId="0" fontId="7" fillId="23" borderId="10" applyNumberFormat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3" fontId="47" fillId="0" borderId="0" applyNumberFormat="0" applyBorder="0"/>
    <xf numFmtId="174" fontId="47" fillId="26" borderId="0" applyNumberFormat="0" applyAlignment="0"/>
    <xf numFmtId="195" fontId="48" fillId="0" borderId="0" applyFill="0" applyBorder="0" applyAlignment="0" applyProtection="0"/>
    <xf numFmtId="0" fontId="9" fillId="27" borderId="11" applyNumberFormat="0" applyAlignment="0" applyProtection="0"/>
    <xf numFmtId="0" fontId="16" fillId="0" borderId="0" applyNumberFormat="0" applyFill="0" applyBorder="0" applyProtection="0">
      <alignment horizontal="center" wrapText="1"/>
    </xf>
    <xf numFmtId="0" fontId="15" fillId="0" borderId="0">
      <alignment horizontal="center" wrapText="1"/>
      <protection hidden="1"/>
    </xf>
    <xf numFmtId="4" fontId="17" fillId="28" borderId="12" applyNumberFormat="0" applyProtection="0">
      <alignment horizontal="right" wrapText="1"/>
    </xf>
    <xf numFmtId="208" fontId="50" fillId="0" borderId="0">
      <alignment horizontal="left"/>
    </xf>
    <xf numFmtId="3" fontId="15" fillId="0" borderId="0"/>
    <xf numFmtId="187" fontId="15" fillId="0" borderId="0"/>
    <xf numFmtId="187" fontId="15" fillId="0" borderId="0"/>
    <xf numFmtId="187" fontId="15" fillId="0" borderId="0"/>
    <xf numFmtId="187" fontId="15" fillId="0" borderId="0"/>
    <xf numFmtId="187" fontId="15" fillId="0" borderId="0"/>
    <xf numFmtId="187" fontId="15" fillId="0" borderId="0"/>
    <xf numFmtId="187" fontId="15" fillId="0" borderId="0"/>
    <xf numFmtId="187" fontId="15" fillId="0" borderId="0"/>
    <xf numFmtId="171" fontId="20" fillId="0" borderId="0" applyFont="0" applyFill="0" applyBorder="0" applyAlignment="0" applyProtection="0"/>
    <xf numFmtId="239" fontId="15" fillId="0" borderId="0" applyFont="0" applyFill="0" applyBorder="0" applyAlignment="0" applyProtection="0"/>
    <xf numFmtId="0" fontId="51" fillId="0" borderId="0" applyFont="0" applyFill="0" applyBorder="0" applyAlignment="0" applyProtection="0">
      <alignment horizontal="right"/>
    </xf>
    <xf numFmtId="0" fontId="51" fillId="0" borderId="0" applyFont="0" applyFill="0" applyBorder="0" applyAlignment="0" applyProtection="0">
      <alignment horizontal="right"/>
    </xf>
    <xf numFmtId="172" fontId="14" fillId="0" borderId="0" applyFont="0" applyFill="0" applyBorder="0" applyAlignment="0" applyProtection="0"/>
    <xf numFmtId="0" fontId="15" fillId="0" borderId="0"/>
    <xf numFmtId="3" fontId="15" fillId="0" borderId="0" applyFont="0" applyFill="0" applyBorder="0" applyAlignment="0" applyProtection="0"/>
    <xf numFmtId="37" fontId="15" fillId="0" borderId="0">
      <alignment horizontal="center"/>
    </xf>
    <xf numFmtId="0" fontId="52" fillId="0" borderId="4" applyBorder="0" applyProtection="0"/>
    <xf numFmtId="0" fontId="53" fillId="29" borderId="0">
      <alignment horizontal="center" vertical="center" wrapText="1"/>
    </xf>
    <xf numFmtId="1" fontId="54" fillId="0" borderId="0">
      <alignment horizontal="right"/>
    </xf>
    <xf numFmtId="209" fontId="55" fillId="0" borderId="0">
      <alignment horizontal="center"/>
    </xf>
    <xf numFmtId="4" fontId="17" fillId="0" borderId="0"/>
    <xf numFmtId="0" fontId="56" fillId="0" borderId="0" applyNumberFormat="0" applyAlignment="0">
      <alignment horizontal="left"/>
    </xf>
    <xf numFmtId="0" fontId="57" fillId="0" borderId="0" applyNumberFormat="0" applyAlignment="0"/>
    <xf numFmtId="210" fontId="15" fillId="0" borderId="0" applyFill="0" applyBorder="0">
      <alignment horizontal="right"/>
      <protection locked="0"/>
    </xf>
    <xf numFmtId="171" fontId="15" fillId="0" borderId="0" applyFont="0" applyFill="0" applyBorder="0" applyAlignment="0" applyProtection="0"/>
    <xf numFmtId="168" fontId="126" fillId="0" borderId="0" applyFont="0" applyFill="0" applyBorder="0" applyAlignment="0" applyProtection="0"/>
    <xf numFmtId="184" fontId="20" fillId="0" borderId="0" applyFont="0" applyFill="0" applyBorder="0" applyAlignment="0" applyProtection="0"/>
    <xf numFmtId="0" fontId="51" fillId="0" borderId="0" applyFont="0" applyFill="0" applyBorder="0" applyAlignment="0" applyProtection="0">
      <alignment horizontal="right"/>
    </xf>
    <xf numFmtId="0" fontId="51" fillId="0" borderId="0" applyFont="0" applyFill="0" applyBorder="0" applyAlignment="0" applyProtection="0">
      <alignment horizontal="right"/>
    </xf>
    <xf numFmtId="164" fontId="16" fillId="0" borderId="0"/>
    <xf numFmtId="0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231" fontId="37" fillId="0" borderId="0" applyFont="0" applyFill="0" applyBorder="0" applyAlignment="0" applyProtection="0"/>
    <xf numFmtId="232" fontId="37" fillId="0" borderId="0" applyFont="0" applyFill="0" applyBorder="0" applyAlignment="0" applyProtection="0"/>
    <xf numFmtId="0" fontId="51" fillId="0" borderId="0" applyFont="0" applyFill="0" applyBorder="0" applyAlignment="0" applyProtection="0"/>
    <xf numFmtId="14" fontId="28" fillId="0" borderId="0" applyFill="0" applyBorder="0" applyAlignment="0"/>
    <xf numFmtId="231" fontId="37" fillId="0" borderId="0" applyFont="0" applyFill="0" applyBorder="0" applyAlignment="0" applyProtection="0"/>
    <xf numFmtId="211" fontId="14" fillId="0" borderId="0" applyFont="0" applyFill="0" applyBorder="0" applyAlignment="0" applyProtection="0">
      <alignment horizontal="right"/>
    </xf>
    <xf numFmtId="0" fontId="58" fillId="21" borderId="0" applyNumberFormat="0" applyBorder="0" applyAlignment="0" applyProtection="0"/>
    <xf numFmtId="0" fontId="59" fillId="30" borderId="0" applyNumberFormat="0" applyFill="0" applyAlignment="0" applyProtection="0">
      <alignment horizontal="centerContinuous" vertical="center"/>
    </xf>
    <xf numFmtId="19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80" fontId="15" fillId="0" borderId="4">
      <alignment horizontal="center"/>
    </xf>
    <xf numFmtId="183" fontId="15" fillId="21" borderId="4">
      <alignment horizontal="center"/>
    </xf>
    <xf numFmtId="170" fontId="60" fillId="0" borderId="4"/>
    <xf numFmtId="0" fontId="51" fillId="0" borderId="13" applyNumberFormat="0" applyFont="0" applyFill="0" applyAlignment="0" applyProtection="0"/>
    <xf numFmtId="171" fontId="20" fillId="0" borderId="0" applyFill="0" applyBorder="0" applyAlignment="0"/>
    <xf numFmtId="184" fontId="20" fillId="0" borderId="0" applyFill="0" applyBorder="0" applyAlignment="0"/>
    <xf numFmtId="171" fontId="20" fillId="0" borderId="0" applyFill="0" applyBorder="0" applyAlignment="0"/>
    <xf numFmtId="189" fontId="20" fillId="0" borderId="0" applyFill="0" applyBorder="0" applyAlignment="0"/>
    <xf numFmtId="184" fontId="20" fillId="0" borderId="0" applyFill="0" applyBorder="0" applyAlignment="0"/>
    <xf numFmtId="0" fontId="61" fillId="0" borderId="0" applyNumberFormat="0" applyAlignment="0">
      <alignment horizontal="left"/>
    </xf>
    <xf numFmtId="37" fontId="15" fillId="31" borderId="14">
      <protection locked="0"/>
    </xf>
    <xf numFmtId="0" fontId="1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212" fontId="14" fillId="0" borderId="0" applyFont="0" applyFill="0" applyBorder="0">
      <alignment horizontal="left"/>
    </xf>
    <xf numFmtId="9" fontId="15" fillId="21" borderId="15">
      <alignment horizontal="center"/>
    </xf>
    <xf numFmtId="209" fontId="55" fillId="0" borderId="0">
      <alignment horizontal="center"/>
    </xf>
    <xf numFmtId="2" fontId="15" fillId="0" borderId="0" applyFont="0" applyFill="0" applyBorder="0" applyAlignment="0" applyProtection="0"/>
    <xf numFmtId="0" fontId="63" fillId="0" borderId="0" applyFill="0" applyBorder="0" applyProtection="0">
      <alignment horizontal="left"/>
    </xf>
    <xf numFmtId="0" fontId="3" fillId="5" borderId="0" applyNumberFormat="0" applyBorder="0" applyAlignment="0" applyProtection="0"/>
    <xf numFmtId="38" fontId="16" fillId="25" borderId="0" applyNumberFormat="0" applyBorder="0" applyAlignment="0" applyProtection="0"/>
    <xf numFmtId="0" fontId="15" fillId="0" borderId="0"/>
    <xf numFmtId="0" fontId="51" fillId="0" borderId="0" applyFont="0" applyFill="0" applyBorder="0" applyAlignment="0" applyProtection="0">
      <alignment horizontal="right"/>
    </xf>
    <xf numFmtId="0" fontId="64" fillId="26" borderId="0"/>
    <xf numFmtId="0" fontId="65" fillId="0" borderId="0" applyProtection="0">
      <alignment horizontal="right"/>
    </xf>
    <xf numFmtId="0" fontId="13" fillId="0" borderId="16" applyNumberFormat="0" applyAlignment="0" applyProtection="0">
      <alignment horizontal="left" vertical="center"/>
    </xf>
    <xf numFmtId="0" fontId="13" fillId="0" borderId="17">
      <alignment horizontal="left" vertical="center"/>
    </xf>
    <xf numFmtId="4" fontId="66" fillId="25" borderId="0" applyNumberFormat="0" applyFill="0" applyBorder="0" applyAlignment="0" applyProtection="0"/>
    <xf numFmtId="0" fontId="67" fillId="0" borderId="18">
      <alignment horizontal="center"/>
    </xf>
    <xf numFmtId="0" fontId="6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9" fillId="0" borderId="0" applyProtection="0">
      <alignment horizontal="left"/>
    </xf>
    <xf numFmtId="0" fontId="2" fillId="0" borderId="0" applyNumberFormat="0" applyFill="0" applyBorder="0" applyAlignment="0" applyProtection="0"/>
    <xf numFmtId="0" fontId="70" fillId="0" borderId="0"/>
    <xf numFmtId="0" fontId="15" fillId="0" borderId="0"/>
    <xf numFmtId="0" fontId="15" fillId="25" borderId="0">
      <alignment vertical="top"/>
    </xf>
    <xf numFmtId="0" fontId="71" fillId="25" borderId="0">
      <alignment vertical="top"/>
    </xf>
    <xf numFmtId="0" fontId="72" fillId="0" borderId="8">
      <alignment horizontal="center"/>
    </xf>
    <xf numFmtId="0" fontId="72" fillId="0" borderId="0">
      <alignment horizontal="center"/>
    </xf>
    <xf numFmtId="213" fontId="14" fillId="0" borderId="0">
      <alignment horizontal="left"/>
    </xf>
    <xf numFmtId="0" fontId="73" fillId="21" borderId="19">
      <alignment horizontal="center"/>
    </xf>
    <xf numFmtId="0" fontId="18" fillId="0" borderId="0">
      <protection hidden="1"/>
    </xf>
    <xf numFmtId="0" fontId="74" fillId="21" borderId="20" applyNumberFormat="0" applyFont="0" applyBorder="0" applyAlignment="0" applyProtection="0">
      <alignment horizontal="center"/>
    </xf>
    <xf numFmtId="10" fontId="16" fillId="21" borderId="21" applyNumberFormat="0" applyBorder="0" applyAlignment="0" applyProtection="0"/>
    <xf numFmtId="41" fontId="39" fillId="0" borderId="21">
      <protection locked="0"/>
    </xf>
    <xf numFmtId="3" fontId="76" fillId="0" borderId="0" applyNumberFormat="0" applyFill="0" applyBorder="0" applyAlignment="0" applyProtection="0"/>
    <xf numFmtId="184" fontId="77" fillId="32" borderId="0"/>
    <xf numFmtId="37" fontId="71" fillId="25" borderId="0" applyNumberFormat="0" applyFont="0" applyBorder="0" applyAlignment="0">
      <protection locked="0"/>
    </xf>
    <xf numFmtId="0" fontId="14" fillId="0" borderId="21" applyNumberFormat="0">
      <alignment horizontal="left" wrapText="1"/>
      <protection locked="0"/>
    </xf>
    <xf numFmtId="0" fontId="15" fillId="0" borderId="0" applyFill="0" applyBorder="0">
      <alignment horizontal="right"/>
      <protection locked="0"/>
    </xf>
    <xf numFmtId="214" fontId="15" fillId="0" borderId="0" applyFill="0" applyBorder="0">
      <alignment horizontal="right"/>
      <protection locked="0"/>
    </xf>
    <xf numFmtId="0" fontId="18" fillId="33" borderId="22">
      <alignment horizontal="left" vertical="center" wrapText="1"/>
    </xf>
    <xf numFmtId="177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78" fillId="0" borderId="0" applyNumberFormat="0" applyFill="0" applyBorder="0" applyProtection="0">
      <alignment horizontal="left" vertical="center"/>
    </xf>
    <xf numFmtId="0" fontId="14" fillId="31" borderId="21" applyNumberFormat="0" applyProtection="0">
      <alignment vertical="center" wrapText="1"/>
    </xf>
    <xf numFmtId="0" fontId="37" fillId="0" borderId="0" applyNumberFormat="0" applyFont="0" applyFill="0" applyBorder="0" applyProtection="0">
      <alignment horizontal="left"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171" fontId="20" fillId="0" borderId="0" applyFill="0" applyBorder="0" applyAlignment="0"/>
    <xf numFmtId="184" fontId="20" fillId="0" borderId="0" applyFill="0" applyBorder="0" applyAlignment="0"/>
    <xf numFmtId="171" fontId="20" fillId="0" borderId="0" applyFill="0" applyBorder="0" applyAlignment="0"/>
    <xf numFmtId="189" fontId="20" fillId="0" borderId="0" applyFill="0" applyBorder="0" applyAlignment="0"/>
    <xf numFmtId="184" fontId="20" fillId="0" borderId="0" applyFill="0" applyBorder="0" applyAlignment="0"/>
    <xf numFmtId="0" fontId="8" fillId="0" borderId="23" applyNumberFormat="0" applyFill="0" applyAlignment="0" applyProtection="0"/>
    <xf numFmtId="184" fontId="79" fillId="34" borderId="0"/>
    <xf numFmtId="0" fontId="73" fillId="0" borderId="0" applyNumberFormat="0" applyFont="0" applyFill="0" applyBorder="0" applyAlignment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76" fontId="15" fillId="0" borderId="0" applyFont="0" applyFill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0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215" fontId="14" fillId="0" borderId="0">
      <alignment horizontal="right"/>
    </xf>
    <xf numFmtId="0" fontId="51" fillId="0" borderId="0" applyFont="0" applyFill="0" applyBorder="0" applyAlignment="0" applyProtection="0">
      <alignment horizontal="right"/>
    </xf>
    <xf numFmtId="0" fontId="5" fillId="2" borderId="0" applyNumberFormat="0" applyBorder="0" applyAlignment="0" applyProtection="0"/>
    <xf numFmtId="37" fontId="81" fillId="0" borderId="0"/>
    <xf numFmtId="0" fontId="15" fillId="0" borderId="24">
      <alignment horizontal="center"/>
    </xf>
    <xf numFmtId="0" fontId="14" fillId="25" borderId="21" applyNumberFormat="0" applyAlignment="0"/>
    <xf numFmtId="0" fontId="57" fillId="0" borderId="0"/>
    <xf numFmtId="0" fontId="57" fillId="0" borderId="0"/>
    <xf numFmtId="241" fontId="15" fillId="0" borderId="0"/>
    <xf numFmtId="216" fontId="32" fillId="0" borderId="18" applyFont="0" applyFill="0" applyBorder="0" applyAlignment="0" applyProtection="0"/>
    <xf numFmtId="0" fontId="15" fillId="0" borderId="0"/>
    <xf numFmtId="186" fontId="15" fillId="0" borderId="0"/>
    <xf numFmtId="37" fontId="14" fillId="0" borderId="0"/>
    <xf numFmtId="37" fontId="82" fillId="0" borderId="0"/>
    <xf numFmtId="37" fontId="83" fillId="0" borderId="0"/>
    <xf numFmtId="37" fontId="16" fillId="0" borderId="0"/>
    <xf numFmtId="0" fontId="15" fillId="35" borderId="21" applyNumberFormat="0" applyFont="0" applyBorder="0" applyAlignment="0" applyProtection="0"/>
    <xf numFmtId="0" fontId="15" fillId="36" borderId="14" applyNumberFormat="0" applyFont="0" applyAlignment="0" applyProtection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6" fillId="23" borderId="25" applyNumberFormat="0" applyAlignment="0" applyProtection="0"/>
    <xf numFmtId="40" fontId="84" fillId="21" borderId="0">
      <alignment horizontal="right"/>
    </xf>
    <xf numFmtId="0" fontId="85" fillId="37" borderId="0">
      <alignment horizontal="center"/>
    </xf>
    <xf numFmtId="0" fontId="86" fillId="21" borderId="15"/>
    <xf numFmtId="0" fontId="86" fillId="0" borderId="0" applyBorder="0">
      <alignment horizontal="centerContinuous"/>
    </xf>
    <xf numFmtId="0" fontId="87" fillId="0" borderId="0" applyBorder="0">
      <alignment horizontal="centerContinuous"/>
    </xf>
    <xf numFmtId="0" fontId="88" fillId="0" borderId="0" applyFill="0" applyBorder="0" applyProtection="0">
      <alignment horizontal="left"/>
    </xf>
    <xf numFmtId="0" fontId="89" fillId="0" borderId="0" applyFill="0" applyBorder="0" applyProtection="0">
      <alignment horizontal="left"/>
    </xf>
    <xf numFmtId="1" fontId="90" fillId="0" borderId="0" applyProtection="0">
      <alignment horizontal="right" vertical="center"/>
    </xf>
    <xf numFmtId="0" fontId="91" fillId="0" borderId="0">
      <alignment horizontal="center"/>
    </xf>
    <xf numFmtId="0" fontId="92" fillId="0" borderId="0">
      <alignment horizontal="center"/>
    </xf>
    <xf numFmtId="209" fontId="93" fillId="0" borderId="0">
      <alignment horizontal="right"/>
    </xf>
    <xf numFmtId="209" fontId="93" fillId="0" borderId="0">
      <alignment horizontal="right"/>
    </xf>
    <xf numFmtId="14" fontId="43" fillId="0" borderId="0">
      <alignment horizontal="center" wrapText="1"/>
      <protection locked="0"/>
    </xf>
    <xf numFmtId="9" fontId="126" fillId="0" borderId="0" applyFont="0" applyFill="0" applyBorder="0" applyAlignment="0" applyProtection="0"/>
    <xf numFmtId="0" fontId="16" fillId="0" borderId="0"/>
    <xf numFmtId="235" fontId="20" fillId="0" borderId="0" applyFont="0" applyFill="0" applyBorder="0" applyAlignment="0" applyProtection="0"/>
    <xf numFmtId="190" fontId="14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4" fillId="0" borderId="0" applyFont="0" applyFill="0" applyBorder="0" applyAlignment="0" applyProtection="0"/>
    <xf numFmtId="217" fontId="43" fillId="0" borderId="0" applyFont="0" applyFill="0" applyBorder="0" applyProtection="0">
      <alignment horizontal="right"/>
    </xf>
    <xf numFmtId="9" fontId="14" fillId="0" borderId="0"/>
    <xf numFmtId="9" fontId="82" fillId="0" borderId="0"/>
    <xf numFmtId="9" fontId="16" fillId="0" borderId="0"/>
    <xf numFmtId="182" fontId="15" fillId="0" borderId="0"/>
    <xf numFmtId="9" fontId="24" fillId="0" borderId="26" applyNumberFormat="0" applyBorder="0"/>
    <xf numFmtId="218" fontId="15" fillId="0" borderId="0" applyFill="0" applyBorder="0">
      <alignment horizontal="right"/>
      <protection locked="0"/>
    </xf>
    <xf numFmtId="171" fontId="20" fillId="0" borderId="0" applyFill="0" applyBorder="0" applyAlignment="0"/>
    <xf numFmtId="184" fontId="20" fillId="0" borderId="0" applyFill="0" applyBorder="0" applyAlignment="0"/>
    <xf numFmtId="171" fontId="20" fillId="0" borderId="0" applyFill="0" applyBorder="0" applyAlignment="0"/>
    <xf numFmtId="189" fontId="20" fillId="0" borderId="0" applyFill="0" applyBorder="0" applyAlignment="0"/>
    <xf numFmtId="184" fontId="20" fillId="0" borderId="0" applyFill="0" applyBorder="0" applyAlignment="0"/>
    <xf numFmtId="191" fontId="43" fillId="0" borderId="0" applyFill="0" applyBorder="0" applyAlignment="0" applyProtection="0"/>
    <xf numFmtId="164" fontId="94" fillId="0" borderId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9" fillId="0" borderId="8">
      <alignment horizontal="center"/>
    </xf>
    <xf numFmtId="3" fontId="24" fillId="0" borderId="0" applyFont="0" applyFill="0" applyBorder="0" applyAlignment="0" applyProtection="0"/>
    <xf numFmtId="0" fontId="24" fillId="38" borderId="0" applyNumberFormat="0" applyFont="0" applyBorder="0" applyAlignment="0" applyProtection="0"/>
    <xf numFmtId="167" fontId="95" fillId="0" borderId="0">
      <alignment horizontal="center"/>
    </xf>
    <xf numFmtId="219" fontId="15" fillId="0" borderId="0">
      <alignment horizontal="right"/>
      <protection locked="0"/>
    </xf>
    <xf numFmtId="0" fontId="96" fillId="39" borderId="0" applyNumberFormat="0" applyFont="0" applyBorder="0" applyAlignment="0">
      <alignment horizontal="center"/>
    </xf>
    <xf numFmtId="0" fontId="97" fillId="40" borderId="27" applyNumberFormat="0" applyBorder="0" applyAlignment="0">
      <alignment horizontal="center"/>
    </xf>
    <xf numFmtId="2" fontId="43" fillId="0" borderId="0">
      <alignment vertical="center" wrapText="1"/>
    </xf>
    <xf numFmtId="173" fontId="17" fillId="0" borderId="0"/>
    <xf numFmtId="14" fontId="91" fillId="0" borderId="0" applyNumberFormat="0" applyFill="0" applyBorder="0" applyAlignment="0" applyProtection="0">
      <alignment horizontal="left"/>
    </xf>
    <xf numFmtId="0" fontId="78" fillId="0" borderId="0" applyNumberFormat="0" applyFill="0" applyBorder="0" applyProtection="0">
      <alignment horizontal="right" vertical="center"/>
    </xf>
    <xf numFmtId="3" fontId="17" fillId="28" borderId="12" applyNumberFormat="0" applyFill="0" applyBorder="0" applyProtection="0">
      <alignment horizontal="left"/>
    </xf>
    <xf numFmtId="0" fontId="15" fillId="0" borderId="0"/>
    <xf numFmtId="0" fontId="15" fillId="0" borderId="0"/>
    <xf numFmtId="4" fontId="98" fillId="2" borderId="28" applyNumberFormat="0" applyProtection="0">
      <alignment vertical="center"/>
    </xf>
    <xf numFmtId="4" fontId="99" fillId="41" borderId="28" applyNumberFormat="0" applyProtection="0">
      <alignment vertical="center"/>
    </xf>
    <xf numFmtId="4" fontId="98" fillId="41" borderId="28" applyNumberFormat="0" applyProtection="0">
      <alignment horizontal="left" vertical="center" indent="1"/>
    </xf>
    <xf numFmtId="0" fontId="98" fillId="41" borderId="28" applyNumberFormat="0" applyProtection="0">
      <alignment horizontal="left" vertical="top" indent="1"/>
    </xf>
    <xf numFmtId="4" fontId="98" fillId="42" borderId="0" applyNumberFormat="0" applyProtection="0">
      <alignment horizontal="left" vertical="center" indent="1"/>
    </xf>
    <xf numFmtId="4" fontId="28" fillId="4" borderId="28" applyNumberFormat="0" applyProtection="0">
      <alignment horizontal="right" vertical="center"/>
    </xf>
    <xf numFmtId="4" fontId="28" fillId="10" borderId="28" applyNumberFormat="0" applyProtection="0">
      <alignment horizontal="right" vertical="center"/>
    </xf>
    <xf numFmtId="4" fontId="28" fillId="18" borderId="28" applyNumberFormat="0" applyProtection="0">
      <alignment horizontal="right" vertical="center"/>
    </xf>
    <xf numFmtId="4" fontId="28" fillId="12" borderId="28" applyNumberFormat="0" applyProtection="0">
      <alignment horizontal="right" vertical="center"/>
    </xf>
    <xf numFmtId="4" fontId="28" fillId="16" borderId="28" applyNumberFormat="0" applyProtection="0">
      <alignment horizontal="right" vertical="center"/>
    </xf>
    <xf numFmtId="4" fontId="28" fillId="20" borderId="28" applyNumberFormat="0" applyProtection="0">
      <alignment horizontal="right" vertical="center"/>
    </xf>
    <xf numFmtId="4" fontId="28" fillId="19" borderId="28" applyNumberFormat="0" applyProtection="0">
      <alignment horizontal="right" vertical="center"/>
    </xf>
    <xf numFmtId="4" fontId="28" fillId="43" borderId="28" applyNumberFormat="0" applyProtection="0">
      <alignment horizontal="right" vertical="center"/>
    </xf>
    <xf numFmtId="4" fontId="28" fillId="11" borderId="28" applyNumberFormat="0" applyProtection="0">
      <alignment horizontal="right" vertical="center"/>
    </xf>
    <xf numFmtId="4" fontId="98" fillId="44" borderId="29" applyNumberFormat="0" applyProtection="0">
      <alignment horizontal="left" vertical="center" indent="1"/>
    </xf>
    <xf numFmtId="4" fontId="28" fillId="45" borderId="0" applyNumberFormat="0" applyProtection="0">
      <alignment horizontal="left" vertical="center" indent="1"/>
    </xf>
    <xf numFmtId="4" fontId="100" fillId="46" borderId="0" applyNumberFormat="0" applyProtection="0">
      <alignment horizontal="left" vertical="center" indent="1"/>
    </xf>
    <xf numFmtId="4" fontId="28" fillId="47" borderId="28" applyNumberFormat="0" applyProtection="0">
      <alignment horizontal="right" vertical="center"/>
    </xf>
    <xf numFmtId="4" fontId="28" fillId="45" borderId="0" applyNumberFormat="0" applyProtection="0">
      <alignment horizontal="left" vertical="center" indent="1"/>
    </xf>
    <xf numFmtId="4" fontId="28" fillId="42" borderId="0" applyNumberFormat="0" applyProtection="0">
      <alignment horizontal="left" vertical="center" indent="1"/>
    </xf>
    <xf numFmtId="0" fontId="15" fillId="46" borderId="28" applyNumberFormat="0" applyProtection="0">
      <alignment horizontal="left" vertical="center" indent="1"/>
    </xf>
    <xf numFmtId="0" fontId="15" fillId="46" borderId="28" applyNumberFormat="0" applyProtection="0">
      <alignment horizontal="left" vertical="top" indent="1"/>
    </xf>
    <xf numFmtId="0" fontId="15" fillId="42" borderId="28" applyNumberFormat="0" applyProtection="0">
      <alignment horizontal="left" vertical="center" indent="1"/>
    </xf>
    <xf numFmtId="0" fontId="15" fillId="42" borderId="28" applyNumberFormat="0" applyProtection="0">
      <alignment horizontal="left" vertical="top" indent="1"/>
    </xf>
    <xf numFmtId="0" fontId="15" fillId="22" borderId="28" applyNumberFormat="0" applyProtection="0">
      <alignment horizontal="left" vertical="center" indent="1"/>
    </xf>
    <xf numFmtId="0" fontId="15" fillId="22" borderId="28" applyNumberFormat="0" applyProtection="0">
      <alignment horizontal="left" vertical="top" indent="1"/>
    </xf>
    <xf numFmtId="0" fontId="15" fillId="48" borderId="28" applyNumberFormat="0" applyProtection="0">
      <alignment horizontal="left" vertical="center" indent="1"/>
    </xf>
    <xf numFmtId="0" fontId="15" fillId="48" borderId="28" applyNumberFormat="0" applyProtection="0">
      <alignment horizontal="left" vertical="top" indent="1"/>
    </xf>
    <xf numFmtId="0" fontId="15" fillId="0" borderId="0"/>
    <xf numFmtId="4" fontId="28" fillId="31" borderId="28" applyNumberFormat="0" applyProtection="0">
      <alignment vertical="center"/>
    </xf>
    <xf numFmtId="4" fontId="101" fillId="31" borderId="28" applyNumberFormat="0" applyProtection="0">
      <alignment vertical="center"/>
    </xf>
    <xf numFmtId="4" fontId="28" fillId="31" borderId="28" applyNumberFormat="0" applyProtection="0">
      <alignment horizontal="left" vertical="center" indent="1"/>
    </xf>
    <xf numFmtId="0" fontId="28" fillId="31" borderId="28" applyNumberFormat="0" applyProtection="0">
      <alignment horizontal="left" vertical="top" indent="1"/>
    </xf>
    <xf numFmtId="4" fontId="28" fillId="45" borderId="28" applyNumberFormat="0" applyProtection="0">
      <alignment horizontal="right" vertical="center"/>
    </xf>
    <xf numFmtId="4" fontId="101" fillId="45" borderId="28" applyNumberFormat="0" applyProtection="0">
      <alignment horizontal="right" vertical="center"/>
    </xf>
    <xf numFmtId="4" fontId="28" fillId="47" borderId="28" applyNumberFormat="0" applyProtection="0">
      <alignment horizontal="left" vertical="center" indent="1"/>
    </xf>
    <xf numFmtId="0" fontId="28" fillId="42" borderId="28" applyNumberFormat="0" applyProtection="0">
      <alignment horizontal="left" vertical="top" indent="1"/>
    </xf>
    <xf numFmtId="4" fontId="102" fillId="32" borderId="0" applyNumberFormat="0" applyProtection="0">
      <alignment horizontal="left" vertical="center" indent="1"/>
    </xf>
    <xf numFmtId="4" fontId="103" fillId="45" borderId="28" applyNumberFormat="0" applyProtection="0">
      <alignment horizontal="right" vertical="center"/>
    </xf>
    <xf numFmtId="3" fontId="76" fillId="0" borderId="21" applyNumberFormat="0" applyFill="0" applyBorder="0" applyAlignment="0" applyProtection="0"/>
    <xf numFmtId="0" fontId="13" fillId="29" borderId="21">
      <alignment horizontal="center" vertical="center" wrapText="1"/>
      <protection hidden="1"/>
    </xf>
    <xf numFmtId="0" fontId="104" fillId="30" borderId="21" applyNumberFormat="0" applyFill="0" applyAlignment="0" applyProtection="0">
      <alignment horizontal="centerContinuous" vertical="center"/>
    </xf>
    <xf numFmtId="0" fontId="105" fillId="21" borderId="30">
      <protection locked="0"/>
    </xf>
    <xf numFmtId="0" fontId="106" fillId="33" borderId="0"/>
    <xf numFmtId="0" fontId="106" fillId="49" borderId="0"/>
    <xf numFmtId="0" fontId="18" fillId="25" borderId="0" applyFont="0">
      <alignment vertical="top"/>
    </xf>
    <xf numFmtId="0" fontId="37" fillId="50" borderId="0" applyNumberFormat="0" applyFont="0" applyBorder="0" applyAlignment="0" applyProtection="0"/>
    <xf numFmtId="0" fontId="96" fillId="1" borderId="17" applyNumberFormat="0" applyFont="0" applyAlignment="0">
      <alignment horizontal="center"/>
    </xf>
    <xf numFmtId="0" fontId="107" fillId="24" borderId="0" applyAlignment="0"/>
    <xf numFmtId="0" fontId="108" fillId="0" borderId="0" applyNumberFormat="0" applyFill="0" applyBorder="0" applyAlignment="0">
      <alignment horizontal="center"/>
    </xf>
    <xf numFmtId="19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9" fillId="0" borderId="31" applyNumberFormat="0" applyFill="0" applyProtection="0">
      <alignment horizontal="center"/>
    </xf>
    <xf numFmtId="0" fontId="110" fillId="51" borderId="31" applyNumberFormat="0" applyProtection="0">
      <alignment horizontal="center"/>
    </xf>
    <xf numFmtId="0" fontId="110" fillId="51" borderId="31" applyNumberFormat="0" applyProtection="0">
      <alignment horizontal="left"/>
    </xf>
    <xf numFmtId="0" fontId="111" fillId="21" borderId="0" applyNumberFormat="0" applyBorder="0" applyProtection="0">
      <alignment horizontal="left"/>
    </xf>
    <xf numFmtId="0" fontId="112" fillId="21" borderId="0" applyNumberFormat="0" applyBorder="0" applyProtection="0">
      <alignment horizontal="left"/>
    </xf>
    <xf numFmtId="0" fontId="112" fillId="50" borderId="32" applyNumberFormat="0" applyAlignment="0" applyProtection="0"/>
    <xf numFmtId="0" fontId="15" fillId="0" borderId="0"/>
    <xf numFmtId="0" fontId="109" fillId="52" borderId="32" applyNumberFormat="0" applyAlignment="0" applyProtection="0"/>
    <xf numFmtId="0" fontId="109" fillId="53" borderId="32" applyNumberFormat="0" applyAlignment="0" applyProtection="0"/>
    <xf numFmtId="0" fontId="20" fillId="0" borderId="0"/>
    <xf numFmtId="0" fontId="15" fillId="0" borderId="0"/>
    <xf numFmtId="0" fontId="109" fillId="0" borderId="31" applyNumberFormat="0" applyFill="0" applyProtection="0">
      <alignment horizontal="center"/>
    </xf>
    <xf numFmtId="0" fontId="110" fillId="51" borderId="31" applyNumberFormat="0" applyProtection="0">
      <alignment horizontal="center"/>
    </xf>
    <xf numFmtId="0" fontId="110" fillId="51" borderId="31" applyNumberFormat="0" applyProtection="0">
      <alignment horizontal="left"/>
    </xf>
    <xf numFmtId="0" fontId="111" fillId="21" borderId="0" applyNumberFormat="0" applyBorder="0" applyProtection="0">
      <alignment horizontal="left"/>
    </xf>
    <xf numFmtId="0" fontId="112" fillId="21" borderId="0" applyNumberFormat="0" applyBorder="0" applyProtection="0">
      <alignment horizontal="left"/>
    </xf>
    <xf numFmtId="0" fontId="112" fillId="50" borderId="32" applyNumberFormat="0" applyAlignment="0" applyProtection="0"/>
    <xf numFmtId="0" fontId="109" fillId="52" borderId="32" applyNumberFormat="0" applyAlignment="0" applyProtection="0"/>
    <xf numFmtId="0" fontId="109" fillId="0" borderId="31" applyNumberFormat="0" applyFill="0" applyProtection="0">
      <alignment horizontal="center"/>
    </xf>
    <xf numFmtId="0" fontId="109" fillId="53" borderId="32" applyNumberFormat="0" applyAlignment="0" applyProtection="0"/>
    <xf numFmtId="0" fontId="110" fillId="51" borderId="31" applyNumberFormat="0" applyProtection="0">
      <alignment horizontal="center"/>
    </xf>
    <xf numFmtId="0" fontId="110" fillId="51" borderId="31" applyNumberFormat="0" applyProtection="0">
      <alignment horizontal="left"/>
    </xf>
    <xf numFmtId="0" fontId="111" fillId="21" borderId="0" applyNumberFormat="0" applyBorder="0" applyProtection="0">
      <alignment horizontal="left"/>
    </xf>
    <xf numFmtId="0" fontId="112" fillId="21" borderId="0" applyNumberFormat="0" applyBorder="0" applyProtection="0">
      <alignment horizontal="left"/>
    </xf>
    <xf numFmtId="0" fontId="112" fillId="50" borderId="32" applyNumberFormat="0" applyAlignment="0" applyProtection="0"/>
    <xf numFmtId="0" fontId="109" fillId="52" borderId="32" applyNumberFormat="0" applyAlignment="0" applyProtection="0"/>
    <xf numFmtId="0" fontId="109" fillId="53" borderId="32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8" fillId="0" borderId="0" applyNumberFormat="0" applyBorder="0" applyAlignment="0"/>
    <xf numFmtId="0" fontId="32" fillId="0" borderId="0" applyNumberFormat="0" applyBorder="0" applyAlignment="0"/>
    <xf numFmtId="0" fontId="100" fillId="0" borderId="0" applyNumberFormat="0" applyBorder="0" applyAlignment="0"/>
    <xf numFmtId="0" fontId="113" fillId="0" borderId="0" applyNumberFormat="0" applyBorder="0" applyAlignment="0"/>
    <xf numFmtId="0" fontId="100" fillId="0" borderId="0" applyNumberFormat="0" applyBorder="0" applyAlignment="0"/>
    <xf numFmtId="0" fontId="114" fillId="0" borderId="4"/>
    <xf numFmtId="40" fontId="115" fillId="0" borderId="0" applyBorder="0">
      <alignment horizontal="right"/>
    </xf>
    <xf numFmtId="0" fontId="116" fillId="0" borderId="0" applyFill="0" applyBorder="0" applyProtection="0">
      <alignment horizontal="center" vertical="center"/>
    </xf>
    <xf numFmtId="0" fontId="117" fillId="0" borderId="0" applyBorder="0" applyProtection="0">
      <alignment vertical="center"/>
    </xf>
    <xf numFmtId="0" fontId="117" fillId="0" borderId="18" applyBorder="0" applyProtection="0">
      <alignment horizontal="right" vertical="center"/>
    </xf>
    <xf numFmtId="0" fontId="118" fillId="54" borderId="0" applyBorder="0" applyProtection="0">
      <alignment horizontal="centerContinuous" vertical="center"/>
    </xf>
    <xf numFmtId="0" fontId="118" fillId="55" borderId="18" applyBorder="0" applyProtection="0">
      <alignment horizontal="centerContinuous" vertical="center"/>
    </xf>
    <xf numFmtId="0" fontId="15" fillId="0" borderId="0" applyBorder="0" applyProtection="0">
      <alignment vertical="center"/>
    </xf>
    <xf numFmtId="0" fontId="116" fillId="0" borderId="0" applyFill="0" applyBorder="0" applyProtection="0"/>
    <xf numFmtId="0" fontId="119" fillId="0" borderId="0" applyFill="0" applyBorder="0" applyProtection="0">
      <alignment horizontal="left"/>
    </xf>
    <xf numFmtId="0" fontId="63" fillId="0" borderId="1" applyFill="0" applyBorder="0" applyProtection="0">
      <alignment horizontal="left" vertical="top"/>
    </xf>
    <xf numFmtId="0" fontId="71" fillId="0" borderId="0" applyNumberFormat="0" applyAlignment="0">
      <alignment horizontal="center"/>
    </xf>
    <xf numFmtId="0" fontId="18" fillId="31" borderId="21" applyNumberFormat="0" applyAlignment="0">
      <alignment horizontal="center"/>
    </xf>
    <xf numFmtId="49" fontId="28" fillId="0" borderId="0" applyFill="0" applyBorder="0" applyAlignment="0"/>
    <xf numFmtId="236" fontId="20" fillId="0" borderId="0" applyFill="0" applyBorder="0" applyAlignment="0"/>
    <xf numFmtId="237" fontId="20" fillId="0" borderId="0" applyFill="0" applyBorder="0" applyAlignment="0"/>
    <xf numFmtId="49" fontId="15" fillId="0" borderId="0" applyNumberFormat="0">
      <alignment wrapText="1"/>
    </xf>
    <xf numFmtId="0" fontId="15" fillId="0" borderId="0"/>
    <xf numFmtId="181" fontId="15" fillId="0" borderId="0" applyFont="0" applyFill="0" applyBorder="0" applyAlignment="0" applyProtection="0"/>
    <xf numFmtId="192" fontId="15" fillId="0" borderId="0" applyFont="0" applyFill="0" applyBorder="0" applyAlignment="0" applyProtection="0"/>
    <xf numFmtId="0" fontId="107" fillId="56" borderId="0"/>
    <xf numFmtId="38" fontId="120" fillId="11" borderId="0">
      <alignment horizontal="center"/>
    </xf>
    <xf numFmtId="0" fontId="15" fillId="0" borderId="0" applyBorder="0"/>
    <xf numFmtId="230" fontId="121" fillId="0" borderId="33">
      <alignment horizontal="center" vertical="center"/>
    </xf>
    <xf numFmtId="0" fontId="15" fillId="0" borderId="0" applyBorder="0"/>
    <xf numFmtId="38" fontId="70" fillId="0" borderId="0"/>
    <xf numFmtId="0" fontId="122" fillId="0" borderId="0">
      <alignment vertical="center"/>
    </xf>
    <xf numFmtId="0" fontId="15" fillId="0" borderId="34" applyNumberFormat="0" applyFont="0" applyFill="0" applyAlignment="0" applyProtection="0"/>
    <xf numFmtId="242" fontId="123" fillId="0" borderId="0">
      <alignment horizontal="left"/>
      <protection locked="0"/>
    </xf>
    <xf numFmtId="0" fontId="72" fillId="0" borderId="27" applyNumberFormat="0" applyBorder="0" applyProtection="0">
      <alignment horizontal="center"/>
    </xf>
    <xf numFmtId="0" fontId="104" fillId="0" borderId="18" applyNumberFormat="0" applyFont="0" applyBorder="0" applyAlignment="0" applyProtection="0">
      <alignment horizontal="centerContinuous" vertical="center"/>
    </xf>
    <xf numFmtId="198" fontId="15" fillId="21" borderId="0" applyNumberFormat="0" applyFont="0" applyFill="0" applyBorder="0" applyAlignment="0">
      <alignment horizontal="centerContinuous" vertical="center"/>
      <protection locked="0"/>
    </xf>
    <xf numFmtId="0" fontId="59" fillId="30" borderId="0" applyNumberFormat="0" applyFill="0" applyAlignment="0">
      <alignment horizontal="centerContinuous" vertical="center"/>
    </xf>
    <xf numFmtId="0" fontId="124" fillId="0" borderId="0">
      <alignment vertical="top"/>
    </xf>
    <xf numFmtId="179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200" fontId="15" fillId="0" borderId="0" applyFont="0" applyFill="0" applyBorder="0" applyAlignment="0" applyProtection="0"/>
    <xf numFmtId="201" fontId="1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25" fillId="0" borderId="0"/>
    <xf numFmtId="0" fontId="21" fillId="0" borderId="0" applyNumberFormat="0" applyFont="0" applyFill="0" applyBorder="0" applyProtection="0">
      <alignment horizontal="center" vertical="center" wrapText="1"/>
    </xf>
    <xf numFmtId="202" fontId="66" fillId="0" borderId="0" applyBorder="0" applyProtection="0">
      <alignment horizontal="right" vertical="center"/>
    </xf>
    <xf numFmtId="240" fontId="14" fillId="0" borderId="0">
      <alignment horizontal="left"/>
    </xf>
    <xf numFmtId="0" fontId="15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27" fillId="0" borderId="0" xfId="0" applyFont="1"/>
    <xf numFmtId="253" fontId="127" fillId="0" borderId="0" xfId="0" applyNumberFormat="1" applyFont="1"/>
    <xf numFmtId="0" fontId="127" fillId="0" borderId="0" xfId="0" applyFont="1" applyAlignment="1">
      <alignment horizontal="center"/>
    </xf>
    <xf numFmtId="9" fontId="127" fillId="0" borderId="0" xfId="0" applyNumberFormat="1" applyFont="1"/>
    <xf numFmtId="0" fontId="128" fillId="0" borderId="0" xfId="0" applyFont="1"/>
    <xf numFmtId="1" fontId="127" fillId="0" borderId="0" xfId="332" applyNumberFormat="1" applyFont="1"/>
    <xf numFmtId="254" fontId="127" fillId="0" borderId="0" xfId="332" applyNumberFormat="1" applyFont="1"/>
    <xf numFmtId="9" fontId="127" fillId="0" borderId="0" xfId="462" applyFont="1"/>
    <xf numFmtId="0" fontId="0" fillId="0" borderId="0" xfId="0" applyAlignment="1">
      <alignment horizontal="center" wrapText="1"/>
    </xf>
    <xf numFmtId="9" fontId="126" fillId="0" borderId="0" xfId="462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129" fillId="57" borderId="31" xfId="562" applyFont="1" applyFill="1" applyAlignment="1">
      <alignment horizontal="center" vertical="center"/>
    </xf>
    <xf numFmtId="0" fontId="129" fillId="57" borderId="31" xfId="562" applyFont="1" applyFill="1" applyAlignment="1">
      <alignment horizontal="center" vertical="center" wrapText="1"/>
    </xf>
    <xf numFmtId="0" fontId="127" fillId="0" borderId="35" xfId="0" applyFont="1" applyBorder="1"/>
    <xf numFmtId="253" fontId="127" fillId="0" borderId="36" xfId="0" applyNumberFormat="1" applyFont="1" applyBorder="1"/>
    <xf numFmtId="253" fontId="127" fillId="0" borderId="37" xfId="0" applyNumberFormat="1" applyFont="1" applyBorder="1"/>
    <xf numFmtId="0" fontId="127" fillId="0" borderId="1" xfId="0" applyFont="1" applyBorder="1"/>
    <xf numFmtId="0" fontId="127" fillId="0" borderId="0" xfId="0" applyFont="1" applyBorder="1" applyAlignment="1">
      <alignment horizontal="center"/>
    </xf>
    <xf numFmtId="0" fontId="127" fillId="0" borderId="15" xfId="0" applyFont="1" applyBorder="1" applyAlignment="1">
      <alignment horizontal="center"/>
    </xf>
    <xf numFmtId="0" fontId="127" fillId="0" borderId="38" xfId="0" applyFont="1" applyBorder="1"/>
    <xf numFmtId="0" fontId="127" fillId="0" borderId="27" xfId="0" applyFont="1" applyBorder="1"/>
    <xf numFmtId="9" fontId="127" fillId="0" borderId="18" xfId="0" applyNumberFormat="1" applyFont="1" applyBorder="1" applyAlignment="1">
      <alignment horizontal="center"/>
    </xf>
    <xf numFmtId="9" fontId="127" fillId="0" borderId="39" xfId="0" applyNumberFormat="1" applyFont="1" applyBorder="1" applyAlignment="1">
      <alignment horizontal="center"/>
    </xf>
  </cellXfs>
  <cellStyles count="647">
    <cellStyle name=" 1" xfId="1"/>
    <cellStyle name=" 10" xfId="2"/>
    <cellStyle name=" 11" xfId="3"/>
    <cellStyle name=" 12" xfId="4"/>
    <cellStyle name=" 13" xfId="5"/>
    <cellStyle name=" 14" xfId="6"/>
    <cellStyle name=" 15" xfId="7"/>
    <cellStyle name=" 16" xfId="8"/>
    <cellStyle name=" 17" xfId="9"/>
    <cellStyle name=" 18" xfId="10"/>
    <cellStyle name=" 19" xfId="11"/>
    <cellStyle name=" 2" xfId="12"/>
    <cellStyle name=" 20" xfId="13"/>
    <cellStyle name=" 21" xfId="14"/>
    <cellStyle name=" 22" xfId="15"/>
    <cellStyle name=" 3" xfId="16"/>
    <cellStyle name=" 4" xfId="17"/>
    <cellStyle name=" 5" xfId="18"/>
    <cellStyle name=" 6" xfId="19"/>
    <cellStyle name=" 7" xfId="20"/>
    <cellStyle name=" 8" xfId="21"/>
    <cellStyle name=" 9" xfId="22"/>
    <cellStyle name=" Writer Import]_x000d__x000a_Display Dialog=No_x000d__x000a__x000d__x000a_[Horizontal Arrange]_x000d__x000a_Dimensions Interlocking=Yes_x000d__x000a_Sum Hierarchy=Yes_x000d__x000a_Generate" xfId="23"/>
    <cellStyle name="#,##0" xfId="24"/>
    <cellStyle name="#,##0.00¢/kWh" xfId="25"/>
    <cellStyle name="$k" xfId="26"/>
    <cellStyle name="%" xfId="27"/>
    <cellStyle name="******************************************" xfId="28"/>
    <cellStyle name="???b???b???b???b???b???b???b???b???b???b???b???b???b???b???b???b???b???b???b???b???b???b???b???b??" xfId="29"/>
    <cellStyle name="???b???b???b???b???b???b???b???b???b???b???b¯??b???b???b???b???b???b???b???b???b???b???b???b???b??" xfId="30"/>
    <cellStyle name="???b???b£??b???b???b???b??ßb???b???b???b???b???b???b???b???b???b???b???b???b???b???b???b¯??b???b??" xfId="31"/>
    <cellStyle name="???b??ßb???b???b???b???b???b???b???b???b???b???b???b???b???b???b???b¯??b???b???b???b???b???b???b??" xfId="32"/>
    <cellStyle name="??b???b???b???b???b???b???b???b???b???b???b???b???b??_x0003_b???b???b???b???b???b???b???b???b???b???b???b???b???b???b???b???b???b???b???b???b???b???b???b???b???b???b???b???b???b???b???b???b???b???b???b???b???b???b???b???b???b???b???b???b???b?" xfId="33"/>
    <cellStyle name="??b??_x0003_b???b???b???b???b???b???b???b???b???b???b???b???b???b???b???b???b???b???b???b???b???b???b???b???b???b???b???b???b???b???b???b???b???b???b???b???b???b???b???b???b???b???b???b???b???b???b???b???b???b???b???b???b???b???b???b???b???b???b???b???b???b?" xfId="34"/>
    <cellStyle name="?b???b???b???b??" xfId="35"/>
    <cellStyle name="_%(SignOnly)" xfId="36"/>
    <cellStyle name="_%(SignSpaceOnly)" xfId="37"/>
    <cellStyle name="_051024 Departmental YEE" xfId="38"/>
    <cellStyle name="_051024 Departmental YEE1" xfId="39"/>
    <cellStyle name="_121306 Bell Mobility Wireless WD9 Deckv2" xfId="40"/>
    <cellStyle name="_2005 FY" xfId="41"/>
    <cellStyle name="_2005 FY_Wireless Report_MASTER TO USE" xfId="42"/>
    <cellStyle name="_2006 12 ABC Demand impact on Prod to Cath" xfId="43"/>
    <cellStyle name="_2006 BEV Allocations (Monthly Distribution) 12-22" xfId="44"/>
    <cellStyle name="_2006 CAPEX Plan_V0.50_SUMMARY by Segment" xfId="45"/>
    <cellStyle name="_2006 -MobilityBDI1" xfId="46"/>
    <cellStyle name="_2006 Opex Consolidated-including reductions V Mar 1" xfId="47"/>
    <cellStyle name="_2006 Opex Consolidated-including reductions V Mar 13" xfId="48"/>
    <cellStyle name="_2007 2008 2009 Capital Plan" xfId="49"/>
    <cellStyle name="_2007 Capital - updated Sept 17, 2006" xfId="50"/>
    <cellStyle name="_2007 Capital Plan - updated Sept 11 2006" xfId="51"/>
    <cellStyle name="_2007 PLan Initiatives Summary by Quarter - Jan 28 SP Reconciliation" xfId="52"/>
    <cellStyle name="_2009  2010 model-V9" xfId="53"/>
    <cellStyle name="_3 year GW estimate _ 26 Mar 07" xfId="54"/>
    <cellStyle name="_3 YR Plan Summaryv2 (price increase in base)" xfId="55"/>
    <cellStyle name="_6 year model -  presented to GC on Oct 18 no links mf May 7_07" xfId="56"/>
    <cellStyle name="_August Capital Flash1" xfId="57"/>
    <cellStyle name="_Base YEE June 1st 2005" xfId="58"/>
    <cellStyle name="_BCE YEE8 with elims- do not use (aug06)" xfId="59"/>
    <cellStyle name="_Bell Residential Services YEE Nov3rd" xfId="60"/>
    <cellStyle name="_Bell Residential Services YEE Nov3rd1" xfId="61"/>
    <cellStyle name="_Bell Residential Services YEE oct 27th v3" xfId="62"/>
    <cellStyle name="_Bell West Transfer Summary" xfId="63"/>
    <cellStyle name="_BitW  GT 2006 Capex Budget v26_14 Oct 05" xfId="64"/>
    <cellStyle name="_Book1 (3)" xfId="65"/>
    <cellStyle name="_Book2 (2)" xfId="66"/>
    <cellStyle name="_Book22" xfId="67"/>
    <cellStyle name="_Book24" xfId="68"/>
    <cellStyle name="_Book31" xfId="69"/>
    <cellStyle name="_Book31_Consumer Costs Variable vs Fixed" xfId="70"/>
    <cellStyle name="_BRS AR Graphing Dec 06" xfId="71"/>
    <cellStyle name="_BRS Q4 QEE Update Dec 2nd v2" xfId="72"/>
    <cellStyle name="_BRS Q4 QEE Update Dec 2nd v3" xfId="73"/>
    <cellStyle name="_BST 2006 cap plan_info to finance_oct 26" xfId="74"/>
    <cellStyle name="_Budget P&amp;L-For Binder with reprofiling" xfId="75"/>
    <cellStyle name="_Budget P&amp;L-For Binder with reprofiling_Wireless Report_MASTER TO USE" xfId="76"/>
    <cellStyle name="_BW Mapping details - BST -  June 1st" xfId="77"/>
    <cellStyle name="_BW Mapping details - BST-August 25th" xfId="78"/>
    <cellStyle name="_BW OPS-0107_2" xfId="79"/>
    <cellStyle name="_BW YEE Bell West WD5 (Nov 6th)" xfId="80"/>
    <cellStyle name="_Capital 2007 details" xfId="81"/>
    <cellStyle name="_Capital 2010r" xfId="82"/>
    <cellStyle name="_Capital 3 yr Plan May 9" xfId="83"/>
    <cellStyle name="_Capital Projects with Financials 2" xfId="84"/>
    <cellStyle name="_Capital Projects with Financials 2_Wireless Report_MASTER TO USE" xfId="85"/>
    <cellStyle name="_Channel Page Adds to Shastri" xfId="86"/>
    <cellStyle name="_Comma" xfId="87"/>
    <cellStyle name="_Comma_070516 - Internet Mini Plan - vf modified" xfId="88"/>
    <cellStyle name="_Comma_Video Mini Plan - SH" xfId="89"/>
    <cellStyle name="_Comma_Voice Mini Plan - vF (3)_revised May16" xfId="90"/>
    <cellStyle name="_Comma_Wireless Mini Plan - vF" xfId="91"/>
    <cellStyle name="_Comma_Wireless Report_MASTER TO USE" xfId="92"/>
    <cellStyle name="_communication to finance oct 21" xfId="93"/>
    <cellStyle name="_confidential file for Jim" xfId="94"/>
    <cellStyle name="_Consolidated" xfId="95"/>
    <cellStyle name="_Consumer Costs Variable vs Fixed" xfId="96"/>
    <cellStyle name="_Consumer Expenses June YTD " xfId="97"/>
    <cellStyle name="_Consumer Galileo KPI Exec Package - April 05 jc1" xfId="98"/>
    <cellStyle name="_Consumer Market YEE &amp; List of overlays" xfId="99"/>
    <cellStyle name="_Copy of 2006 12 Deferred revenue and costs summary to Cath" xfId="100"/>
    <cellStyle name="_Copy of 2007 SMB Program View with Benefits(v2)2" xfId="101"/>
    <cellStyle name="_Cost Management Initiative Template vSept 8th Detail" xfId="102"/>
    <cellStyle name="_Cost Reduction - Aug 06" xfId="103"/>
    <cellStyle name="_Cost Reduction - May 2006" xfId="104"/>
    <cellStyle name="_CSG Account Transfer 2006-01-27 (Revised)" xfId="105"/>
    <cellStyle name="_CSG Waterfall Summary" xfId="106"/>
    <cellStyle name="_Currency" xfId="107"/>
    <cellStyle name="_Currency_070516 - Internet Mini Plan - vf modified" xfId="108"/>
    <cellStyle name="_Currency_Video Mini Plan - SH" xfId="109"/>
    <cellStyle name="_Currency_Voice Mini Plan - vF (3)_revised May16" xfId="110"/>
    <cellStyle name="_Currency_Wireless Mini Plan - vF" xfId="111"/>
    <cellStyle name="_Currency_Wireless Report_MASTER TO USE" xfId="112"/>
    <cellStyle name="_CurrencySpace" xfId="113"/>
    <cellStyle name="_CurrencySpace_070516 - Internet Mini Plan - vf modified" xfId="114"/>
    <cellStyle name="_CurrencySpace_Video Mini Plan - SH" xfId="115"/>
    <cellStyle name="_CurrencySpace_Voice Mini Plan - vF (3)_revised May16" xfId="116"/>
    <cellStyle name="_CurrencySpace_Wireless Mini Plan - vF" xfId="117"/>
    <cellStyle name="_Dec 2006 FCF" xfId="118"/>
    <cellStyle name="_EBITDA 2006 Analysis - Aug 06" xfId="119"/>
    <cellStyle name="_EBITDA 2006 Analysis - Jun 06" xfId="120"/>
    <cellStyle name="_EBITDA 2006 Analysis - Jun 06 Revised July 18" xfId="121"/>
    <cellStyle name="_EBITDA 2006 Analysis for Distribution - Jul 06" xfId="122"/>
    <cellStyle name="_EBITDA tracker Nov 6th jfl" xfId="123"/>
    <cellStyle name="_Econ_Sheerness_Valuator Model_030205" xfId="124"/>
    <cellStyle name="_Eugene's PL July 7th v2" xfId="125"/>
    <cellStyle name="_Euro" xfId="126"/>
    <cellStyle name="_Expense_Budget_System" xfId="127"/>
    <cellStyle name="_FCF Template" xfId="128"/>
    <cellStyle name="_FCF Template (2)" xfId="129"/>
    <cellStyle name="_Financial October 30th meeting" xfId="130"/>
    <cellStyle name="_Free Cash Flow" xfId="131"/>
    <cellStyle name="_Free Cash Flow sheet" xfId="132"/>
    <cellStyle name="_GT Budget Summary 2005-06-MT" xfId="133"/>
    <cellStyle name="_Headcount info" xfId="134"/>
    <cellStyle name="_Headcount info_Wireless Report_MASTER TO USE" xfId="135"/>
    <cellStyle name="_Heading" xfId="136"/>
    <cellStyle name="_Highlight" xfId="137"/>
    <cellStyle name="_HR_Pages v2" xfId="138"/>
    <cellStyle name="_Jasper to current view" xfId="139"/>
    <cellStyle name="_July 2005 YEE Working Template FINAL SUBMISSION" xfId="140"/>
    <cellStyle name="_June27 Summary Chart Final" xfId="141"/>
    <cellStyle name="_June27 Summary Chart Final_Wireless Report_MASTER TO USE" xfId="142"/>
    <cellStyle name="_March forecast SMB And BST combined March 13" xfId="143"/>
    <cellStyle name="_Mobility BST plan v44 JC" xfId="144"/>
    <cellStyle name="_Mobility-One List June 2_updated June 7" xfId="145"/>
    <cellStyle name="_Multiple" xfId="146"/>
    <cellStyle name="_Multiple_070516 - Internet Mini Plan - vf modified" xfId="147"/>
    <cellStyle name="_Multiple_Video Mini Plan - SH" xfId="148"/>
    <cellStyle name="_Multiple_Voice Mini Plan - vF (3)_revised May16" xfId="149"/>
    <cellStyle name="_Multiple_Wireless Mini Plan - vF" xfId="150"/>
    <cellStyle name="_Multiple_Wireless Report_MASTER TO USE" xfId="151"/>
    <cellStyle name="_MultipleSpace" xfId="152"/>
    <cellStyle name="_MultipleSpace_070516 - Internet Mini Plan - vf modified" xfId="153"/>
    <cellStyle name="_MultipleSpace_Video Mini Plan - SH" xfId="154"/>
    <cellStyle name="_MultipleSpace_Voice Mini Plan - vF (3)_revised May16" xfId="155"/>
    <cellStyle name="_MultipleSpace_Wireless Mini Plan - vF" xfId="156"/>
    <cellStyle name="_MultipleSpace_Wireless Report_MASTER TO USE" xfId="157"/>
    <cellStyle name="_NewEng" xfId="158"/>
    <cellStyle name="_NewEng_Wireless Report_MASTER TO USE" xfId="159"/>
    <cellStyle name="_Oct 19 YEE update" xfId="160"/>
    <cellStyle name="_One List - Draft 08 06 06-smb updated v3_Vic" xfId="161"/>
    <cellStyle name="_One List - Draft 08 06 06-smb updated v4_Vic2" xfId="162"/>
    <cellStyle name="_One List - Draft Consolidation" xfId="163"/>
    <cellStyle name="_Outer years planning" xfId="164"/>
    <cellStyle name="_P&amp;L Summary FCST 06Act 05Act" xfId="165"/>
    <cellStyle name="_P&amp;L Summary PFCST BUD NH V2" xfId="166"/>
    <cellStyle name="_Percent" xfId="167"/>
    <cellStyle name="_Percent_Wireless Report_MASTER TO USE" xfId="168"/>
    <cellStyle name="_PercentSpace" xfId="169"/>
    <cellStyle name="_PercentSpace_Wireless Report_MASTER TO USE" xfId="170"/>
    <cellStyle name="_PFCST-BUD Bridge JanME" xfId="171"/>
    <cellStyle name="_Plan_V0.60_SUMMARY BY SEGMENT_Dec23rd" xfId="172"/>
    <cellStyle name="_Planning Summary 2007" xfId="173"/>
    <cellStyle name="_Priority List - June 7, 2006" xfId="174"/>
    <cellStyle name="_Residential Services Financials sept 15" xfId="175"/>
    <cellStyle name="_Risk and Ops - February Forecast" xfId="176"/>
    <cellStyle name="_Risk and Ops Template" xfId="177"/>
    <cellStyle name="_Risk and Ops Templatel (2)" xfId="178"/>
    <cellStyle name="_Sept YEE" xfId="179"/>
    <cellStyle name="_September Flash1" xfId="180"/>
    <cellStyle name="_SG_2007 Curr View of SMB WP - 2007-03-02 (2)" xfId="181"/>
    <cellStyle name="_Sheet1" xfId="182"/>
    <cellStyle name="_Sheet1_Wireless Report_MASTER TO USE" xfId="183"/>
    <cellStyle name="_Sheet4" xfId="184"/>
    <cellStyle name="_SMB Model 2 0 FINAL WITH NOTES-With Apr-Jun budget transfer" xfId="185"/>
    <cellStyle name="_SubHeading" xfId="186"/>
    <cellStyle name="_Summary by channel - mf file v4" xfId="187"/>
    <cellStyle name="_Summary by channel - mf file v6" xfId="188"/>
    <cellStyle name="_Table" xfId="189"/>
    <cellStyle name="_Table of Content" xfId="190"/>
    <cellStyle name="_Table_070516 - Internet Mini Plan - vf modified" xfId="191"/>
    <cellStyle name="_Table_Video Mini Plan - SH" xfId="192"/>
    <cellStyle name="_Table_Voice Mini Plan - vF (3)_revised May16" xfId="193"/>
    <cellStyle name="_Table_Wireless Mini Plan - vF" xfId="194"/>
    <cellStyle name="_TableHead" xfId="195"/>
    <cellStyle name="_TableHead_070516 - Internet Mini Plan - vf modified" xfId="196"/>
    <cellStyle name="_TableHead_Video Mini Plan - SH" xfId="197"/>
    <cellStyle name="_TableHead_Voice Mini Plan - vF (3)_revised May16" xfId="198"/>
    <cellStyle name="_TableHead_Wireless Mini Plan - vF" xfId="199"/>
    <cellStyle name="_TableRowHead" xfId="200"/>
    <cellStyle name="_TableRowHead_070516 - Internet Mini Plan - vf modified" xfId="201"/>
    <cellStyle name="_TableRowHead_Video Mini Plan - SH" xfId="202"/>
    <cellStyle name="_TableRowHead_Voice Mini Plan - vF (3)_revised May16" xfId="203"/>
    <cellStyle name="_TableRowHead_Wireless Mini Plan - vF" xfId="204"/>
    <cellStyle name="_TableSuperHead" xfId="205"/>
    <cellStyle name="_TableSuperHead_070516 - Internet Mini Plan - vf modified" xfId="206"/>
    <cellStyle name="_TableSuperHead_Video Mini Plan - SH" xfId="207"/>
    <cellStyle name="_TableSuperHead_Voice Mini Plan - vF (3)_revised May16" xfId="208"/>
    <cellStyle name="_TableSuperHead_Wireless Mini Plan - vF" xfId="209"/>
    <cellStyle name="_VARS Comparison Feb 12th" xfId="210"/>
    <cellStyle name="_WD1 Notes July" xfId="211"/>
    <cellStyle name="_WD10_June_System" xfId="212"/>
    <cellStyle name="_WD5 Flash Results_Front Pages" xfId="213"/>
    <cellStyle name="_WD6 Consumer Distribute" xfId="214"/>
    <cellStyle name="_WD9_Insert" xfId="215"/>
    <cellStyle name="_Wireline Capex 2006_v2" xfId="216"/>
    <cellStyle name="_YEE  List of overlays sept 15th" xfId="217"/>
    <cellStyle name="_YEE August 30th" xfId="218"/>
    <cellStyle name="_YEE August 30th v2" xfId="219"/>
    <cellStyle name="_YEE september 15th v2" xfId="220"/>
    <cellStyle name="’Ê‰Ý [0.00]_!!!GO" xfId="221"/>
    <cellStyle name="’Ê‰Ý_!!!GO" xfId="222"/>
    <cellStyle name="•W_!!!GO" xfId="223"/>
    <cellStyle name="0.00%" xfId="224"/>
    <cellStyle name="¹éºÐÀ²_±âÅ¸" xfId="225"/>
    <cellStyle name="20% - Accent1 2" xfId="226"/>
    <cellStyle name="20% - Accent2 2" xfId="227"/>
    <cellStyle name="20% - Accent3 2" xfId="228"/>
    <cellStyle name="20% - Accent4 2" xfId="229"/>
    <cellStyle name="20% - Accent5 2" xfId="230"/>
    <cellStyle name="20% - Accent6 2" xfId="231"/>
    <cellStyle name="40% - Accent1 2" xfId="232"/>
    <cellStyle name="40% - Accent2 2" xfId="233"/>
    <cellStyle name="40% - Accent3 2" xfId="234"/>
    <cellStyle name="40% - Accent4 2" xfId="235"/>
    <cellStyle name="40% - Accent5 2" xfId="236"/>
    <cellStyle name="40% - Accent6 2" xfId="237"/>
    <cellStyle name="60% - Accent1 2" xfId="238"/>
    <cellStyle name="60% - Accent2 2" xfId="239"/>
    <cellStyle name="60% - Accent3 2" xfId="240"/>
    <cellStyle name="60% - Accent4 2" xfId="241"/>
    <cellStyle name="60% - Accent5 2" xfId="242"/>
    <cellStyle name="60% - Accent6 2" xfId="243"/>
    <cellStyle name="6mal" xfId="244"/>
    <cellStyle name="Accent1 2" xfId="245"/>
    <cellStyle name="Accent2 2" xfId="246"/>
    <cellStyle name="Accent3 2" xfId="247"/>
    <cellStyle name="Accent4 2" xfId="248"/>
    <cellStyle name="Accent5 2" xfId="249"/>
    <cellStyle name="Accent6 2" xfId="250"/>
    <cellStyle name="Acct - Legacy" xfId="251"/>
    <cellStyle name="Acct - SAP" xfId="252"/>
    <cellStyle name="Acctg$" xfId="253"/>
    <cellStyle name="Acctg_Double" xfId="254"/>
    <cellStyle name="act.0" xfId="255"/>
    <cellStyle name="Actg $" xfId="256"/>
    <cellStyle name="Actg $.00" xfId="257"/>
    <cellStyle name="Actg $_1.5 Serv Rev" xfId="258"/>
    <cellStyle name="Actg Dbl $" xfId="259"/>
    <cellStyle name="Actg Sngl" xfId="260"/>
    <cellStyle name="Actg Sngl $" xfId="261"/>
    <cellStyle name="Actg Sngl_03 2005 Flash Report" xfId="262"/>
    <cellStyle name="Actual Date" xfId="263"/>
    <cellStyle name="Add" xfId="264"/>
    <cellStyle name="ÅëÈ­ [0]_±âÅ¸" xfId="265"/>
    <cellStyle name="ÅëÈ­_±âÅ¸" xfId="266"/>
    <cellStyle name="Amt - 0 Dec" xfId="267"/>
    <cellStyle name="Anos" xfId="268"/>
    <cellStyle name="args.style" xfId="269"/>
    <cellStyle name="Arial8" xfId="270"/>
    <cellStyle name="Array Enter" xfId="271"/>
    <cellStyle name="ÄÞ¸¶ [0]_±âÅ¸" xfId="272"/>
    <cellStyle name="ÄÞ¸¶_±âÅ¸" xfId="273"/>
    <cellStyle name="b???b???b???b???b???b???b???b???b???b???b???b???b???b???b???b???b???b???b???b???b???b??_x0003_b???b???b?" xfId="274"/>
    <cellStyle name="b???b???b???b???b???b???b???b???b???b???b???b???b???b???b???b???b???b??_x0003_b???b???b???b???b???b???b???b???b???b???b???b???b???b???b???b???b???b???b???b???b???b???b?" xfId="275"/>
    <cellStyle name="b???b???b???b???b???b???b???b??_x0003_b???b???b???b???b???b???b???b???b?" xfId="276"/>
    <cellStyle name="Background" xfId="277"/>
    <cellStyle name="Bad 2" xfId="278"/>
    <cellStyle name="base" xfId="279"/>
    <cellStyle name="biu" xfId="280"/>
    <cellStyle name="Body" xfId="281"/>
    <cellStyle name="Border Heavy" xfId="282"/>
    <cellStyle name="Border Thin" xfId="283"/>
    <cellStyle name="BorderAreas" xfId="284"/>
    <cellStyle name="Bullet" xfId="285"/>
    <cellStyle name="Ç¥ÁØ_¿ù°£¿ä¾àº¸°í" xfId="286"/>
    <cellStyle name="Calc Currency (0)" xfId="287"/>
    <cellStyle name="Calc Currency (2)" xfId="288"/>
    <cellStyle name="Calc Percent (0)" xfId="289"/>
    <cellStyle name="Calc Percent (1)" xfId="290"/>
    <cellStyle name="Calc Percent (2)" xfId="291"/>
    <cellStyle name="Calc Units (0)" xfId="292"/>
    <cellStyle name="Calc Units (1)" xfId="293"/>
    <cellStyle name="Calc Units (2)" xfId="294"/>
    <cellStyle name="Calculation 2" xfId="295"/>
    <cellStyle name="Cents" xfId="296"/>
    <cellStyle name="Cents (0.0)" xfId="297"/>
    <cellStyle name="CHANGE" xfId="298"/>
    <cellStyle name="CHANGEB" xfId="299"/>
    <cellStyle name="Check" xfId="300"/>
    <cellStyle name="Check Cell 2" xfId="301"/>
    <cellStyle name="ColHead" xfId="302"/>
    <cellStyle name="ColHeading" xfId="303"/>
    <cellStyle name="Column Headers" xfId="304"/>
    <cellStyle name="Column Title" xfId="305"/>
    <cellStyle name="com" xfId="306"/>
    <cellStyle name="Comma  - Style1" xfId="307"/>
    <cellStyle name="Comma  - Style2" xfId="308"/>
    <cellStyle name="Comma  - Style3" xfId="309"/>
    <cellStyle name="Comma  - Style4" xfId="310"/>
    <cellStyle name="Comma  - Style5" xfId="311"/>
    <cellStyle name="Comma  - Style6" xfId="312"/>
    <cellStyle name="Comma  - Style7" xfId="313"/>
    <cellStyle name="Comma  - Style8" xfId="314"/>
    <cellStyle name="Comma [00]" xfId="315"/>
    <cellStyle name="Comma [000]" xfId="316"/>
    <cellStyle name="Comma 0" xfId="317"/>
    <cellStyle name="Comma 2" xfId="318"/>
    <cellStyle name="Comma 3" xfId="319"/>
    <cellStyle name="Comma[1]" xfId="320"/>
    <cellStyle name="Comma0" xfId="321"/>
    <cellStyle name="commaAligned" xfId="322"/>
    <cellStyle name="Comment" xfId="323"/>
    <cellStyle name="Company" xfId="324"/>
    <cellStyle name="Complete" xfId="325"/>
    <cellStyle name="Constant" xfId="326"/>
    <cellStyle name="ConvVer" xfId="327"/>
    <cellStyle name="Copied" xfId="328"/>
    <cellStyle name="COST1" xfId="329"/>
    <cellStyle name="CurRatio" xfId="330"/>
    <cellStyle name="Currencù_Dist of STL" xfId="331"/>
    <cellStyle name="Currency" xfId="332" builtinId="4"/>
    <cellStyle name="Currency [00]" xfId="333"/>
    <cellStyle name="Currency 0" xfId="334"/>
    <cellStyle name="Currency 2" xfId="335"/>
    <cellStyle name="Currency(8)" xfId="336"/>
    <cellStyle name="Currency0" xfId="337"/>
    <cellStyle name="Date" xfId="338"/>
    <cellStyle name="Date - Full" xfId="339"/>
    <cellStyle name="Date - Mth-Yr" xfId="340"/>
    <cellStyle name="Date Aligned" xfId="341"/>
    <cellStyle name="Date Short" xfId="342"/>
    <cellStyle name="Date_~JEforBMOdiscountAmortization_20051215155717_0" xfId="343"/>
    <cellStyle name="Day" xfId="344"/>
    <cellStyle name="Del" xfId="345"/>
    <cellStyle name="DE-SELECT" xfId="346"/>
    <cellStyle name="Dezimal [0]_Actual vs. Prior" xfId="347"/>
    <cellStyle name="Dezimal_Actual vs. Prior" xfId="348"/>
    <cellStyle name="display1" xfId="349"/>
    <cellStyle name="dollar" xfId="350"/>
    <cellStyle name="dollar00" xfId="351"/>
    <cellStyle name="Dotted Line" xfId="352"/>
    <cellStyle name="Enter Currency (0)" xfId="353"/>
    <cellStyle name="Enter Currency (2)" xfId="354"/>
    <cellStyle name="Enter Units (0)" xfId="355"/>
    <cellStyle name="Enter Units (1)" xfId="356"/>
    <cellStyle name="Enter Units (2)" xfId="357"/>
    <cellStyle name="Entered" xfId="358"/>
    <cellStyle name="EntryCell" xfId="359"/>
    <cellStyle name="Euro" xfId="360"/>
    <cellStyle name="Explanatory Text 2" xfId="361"/>
    <cellStyle name="Factor" xfId="362"/>
    <cellStyle name="fav%" xfId="363"/>
    <cellStyle name="FinClose" xfId="364"/>
    <cellStyle name="Fixed" xfId="365"/>
    <cellStyle name="Footnote" xfId="366"/>
    <cellStyle name="Good 2" xfId="367"/>
    <cellStyle name="Grey" xfId="368"/>
    <cellStyle name="H«/_x0007_HnþýHnþ¸/_x000c_N_x0001_¯,,_x0001__x0012_OÔ" xfId="369"/>
    <cellStyle name="Hard Percent" xfId="370"/>
    <cellStyle name="Head 1" xfId="371"/>
    <cellStyle name="Header" xfId="372"/>
    <cellStyle name="Header1" xfId="373"/>
    <cellStyle name="Header2" xfId="374"/>
    <cellStyle name="Headers" xfId="375"/>
    <cellStyle name="heading" xfId="376"/>
    <cellStyle name="Heading 1 2" xfId="377"/>
    <cellStyle name="Heading 2 2" xfId="378"/>
    <cellStyle name="Heading 3 2" xfId="379"/>
    <cellStyle name="Heading 4 2" xfId="380"/>
    <cellStyle name="Heading1" xfId="381"/>
    <cellStyle name="Heading2" xfId="382"/>
    <cellStyle name="Heading3" xfId="383"/>
    <cellStyle name="Heading4" xfId="384"/>
    <cellStyle name="HEADINGS" xfId="385"/>
    <cellStyle name="HEADINGSTOP" xfId="386"/>
    <cellStyle name="HHV" xfId="387"/>
    <cellStyle name="Hi Lite" xfId="388"/>
    <cellStyle name="Hidden" xfId="389"/>
    <cellStyle name="HiLite" xfId="390"/>
    <cellStyle name="Input [yellow]" xfId="391"/>
    <cellStyle name="Input 0" xfId="392"/>
    <cellStyle name="Input 2" xfId="393"/>
    <cellStyle name="Input Cells" xfId="394"/>
    <cellStyle name="Input Value" xfId="395"/>
    <cellStyle name="InputCell" xfId="396"/>
    <cellStyle name="Integer" xfId="397"/>
    <cellStyle name="Item" xfId="398"/>
    <cellStyle name="ItemTypeClass" xfId="399"/>
    <cellStyle name="Komma [0]_GRAF A-V vs FOREC" xfId="400"/>
    <cellStyle name="Komma_GRAF A-V vs FOREC" xfId="401"/>
    <cellStyle name="KP_Normal" xfId="402"/>
    <cellStyle name="Label" xfId="403"/>
    <cellStyle name="left" xfId="404"/>
    <cellStyle name="Lien hypertexte" xfId="405"/>
    <cellStyle name="Lien hypertexte visité" xfId="406"/>
    <cellStyle name="Lien hypertexte_2004 Internals Matrix v9 (sent to units)" xfId="407"/>
    <cellStyle name="Link Currency (0)" xfId="408"/>
    <cellStyle name="Link Currency (2)" xfId="409"/>
    <cellStyle name="Link Units (0)" xfId="410"/>
    <cellStyle name="Link Units (1)" xfId="411"/>
    <cellStyle name="Link Units (2)" xfId="412"/>
    <cellStyle name="Linked Cell 2" xfId="413"/>
    <cellStyle name="Linked Cells" xfId="414"/>
    <cellStyle name="LOCKED" xfId="415"/>
    <cellStyle name="Map Labels" xfId="416"/>
    <cellStyle name="Map Legend" xfId="417"/>
    <cellStyle name="Map Title" xfId="418"/>
    <cellStyle name="Mil" xfId="419"/>
    <cellStyle name="Millares [0]_96 Risk" xfId="420"/>
    <cellStyle name="Millares_96 Risk" xfId="421"/>
    <cellStyle name="Milliers [0]_ Acces, Oct. 2000.xls Graphique 4" xfId="422"/>
    <cellStyle name="Milliers_ Acces, Oct. 2000.xls Graphique 4" xfId="423"/>
    <cellStyle name="Moneda [0]_96 Risk" xfId="424"/>
    <cellStyle name="Moneda_96 Risk" xfId="425"/>
    <cellStyle name="Monétaire [0]_ Acces, Oct. 2000.xls Graphique 4" xfId="426"/>
    <cellStyle name="Monétaire_ Acces, Oct. 2000.xls Graphique 4" xfId="427"/>
    <cellStyle name="Month" xfId="428"/>
    <cellStyle name="Multiple" xfId="429"/>
    <cellStyle name="Neutral 2" xfId="430"/>
    <cellStyle name="no dec" xfId="431"/>
    <cellStyle name="No-Action" xfId="432"/>
    <cellStyle name="NoEntry" xfId="433"/>
    <cellStyle name="Non d‚fini" xfId="434"/>
    <cellStyle name="Non_definito" xfId="435"/>
    <cellStyle name="Normal" xfId="0" builtinId="0"/>
    <cellStyle name="Normal - Style1" xfId="436"/>
    <cellStyle name="Normal 000$" xfId="437"/>
    <cellStyle name="Normal 2" xfId="438"/>
    <cellStyle name="Normal$" xfId="439"/>
    <cellStyle name="Normal(10)" xfId="440"/>
    <cellStyle name="Normal(12)" xfId="441"/>
    <cellStyle name="Normal(6)" xfId="442"/>
    <cellStyle name="Normal(8)" xfId="443"/>
    <cellStyle name="Not Implemented" xfId="444"/>
    <cellStyle name="Note 2" xfId="445"/>
    <cellStyle name="Œ…‹æØ‚è [0.00]_!!!GO" xfId="446"/>
    <cellStyle name="Œ…‹æØ‚è_!!!GO" xfId="447"/>
    <cellStyle name="Output 2" xfId="448"/>
    <cellStyle name="Output Amounts" xfId="449"/>
    <cellStyle name="Output Column Headings" xfId="450"/>
    <cellStyle name="Output Line Items" xfId="451"/>
    <cellStyle name="Output Report Heading" xfId="452"/>
    <cellStyle name="Output Report Title" xfId="453"/>
    <cellStyle name="Page Heading Large" xfId="454"/>
    <cellStyle name="Page Heading Small" xfId="455"/>
    <cellStyle name="Page Number" xfId="456"/>
    <cellStyle name="PageSubTitle" xfId="457"/>
    <cellStyle name="PageTitle" xfId="458"/>
    <cellStyle name="per m3" xfId="459"/>
    <cellStyle name="per Ton" xfId="460"/>
    <cellStyle name="per.style" xfId="461"/>
    <cellStyle name="Percent" xfId="462" builtinId="5"/>
    <cellStyle name="Percent (0.0)" xfId="463"/>
    <cellStyle name="Percent [0]" xfId="464"/>
    <cellStyle name="Percent [00]" xfId="465"/>
    <cellStyle name="Percent [2]" xfId="466"/>
    <cellStyle name="Percent 2" xfId="467"/>
    <cellStyle name="Percent Hard" xfId="468"/>
    <cellStyle name="Percent(10)" xfId="469"/>
    <cellStyle name="Percent(12)" xfId="470"/>
    <cellStyle name="Percent(8)" xfId="471"/>
    <cellStyle name="Percent[0]" xfId="472"/>
    <cellStyle name="PERCENTAGE" xfId="473"/>
    <cellStyle name="PercentChange" xfId="474"/>
    <cellStyle name="PrePop Currency (0)" xfId="475"/>
    <cellStyle name="PrePop Currency (2)" xfId="476"/>
    <cellStyle name="PrePop Units (0)" xfId="477"/>
    <cellStyle name="PrePop Units (1)" xfId="478"/>
    <cellStyle name="PrePop Units (2)" xfId="479"/>
    <cellStyle name="Presentation" xfId="480"/>
    <cellStyle name="pricing" xfId="481"/>
    <cellStyle name="PSChar" xfId="482"/>
    <cellStyle name="PSDate" xfId="483"/>
    <cellStyle name="PSDec" xfId="484"/>
    <cellStyle name="PSHeading" xfId="485"/>
    <cellStyle name="PSInt" xfId="486"/>
    <cellStyle name="PSSpacer" xfId="487"/>
    <cellStyle name="r2" xfId="488"/>
    <cellStyle name="RatioX" xfId="489"/>
    <cellStyle name="regstoresfromspecstores" xfId="490"/>
    <cellStyle name="REMOVED" xfId="491"/>
    <cellStyle name="REPORT" xfId="492"/>
    <cellStyle name="Reports" xfId="493"/>
    <cellStyle name="RevList" xfId="494"/>
    <cellStyle name="Right" xfId="495"/>
    <cellStyle name="RowLabels" xfId="496"/>
    <cellStyle name="s]_x000d__x000a_load=_x000d__x000a_run=_x000d__x000a_NullPort=None_x000d__x000a_device=HP LaserJet 4,HPPCL5MS,LPT1:_x000d__x000a_ScreenSaveActive=0_x000d__x000a_ScreenSaveTimeOut=120_x000d__x000a__x000d__x000a_[Desk" xfId="497"/>
    <cellStyle name="s]_x000d__x000a_load=_x000d__x000a_run=_x000d__x000a_NullPort=None_x000d__x000a_ScreenSaveActive=0_x000d__x000a_ScreenSaveTimeOut=120_x000d__x000a_device=HP LaserJet 4,HPPCL5MS,LPT1:_x000d__x000a__x000d__x000a_[Desk" xfId="498"/>
    <cellStyle name="SAPBEXaggData" xfId="499"/>
    <cellStyle name="SAPBEXaggDataEmph" xfId="500"/>
    <cellStyle name="SAPBEXaggItem" xfId="501"/>
    <cellStyle name="SAPBEXaggItemX" xfId="502"/>
    <cellStyle name="SAPBEXchaText" xfId="503"/>
    <cellStyle name="SAPBEXexcBad7" xfId="504"/>
    <cellStyle name="SAPBEXexcBad8" xfId="505"/>
    <cellStyle name="SAPBEXexcBad9" xfId="506"/>
    <cellStyle name="SAPBEXexcCritical4" xfId="507"/>
    <cellStyle name="SAPBEXexcCritical5" xfId="508"/>
    <cellStyle name="SAPBEXexcCritical6" xfId="509"/>
    <cellStyle name="SAPBEXexcGood1" xfId="510"/>
    <cellStyle name="SAPBEXexcGood2" xfId="511"/>
    <cellStyle name="SAPBEXexcGood3" xfId="512"/>
    <cellStyle name="SAPBEXfilterDrill" xfId="513"/>
    <cellStyle name="SAPBEXfilterItem" xfId="514"/>
    <cellStyle name="SAPBEXfilterText" xfId="515"/>
    <cellStyle name="SAPBEXformats" xfId="516"/>
    <cellStyle name="SAPBEXheaderItem" xfId="517"/>
    <cellStyle name="SAPBEXheaderText" xfId="518"/>
    <cellStyle name="SAPBEXHLevel0" xfId="519"/>
    <cellStyle name="SAPBEXHLevel0X" xfId="520"/>
    <cellStyle name="SAPBEXHLevel1" xfId="521"/>
    <cellStyle name="SAPBEXHLevel1X" xfId="522"/>
    <cellStyle name="SAPBEXHLevel2" xfId="523"/>
    <cellStyle name="SAPBEXHLevel2X" xfId="524"/>
    <cellStyle name="SAPBEXHLevel3" xfId="525"/>
    <cellStyle name="SAPBEXHLevel3X" xfId="526"/>
    <cellStyle name="SAPBEXinputData" xfId="527"/>
    <cellStyle name="SAPBEXresData" xfId="528"/>
    <cellStyle name="SAPBEXresDataEmph" xfId="529"/>
    <cellStyle name="SAPBEXresItem" xfId="530"/>
    <cellStyle name="SAPBEXresItemX" xfId="531"/>
    <cellStyle name="SAPBEXstdData" xfId="532"/>
    <cellStyle name="SAPBEXstdDataEmph" xfId="533"/>
    <cellStyle name="SAPBEXstdItem" xfId="534"/>
    <cellStyle name="SAPBEXstdItemX" xfId="535"/>
    <cellStyle name="SAPBEXtitle" xfId="536"/>
    <cellStyle name="SAPBEXundefined" xfId="537"/>
    <cellStyle name="Scenario" xfId="538"/>
    <cellStyle name="SectionHeading" xfId="539"/>
    <cellStyle name="SELECT" xfId="540"/>
    <cellStyle name="SEM-BPS-input-on" xfId="541"/>
    <cellStyle name="SEM-BPS-sub1" xfId="542"/>
    <cellStyle name="SEM-BPS-total" xfId="543"/>
    <cellStyle name="SeparatorBar" xfId="544"/>
    <cellStyle name="Shaded" xfId="545"/>
    <cellStyle name="SHADEDSTORES" xfId="546"/>
    <cellStyle name="Sheet Header" xfId="547"/>
    <cellStyle name="specstores" xfId="548"/>
    <cellStyle name="Standaard_GRAF A-V vs FOREC" xfId="549"/>
    <cellStyle name="Standard_CEE (2)" xfId="550"/>
    <cellStyle name="Style 1" xfId="551"/>
    <cellStyle name="Style 10" xfId="552"/>
    <cellStyle name="Style 11" xfId="553"/>
    <cellStyle name="Style 12" xfId="554"/>
    <cellStyle name="Style 13" xfId="555"/>
    <cellStyle name="Style 14" xfId="556"/>
    <cellStyle name="Style 15" xfId="557"/>
    <cellStyle name="Style 16" xfId="558"/>
    <cellStyle name="Style 17" xfId="559"/>
    <cellStyle name="Style 18" xfId="560"/>
    <cellStyle name="Style 184" xfId="561"/>
    <cellStyle name="Style 185" xfId="562"/>
    <cellStyle name="Style 186" xfId="563"/>
    <cellStyle name="Style 187" xfId="564"/>
    <cellStyle name="Style 188" xfId="565"/>
    <cellStyle name="Style 189" xfId="566"/>
    <cellStyle name="Style 19" xfId="567"/>
    <cellStyle name="Style 190" xfId="568"/>
    <cellStyle name="Style 191" xfId="569"/>
    <cellStyle name="Style 2" xfId="570"/>
    <cellStyle name="Style 20" xfId="571"/>
    <cellStyle name="Style 203" xfId="572"/>
    <cellStyle name="Style 204" xfId="573"/>
    <cellStyle name="Style 205" xfId="574"/>
    <cellStyle name="Style 206" xfId="575"/>
    <cellStyle name="Style 207" xfId="576"/>
    <cellStyle name="Style 208" xfId="577"/>
    <cellStyle name="Style 209" xfId="578"/>
    <cellStyle name="Style 21" xfId="579"/>
    <cellStyle name="Style 210" xfId="580"/>
    <cellStyle name="Style 22" xfId="581"/>
    <cellStyle name="Style 23" xfId="582"/>
    <cellStyle name="Style 24" xfId="583"/>
    <cellStyle name="Style 25" xfId="584"/>
    <cellStyle name="Style 26" xfId="585"/>
    <cellStyle name="Style 27" xfId="586"/>
    <cellStyle name="Style 28" xfId="587"/>
    <cellStyle name="Style 29" xfId="588"/>
    <cellStyle name="Style 3" xfId="589"/>
    <cellStyle name="Style 30" xfId="590"/>
    <cellStyle name="Style 31" xfId="591"/>
    <cellStyle name="Style 4" xfId="592"/>
    <cellStyle name="Style 5" xfId="593"/>
    <cellStyle name="Style 6" xfId="594"/>
    <cellStyle name="Style 7" xfId="595"/>
    <cellStyle name="Style 8" xfId="596"/>
    <cellStyle name="Style 9" xfId="597"/>
    <cellStyle name="STYLE1" xfId="598"/>
    <cellStyle name="STYLE2" xfId="599"/>
    <cellStyle name="STYLE3" xfId="600"/>
    <cellStyle name="STYLE4" xfId="601"/>
    <cellStyle name="STYLE5" xfId="602"/>
    <cellStyle name="SubRoutine" xfId="603"/>
    <cellStyle name="Subtotal" xfId="604"/>
    <cellStyle name="Table Col Head" xfId="605"/>
    <cellStyle name="Table Head" xfId="606"/>
    <cellStyle name="Table Head Aligned" xfId="607"/>
    <cellStyle name="Table Head Blue" xfId="608"/>
    <cellStyle name="Table Head Green" xfId="609"/>
    <cellStyle name="Table Head_Wireless Report_MASTER TO USE" xfId="610"/>
    <cellStyle name="Table Sub Head" xfId="611"/>
    <cellStyle name="Table Title" xfId="612"/>
    <cellStyle name="Table Units" xfId="613"/>
    <cellStyle name="Table_3Col" xfId="614"/>
    <cellStyle name="TableHead" xfId="615"/>
    <cellStyle name="Text Indent A" xfId="616"/>
    <cellStyle name="Text Indent B" xfId="617"/>
    <cellStyle name="Text Indent C" xfId="618"/>
    <cellStyle name="TextWrap" xfId="619"/>
    <cellStyle name="þ_x001d_ð_x0007_&amp;Qý—&amp;Hý_x000b__x0008_J_x000f__x001e__x0010__x0007__x0001__x0001_" xfId="620"/>
    <cellStyle name="Thou" xfId="621"/>
    <cellStyle name="Thous" xfId="622"/>
    <cellStyle name="Title 2" xfId="623"/>
    <cellStyle name="TitleCol" xfId="624"/>
    <cellStyle name="Titles" xfId="625"/>
    <cellStyle name="Titles - Dbase" xfId="626"/>
    <cellStyle name="Titles_1181510_Bell Canada_August 31_2004" xfId="627"/>
    <cellStyle name="TitleSection" xfId="628"/>
    <cellStyle name="Titulo" xfId="629"/>
    <cellStyle name="Total 2" xfId="630"/>
    <cellStyle name="ubordinated Debt" xfId="631"/>
    <cellStyle name="undo-style" xfId="632"/>
    <cellStyle name="UN-HiLite" xfId="633"/>
    <cellStyle name="UNLOCKED" xfId="634"/>
    <cellStyle name="UnSelect" xfId="635"/>
    <cellStyle name="Update" xfId="636"/>
    <cellStyle name="Valuta [0]_GRAF A-V vs FOREC" xfId="637"/>
    <cellStyle name="Valuta_GRAF A-V vs FOREC" xfId="638"/>
    <cellStyle name="Währung [0]_Actual vs. Prior" xfId="639"/>
    <cellStyle name="Währung_Actual vs. Prior" xfId="640"/>
    <cellStyle name="Warning Text 2" xfId="641"/>
    <cellStyle name="Web" xfId="642"/>
    <cellStyle name="wrap" xfId="643"/>
    <cellStyle name="Year" xfId="644"/>
    <cellStyle name="YesNo" xfId="645"/>
    <cellStyle name="ÿÿÿèt£" xfId="6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Burndown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04731566084776"/>
          <c:y val="8.4296562527683611E-2"/>
          <c:w val="0.76179531775872911"/>
          <c:h val="0.7344966187885472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'Sprint Data'!$A$5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multiLvlStrRef>
              <c:f>'Sprint Data'!$B$1:$F$2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25-Sep</c:v>
                  </c:pt>
                  <c:pt idx="1">
                    <c:v>16-Oct</c:v>
                  </c:pt>
                  <c:pt idx="2">
                    <c:v>6-Nov</c:v>
                  </c:pt>
                  <c:pt idx="3">
                    <c:v>27-Nov</c:v>
                  </c:pt>
                </c:lvl>
              </c:multiLvlStrCache>
            </c:multiLvlStrRef>
          </c:cat>
          <c:val>
            <c:numRef>
              <c:f>'Sprint Data'!$B$5:$F$5</c:f>
              <c:numCache>
                <c:formatCode>General</c:formatCode>
                <c:ptCount val="5"/>
                <c:pt idx="0">
                  <c:v>180</c:v>
                </c:pt>
                <c:pt idx="1">
                  <c:v>120</c:v>
                </c:pt>
                <c:pt idx="2">
                  <c:v>60</c:v>
                </c:pt>
                <c:pt idx="3">
                  <c:v>0</c:v>
                </c:pt>
              </c:numCache>
            </c:numRef>
          </c:val>
        </c:ser>
        <c:ser>
          <c:idx val="3"/>
          <c:order val="1"/>
          <c:tx>
            <c:strRef>
              <c:f>'Sprint Data'!$A$6</c:f>
              <c:strCache>
                <c:ptCount val="1"/>
                <c:pt idx="0">
                  <c:v>Completed Hours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multiLvlStrRef>
              <c:f>'Sprint Data'!$B$1:$F$2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25-Sep</c:v>
                  </c:pt>
                  <c:pt idx="1">
                    <c:v>16-Oct</c:v>
                  </c:pt>
                  <c:pt idx="2">
                    <c:v>6-Nov</c:v>
                  </c:pt>
                  <c:pt idx="3">
                    <c:v>27-Nov</c:v>
                  </c:pt>
                </c:lvl>
              </c:multiLvlStrCache>
            </c:multiLvlStrRef>
          </c:cat>
          <c:val>
            <c:numRef>
              <c:f>'Sprint Data'!$B$6:$F$6</c:f>
              <c:numCache>
                <c:formatCode>General</c:formatCode>
                <c:ptCount val="5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4909648"/>
        <c:axId val="384910432"/>
      </c:barChart>
      <c:catAx>
        <c:axId val="38490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4910432"/>
        <c:crosses val="autoZero"/>
        <c:auto val="1"/>
        <c:lblAlgn val="ctr"/>
        <c:lblOffset val="100"/>
        <c:noMultiLvlLbl val="0"/>
      </c:catAx>
      <c:valAx>
        <c:axId val="3849104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Effort (Ideal 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4909648"/>
        <c:crosses val="autoZero"/>
        <c:crossBetween val="between"/>
      </c:valAx>
      <c:spPr>
        <a:solidFill>
          <a:srgbClr val="BDC0BF"/>
        </a:solidFill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BDC0B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Stories!$C$2:$C$18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Stories!$E$2:$E$18</c:f>
              <c:numCache>
                <c:formatCode>General</c:formatCode>
                <c:ptCount val="17"/>
                <c:pt idx="0">
                  <c:v>220</c:v>
                </c:pt>
                <c:pt idx="1">
                  <c:v>200</c:v>
                </c:pt>
                <c:pt idx="2">
                  <c:v>181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121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85</c:v>
                </c:pt>
                <c:pt idx="11">
                  <c:v>79</c:v>
                </c:pt>
                <c:pt idx="12">
                  <c:v>61</c:v>
                </c:pt>
                <c:pt idx="13">
                  <c:v>60</c:v>
                </c:pt>
                <c:pt idx="14">
                  <c:v>31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911216"/>
        <c:axId val="384912784"/>
      </c:lineChart>
      <c:catAx>
        <c:axId val="38491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Story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12784"/>
        <c:crosses val="autoZero"/>
        <c:auto val="1"/>
        <c:lblAlgn val="ctr"/>
        <c:lblOffset val="100"/>
        <c:noMultiLvlLbl val="0"/>
      </c:catAx>
      <c:valAx>
        <c:axId val="384912784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-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11216"/>
        <c:crosses val="autoZero"/>
        <c:crossBetween val="between"/>
        <c:majorUnit val="20"/>
        <c:minorUnit val="1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6361</xdr:colOff>
      <xdr:row>0</xdr:row>
      <xdr:rowOff>0</xdr:rowOff>
    </xdr:from>
    <xdr:to>
      <xdr:col>15</xdr:col>
      <xdr:colOff>0</xdr:colOff>
      <xdr:row>8</xdr:row>
      <xdr:rowOff>0</xdr:rowOff>
    </xdr:to>
    <xdr:graphicFrame macro="">
      <xdr:nvGraphicFramePr>
        <xdr:cNvPr id="825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16565</xdr:colOff>
      <xdr:row>1</xdr:row>
      <xdr:rowOff>7453</xdr:rowOff>
    </xdr:from>
    <xdr:to>
      <xdr:col>10</xdr:col>
      <xdr:colOff>16565</xdr:colOff>
      <xdr:row>17</xdr:row>
      <xdr:rowOff>140803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tabSelected="1" zoomScale="110" zoomScaleNormal="110" workbookViewId="0">
      <selection activeCell="F13" sqref="F13"/>
    </sheetView>
  </sheetViews>
  <sheetFormatPr defaultRowHeight="12.75"/>
  <cols>
    <col min="1" max="1" width="15.42578125" style="3" customWidth="1"/>
    <col min="2" max="2" width="9.85546875" style="3" customWidth="1"/>
    <col min="3" max="3" width="9.5703125" style="3" customWidth="1"/>
    <col min="4" max="4" width="9" style="3" customWidth="1"/>
    <col min="5" max="16384" width="9.140625" style="3"/>
  </cols>
  <sheetData>
    <row r="1" spans="1:6" ht="30.75" customHeight="1">
      <c r="A1" s="16" t="s">
        <v>15</v>
      </c>
      <c r="B1" s="17">
        <v>43368</v>
      </c>
      <c r="C1" s="17">
        <f>B1+21</f>
        <v>43389</v>
      </c>
      <c r="D1" s="17">
        <f>C1+21</f>
        <v>43410</v>
      </c>
      <c r="E1" s="18">
        <f>D1+21</f>
        <v>43431</v>
      </c>
      <c r="F1" s="4"/>
    </row>
    <row r="2" spans="1:6" ht="30.75" customHeight="1">
      <c r="A2" s="19" t="s">
        <v>16</v>
      </c>
      <c r="B2" s="20">
        <v>1</v>
      </c>
      <c r="C2" s="20">
        <v>2</v>
      </c>
      <c r="D2" s="20">
        <f>C2+1</f>
        <v>3</v>
      </c>
      <c r="E2" s="21">
        <f>D2+1</f>
        <v>4</v>
      </c>
      <c r="F2" s="5"/>
    </row>
    <row r="3" spans="1:6" ht="30.75" customHeight="1">
      <c r="A3" s="22" t="s">
        <v>0</v>
      </c>
      <c r="B3" s="20">
        <v>240</v>
      </c>
      <c r="C3" s="20">
        <f>B3</f>
        <v>240</v>
      </c>
      <c r="D3" s="20">
        <f>C3</f>
        <v>240</v>
      </c>
      <c r="E3" s="21">
        <f>D3</f>
        <v>240</v>
      </c>
    </row>
    <row r="4" spans="1:6" ht="30.75" customHeight="1">
      <c r="A4" s="22" t="s">
        <v>1</v>
      </c>
      <c r="B4" s="20">
        <v>60</v>
      </c>
      <c r="C4" s="20">
        <v>60</v>
      </c>
      <c r="D4" s="20">
        <v>60</v>
      </c>
      <c r="E4" s="21">
        <v>60</v>
      </c>
    </row>
    <row r="5" spans="1:6" ht="30.75" customHeight="1">
      <c r="A5" s="22" t="s">
        <v>17</v>
      </c>
      <c r="B5" s="20">
        <f>B3-B6</f>
        <v>180</v>
      </c>
      <c r="C5" s="20">
        <f>IF(C3-C6&lt;0,0,C3-C6)</f>
        <v>120</v>
      </c>
      <c r="D5" s="20">
        <f>IF(D3-D6&lt;0,0,D3-D6)</f>
        <v>60</v>
      </c>
      <c r="E5" s="21">
        <f>IF(E3-E6&lt;0,0,E3-E6)</f>
        <v>0</v>
      </c>
    </row>
    <row r="6" spans="1:6" ht="30.75" customHeight="1">
      <c r="A6" s="22" t="s">
        <v>13</v>
      </c>
      <c r="B6" s="20">
        <f>B4</f>
        <v>60</v>
      </c>
      <c r="C6" s="20">
        <f>B6+C4</f>
        <v>120</v>
      </c>
      <c r="D6" s="20">
        <f>C6+D4</f>
        <v>180</v>
      </c>
      <c r="E6" s="21">
        <f>D6+E4</f>
        <v>240</v>
      </c>
    </row>
    <row r="7" spans="1:6" ht="30.75" customHeight="1">
      <c r="A7" s="22"/>
      <c r="B7" s="20"/>
      <c r="C7" s="20"/>
      <c r="D7" s="20"/>
      <c r="E7" s="21"/>
    </row>
    <row r="8" spans="1:6" ht="30.75" customHeight="1">
      <c r="A8" s="23" t="s">
        <v>4</v>
      </c>
      <c r="B8" s="24">
        <f>B6/B3</f>
        <v>0.25</v>
      </c>
      <c r="C8" s="24">
        <f>C6/C3</f>
        <v>0.5</v>
      </c>
      <c r="D8" s="24">
        <f>D6/D3</f>
        <v>0.75</v>
      </c>
      <c r="E8" s="25">
        <f>E6/E3</f>
        <v>1</v>
      </c>
      <c r="F8" s="6"/>
    </row>
    <row r="10" spans="1:6">
      <c r="A10" s="7"/>
    </row>
    <row r="11" spans="1:6">
      <c r="B11" s="9"/>
      <c r="C11" s="9"/>
      <c r="D11" s="9"/>
      <c r="E11" s="9"/>
      <c r="F11" s="9"/>
    </row>
    <row r="12" spans="1:6">
      <c r="B12" s="8"/>
      <c r="C12" s="8"/>
      <c r="D12" s="8"/>
      <c r="E12" s="8"/>
      <c r="F12" s="8"/>
    </row>
    <row r="13" spans="1:6">
      <c r="B13" s="6"/>
      <c r="C13" s="6"/>
      <c r="D13" s="6"/>
      <c r="E13" s="6"/>
      <c r="F13" s="6"/>
    </row>
    <row r="14" spans="1:6">
      <c r="B14" s="9"/>
      <c r="C14" s="9"/>
    </row>
    <row r="17" spans="1:3">
      <c r="A17" s="7"/>
    </row>
    <row r="18" spans="1:3">
      <c r="B18" s="10"/>
      <c r="C18" s="10"/>
    </row>
    <row r="20" spans="1:3">
      <c r="A20" s="7"/>
    </row>
  </sheetData>
  <pageMargins left="0.7" right="0.7" top="0.75" bottom="0.75" header="0.3" footer="0.3"/>
  <pageSetup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zoomScale="115" zoomScaleNormal="115" workbookViewId="0">
      <selection activeCell="J21" sqref="J21"/>
    </sheetView>
  </sheetViews>
  <sheetFormatPr defaultColWidth="17.140625" defaultRowHeight="12.75" customHeight="1"/>
  <cols>
    <col min="1" max="1" width="10.85546875" style="1" customWidth="1"/>
    <col min="2" max="2" width="21.140625" style="1" hidden="1" customWidth="1"/>
    <col min="3" max="3" width="15.5703125" style="1" customWidth="1"/>
    <col min="4" max="4" width="17.140625" style="1"/>
    <col min="5" max="5" width="13.7109375" style="1" customWidth="1"/>
    <col min="6" max="6" width="11.42578125" style="1" customWidth="1"/>
    <col min="7" max="16384" width="17.140625" style="1"/>
  </cols>
  <sheetData>
    <row r="1" spans="1:6" ht="34.5" customHeight="1">
      <c r="A1" s="14" t="s">
        <v>10</v>
      </c>
      <c r="B1" s="14" t="s">
        <v>5</v>
      </c>
      <c r="C1" s="14" t="s">
        <v>14</v>
      </c>
      <c r="D1" s="14" t="s">
        <v>11</v>
      </c>
      <c r="E1" s="15" t="s">
        <v>12</v>
      </c>
      <c r="F1" s="15" t="s">
        <v>13</v>
      </c>
    </row>
    <row r="2" spans="1:6" ht="12.75" customHeight="1">
      <c r="A2" s="11">
        <v>1</v>
      </c>
      <c r="C2" s="11">
        <v>1</v>
      </c>
      <c r="D2" s="11">
        <v>20</v>
      </c>
      <c r="E2" s="11">
        <f>240-D2</f>
        <v>220</v>
      </c>
      <c r="F2" s="11">
        <v>20</v>
      </c>
    </row>
    <row r="3" spans="1:6" ht="12.75" customHeight="1">
      <c r="A3" s="11">
        <v>1</v>
      </c>
      <c r="C3" s="11">
        <v>2</v>
      </c>
      <c r="D3" s="11">
        <v>20</v>
      </c>
      <c r="E3" s="11">
        <f t="shared" ref="E3:E18" si="0">E2-D3</f>
        <v>200</v>
      </c>
      <c r="F3" s="11">
        <v>20</v>
      </c>
    </row>
    <row r="4" spans="1:6" ht="12.75" customHeight="1">
      <c r="A4" s="11">
        <v>1</v>
      </c>
      <c r="C4" s="11">
        <v>3</v>
      </c>
      <c r="D4" s="11">
        <v>19</v>
      </c>
      <c r="E4" s="11">
        <f t="shared" si="0"/>
        <v>181</v>
      </c>
      <c r="F4" s="11">
        <v>19</v>
      </c>
    </row>
    <row r="5" spans="1:6" ht="12.75" customHeight="1">
      <c r="A5" s="11">
        <v>1</v>
      </c>
      <c r="C5" s="11">
        <v>4</v>
      </c>
      <c r="D5" s="11">
        <v>1</v>
      </c>
      <c r="E5" s="11">
        <f t="shared" si="0"/>
        <v>180</v>
      </c>
      <c r="F5" s="11">
        <v>1</v>
      </c>
    </row>
    <row r="6" spans="1:6" ht="12.75" customHeight="1">
      <c r="A6" s="11">
        <v>2</v>
      </c>
      <c r="C6" s="11">
        <v>5</v>
      </c>
      <c r="D6" s="11">
        <v>20</v>
      </c>
      <c r="E6" s="11">
        <f t="shared" si="0"/>
        <v>160</v>
      </c>
      <c r="F6" s="11">
        <v>20</v>
      </c>
    </row>
    <row r="7" spans="1:6" ht="12.75" customHeight="1">
      <c r="A7" s="11">
        <v>2</v>
      </c>
      <c r="C7" s="11">
        <v>6</v>
      </c>
      <c r="D7" s="11">
        <v>25</v>
      </c>
      <c r="E7" s="11">
        <f t="shared" si="0"/>
        <v>135</v>
      </c>
      <c r="F7" s="11">
        <v>25</v>
      </c>
    </row>
    <row r="8" spans="1:6" ht="12.75" customHeight="1">
      <c r="A8" s="11">
        <v>2</v>
      </c>
      <c r="C8" s="11">
        <v>7</v>
      </c>
      <c r="D8" s="11">
        <v>14</v>
      </c>
      <c r="E8" s="11">
        <f t="shared" si="0"/>
        <v>121</v>
      </c>
      <c r="F8" s="11">
        <v>14</v>
      </c>
    </row>
    <row r="9" spans="1:6" ht="12.75" customHeight="1">
      <c r="A9" s="11">
        <v>2</v>
      </c>
      <c r="C9" s="11">
        <v>8</v>
      </c>
      <c r="D9" s="11">
        <v>1</v>
      </c>
      <c r="E9" s="11">
        <f t="shared" si="0"/>
        <v>120</v>
      </c>
      <c r="F9" s="11">
        <v>1</v>
      </c>
    </row>
    <row r="10" spans="1:6" ht="12.75" customHeight="1">
      <c r="A10" s="11">
        <v>3</v>
      </c>
      <c r="C10" s="11">
        <v>9</v>
      </c>
      <c r="D10" s="11">
        <v>10</v>
      </c>
      <c r="E10" s="11">
        <f t="shared" si="0"/>
        <v>110</v>
      </c>
      <c r="F10" s="11">
        <v>10</v>
      </c>
    </row>
    <row r="11" spans="1:6" ht="12.75" customHeight="1">
      <c r="A11" s="11">
        <v>3</v>
      </c>
      <c r="C11" s="11">
        <v>10</v>
      </c>
      <c r="D11" s="11">
        <v>10</v>
      </c>
      <c r="E11" s="11">
        <f t="shared" si="0"/>
        <v>100</v>
      </c>
      <c r="F11" s="11">
        <v>10</v>
      </c>
    </row>
    <row r="12" spans="1:6" ht="12.75" customHeight="1">
      <c r="A12" s="11">
        <v>3</v>
      </c>
      <c r="C12" s="11">
        <v>11</v>
      </c>
      <c r="D12" s="11">
        <v>15</v>
      </c>
      <c r="E12" s="11">
        <f t="shared" si="0"/>
        <v>85</v>
      </c>
      <c r="F12" s="11">
        <v>15</v>
      </c>
    </row>
    <row r="13" spans="1:6" ht="12.75" customHeight="1">
      <c r="A13" s="11">
        <v>3</v>
      </c>
      <c r="C13" s="11">
        <v>12</v>
      </c>
      <c r="D13" s="11">
        <v>6</v>
      </c>
      <c r="E13" s="11">
        <f t="shared" si="0"/>
        <v>79</v>
      </c>
      <c r="F13" s="11">
        <v>6</v>
      </c>
    </row>
    <row r="14" spans="1:6" ht="12.75" customHeight="1">
      <c r="A14" s="11">
        <v>3</v>
      </c>
      <c r="C14" s="11">
        <v>13</v>
      </c>
      <c r="D14" s="11">
        <v>18</v>
      </c>
      <c r="E14" s="11">
        <f t="shared" si="0"/>
        <v>61</v>
      </c>
      <c r="F14" s="11">
        <v>18</v>
      </c>
    </row>
    <row r="15" spans="1:6" ht="12.75" customHeight="1">
      <c r="A15" s="11">
        <v>3</v>
      </c>
      <c r="C15" s="11">
        <v>14</v>
      </c>
      <c r="D15" s="11">
        <v>1</v>
      </c>
      <c r="E15" s="11">
        <f t="shared" si="0"/>
        <v>60</v>
      </c>
      <c r="F15" s="11">
        <v>1</v>
      </c>
    </row>
    <row r="16" spans="1:6" ht="12.75" customHeight="1">
      <c r="A16" s="11">
        <v>4</v>
      </c>
      <c r="C16" s="11">
        <v>15</v>
      </c>
      <c r="D16" s="11">
        <v>29</v>
      </c>
      <c r="E16" s="11">
        <f t="shared" si="0"/>
        <v>31</v>
      </c>
      <c r="F16" s="11">
        <v>29</v>
      </c>
    </row>
    <row r="17" spans="1:6" ht="12.75" customHeight="1">
      <c r="A17" s="11">
        <v>4</v>
      </c>
      <c r="C17" s="11">
        <v>16</v>
      </c>
      <c r="D17" s="11">
        <v>30</v>
      </c>
      <c r="E17" s="11">
        <f t="shared" si="0"/>
        <v>1</v>
      </c>
      <c r="F17" s="11">
        <v>30</v>
      </c>
    </row>
    <row r="18" spans="1:6" ht="12.75" customHeight="1">
      <c r="A18" s="11">
        <v>4</v>
      </c>
      <c r="C18" s="11">
        <v>17</v>
      </c>
      <c r="D18" s="11">
        <v>1</v>
      </c>
      <c r="E18" s="11">
        <f t="shared" si="0"/>
        <v>0</v>
      </c>
      <c r="F18" s="11">
        <v>1</v>
      </c>
    </row>
    <row r="19" spans="1:6" ht="12.75" customHeight="1">
      <c r="C19" s="2" t="s">
        <v>6</v>
      </c>
      <c r="D19" s="11">
        <f>SUM(D2:D18)</f>
        <v>240</v>
      </c>
      <c r="E19" s="11"/>
    </row>
    <row r="20" spans="1:6" ht="12.75" customHeight="1">
      <c r="C20" s="2" t="s">
        <v>3</v>
      </c>
      <c r="D20" s="11">
        <f>SUM(F2:F18)</f>
        <v>240</v>
      </c>
      <c r="E20" s="11"/>
    </row>
    <row r="21" spans="1:6" ht="12.75" customHeight="1">
      <c r="C21" s="2" t="s">
        <v>2</v>
      </c>
      <c r="D21" s="11">
        <f>D19-D20</f>
        <v>0</v>
      </c>
      <c r="E21" s="11"/>
    </row>
    <row r="22" spans="1:6" ht="12.75" customHeight="1">
      <c r="C22" s="2"/>
      <c r="D22" s="11"/>
      <c r="E22" s="11"/>
    </row>
    <row r="23" spans="1:6" ht="12.75" customHeight="1">
      <c r="C23" s="2" t="s">
        <v>9</v>
      </c>
      <c r="D23" s="12">
        <f>D20/D19</f>
        <v>1</v>
      </c>
      <c r="E23" s="11"/>
    </row>
    <row r="24" spans="1:6" ht="12.75" customHeight="1">
      <c r="C24" s="2"/>
      <c r="D24" s="12"/>
      <c r="E24" s="11"/>
    </row>
    <row r="25" spans="1:6" ht="12.75" customHeight="1">
      <c r="C25" s="2" t="s">
        <v>7</v>
      </c>
      <c r="D25" s="13">
        <f>AVERAGE(F1:F18)</f>
        <v>14.117647058823529</v>
      </c>
      <c r="E25" s="11"/>
    </row>
    <row r="26" spans="1:6" ht="12.75" customHeight="1">
      <c r="C26" s="2" t="s">
        <v>8</v>
      </c>
      <c r="D26" s="13">
        <f>D21/D25</f>
        <v>0</v>
      </c>
      <c r="E26" s="11"/>
    </row>
  </sheetData>
  <pageMargins left="0.7" right="0.7" top="0.75" bottom="0.75" header="0.3" footer="0.3"/>
  <pageSetup scale="5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E939B00D8C034FB4469E338891216E" ma:contentTypeVersion="0" ma:contentTypeDescription="Create a new document." ma:contentTypeScope="" ma:versionID="c69772042b36a5a1b2f87ae27b1d25d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009E4-5EC7-450E-B54F-BCBA32FBFD3F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90363FE-66A1-48FE-9A84-90F3C0D6F1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413483-4C1D-4B34-81ED-4CBD1359D8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Data</vt:lpstr>
      <vt:lpstr>Stories</vt:lpstr>
    </vt:vector>
  </TitlesOfParts>
  <Company>Natural Gas Exchange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laidlaw</dc:creator>
  <cp:lastModifiedBy>pradeep</cp:lastModifiedBy>
  <cp:lastPrinted>2018-12-23T15:53:10Z</cp:lastPrinted>
  <dcterms:created xsi:type="dcterms:W3CDTF">2012-06-07T18:13:11Z</dcterms:created>
  <dcterms:modified xsi:type="dcterms:W3CDTF">2018-12-23T15:57:59Z</dcterms:modified>
</cp:coreProperties>
</file>