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ndrakant\Desktop\Board Infinity Material\Micro learning Course\Excel Self Paced Files\"/>
    </mc:Choice>
  </mc:AlternateContent>
  <bookViews>
    <workbookView xWindow="0" yWindow="0" windowWidth="20490" windowHeight="7050"/>
  </bookViews>
  <sheets>
    <sheet name="Sheet1" sheetId="1" r:id="rId1"/>
    <sheet name="Sheet5" sheetId="5" r:id="rId2"/>
  </sheets>
  <definedNames>
    <definedName name="_xlnm._FilterDatabase" localSheetId="0" hidden="1">Sheet1!$B$2:$R$1002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3mvs0YQe+pfbdDAuViWHq0pjqDQ=="/>
    </ext>
  </extLst>
</workbook>
</file>

<file path=xl/calcChain.xml><?xml version="1.0" encoding="utf-8"?>
<calcChain xmlns="http://schemas.openxmlformats.org/spreadsheetml/2006/main">
  <c r="AE9" i="1" l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AE4" i="1"/>
  <c r="AE5" i="1"/>
  <c r="AE6" i="1"/>
  <c r="AE7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E3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3" i="1"/>
  <c r="AA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Y3" i="1"/>
  <c r="X3" i="1"/>
  <c r="W3" i="1"/>
  <c r="V3" i="1"/>
  <c r="U3" i="1"/>
  <c r="T3" i="1"/>
  <c r="S3" i="1"/>
</calcChain>
</file>

<file path=xl/sharedStrings.xml><?xml version="1.0" encoding="utf-8"?>
<sst xmlns="http://schemas.openxmlformats.org/spreadsheetml/2006/main" count="7045" uniqueCount="1064">
  <si>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</si>
  <si>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</si>
  <si>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</si>
  <si>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</si>
  <si>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</si>
  <si>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</si>
  <si>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</si>
  <si>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</si>
  <si>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</si>
  <si>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</si>
  <si>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</si>
  <si>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</si>
  <si>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</si>
  <si>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</si>
  <si>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</si>
  <si>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</si>
  <si>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</si>
  <si>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</si>
  <si>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</si>
  <si>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</si>
  <si>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</si>
  <si>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</si>
  <si>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</si>
  <si>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</si>
  <si>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</si>
  <si>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</si>
  <si>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</si>
  <si>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</si>
  <si>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</si>
  <si>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</si>
  <si>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</si>
  <si>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</si>
  <si>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</si>
  <si>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</si>
  <si>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</si>
  <si>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</si>
  <si>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</si>
  <si>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</si>
  <si>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</si>
  <si>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</si>
  <si>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</si>
  <si>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</si>
  <si>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</si>
  <si>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</si>
  <si>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</si>
  <si>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</si>
  <si>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</si>
  <si>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</si>
  <si>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</si>
  <si>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</si>
  <si>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</si>
  <si>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</si>
  <si>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</si>
  <si>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</si>
  <si>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</si>
  <si>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</si>
  <si>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</si>
  <si>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</si>
  <si>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</si>
  <si>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</si>
  <si>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</si>
  <si>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</si>
  <si>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</si>
  <si>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</si>
  <si>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</si>
  <si>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</si>
  <si>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</si>
  <si>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</si>
  <si>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</si>
  <si>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</si>
  <si>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</si>
  <si>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</si>
  <si>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</si>
  <si>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</si>
  <si>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</si>
  <si>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</si>
  <si>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</si>
  <si>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</si>
  <si>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</si>
  <si>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</si>
  <si>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</si>
  <si>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</si>
  <si>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</si>
  <si>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</si>
  <si>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</si>
  <si>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</si>
  <si>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</si>
  <si>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</si>
  <si>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</si>
  <si>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</si>
  <si>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</si>
  <si>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</si>
  <si>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</si>
  <si>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</si>
  <si>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</si>
  <si>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</si>
  <si>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</si>
  <si>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</si>
  <si>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</si>
  <si>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</si>
  <si>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</si>
  <si>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</si>
  <si>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</si>
  <si>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</si>
  <si>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</si>
  <si>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</si>
  <si>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</si>
  <si>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</si>
  <si>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</si>
  <si>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</si>
  <si>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</si>
  <si>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</si>
  <si>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</si>
  <si>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</si>
  <si>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</si>
  <si>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</si>
  <si>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</si>
  <si>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</si>
  <si>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</si>
  <si>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</si>
  <si>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</si>
  <si>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</si>
  <si>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</si>
  <si>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</si>
  <si>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</si>
  <si>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</si>
  <si>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</si>
  <si>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</si>
  <si>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</si>
  <si>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</si>
  <si>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</si>
  <si>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</si>
  <si>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</si>
  <si>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</si>
  <si>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</si>
  <si>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</si>
  <si>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</si>
  <si>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</si>
  <si>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</si>
  <si>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</si>
  <si>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</si>
  <si>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</si>
  <si>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</si>
  <si>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</si>
  <si>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</si>
  <si>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</si>
  <si>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</si>
  <si>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</si>
  <si>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</si>
  <si>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</si>
  <si>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</si>
  <si>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</si>
  <si>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</si>
  <si>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</si>
  <si>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</si>
  <si>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</si>
  <si>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</si>
  <si>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</si>
  <si>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</si>
  <si>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</si>
  <si>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</si>
  <si>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</si>
  <si>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</si>
  <si>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</si>
  <si>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</si>
  <si>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</si>
  <si>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</si>
  <si>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</si>
  <si>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</si>
  <si>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</si>
  <si>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</si>
  <si>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</si>
  <si>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</si>
  <si>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</si>
  <si>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</si>
  <si>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</si>
  <si>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</si>
  <si>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</si>
  <si>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</si>
  <si>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</si>
  <si>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</si>
  <si>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</si>
  <si>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</si>
  <si>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</si>
  <si>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</si>
  <si>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</si>
  <si>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</si>
  <si>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</si>
  <si>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</si>
  <si>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</si>
  <si>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</si>
  <si>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</si>
  <si>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</si>
  <si>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</si>
  <si>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</si>
  <si>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</si>
  <si>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</si>
  <si>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</si>
  <si>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</si>
  <si>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</si>
  <si>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</si>
  <si>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</si>
  <si>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</si>
  <si>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</si>
  <si>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</si>
  <si>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</si>
  <si>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</si>
  <si>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</si>
  <si>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</si>
  <si>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</si>
  <si>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</si>
  <si>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</si>
  <si>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</si>
  <si>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</si>
  <si>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</si>
  <si>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</si>
  <si>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</si>
  <si>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</si>
  <si>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</si>
  <si>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</si>
  <si>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</si>
  <si>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</si>
  <si>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</si>
  <si>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</si>
  <si>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</si>
  <si>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</si>
  <si>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</si>
  <si>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</si>
  <si>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</si>
  <si>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</si>
  <si>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</si>
  <si>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</si>
  <si>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</si>
  <si>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</si>
  <si>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</si>
  <si>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</si>
  <si>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</si>
  <si>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</si>
  <si>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</si>
  <si>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</si>
  <si>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</si>
  <si>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</si>
  <si>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</si>
  <si>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</si>
  <si>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</si>
  <si>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</si>
  <si>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</si>
  <si>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</si>
  <si>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</si>
  <si>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</si>
  <si>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</si>
  <si>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</si>
  <si>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</si>
  <si>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</si>
  <si>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</si>
  <si>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</si>
  <si>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</si>
  <si>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</si>
  <si>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</si>
  <si>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</si>
  <si>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</si>
  <si>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</si>
  <si>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</si>
  <si>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</si>
  <si>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</si>
  <si>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</si>
  <si>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</si>
  <si>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</si>
  <si>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</si>
  <si>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</si>
  <si>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</si>
  <si>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</si>
  <si>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</si>
  <si>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</si>
  <si>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</si>
  <si>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</si>
  <si>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</si>
  <si>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</si>
  <si>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</si>
  <si>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</si>
  <si>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</si>
  <si>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</si>
  <si>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</si>
  <si>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</si>
  <si>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</si>
  <si>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</si>
  <si>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</si>
  <si>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</si>
  <si>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</si>
  <si>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</si>
  <si>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</si>
  <si>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</si>
  <si>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</si>
  <si>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</si>
  <si>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</si>
  <si>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</si>
  <si>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</si>
  <si>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</si>
  <si>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</si>
  <si>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</si>
  <si>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</si>
  <si>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</si>
  <si>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</si>
  <si>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</si>
  <si>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</si>
  <si>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</si>
  <si>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</si>
  <si>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</si>
  <si>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</si>
  <si>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</si>
  <si>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</si>
  <si>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</si>
  <si>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</si>
  <si>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</si>
  <si>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</si>
  <si>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</si>
  <si>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</si>
  <si>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</si>
  <si>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</si>
  <si>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</si>
  <si>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</si>
  <si>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</si>
  <si>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</si>
  <si>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</si>
  <si>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</si>
  <si>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</si>
  <si>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</si>
  <si>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</si>
  <si>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</si>
  <si>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</si>
  <si>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</si>
  <si>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</si>
  <si>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</si>
  <si>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</si>
  <si>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</si>
  <si>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</si>
  <si>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</si>
  <si>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</si>
  <si>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</si>
  <si>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</si>
  <si>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</si>
  <si>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</si>
  <si>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</si>
  <si>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</si>
  <si>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</si>
  <si>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</si>
  <si>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</si>
  <si>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</si>
  <si>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</si>
  <si>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</si>
  <si>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</si>
  <si>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</si>
  <si>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</si>
  <si>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</si>
  <si>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</si>
  <si>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</si>
  <si>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</si>
  <si>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</si>
  <si>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</si>
  <si>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</si>
  <si>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</si>
  <si>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</si>
  <si>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</si>
  <si>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</si>
  <si>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</si>
  <si>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</si>
  <si>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</si>
  <si>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</si>
  <si>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</si>
  <si>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</si>
  <si>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</si>
  <si>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</si>
  <si>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</si>
  <si>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</si>
  <si>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</si>
  <si>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</si>
  <si>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</si>
  <si>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</si>
  <si>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</si>
  <si>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</si>
  <si>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</si>
  <si>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</si>
  <si>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</si>
  <si>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</si>
  <si>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</si>
  <si>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</si>
  <si>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</si>
  <si>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</si>
  <si>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</si>
  <si>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</si>
  <si>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</si>
  <si>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</si>
  <si>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</si>
  <si>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</si>
  <si>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</si>
  <si>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</si>
  <si>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</si>
  <si>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</si>
  <si>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</si>
  <si>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</si>
  <si>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</si>
  <si>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</si>
  <si>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</si>
  <si>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</si>
  <si>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</si>
  <si>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</si>
  <si>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</si>
  <si>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</si>
  <si>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</si>
  <si>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</si>
  <si>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</si>
  <si>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</si>
  <si>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</si>
  <si>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</si>
  <si>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</si>
  <si>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</si>
  <si>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</si>
  <si>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</si>
  <si>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</si>
  <si>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</si>
  <si>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</si>
  <si>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</si>
  <si>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</si>
  <si>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</si>
  <si>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</si>
  <si>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</si>
  <si>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</si>
  <si>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</si>
  <si>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</si>
  <si>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</si>
  <si>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</si>
  <si>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</si>
  <si>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</si>
  <si>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</si>
  <si>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</si>
  <si>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</si>
  <si>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</si>
  <si>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</si>
  <si>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</si>
  <si>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</si>
  <si>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</si>
  <si>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</si>
  <si>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</si>
  <si>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</si>
  <si>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</si>
  <si>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</si>
  <si>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</si>
  <si>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</si>
  <si>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</si>
  <si>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</si>
  <si>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</si>
  <si>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</si>
  <si>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</si>
  <si>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</si>
  <si>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</si>
  <si>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</si>
  <si>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</si>
  <si>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</si>
  <si>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</si>
  <si>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</si>
  <si>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</si>
  <si>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</si>
  <si>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</si>
  <si>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</si>
  <si>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</si>
  <si>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</si>
  <si>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</si>
  <si>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</si>
  <si>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</si>
  <si>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</si>
  <si>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</si>
  <si>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</si>
  <si>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</si>
  <si>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</si>
  <si>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</si>
  <si>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</si>
  <si>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</si>
  <si>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</si>
  <si>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</si>
  <si>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</si>
  <si>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</si>
  <si>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</si>
  <si>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</si>
  <si>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</si>
  <si>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</si>
  <si>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</si>
  <si>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</si>
  <si>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</si>
  <si>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</si>
  <si>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</si>
  <si>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</si>
  <si>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</si>
  <si>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</si>
  <si>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</si>
  <si>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</si>
  <si>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</si>
  <si>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</si>
  <si>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</si>
  <si>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</si>
  <si>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</si>
  <si>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</si>
  <si>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</si>
  <si>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</si>
  <si>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</si>
  <si>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</si>
  <si>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</si>
  <si>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</si>
  <si>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</si>
  <si>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</si>
  <si>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</si>
  <si>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</si>
  <si>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</si>
  <si>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</si>
  <si>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</si>
  <si>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</si>
  <si>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</si>
  <si>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</si>
  <si>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</si>
  <si>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</si>
  <si>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</si>
  <si>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</si>
  <si>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</si>
  <si>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</si>
  <si>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</si>
  <si>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</si>
  <si>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</si>
  <si>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</si>
  <si>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</si>
  <si>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</si>
  <si>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</si>
  <si>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</si>
  <si>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</si>
  <si>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</si>
  <si>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</si>
  <si>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</si>
  <si>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</si>
  <si>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</si>
  <si>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</si>
  <si>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</si>
  <si>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</si>
  <si>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</si>
  <si>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</si>
  <si>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</si>
  <si>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</si>
  <si>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</si>
  <si>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</si>
  <si>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</si>
  <si>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</si>
  <si>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</si>
  <si>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</si>
  <si>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</si>
  <si>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</si>
  <si>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</si>
  <si>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</si>
  <si>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</si>
  <si>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</si>
  <si>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</si>
  <si>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</si>
  <si>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</si>
  <si>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</si>
  <si>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</si>
  <si>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</si>
  <si>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</si>
  <si>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</si>
  <si>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</si>
  <si>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</si>
  <si>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</si>
  <si>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</si>
  <si>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</si>
  <si>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</si>
  <si>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</si>
  <si>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</si>
  <si>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</si>
  <si>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</si>
  <si>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</si>
  <si>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</si>
  <si>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</si>
  <si>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</si>
  <si>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</si>
  <si>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</si>
  <si>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</si>
  <si>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</si>
  <si>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</si>
  <si>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</si>
  <si>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</si>
  <si>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</si>
  <si>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</si>
  <si>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</si>
  <si>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</si>
  <si>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</si>
  <si>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</si>
  <si>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</si>
  <si>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</si>
  <si>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</si>
  <si>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</si>
  <si>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</si>
  <si>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</si>
  <si>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</si>
  <si>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</si>
  <si>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</si>
  <si>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</si>
  <si>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</si>
  <si>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</si>
  <si>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</si>
  <si>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</si>
  <si>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</si>
  <si>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</si>
  <si>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</si>
  <si>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</si>
  <si>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</si>
  <si>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</si>
  <si>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</si>
  <si>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</si>
  <si>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</si>
  <si>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</si>
  <si>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</si>
  <si>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</si>
  <si>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</si>
  <si>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</si>
  <si>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</si>
  <si>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</si>
  <si>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</si>
  <si>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</si>
  <si>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</si>
  <si>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</si>
  <si>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</si>
  <si>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</si>
  <si>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</si>
  <si>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</si>
  <si>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</si>
  <si>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</si>
  <si>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</si>
  <si>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</si>
  <si>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</si>
  <si>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</si>
  <si>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</si>
  <si>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</si>
  <si>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</si>
  <si>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</si>
  <si>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</si>
  <si>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</si>
  <si>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</si>
  <si>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</si>
  <si>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</si>
  <si>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</si>
  <si>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</si>
  <si>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</si>
  <si>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</si>
  <si>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</si>
  <si>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</si>
  <si>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</si>
  <si>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</si>
  <si>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</si>
  <si>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</si>
  <si>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</si>
  <si>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</si>
  <si>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</si>
  <si>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</si>
  <si>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</si>
  <si>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</si>
  <si>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</si>
  <si>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</si>
  <si>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</si>
  <si>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</si>
  <si>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</si>
  <si>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</si>
  <si>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</si>
  <si>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</si>
  <si>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</si>
  <si>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</si>
  <si>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</si>
  <si>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</si>
  <si>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</si>
  <si>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</si>
  <si>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</si>
  <si>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</si>
  <si>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</si>
  <si>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</si>
  <si>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</si>
  <si>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</si>
  <si>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</si>
  <si>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</si>
  <si>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</si>
  <si>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</si>
  <si>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</si>
  <si>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</si>
  <si>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</si>
  <si>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</si>
  <si>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</si>
  <si>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</si>
  <si>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</si>
  <si>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</si>
  <si>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</si>
  <si>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</si>
  <si>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</si>
  <si>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</si>
  <si>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</si>
  <si>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</si>
  <si>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</si>
  <si>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</si>
  <si>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</si>
  <si>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</si>
  <si>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</si>
  <si>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</si>
  <si>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</si>
  <si>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</si>
  <si>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</si>
  <si>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</si>
  <si>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</si>
  <si>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</si>
  <si>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</si>
  <si>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</si>
  <si>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</si>
  <si>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</si>
  <si>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</si>
  <si>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</si>
  <si>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</si>
  <si>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</si>
  <si>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</si>
  <si>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</si>
  <si>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</si>
  <si>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</si>
  <si>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</si>
  <si>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</si>
  <si>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</si>
  <si>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</si>
  <si>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</si>
  <si>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</si>
  <si>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</si>
  <si>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</si>
  <si>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</si>
  <si>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</si>
  <si>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</si>
  <si>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</si>
  <si>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</si>
  <si>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</si>
  <si>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</si>
  <si>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</si>
  <si>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</si>
  <si>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</si>
  <si>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</si>
  <si>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</si>
  <si>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</si>
  <si>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</si>
  <si>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</si>
  <si>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</si>
  <si>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</si>
  <si>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</si>
  <si>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</si>
  <si>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</si>
  <si>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</si>
  <si>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</si>
  <si>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</si>
  <si>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</si>
  <si>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</si>
  <si>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</si>
  <si>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</si>
  <si>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</si>
  <si>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</si>
  <si>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</si>
  <si>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</si>
  <si>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</si>
  <si>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</si>
  <si>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</si>
  <si>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</si>
  <si>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</si>
  <si>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</si>
  <si>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</si>
  <si>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</si>
  <si>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</si>
  <si>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</si>
  <si>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</si>
  <si>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</si>
  <si>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</si>
  <si>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</si>
  <si>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</si>
  <si>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</si>
  <si>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</si>
  <si>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</si>
  <si>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</si>
  <si>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</si>
  <si>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</si>
  <si>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</si>
  <si>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</si>
  <si>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</si>
  <si>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</si>
  <si>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</si>
  <si>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</si>
  <si>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</si>
  <si>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</si>
  <si>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</si>
  <si>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</si>
  <si>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</si>
  <si>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</si>
  <si>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</si>
  <si>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</si>
  <si>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</si>
  <si>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</si>
  <si>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</si>
  <si>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</si>
  <si>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</si>
  <si>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</si>
  <si>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</si>
  <si>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</si>
  <si>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</si>
  <si>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</si>
  <si>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</si>
  <si>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</si>
  <si>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</si>
  <si>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</si>
  <si>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</si>
  <si>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</si>
  <si>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</si>
  <si>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</si>
  <si>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</si>
  <si>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</si>
  <si>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</si>
  <si>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</si>
  <si>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</si>
  <si>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</si>
  <si>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</si>
  <si>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</si>
  <si>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</si>
  <si>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</si>
  <si>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</si>
  <si>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</si>
  <si>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</si>
  <si>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</si>
  <si>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</si>
  <si>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</si>
  <si>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</si>
  <si>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</si>
  <si>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</si>
  <si>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</si>
  <si>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</si>
  <si>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</si>
  <si>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</si>
  <si>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</si>
  <si>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</si>
  <si>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</si>
  <si>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</si>
  <si>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</si>
  <si>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</si>
  <si>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</si>
  <si>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</si>
  <si>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</si>
  <si>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</si>
  <si>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</si>
  <si>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</si>
  <si>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</si>
  <si>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</si>
  <si>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</si>
  <si>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</si>
  <si>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</si>
  <si>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</si>
  <si>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</si>
  <si>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</si>
  <si>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</si>
  <si>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</si>
  <si>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</si>
  <si>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</si>
  <si>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</si>
  <si>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</si>
  <si>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</si>
  <si>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</si>
  <si>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</si>
  <si>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</si>
  <si>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</si>
  <si>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</si>
  <si>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</si>
  <si>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</si>
  <si>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</si>
  <si>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</si>
  <si>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</si>
  <si>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</si>
  <si>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</si>
  <si>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</si>
  <si>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</si>
  <si>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</si>
  <si>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</si>
  <si>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</si>
  <si>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</si>
  <si>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</si>
  <si>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</si>
  <si>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</si>
  <si>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</si>
  <si>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</si>
  <si>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</si>
  <si>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</si>
  <si>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</si>
  <si>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</si>
  <si>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</si>
  <si>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</si>
  <si>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</si>
  <si>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</si>
  <si>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</si>
  <si>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</si>
  <si>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</si>
  <si>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</si>
  <si>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</si>
  <si>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</si>
  <si>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</si>
  <si>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</si>
  <si>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</si>
  <si>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</si>
  <si>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</si>
  <si>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</si>
  <si>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</si>
  <si>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</si>
  <si>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</si>
  <si>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</si>
  <si>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</si>
  <si>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</si>
  <si>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</si>
  <si>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</si>
  <si>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</si>
  <si>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</si>
  <si>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</si>
  <si>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</si>
  <si>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</si>
  <si>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</si>
  <si>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</si>
  <si>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</si>
  <si>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</si>
  <si>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</si>
  <si>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</si>
  <si>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</si>
  <si>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</si>
  <si>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</si>
  <si>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</si>
  <si>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</si>
  <si>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</si>
  <si>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</si>
  <si>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</si>
  <si>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</si>
  <si>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</si>
  <si>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</si>
  <si>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</si>
  <si>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</si>
  <si>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</si>
  <si>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</si>
  <si>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</si>
  <si>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</si>
  <si>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</si>
  <si>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</si>
  <si>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</si>
  <si>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</si>
  <si>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</si>
  <si>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</si>
  <si>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</si>
  <si>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</si>
  <si>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</si>
  <si>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</si>
  <si>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</si>
  <si>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</si>
  <si>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</si>
  <si>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</si>
  <si>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</si>
  <si>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</si>
  <si>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</si>
  <si>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</si>
  <si>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</si>
  <si>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</si>
  <si>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</si>
  <si>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</si>
  <si>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</si>
  <si>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</si>
  <si>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</si>
  <si>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</si>
  <si>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</si>
  <si>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</si>
  <si>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</si>
  <si>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</si>
  <si>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</si>
  <si>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</si>
  <si>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</si>
  <si>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</si>
  <si>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</si>
  <si>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</si>
  <si>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</si>
  <si>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</si>
  <si>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</si>
  <si>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</si>
  <si>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</si>
  <si>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</si>
  <si>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</si>
  <si>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</si>
  <si>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</si>
  <si>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</si>
  <si>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</si>
  <si>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</si>
  <si>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</si>
  <si>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</si>
  <si>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</si>
  <si>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</si>
  <si>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</si>
  <si>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</si>
  <si>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</si>
  <si>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</si>
  <si>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</si>
  <si>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</si>
  <si>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</si>
  <si>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</si>
  <si>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</si>
  <si>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</si>
  <si>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</si>
  <si>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</si>
  <si>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</si>
  <si>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</si>
  <si>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</si>
  <si>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</si>
  <si>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</si>
  <si>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</si>
  <si>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</si>
  <si>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</si>
  <si>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</si>
  <si>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</si>
  <si>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</si>
  <si>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</si>
  <si>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</si>
  <si>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</si>
  <si>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</si>
  <si>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</si>
  <si>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</si>
  <si>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</si>
  <si>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</si>
  <si>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</si>
  <si>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</si>
  <si>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</si>
  <si>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</si>
  <si>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</si>
  <si>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</si>
  <si>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</si>
  <si>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</si>
  <si>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</si>
  <si>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</si>
  <si>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Categorical Variable</t>
  </si>
  <si>
    <t>Numerical Variable</t>
  </si>
  <si>
    <t>Dimension</t>
  </si>
  <si>
    <t>Measures/Fact</t>
  </si>
  <si>
    <t>Anything that makes sense to divide, multiply , sub, add is called Num variable</t>
  </si>
  <si>
    <t>Anything that doesn't makes sense to divide, multiply , sub, add is called Categorial variable</t>
  </si>
  <si>
    <t>Name, Place, animal, thing</t>
  </si>
  <si>
    <t>Age</t>
  </si>
  <si>
    <t>Weight</t>
  </si>
  <si>
    <t>income</t>
  </si>
  <si>
    <t>Sales</t>
  </si>
  <si>
    <t>Ph number</t>
  </si>
  <si>
    <t>Pin code</t>
  </si>
  <si>
    <t>order_id</t>
  </si>
  <si>
    <t>Adhar</t>
  </si>
  <si>
    <t>sum</t>
  </si>
  <si>
    <t>min</t>
  </si>
  <si>
    <t>Max</t>
  </si>
  <si>
    <t>count</t>
  </si>
  <si>
    <t>count blank</t>
  </si>
  <si>
    <t>counta</t>
  </si>
  <si>
    <t>average</t>
  </si>
  <si>
    <t xml:space="preserve">       if</t>
  </si>
  <si>
    <t xml:space="preserve">    if and</t>
  </si>
  <si>
    <t>Nested if</t>
  </si>
  <si>
    <t>sumif</t>
  </si>
  <si>
    <t xml:space="preserve">sumifs "B" </t>
  </si>
  <si>
    <t>sumifs 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</si>
</sst>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0.0"/>
    <numFmt numFmtId="166" formatCode="[$-F400]h:mm:ss\ AM/PM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2" fillId="0" borderId="0" xfId="0" applyFont="1"/>
    <xf numFmtId="49" fontId="3" fillId="2" borderId="1" xfId="0" applyNumberFormat="1" applyFont="1" applyFill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" fontId="1" fillId="0" borderId="1" xfId="0" applyNumberFormat="1" applyFont="1" applyBorder="1"/>
    <xf numFmtId="164" fontId="3" fillId="2" borderId="1" xfId="0" applyNumberFormat="1" applyFont="1" applyFill="1" applyBorder="1"/>
    <xf numFmtId="14" fontId="3" fillId="2" borderId="1" xfId="0" applyNumberFormat="1" applyFont="1" applyFill="1" applyBorder="1"/>
    <xf numFmtId="14" fontId="1" fillId="0" borderId="1" xfId="0" applyNumberFormat="1" applyFont="1" applyBorder="1"/>
    <xf numFmtId="166" fontId="3" fillId="2" borderId="1" xfId="0" applyNumberFormat="1" applyFont="1" applyFill="1" applyBorder="1"/>
    <xf numFmtId="166" fontId="1" fillId="0" borderId="1" xfId="0" applyNumberFormat="1" applyFont="1" applyBorder="1"/>
    <xf numFmtId="165" fontId="3" fillId="2" borderId="1" xfId="0" applyNumberFormat="1" applyFont="1" applyFill="1" applyBorder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AE1004"/>
  <sheetViews>
    <sheetView showGridLines="0" tabSelected="1" zoomScale="130" zoomScaleNormal="130" workbookViewId="0">
      <pane xSplit="1" ySplit="2" topLeftCell="W3" activePane="bottomRight" state="frozen"/>
      <selection pane="topRight" activeCell="B1" sqref="B1"/>
      <selection pane="bottomLeft" activeCell="A3" sqref="A3"/>
      <selection pane="bottomRight" activeCell="AE9" sqref="AE9"/>
    </sheetView>
  </sheetViews>
  <sheetFormatPr defaultColWidth="12.7109375" defaultRowHeight="15" customHeight="1" x14ac:dyDescent="0.2"/>
  <cols>
    <col min="1" max="6" width="12.7109375" customWidth="1"/>
    <col min="11" max="11" width="21.85546875" customWidth="1"/>
  </cols>
  <sheetData>
    <row r="1" spans="1:31" ht="15.75" customHeight="1" x14ac:dyDescent="0.2">
      <c r="A1" s="1"/>
      <c r="I1" s="4"/>
      <c r="S1" s="1"/>
      <c r="T1" s="1"/>
    </row>
    <row r="2" spans="1:31" ht="15.75" customHeight="1" x14ac:dyDescent="0.2">
      <c r="A2" s="1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3" t="s">
        <v>6</v>
      </c>
      <c r="I2" s="3" t="s">
        <v>7</v>
      </c>
      <c r="J2" s="10" t="s">
        <v>8</v>
      </c>
      <c r="K2" s="10" t="s">
        <v>9</v>
      </c>
      <c r="L2" s="11" t="s">
        <v>10</v>
      </c>
      <c r="M2" s="13" t="s">
        <v>11</v>
      </c>
      <c r="N2" s="5" t="s">
        <v>12</v>
      </c>
      <c r="O2" s="10" t="s">
        <v>13</v>
      </c>
      <c r="P2" s="3" t="s">
        <v>14</v>
      </c>
      <c r="Q2" s="10" t="s">
        <v>15</v>
      </c>
      <c r="R2" s="15" t="s">
        <v>16</v>
      </c>
      <c r="S2" s="1" t="s">
        <v>1051</v>
      </c>
      <c r="T2" s="1" t="s">
        <v>1052</v>
      </c>
      <c r="U2" t="s">
        <v>1053</v>
      </c>
      <c r="V2" t="s">
        <v>1054</v>
      </c>
      <c r="W2" t="s">
        <v>1055</v>
      </c>
      <c r="X2" t="s">
        <v>1056</v>
      </c>
      <c r="Y2" t="s">
        <v>1057</v>
      </c>
      <c r="Z2" t="s">
        <v>1058</v>
      </c>
      <c r="AA2" t="s">
        <v>1059</v>
      </c>
      <c r="AB2" t="s">
        <v>1060</v>
      </c>
      <c r="AC2" s="18" t="s">
        <v>1061</v>
      </c>
      <c r="AD2" t="s">
        <v>1062</v>
      </c>
      <c r="AE2" t="s">
        <v>1063</v>
      </c>
    </row>
    <row r="3" spans="1:31" ht="15.75" customHeight="1" x14ac:dyDescent="0.2">
      <c r="A3" s="1"/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7">
        <v>74.69</v>
      </c>
      <c r="I3" s="9">
        <v>7</v>
      </c>
      <c r="J3" s="7">
        <v>26.141500000000001</v>
      </c>
      <c r="K3" s="7">
        <v>548.97149999999999</v>
      </c>
      <c r="L3" s="12">
        <v>43470</v>
      </c>
      <c r="M3" s="14">
        <v>0.54722222222222228</v>
      </c>
      <c r="N3" s="6" t="s">
        <v>23</v>
      </c>
      <c r="O3" s="7">
        <v>522.83000000000004</v>
      </c>
      <c r="P3" s="2">
        <v>4.7619047620000003</v>
      </c>
      <c r="Q3" s="7">
        <v>26.141500000000001</v>
      </c>
      <c r="R3" s="8">
        <v>9.1</v>
      </c>
      <c r="S3" s="16">
        <f>SUM(K3:K1002)</f>
        <v>322966.74900000007</v>
      </c>
      <c r="T3" s="16">
        <f>MIN(K3:K1002)</f>
        <v>10.6785</v>
      </c>
      <c r="U3" s="17">
        <f>MAX(K3:K1002)</f>
        <v>1042.6500000000001</v>
      </c>
      <c r="V3">
        <f>COUNT(R3:R1002)</f>
        <v>1000</v>
      </c>
      <c r="W3">
        <f>COUNTBLANK(B968:R1002)</f>
        <v>0</v>
      </c>
      <c r="X3">
        <f>COUNTA(C3:C1002)</f>
        <v>1000</v>
      </c>
      <c r="Y3" s="17">
        <f>AVERAGE(K3:K1002)</f>
        <v>322.96674900000005</v>
      </c>
      <c r="Z3" t="str">
        <f>IF(R3&gt;8,"Good Product","Bad Product")</f>
        <v>Good Product</v>
      </c>
      <c r="AA3" t="str">
        <f>IF(AND(R3&gt;8,K3&gt;500),"Good","Bad")</f>
        <v>Good</v>
      </c>
      <c r="AB3" t="str">
        <f>IF(R3&gt;8,"High", IF(R3&lt;6.5,"Low","Medium"))</f>
        <v>High</v>
      </c>
      <c r="AD3">
        <f>SUMIFS(K3:K1002,C3:C1002,"B",F3:F1002,"Female")</f>
        <v>52928.295000000013</v>
      </c>
      <c r="AE3">
        <f>SUMIFS(K3:K1002,C3:C1002,"A",F3:F1002,"Male")</f>
        <v>52931.203499999981</v>
      </c>
    </row>
    <row r="4" spans="1:31" ht="15.75" customHeight="1" x14ac:dyDescent="0.2">
      <c r="A4" s="1"/>
      <c r="B4" s="6" t="s">
        <v>24</v>
      </c>
      <c r="C4" s="6" t="s">
        <v>25</v>
      </c>
      <c r="D4" s="6" t="s">
        <v>26</v>
      </c>
      <c r="E4" s="6" t="s">
        <v>27</v>
      </c>
      <c r="F4" s="6" t="s">
        <v>21</v>
      </c>
      <c r="G4" s="6" t="s">
        <v>28</v>
      </c>
      <c r="H4" s="7">
        <v>15.28</v>
      </c>
      <c r="I4" s="9">
        <v>5</v>
      </c>
      <c r="J4" s="7">
        <v>3.82</v>
      </c>
      <c r="K4" s="7">
        <v>80.22</v>
      </c>
      <c r="L4" s="12">
        <v>43532</v>
      </c>
      <c r="M4" s="14">
        <v>0.43680555555555556</v>
      </c>
      <c r="N4" s="6" t="s">
        <v>29</v>
      </c>
      <c r="O4" s="7">
        <v>76.400000000000006</v>
      </c>
      <c r="P4" s="2">
        <v>4.7619047620000003</v>
      </c>
      <c r="Q4" s="7">
        <v>3.82</v>
      </c>
      <c r="R4" s="8">
        <v>9.6</v>
      </c>
      <c r="S4" s="16">
        <f>SUM(K4:K1003)</f>
        <v>322417.77750000008</v>
      </c>
      <c r="T4" s="16">
        <f t="shared" ref="T4:T67" si="0">MIN(K4:K1003)</f>
        <v>10.6785</v>
      </c>
      <c r="U4" s="17">
        <f t="shared" ref="U4:U67" si="1">MAX(K4:K1003)</f>
        <v>1042.6500000000001</v>
      </c>
      <c r="V4">
        <f t="shared" ref="V4:V67" si="2">COUNT(R4:R1003)</f>
        <v>999</v>
      </c>
      <c r="W4">
        <f t="shared" ref="W4:W67" si="3">COUNTBLANK(B969:R1003)</f>
        <v>17</v>
      </c>
      <c r="X4">
        <f t="shared" ref="X4:X67" si="4">COUNTA(C4:C1003)</f>
        <v>999</v>
      </c>
      <c r="Y4" s="17">
        <f t="shared" ref="Y4:Y67" si="5">AVERAGE(K4:K1003)</f>
        <v>322.74051801801812</v>
      </c>
      <c r="Z4" t="str">
        <f t="shared" ref="Z4:Z67" si="6">IF(R4&gt;8,"Good Product","Bad Product")</f>
        <v>Good Product</v>
      </c>
      <c r="AA4" t="str">
        <f t="shared" ref="AA4:AA67" si="7">IF(AND(R4&gt;8,K4&gt;500),"Good","Bad")</f>
        <v>Bad</v>
      </c>
      <c r="AB4" t="str">
        <f t="shared" ref="AB4:AB67" si="8">IF(R4&gt;8,"High", IF(R4&lt;6.5,"Low","Medium"))</f>
        <v>High</v>
      </c>
      <c r="AC4">
        <f t="shared" ref="AC4:AC67" si="9">SUMIF(C4:C1003,"B",K4:K1003)</f>
        <v>106197.67199999996</v>
      </c>
      <c r="AD4">
        <f t="shared" ref="AD4:AD67" si="10">SUMIFS(K4:K1003,C4:C1003,"B",F4:F1003,"Female")</f>
        <v>52928.295000000013</v>
      </c>
      <c r="AE4">
        <f t="shared" ref="AE4:AE67" si="11">SUMIFS(K4:K1003,C4:C1003,"A",F4:F1003,"Male")</f>
        <v>52931.203499999981</v>
      </c>
    </row>
    <row r="5" spans="1:31" ht="15.75" customHeight="1" x14ac:dyDescent="0.2">
      <c r="A5" s="1"/>
      <c r="B5" s="6" t="s">
        <v>30</v>
      </c>
      <c r="C5" s="6" t="s">
        <v>18</v>
      </c>
      <c r="D5" s="6" t="s">
        <v>19</v>
      </c>
      <c r="E5" s="6" t="s">
        <v>27</v>
      </c>
      <c r="F5" s="6" t="s">
        <v>31</v>
      </c>
      <c r="G5" s="6" t="s">
        <v>32</v>
      </c>
      <c r="H5" s="7">
        <v>46.33</v>
      </c>
      <c r="I5" s="9">
        <v>7</v>
      </c>
      <c r="J5" s="7">
        <v>16.215499999999999</v>
      </c>
      <c r="K5" s="7">
        <v>340.52550000000002</v>
      </c>
      <c r="L5" s="12">
        <v>43527</v>
      </c>
      <c r="M5" s="14">
        <v>0.55763888888888891</v>
      </c>
      <c r="N5" s="6" t="s">
        <v>33</v>
      </c>
      <c r="O5" s="7">
        <v>324.31</v>
      </c>
      <c r="P5" s="2">
        <v>4.7619047620000003</v>
      </c>
      <c r="Q5" s="7">
        <v>16.215499999999999</v>
      </c>
      <c r="R5" s="8">
        <v>7.4</v>
      </c>
      <c r="S5" s="16">
        <f t="shared" ref="S5:S67" si="12">SUM(K5:K1004)</f>
        <v>322337.55750000005</v>
      </c>
      <c r="T5" s="16">
        <f t="shared" si="0"/>
        <v>10.6785</v>
      </c>
      <c r="U5" s="17">
        <f t="shared" si="1"/>
        <v>1042.6500000000001</v>
      </c>
      <c r="V5">
        <f t="shared" si="2"/>
        <v>998</v>
      </c>
      <c r="W5">
        <f t="shared" si="3"/>
        <v>34</v>
      </c>
      <c r="X5">
        <f t="shared" si="4"/>
        <v>998</v>
      </c>
      <c r="Y5" s="17">
        <f t="shared" si="5"/>
        <v>322.98352454909826</v>
      </c>
      <c r="Z5" t="str">
        <f t="shared" si="6"/>
        <v>Bad Product</v>
      </c>
      <c r="AA5" t="str">
        <f t="shared" si="7"/>
        <v>Bad</v>
      </c>
      <c r="AB5" t="str">
        <f t="shared" si="8"/>
        <v>Medium</v>
      </c>
      <c r="AC5">
        <f t="shared" si="9"/>
        <v>106197.67199999996</v>
      </c>
      <c r="AD5">
        <f t="shared" si="10"/>
        <v>52928.295000000013</v>
      </c>
      <c r="AE5">
        <f t="shared" si="11"/>
        <v>52931.203499999981</v>
      </c>
    </row>
    <row r="6" spans="1:31" ht="15.75" customHeight="1" x14ac:dyDescent="0.2">
      <c r="A6" s="1"/>
      <c r="B6" s="6" t="s">
        <v>34</v>
      </c>
      <c r="C6" s="6" t="s">
        <v>18</v>
      </c>
      <c r="D6" s="6" t="s">
        <v>19</v>
      </c>
      <c r="E6" s="6" t="s">
        <v>20</v>
      </c>
      <c r="F6" s="6" t="s">
        <v>31</v>
      </c>
      <c r="G6" s="6" t="s">
        <v>22</v>
      </c>
      <c r="H6" s="7">
        <v>58.22</v>
      </c>
      <c r="I6" s="9">
        <v>8</v>
      </c>
      <c r="J6" s="7">
        <v>23.288</v>
      </c>
      <c r="K6" s="7">
        <v>489.048</v>
      </c>
      <c r="L6" s="12">
        <v>43492</v>
      </c>
      <c r="M6" s="14">
        <v>0.85624999999999996</v>
      </c>
      <c r="N6" s="6" t="s">
        <v>23</v>
      </c>
      <c r="O6" s="7">
        <v>465.76</v>
      </c>
      <c r="P6" s="2">
        <v>4.7619047620000003</v>
      </c>
      <c r="Q6" s="7">
        <v>23.288</v>
      </c>
      <c r="R6" s="8">
        <v>8.4</v>
      </c>
      <c r="S6" s="16">
        <f t="shared" si="12"/>
        <v>321997.03200000006</v>
      </c>
      <c r="T6" s="16">
        <f t="shared" si="0"/>
        <v>10.6785</v>
      </c>
      <c r="U6" s="17">
        <f t="shared" si="1"/>
        <v>1042.6500000000001</v>
      </c>
      <c r="V6">
        <f t="shared" si="2"/>
        <v>997</v>
      </c>
      <c r="W6">
        <f t="shared" si="3"/>
        <v>51</v>
      </c>
      <c r="X6">
        <f t="shared" si="4"/>
        <v>997</v>
      </c>
      <c r="Y6" s="17">
        <f t="shared" si="5"/>
        <v>322.96592978936815</v>
      </c>
      <c r="Z6" t="str">
        <f t="shared" si="6"/>
        <v>Good Product</v>
      </c>
      <c r="AA6" t="str">
        <f t="shared" si="7"/>
        <v>Bad</v>
      </c>
      <c r="AB6" t="str">
        <f t="shared" si="8"/>
        <v>High</v>
      </c>
      <c r="AC6">
        <f t="shared" si="9"/>
        <v>106197.67199999996</v>
      </c>
      <c r="AD6">
        <f t="shared" si="10"/>
        <v>52928.295000000013</v>
      </c>
      <c r="AE6">
        <f t="shared" si="11"/>
        <v>52590.677999999985</v>
      </c>
    </row>
    <row r="7" spans="1:31" ht="15.75" customHeight="1" x14ac:dyDescent="0.2">
      <c r="A7" s="1"/>
      <c r="B7" s="6" t="s">
        <v>35</v>
      </c>
      <c r="C7" s="6" t="s">
        <v>18</v>
      </c>
      <c r="D7" s="6" t="s">
        <v>19</v>
      </c>
      <c r="E7" s="6" t="s">
        <v>27</v>
      </c>
      <c r="F7" s="6" t="s">
        <v>31</v>
      </c>
      <c r="G7" s="6" t="s">
        <v>36</v>
      </c>
      <c r="H7" s="7">
        <v>86.31</v>
      </c>
      <c r="I7" s="9">
        <v>7</v>
      </c>
      <c r="J7" s="7">
        <v>30.208500000000001</v>
      </c>
      <c r="K7" s="7">
        <v>634.37850000000003</v>
      </c>
      <c r="L7" s="12">
        <v>43504</v>
      </c>
      <c r="M7" s="14">
        <v>0.44236111111111109</v>
      </c>
      <c r="N7" s="6" t="s">
        <v>23</v>
      </c>
      <c r="O7" s="7">
        <v>604.16999999999996</v>
      </c>
      <c r="P7" s="2">
        <v>4.7619047620000003</v>
      </c>
      <c r="Q7" s="7">
        <v>30.208500000000001</v>
      </c>
      <c r="R7" s="8">
        <v>5.3</v>
      </c>
      <c r="S7" s="16">
        <f t="shared" si="12"/>
        <v>321507.98400000005</v>
      </c>
      <c r="T7" s="16">
        <f t="shared" si="0"/>
        <v>10.6785</v>
      </c>
      <c r="U7" s="17">
        <f t="shared" si="1"/>
        <v>1042.6500000000001</v>
      </c>
      <c r="V7">
        <f t="shared" si="2"/>
        <v>996</v>
      </c>
      <c r="W7">
        <f t="shared" si="3"/>
        <v>68</v>
      </c>
      <c r="X7">
        <f t="shared" si="4"/>
        <v>996</v>
      </c>
      <c r="Y7" s="17">
        <f t="shared" si="5"/>
        <v>322.79918072289161</v>
      </c>
      <c r="Z7" t="str">
        <f t="shared" si="6"/>
        <v>Bad Product</v>
      </c>
      <c r="AA7" t="str">
        <f t="shared" si="7"/>
        <v>Bad</v>
      </c>
      <c r="AB7" t="str">
        <f t="shared" si="8"/>
        <v>Low</v>
      </c>
      <c r="AC7">
        <f t="shared" si="9"/>
        <v>106197.67199999996</v>
      </c>
      <c r="AD7">
        <f t="shared" si="10"/>
        <v>52928.295000000013</v>
      </c>
      <c r="AE7">
        <f t="shared" si="11"/>
        <v>52101.629999999983</v>
      </c>
    </row>
    <row r="8" spans="1:31" ht="15.75" customHeight="1" x14ac:dyDescent="0.2">
      <c r="A8" s="1"/>
      <c r="B8" s="6" t="s">
        <v>37</v>
      </c>
      <c r="C8" s="6" t="s">
        <v>25</v>
      </c>
      <c r="D8" s="6" t="s">
        <v>26</v>
      </c>
      <c r="E8" s="6" t="s">
        <v>27</v>
      </c>
      <c r="F8" s="6" t="s">
        <v>31</v>
      </c>
      <c r="G8" s="6" t="s">
        <v>28</v>
      </c>
      <c r="H8" s="7">
        <v>85.39</v>
      </c>
      <c r="I8" s="9">
        <v>7</v>
      </c>
      <c r="J8" s="7">
        <v>29.886500000000002</v>
      </c>
      <c r="K8" s="7">
        <v>627.61649999999997</v>
      </c>
      <c r="L8" s="12">
        <v>43549</v>
      </c>
      <c r="M8" s="14">
        <v>0.77083333333333337</v>
      </c>
      <c r="N8" s="6" t="s">
        <v>23</v>
      </c>
      <c r="O8" s="7">
        <v>597.73</v>
      </c>
      <c r="P8" s="2">
        <v>4.7619047620000003</v>
      </c>
      <c r="Q8" s="7">
        <v>29.886500000000002</v>
      </c>
      <c r="R8" s="8">
        <v>4.0999999999999996</v>
      </c>
      <c r="S8" s="16">
        <f t="shared" si="12"/>
        <v>320873.60550000006</v>
      </c>
      <c r="T8" s="16">
        <f t="shared" si="0"/>
        <v>10.6785</v>
      </c>
      <c r="U8" s="17">
        <f t="shared" si="1"/>
        <v>1042.6500000000001</v>
      </c>
      <c r="V8">
        <f t="shared" si="2"/>
        <v>995</v>
      </c>
      <c r="W8">
        <f t="shared" si="3"/>
        <v>85</v>
      </c>
      <c r="X8">
        <f t="shared" si="4"/>
        <v>995</v>
      </c>
      <c r="Y8" s="17">
        <f t="shared" si="5"/>
        <v>322.486035678392</v>
      </c>
      <c r="Z8" t="str">
        <f t="shared" si="6"/>
        <v>Bad Product</v>
      </c>
      <c r="AA8" t="str">
        <f t="shared" si="7"/>
        <v>Bad</v>
      </c>
      <c r="AB8" t="str">
        <f t="shared" si="8"/>
        <v>Low</v>
      </c>
      <c r="AC8">
        <f t="shared" si="9"/>
        <v>106197.67199999996</v>
      </c>
      <c r="AD8">
        <f t="shared" si="10"/>
        <v>52928.295000000013</v>
      </c>
      <c r="AE8">
        <f t="shared" si="11"/>
        <v>51467.251499999977</v>
      </c>
    </row>
    <row r="9" spans="1:31" ht="15.75" customHeight="1" x14ac:dyDescent="0.2">
      <c r="A9" s="1"/>
      <c r="B9" s="6" t="s">
        <v>38</v>
      </c>
      <c r="C9" s="6" t="s">
        <v>18</v>
      </c>
      <c r="D9" s="6" t="s">
        <v>19</v>
      </c>
      <c r="E9" s="6" t="s">
        <v>20</v>
      </c>
      <c r="F9" s="6" t="s">
        <v>21</v>
      </c>
      <c r="G9" s="6" t="s">
        <v>28</v>
      </c>
      <c r="H9" s="7">
        <v>68.84</v>
      </c>
      <c r="I9" s="9">
        <v>6</v>
      </c>
      <c r="J9" s="7">
        <v>20.652000000000001</v>
      </c>
      <c r="K9" s="7">
        <v>433.69200000000001</v>
      </c>
      <c r="L9" s="12">
        <v>43521</v>
      </c>
      <c r="M9" s="14">
        <v>0.60833333333333328</v>
      </c>
      <c r="N9" s="6" t="s">
        <v>23</v>
      </c>
      <c r="O9" s="7">
        <v>413.04</v>
      </c>
      <c r="P9" s="2">
        <v>4.7619047620000003</v>
      </c>
      <c r="Q9" s="7">
        <v>20.652000000000001</v>
      </c>
      <c r="R9" s="8">
        <v>5.8</v>
      </c>
      <c r="S9" s="16">
        <f t="shared" si="12"/>
        <v>320245.98900000012</v>
      </c>
      <c r="T9" s="16">
        <f t="shared" si="0"/>
        <v>10.6785</v>
      </c>
      <c r="U9" s="17">
        <f t="shared" si="1"/>
        <v>1042.6500000000001</v>
      </c>
      <c r="V9">
        <f t="shared" si="2"/>
        <v>994</v>
      </c>
      <c r="W9">
        <f t="shared" si="3"/>
        <v>102</v>
      </c>
      <c r="X9">
        <f t="shared" si="4"/>
        <v>994</v>
      </c>
      <c r="Y9" s="17">
        <f t="shared" si="5"/>
        <v>322.17906338028183</v>
      </c>
      <c r="Z9" t="str">
        <f t="shared" si="6"/>
        <v>Bad Product</v>
      </c>
      <c r="AA9" t="str">
        <f t="shared" si="7"/>
        <v>Bad</v>
      </c>
      <c r="AB9" t="str">
        <f t="shared" si="8"/>
        <v>Low</v>
      </c>
      <c r="AC9">
        <f t="shared" si="9"/>
        <v>106197.67199999996</v>
      </c>
      <c r="AD9">
        <f t="shared" si="10"/>
        <v>52928.295000000013</v>
      </c>
      <c r="AE9">
        <f>SUMIFS(K9:K1008,C9:C1008,"A",F9:F1008,"Male")</f>
        <v>51467.251499999977</v>
      </c>
    </row>
    <row r="10" spans="1:31" ht="15.75" customHeight="1" x14ac:dyDescent="0.2">
      <c r="A10" s="1"/>
      <c r="B10" s="6" t="s">
        <v>39</v>
      </c>
      <c r="C10" s="6" t="s">
        <v>25</v>
      </c>
      <c r="D10" s="6" t="s">
        <v>26</v>
      </c>
      <c r="E10" s="6" t="s">
        <v>27</v>
      </c>
      <c r="F10" s="6" t="s">
        <v>21</v>
      </c>
      <c r="G10" s="6" t="s">
        <v>32</v>
      </c>
      <c r="H10" s="7">
        <v>73.56</v>
      </c>
      <c r="I10" s="9">
        <v>10</v>
      </c>
      <c r="J10" s="7">
        <v>36.78</v>
      </c>
      <c r="K10" s="7">
        <v>772.38</v>
      </c>
      <c r="L10" s="12">
        <v>43520</v>
      </c>
      <c r="M10" s="14">
        <v>0.48472222222222222</v>
      </c>
      <c r="N10" s="6" t="s">
        <v>23</v>
      </c>
      <c r="O10" s="7">
        <v>735.6</v>
      </c>
      <c r="P10" s="2">
        <v>4.7619047620000003</v>
      </c>
      <c r="Q10" s="7">
        <v>36.78</v>
      </c>
      <c r="R10" s="8">
        <v>8</v>
      </c>
      <c r="S10" s="16">
        <f t="shared" si="12"/>
        <v>319812.29700000014</v>
      </c>
      <c r="T10" s="16">
        <f t="shared" si="0"/>
        <v>10.6785</v>
      </c>
      <c r="U10" s="17">
        <f t="shared" si="1"/>
        <v>1042.6500000000001</v>
      </c>
      <c r="V10">
        <f t="shared" si="2"/>
        <v>993</v>
      </c>
      <c r="W10">
        <f t="shared" si="3"/>
        <v>119</v>
      </c>
      <c r="X10">
        <f t="shared" si="4"/>
        <v>993</v>
      </c>
      <c r="Y10" s="17">
        <f t="shared" si="5"/>
        <v>322.0667643504533</v>
      </c>
      <c r="Z10" t="str">
        <f t="shared" si="6"/>
        <v>Bad Product</v>
      </c>
      <c r="AA10" t="str">
        <f t="shared" si="7"/>
        <v>Bad</v>
      </c>
      <c r="AB10" t="str">
        <f t="shared" si="8"/>
        <v>Medium</v>
      </c>
      <c r="AC10">
        <f t="shared" si="9"/>
        <v>106197.67199999996</v>
      </c>
      <c r="AD10">
        <f t="shared" si="10"/>
        <v>52928.295000000013</v>
      </c>
      <c r="AE10">
        <f t="shared" si="11"/>
        <v>51467.251499999977</v>
      </c>
    </row>
    <row r="11" spans="1:31" ht="15.75" customHeight="1" x14ac:dyDescent="0.2">
      <c r="A11" s="1"/>
      <c r="B11" s="6" t="s">
        <v>40</v>
      </c>
      <c r="C11" s="6" t="s">
        <v>18</v>
      </c>
      <c r="D11" s="6" t="s">
        <v>19</v>
      </c>
      <c r="E11" s="6" t="s">
        <v>20</v>
      </c>
      <c r="F11" s="6" t="s">
        <v>21</v>
      </c>
      <c r="G11" s="6" t="s">
        <v>22</v>
      </c>
      <c r="H11" s="7">
        <v>36.26</v>
      </c>
      <c r="I11" s="9">
        <v>2</v>
      </c>
      <c r="J11" s="7">
        <v>3.6259999999999999</v>
      </c>
      <c r="K11" s="7">
        <v>76.146000000000001</v>
      </c>
      <c r="L11" s="12">
        <v>43475</v>
      </c>
      <c r="M11" s="14">
        <v>0.71875</v>
      </c>
      <c r="N11" s="6" t="s">
        <v>33</v>
      </c>
      <c r="O11" s="7">
        <v>72.52</v>
      </c>
      <c r="P11" s="2">
        <v>4.7619047620000003</v>
      </c>
      <c r="Q11" s="7">
        <v>3.6259999999999999</v>
      </c>
      <c r="R11" s="8">
        <v>7.2</v>
      </c>
      <c r="S11" s="16">
        <f t="shared" si="12"/>
        <v>319039.91700000013</v>
      </c>
      <c r="T11" s="16">
        <f t="shared" si="0"/>
        <v>10.6785</v>
      </c>
      <c r="U11" s="17">
        <f t="shared" si="1"/>
        <v>1042.6500000000001</v>
      </c>
      <c r="V11">
        <f t="shared" si="2"/>
        <v>992</v>
      </c>
      <c r="W11">
        <f t="shared" si="3"/>
        <v>136</v>
      </c>
      <c r="X11">
        <f t="shared" si="4"/>
        <v>992</v>
      </c>
      <c r="Y11" s="17">
        <f t="shared" si="5"/>
        <v>321.61281955645177</v>
      </c>
      <c r="Z11" t="str">
        <f t="shared" si="6"/>
        <v>Bad Product</v>
      </c>
      <c r="AA11" t="str">
        <f t="shared" si="7"/>
        <v>Bad</v>
      </c>
      <c r="AB11" t="str">
        <f t="shared" si="8"/>
        <v>Medium</v>
      </c>
      <c r="AC11">
        <f t="shared" si="9"/>
        <v>106197.67199999996</v>
      </c>
      <c r="AD11">
        <f t="shared" si="10"/>
        <v>52928.295000000013</v>
      </c>
      <c r="AE11">
        <f t="shared" si="11"/>
        <v>51467.251499999977</v>
      </c>
    </row>
    <row r="12" spans="1:31" ht="15.75" customHeight="1" x14ac:dyDescent="0.2">
      <c r="A12" s="1"/>
      <c r="B12" s="6" t="s">
        <v>41</v>
      </c>
      <c r="C12" s="6" t="s">
        <v>42</v>
      </c>
      <c r="D12" s="6" t="s">
        <v>43</v>
      </c>
      <c r="E12" s="6" t="s">
        <v>20</v>
      </c>
      <c r="F12" s="6" t="s">
        <v>21</v>
      </c>
      <c r="G12" s="6" t="s">
        <v>44</v>
      </c>
      <c r="H12" s="7">
        <v>54.84</v>
      </c>
      <c r="I12" s="9">
        <v>3</v>
      </c>
      <c r="J12" s="7">
        <v>8.2260000000000009</v>
      </c>
      <c r="K12" s="7">
        <v>172.74600000000001</v>
      </c>
      <c r="L12" s="12">
        <v>43516</v>
      </c>
      <c r="M12" s="14">
        <v>0.56041666666666667</v>
      </c>
      <c r="N12" s="6" t="s">
        <v>33</v>
      </c>
      <c r="O12" s="7">
        <v>164.52</v>
      </c>
      <c r="P12" s="2">
        <v>4.7619047620000003</v>
      </c>
      <c r="Q12" s="7">
        <v>8.2260000000000009</v>
      </c>
      <c r="R12" s="8">
        <v>5.9</v>
      </c>
      <c r="S12" s="16">
        <f t="shared" si="12"/>
        <v>318963.77100000007</v>
      </c>
      <c r="T12" s="16">
        <f t="shared" si="0"/>
        <v>10.6785</v>
      </c>
      <c r="U12" s="17">
        <f t="shared" si="1"/>
        <v>1042.6500000000001</v>
      </c>
      <c r="V12">
        <f t="shared" si="2"/>
        <v>991</v>
      </c>
      <c r="W12">
        <f t="shared" si="3"/>
        <v>153</v>
      </c>
      <c r="X12">
        <f t="shared" si="4"/>
        <v>991</v>
      </c>
      <c r="Y12" s="17">
        <f t="shared" si="5"/>
        <v>321.86051564076695</v>
      </c>
      <c r="Z12" t="str">
        <f t="shared" si="6"/>
        <v>Bad Product</v>
      </c>
      <c r="AA12" t="str">
        <f t="shared" si="7"/>
        <v>Bad</v>
      </c>
      <c r="AB12" t="str">
        <f t="shared" si="8"/>
        <v>Low</v>
      </c>
      <c r="AC12">
        <f t="shared" si="9"/>
        <v>106197.67199999996</v>
      </c>
      <c r="AD12">
        <f t="shared" si="10"/>
        <v>52928.295000000013</v>
      </c>
      <c r="AE12">
        <f t="shared" si="11"/>
        <v>51467.251499999977</v>
      </c>
    </row>
    <row r="13" spans="1:31" ht="15.75" customHeight="1" x14ac:dyDescent="0.2">
      <c r="A13" s="1"/>
      <c r="B13" s="6" t="s">
        <v>45</v>
      </c>
      <c r="C13" s="6" t="s">
        <v>42</v>
      </c>
      <c r="D13" s="6" t="s">
        <v>43</v>
      </c>
      <c r="E13" s="6" t="s">
        <v>20</v>
      </c>
      <c r="F13" s="6" t="s">
        <v>21</v>
      </c>
      <c r="G13" s="6" t="s">
        <v>46</v>
      </c>
      <c r="H13" s="7">
        <v>14.48</v>
      </c>
      <c r="I13" s="9">
        <v>4</v>
      </c>
      <c r="J13" s="7">
        <v>2.8959999999999999</v>
      </c>
      <c r="K13" s="7">
        <v>60.816000000000003</v>
      </c>
      <c r="L13" s="12">
        <v>43502</v>
      </c>
      <c r="M13" s="14">
        <v>0.75486111111111109</v>
      </c>
      <c r="N13" s="6" t="s">
        <v>23</v>
      </c>
      <c r="O13" s="7">
        <v>57.92</v>
      </c>
      <c r="P13" s="2">
        <v>4.7619047620000003</v>
      </c>
      <c r="Q13" s="7">
        <v>2.8959999999999999</v>
      </c>
      <c r="R13" s="8">
        <v>4.5</v>
      </c>
      <c r="S13" s="16">
        <f t="shared" si="12"/>
        <v>318791.02500000008</v>
      </c>
      <c r="T13" s="16">
        <f t="shared" si="0"/>
        <v>10.6785</v>
      </c>
      <c r="U13" s="17">
        <f t="shared" si="1"/>
        <v>1042.6500000000001</v>
      </c>
      <c r="V13">
        <f t="shared" si="2"/>
        <v>990</v>
      </c>
      <c r="W13">
        <f t="shared" si="3"/>
        <v>170</v>
      </c>
      <c r="X13">
        <f t="shared" si="4"/>
        <v>990</v>
      </c>
      <c r="Y13" s="17">
        <f t="shared" si="5"/>
        <v>322.01113636363647</v>
      </c>
      <c r="Z13" t="str">
        <f t="shared" si="6"/>
        <v>Bad Product</v>
      </c>
      <c r="AA13" t="str">
        <f t="shared" si="7"/>
        <v>Bad</v>
      </c>
      <c r="AB13" t="str">
        <f t="shared" si="8"/>
        <v>Low</v>
      </c>
      <c r="AC13">
        <f t="shared" si="9"/>
        <v>106024.92599999996</v>
      </c>
      <c r="AD13">
        <f t="shared" si="10"/>
        <v>52755.549000000014</v>
      </c>
      <c r="AE13">
        <f t="shared" si="11"/>
        <v>51467.251499999977</v>
      </c>
    </row>
    <row r="14" spans="1:31" ht="15.75" customHeight="1" x14ac:dyDescent="0.2">
      <c r="A14" s="1"/>
      <c r="B14" s="6" t="s">
        <v>47</v>
      </c>
      <c r="C14" s="6" t="s">
        <v>42</v>
      </c>
      <c r="D14" s="6" t="s">
        <v>43</v>
      </c>
      <c r="E14" s="6" t="s">
        <v>20</v>
      </c>
      <c r="F14" s="6" t="s">
        <v>31</v>
      </c>
      <c r="G14" s="6" t="s">
        <v>28</v>
      </c>
      <c r="H14" s="7">
        <v>25.51</v>
      </c>
      <c r="I14" s="9">
        <v>4</v>
      </c>
      <c r="J14" s="7">
        <v>5.1020000000000003</v>
      </c>
      <c r="K14" s="7">
        <v>107.142</v>
      </c>
      <c r="L14" s="12">
        <v>43533</v>
      </c>
      <c r="M14" s="14">
        <v>0.7104166666666667</v>
      </c>
      <c r="N14" s="6" t="s">
        <v>29</v>
      </c>
      <c r="O14" s="7">
        <v>102.04</v>
      </c>
      <c r="P14" s="2">
        <v>4.7619047620000003</v>
      </c>
      <c r="Q14" s="7">
        <v>5.1020000000000003</v>
      </c>
      <c r="R14" s="8">
        <v>6.8</v>
      </c>
      <c r="S14" s="16">
        <f t="shared" si="12"/>
        <v>318730.20900000009</v>
      </c>
      <c r="T14" s="16">
        <f t="shared" si="0"/>
        <v>10.6785</v>
      </c>
      <c r="U14" s="17">
        <f t="shared" si="1"/>
        <v>1042.6500000000001</v>
      </c>
      <c r="V14">
        <f t="shared" si="2"/>
        <v>989</v>
      </c>
      <c r="W14">
        <f t="shared" si="3"/>
        <v>187</v>
      </c>
      <c r="X14">
        <f t="shared" si="4"/>
        <v>989</v>
      </c>
      <c r="Y14" s="17">
        <f t="shared" si="5"/>
        <v>322.27523660262904</v>
      </c>
      <c r="Z14" t="str">
        <f t="shared" si="6"/>
        <v>Bad Product</v>
      </c>
      <c r="AA14" t="str">
        <f t="shared" si="7"/>
        <v>Bad</v>
      </c>
      <c r="AB14" t="str">
        <f t="shared" si="8"/>
        <v>Medium</v>
      </c>
      <c r="AC14">
        <f t="shared" si="9"/>
        <v>105964.10999999997</v>
      </c>
      <c r="AD14">
        <f t="shared" si="10"/>
        <v>52694.733000000015</v>
      </c>
      <c r="AE14">
        <f t="shared" si="11"/>
        <v>51467.251499999977</v>
      </c>
    </row>
    <row r="15" spans="1:31" ht="15.75" customHeight="1" x14ac:dyDescent="0.2">
      <c r="A15" s="1"/>
      <c r="B15" s="6" t="s">
        <v>48</v>
      </c>
      <c r="C15" s="6" t="s">
        <v>18</v>
      </c>
      <c r="D15" s="6" t="s">
        <v>19</v>
      </c>
      <c r="E15" s="6" t="s">
        <v>27</v>
      </c>
      <c r="F15" s="6" t="s">
        <v>21</v>
      </c>
      <c r="G15" s="6" t="s">
        <v>28</v>
      </c>
      <c r="H15" s="7">
        <v>46.95</v>
      </c>
      <c r="I15" s="9">
        <v>5</v>
      </c>
      <c r="J15" s="7">
        <v>11.737500000000001</v>
      </c>
      <c r="K15" s="7">
        <v>246.48750000000001</v>
      </c>
      <c r="L15" s="12">
        <v>43508</v>
      </c>
      <c r="M15" s="14">
        <v>0.43402777777777779</v>
      </c>
      <c r="N15" s="6" t="s">
        <v>23</v>
      </c>
      <c r="O15" s="7">
        <v>234.75</v>
      </c>
      <c r="P15" s="2">
        <v>4.7619047620000003</v>
      </c>
      <c r="Q15" s="7">
        <v>11.737500000000001</v>
      </c>
      <c r="R15" s="8">
        <v>7.1</v>
      </c>
      <c r="S15" s="16">
        <f t="shared" si="12"/>
        <v>318623.0670000001</v>
      </c>
      <c r="T15" s="16">
        <f t="shared" si="0"/>
        <v>10.6785</v>
      </c>
      <c r="U15" s="17">
        <f t="shared" si="1"/>
        <v>1042.6500000000001</v>
      </c>
      <c r="V15">
        <f t="shared" si="2"/>
        <v>988</v>
      </c>
      <c r="W15">
        <f t="shared" si="3"/>
        <v>204</v>
      </c>
      <c r="X15">
        <f t="shared" si="4"/>
        <v>988</v>
      </c>
      <c r="Y15" s="17">
        <f t="shared" si="5"/>
        <v>322.49298279352234</v>
      </c>
      <c r="Z15" t="str">
        <f t="shared" si="6"/>
        <v>Bad Product</v>
      </c>
      <c r="AA15" t="str">
        <f t="shared" si="7"/>
        <v>Bad</v>
      </c>
      <c r="AB15" t="str">
        <f t="shared" si="8"/>
        <v>Medium</v>
      </c>
      <c r="AC15">
        <f t="shared" si="9"/>
        <v>105856.96799999996</v>
      </c>
      <c r="AD15">
        <f t="shared" si="10"/>
        <v>52694.733000000015</v>
      </c>
      <c r="AE15">
        <f t="shared" si="11"/>
        <v>51467.251499999977</v>
      </c>
    </row>
    <row r="16" spans="1:31" ht="15.75" customHeight="1" x14ac:dyDescent="0.2">
      <c r="A16" s="1"/>
      <c r="B16" s="6" t="s">
        <v>49</v>
      </c>
      <c r="C16" s="6" t="s">
        <v>18</v>
      </c>
      <c r="D16" s="6" t="s">
        <v>19</v>
      </c>
      <c r="E16" s="6" t="s">
        <v>27</v>
      </c>
      <c r="F16" s="6" t="s">
        <v>31</v>
      </c>
      <c r="G16" s="6" t="s">
        <v>44</v>
      </c>
      <c r="H16" s="7">
        <v>43.19</v>
      </c>
      <c r="I16" s="9">
        <v>10</v>
      </c>
      <c r="J16" s="7">
        <v>21.594999999999999</v>
      </c>
      <c r="K16" s="7">
        <v>453.495</v>
      </c>
      <c r="L16" s="12">
        <v>43503</v>
      </c>
      <c r="M16" s="14">
        <v>0.7</v>
      </c>
      <c r="N16" s="6" t="s">
        <v>23</v>
      </c>
      <c r="O16" s="7">
        <v>431.9</v>
      </c>
      <c r="P16" s="2">
        <v>4.7619047620000003</v>
      </c>
      <c r="Q16" s="7">
        <v>21.594999999999999</v>
      </c>
      <c r="R16" s="8">
        <v>8.1999999999999993</v>
      </c>
      <c r="S16" s="16">
        <f t="shared" si="12"/>
        <v>318376.57950000011</v>
      </c>
      <c r="T16" s="16">
        <f t="shared" si="0"/>
        <v>10.6785</v>
      </c>
      <c r="U16" s="17">
        <f t="shared" si="1"/>
        <v>1042.6500000000001</v>
      </c>
      <c r="V16">
        <f t="shared" si="2"/>
        <v>987</v>
      </c>
      <c r="W16">
        <f t="shared" si="3"/>
        <v>221</v>
      </c>
      <c r="X16">
        <f t="shared" si="4"/>
        <v>987</v>
      </c>
      <c r="Y16" s="17">
        <f t="shared" si="5"/>
        <v>322.56998936170226</v>
      </c>
      <c r="Z16" t="str">
        <f t="shared" si="6"/>
        <v>Good Product</v>
      </c>
      <c r="AA16" t="str">
        <f t="shared" si="7"/>
        <v>Bad</v>
      </c>
      <c r="AB16" t="str">
        <f t="shared" si="8"/>
        <v>High</v>
      </c>
      <c r="AC16">
        <f t="shared" si="9"/>
        <v>105856.96799999996</v>
      </c>
      <c r="AD16">
        <f t="shared" si="10"/>
        <v>52694.733000000015</v>
      </c>
      <c r="AE16">
        <f t="shared" si="11"/>
        <v>51467.251499999977</v>
      </c>
    </row>
    <row r="17" spans="1:31" ht="15.75" customHeight="1" x14ac:dyDescent="0.2">
      <c r="A17" s="1"/>
      <c r="B17" s="6" t="s">
        <v>50</v>
      </c>
      <c r="C17" s="6" t="s">
        <v>18</v>
      </c>
      <c r="D17" s="6" t="s">
        <v>19</v>
      </c>
      <c r="E17" s="6" t="s">
        <v>27</v>
      </c>
      <c r="F17" s="6" t="s">
        <v>21</v>
      </c>
      <c r="G17" s="6" t="s">
        <v>22</v>
      </c>
      <c r="H17" s="7">
        <v>71.38</v>
      </c>
      <c r="I17" s="9">
        <v>10</v>
      </c>
      <c r="J17" s="7">
        <v>35.69</v>
      </c>
      <c r="K17" s="7">
        <v>749.49</v>
      </c>
      <c r="L17" s="12">
        <v>43553</v>
      </c>
      <c r="M17" s="14">
        <v>0.80625000000000002</v>
      </c>
      <c r="N17" s="6" t="s">
        <v>29</v>
      </c>
      <c r="O17" s="7">
        <v>713.8</v>
      </c>
      <c r="P17" s="2">
        <v>4.7619047620000003</v>
      </c>
      <c r="Q17" s="7">
        <v>35.69</v>
      </c>
      <c r="R17" s="8">
        <v>5.7</v>
      </c>
      <c r="S17" s="16">
        <f t="shared" si="12"/>
        <v>317923.08450000006</v>
      </c>
      <c r="T17" s="16">
        <f t="shared" si="0"/>
        <v>10.6785</v>
      </c>
      <c r="U17" s="17">
        <f t="shared" si="1"/>
        <v>1042.6500000000001</v>
      </c>
      <c r="V17">
        <f t="shared" si="2"/>
        <v>986</v>
      </c>
      <c r="W17">
        <f t="shared" si="3"/>
        <v>238</v>
      </c>
      <c r="X17">
        <f t="shared" si="4"/>
        <v>986</v>
      </c>
      <c r="Y17" s="17">
        <f t="shared" si="5"/>
        <v>322.4372053752536</v>
      </c>
      <c r="Z17" t="str">
        <f t="shared" si="6"/>
        <v>Bad Product</v>
      </c>
      <c r="AA17" t="str">
        <f t="shared" si="7"/>
        <v>Bad</v>
      </c>
      <c r="AB17" t="str">
        <f t="shared" si="8"/>
        <v>Low</v>
      </c>
      <c r="AC17">
        <f t="shared" si="9"/>
        <v>105856.96799999996</v>
      </c>
      <c r="AD17">
        <f t="shared" si="10"/>
        <v>52694.733000000015</v>
      </c>
      <c r="AE17">
        <f t="shared" si="11"/>
        <v>51013.756499999981</v>
      </c>
    </row>
    <row r="18" spans="1:31" ht="15.75" customHeight="1" x14ac:dyDescent="0.2">
      <c r="A18" s="1"/>
      <c r="B18" s="6" t="s">
        <v>51</v>
      </c>
      <c r="C18" s="6" t="s">
        <v>42</v>
      </c>
      <c r="D18" s="6" t="s">
        <v>43</v>
      </c>
      <c r="E18" s="6" t="s">
        <v>20</v>
      </c>
      <c r="F18" s="6" t="s">
        <v>21</v>
      </c>
      <c r="G18" s="6" t="s">
        <v>36</v>
      </c>
      <c r="H18" s="7">
        <v>93.72</v>
      </c>
      <c r="I18" s="9">
        <v>6</v>
      </c>
      <c r="J18" s="7">
        <v>28.116</v>
      </c>
      <c r="K18" s="7">
        <v>590.43600000000004</v>
      </c>
      <c r="L18" s="12">
        <v>43480</v>
      </c>
      <c r="M18" s="14">
        <v>0.67986111111111114</v>
      </c>
      <c r="N18" s="6" t="s">
        <v>29</v>
      </c>
      <c r="O18" s="7">
        <v>562.32000000000005</v>
      </c>
      <c r="P18" s="2">
        <v>4.7619047620000003</v>
      </c>
      <c r="Q18" s="7">
        <v>28.116</v>
      </c>
      <c r="R18" s="8">
        <v>4.5</v>
      </c>
      <c r="S18" s="16">
        <f t="shared" si="12"/>
        <v>317173.59450000012</v>
      </c>
      <c r="T18" s="16">
        <f t="shared" si="0"/>
        <v>10.6785</v>
      </c>
      <c r="U18" s="17">
        <f t="shared" si="1"/>
        <v>1042.6500000000001</v>
      </c>
      <c r="V18">
        <f t="shared" si="2"/>
        <v>985</v>
      </c>
      <c r="W18">
        <f t="shared" si="3"/>
        <v>255</v>
      </c>
      <c r="X18">
        <f t="shared" si="4"/>
        <v>985</v>
      </c>
      <c r="Y18" s="17">
        <f t="shared" si="5"/>
        <v>322.00364923857882</v>
      </c>
      <c r="Z18" t="str">
        <f t="shared" si="6"/>
        <v>Bad Product</v>
      </c>
      <c r="AA18" t="str">
        <f t="shared" si="7"/>
        <v>Bad</v>
      </c>
      <c r="AB18" t="str">
        <f t="shared" si="8"/>
        <v>Low</v>
      </c>
      <c r="AC18">
        <f t="shared" si="9"/>
        <v>105856.96799999996</v>
      </c>
      <c r="AD18">
        <f t="shared" si="10"/>
        <v>52694.733000000015</v>
      </c>
      <c r="AE18">
        <f t="shared" si="11"/>
        <v>51013.756499999981</v>
      </c>
    </row>
    <row r="19" spans="1:31" ht="15.75" customHeight="1" x14ac:dyDescent="0.2">
      <c r="A19" s="1"/>
      <c r="B19" s="6" t="s">
        <v>52</v>
      </c>
      <c r="C19" s="6" t="s">
        <v>18</v>
      </c>
      <c r="D19" s="6" t="s">
        <v>19</v>
      </c>
      <c r="E19" s="6" t="s">
        <v>20</v>
      </c>
      <c r="F19" s="6" t="s">
        <v>21</v>
      </c>
      <c r="G19" s="6" t="s">
        <v>22</v>
      </c>
      <c r="H19" s="7">
        <v>68.930000000000007</v>
      </c>
      <c r="I19" s="9">
        <v>7</v>
      </c>
      <c r="J19" s="7">
        <v>24.125499999999999</v>
      </c>
      <c r="K19" s="7">
        <v>506.63549999999998</v>
      </c>
      <c r="L19" s="12">
        <v>43535</v>
      </c>
      <c r="M19" s="14">
        <v>0.46041666666666664</v>
      </c>
      <c r="N19" s="6" t="s">
        <v>33</v>
      </c>
      <c r="O19" s="7">
        <v>482.51</v>
      </c>
      <c r="P19" s="2">
        <v>4.7619047620000003</v>
      </c>
      <c r="Q19" s="7">
        <v>24.125499999999999</v>
      </c>
      <c r="R19" s="8">
        <v>4.5999999999999996</v>
      </c>
      <c r="S19" s="16">
        <f t="shared" si="12"/>
        <v>316583.15850000014</v>
      </c>
      <c r="T19" s="16">
        <f t="shared" si="0"/>
        <v>10.6785</v>
      </c>
      <c r="U19" s="17">
        <f t="shared" si="1"/>
        <v>1042.6500000000001</v>
      </c>
      <c r="V19">
        <f t="shared" si="2"/>
        <v>984</v>
      </c>
      <c r="W19">
        <f t="shared" si="3"/>
        <v>272</v>
      </c>
      <c r="X19">
        <f t="shared" si="4"/>
        <v>984</v>
      </c>
      <c r="Y19" s="17">
        <f t="shared" si="5"/>
        <v>321.73085213414646</v>
      </c>
      <c r="Z19" t="str">
        <f t="shared" si="6"/>
        <v>Bad Product</v>
      </c>
      <c r="AA19" t="str">
        <f t="shared" si="7"/>
        <v>Bad</v>
      </c>
      <c r="AB19" t="str">
        <f t="shared" si="8"/>
        <v>Low</v>
      </c>
      <c r="AC19">
        <f t="shared" si="9"/>
        <v>105266.53199999996</v>
      </c>
      <c r="AD19">
        <f t="shared" si="10"/>
        <v>52104.297000000013</v>
      </c>
      <c r="AE19">
        <f t="shared" si="11"/>
        <v>51013.756499999981</v>
      </c>
    </row>
    <row r="20" spans="1:31" ht="15.75" customHeight="1" x14ac:dyDescent="0.2">
      <c r="A20" s="1"/>
      <c r="B20" s="6" t="s">
        <v>53</v>
      </c>
      <c r="C20" s="6" t="s">
        <v>18</v>
      </c>
      <c r="D20" s="6" t="s">
        <v>19</v>
      </c>
      <c r="E20" s="6" t="s">
        <v>27</v>
      </c>
      <c r="F20" s="6" t="s">
        <v>31</v>
      </c>
      <c r="G20" s="6" t="s">
        <v>36</v>
      </c>
      <c r="H20" s="7">
        <v>72.61</v>
      </c>
      <c r="I20" s="9">
        <v>6</v>
      </c>
      <c r="J20" s="7">
        <v>21.783000000000001</v>
      </c>
      <c r="K20" s="7">
        <v>457.44299999999998</v>
      </c>
      <c r="L20" s="12">
        <v>43466</v>
      </c>
      <c r="M20" s="14">
        <v>0.44374999999999998</v>
      </c>
      <c r="N20" s="6" t="s">
        <v>33</v>
      </c>
      <c r="O20" s="7">
        <v>435.66</v>
      </c>
      <c r="P20" s="2">
        <v>4.7619047620000003</v>
      </c>
      <c r="Q20" s="7">
        <v>21.783000000000001</v>
      </c>
      <c r="R20" s="8">
        <v>6.9</v>
      </c>
      <c r="S20" s="16">
        <f t="shared" si="12"/>
        <v>316076.52300000016</v>
      </c>
      <c r="T20" s="16">
        <f t="shared" si="0"/>
        <v>10.6785</v>
      </c>
      <c r="U20" s="17">
        <f t="shared" si="1"/>
        <v>1042.6500000000001</v>
      </c>
      <c r="V20">
        <f t="shared" si="2"/>
        <v>983</v>
      </c>
      <c r="W20">
        <f t="shared" si="3"/>
        <v>289</v>
      </c>
      <c r="X20">
        <f t="shared" si="4"/>
        <v>983</v>
      </c>
      <c r="Y20" s="17">
        <f t="shared" si="5"/>
        <v>321.54274974567664</v>
      </c>
      <c r="Z20" t="str">
        <f t="shared" si="6"/>
        <v>Bad Product</v>
      </c>
      <c r="AA20" t="str">
        <f t="shared" si="7"/>
        <v>Bad</v>
      </c>
      <c r="AB20" t="str">
        <f t="shared" si="8"/>
        <v>Medium</v>
      </c>
      <c r="AC20">
        <f t="shared" si="9"/>
        <v>105266.53199999996</v>
      </c>
      <c r="AD20">
        <f t="shared" si="10"/>
        <v>52104.297000000013</v>
      </c>
      <c r="AE20">
        <f t="shared" si="11"/>
        <v>51013.756499999981</v>
      </c>
    </row>
    <row r="21" spans="1:31" ht="15.75" customHeight="1" x14ac:dyDescent="0.2">
      <c r="A21" s="1"/>
      <c r="B21" s="6" t="s">
        <v>54</v>
      </c>
      <c r="C21" s="6" t="s">
        <v>18</v>
      </c>
      <c r="D21" s="6" t="s">
        <v>19</v>
      </c>
      <c r="E21" s="6" t="s">
        <v>27</v>
      </c>
      <c r="F21" s="6" t="s">
        <v>31</v>
      </c>
      <c r="G21" s="6" t="s">
        <v>44</v>
      </c>
      <c r="H21" s="7">
        <v>54.67</v>
      </c>
      <c r="I21" s="9">
        <v>3</v>
      </c>
      <c r="J21" s="7">
        <v>8.2004999999999999</v>
      </c>
      <c r="K21" s="7">
        <v>172.2105</v>
      </c>
      <c r="L21" s="12">
        <v>43486</v>
      </c>
      <c r="M21" s="14">
        <v>0.75</v>
      </c>
      <c r="N21" s="6" t="s">
        <v>33</v>
      </c>
      <c r="O21" s="7">
        <v>164.01</v>
      </c>
      <c r="P21" s="2">
        <v>4.7619047620000003</v>
      </c>
      <c r="Q21" s="7">
        <v>8.2004999999999999</v>
      </c>
      <c r="R21" s="8">
        <v>8.6</v>
      </c>
      <c r="S21" s="16">
        <f t="shared" si="12"/>
        <v>315619.08000000019</v>
      </c>
      <c r="T21" s="16">
        <f t="shared" si="0"/>
        <v>10.6785</v>
      </c>
      <c r="U21" s="17">
        <f t="shared" si="1"/>
        <v>1042.6500000000001</v>
      </c>
      <c r="V21">
        <f t="shared" si="2"/>
        <v>982</v>
      </c>
      <c r="W21">
        <f t="shared" si="3"/>
        <v>306</v>
      </c>
      <c r="X21">
        <f t="shared" si="4"/>
        <v>982</v>
      </c>
      <c r="Y21" s="17">
        <f t="shared" si="5"/>
        <v>321.40435845213869</v>
      </c>
      <c r="Z21" t="str">
        <f t="shared" si="6"/>
        <v>Good Product</v>
      </c>
      <c r="AA21" t="str">
        <f t="shared" si="7"/>
        <v>Bad</v>
      </c>
      <c r="AB21" t="str">
        <f t="shared" si="8"/>
        <v>High</v>
      </c>
      <c r="AC21">
        <f t="shared" si="9"/>
        <v>105266.53199999996</v>
      </c>
      <c r="AD21">
        <f t="shared" si="10"/>
        <v>52104.297000000013</v>
      </c>
      <c r="AE21">
        <f t="shared" si="11"/>
        <v>50556.313499999982</v>
      </c>
    </row>
    <row r="22" spans="1:31" ht="15.75" customHeight="1" x14ac:dyDescent="0.2">
      <c r="A22" s="1"/>
      <c r="B22" s="6" t="s">
        <v>55</v>
      </c>
      <c r="C22" s="6" t="s">
        <v>42</v>
      </c>
      <c r="D22" s="6" t="s">
        <v>43</v>
      </c>
      <c r="E22" s="6" t="s">
        <v>27</v>
      </c>
      <c r="F22" s="6" t="s">
        <v>21</v>
      </c>
      <c r="G22" s="6" t="s">
        <v>32</v>
      </c>
      <c r="H22" s="7">
        <v>40.299999999999997</v>
      </c>
      <c r="I22" s="9">
        <v>2</v>
      </c>
      <c r="J22" s="7">
        <v>4.03</v>
      </c>
      <c r="K22" s="7">
        <v>84.63</v>
      </c>
      <c r="L22" s="12">
        <v>43535</v>
      </c>
      <c r="M22" s="14">
        <v>0.64583333333333337</v>
      </c>
      <c r="N22" s="6" t="s">
        <v>23</v>
      </c>
      <c r="O22" s="7">
        <v>80.599999999999994</v>
      </c>
      <c r="P22" s="2">
        <v>4.7619047620000003</v>
      </c>
      <c r="Q22" s="7">
        <v>4.03</v>
      </c>
      <c r="R22" s="8">
        <v>4.4000000000000004</v>
      </c>
      <c r="S22" s="16">
        <f t="shared" si="12"/>
        <v>315446.8695000002</v>
      </c>
      <c r="T22" s="16">
        <f t="shared" si="0"/>
        <v>10.6785</v>
      </c>
      <c r="U22" s="17">
        <f t="shared" si="1"/>
        <v>1042.6500000000001</v>
      </c>
      <c r="V22">
        <f t="shared" si="2"/>
        <v>981</v>
      </c>
      <c r="W22">
        <f t="shared" si="3"/>
        <v>323</v>
      </c>
      <c r="X22">
        <f t="shared" si="4"/>
        <v>981</v>
      </c>
      <c r="Y22" s="17">
        <f t="shared" si="5"/>
        <v>321.55644189602469</v>
      </c>
      <c r="Z22" t="str">
        <f t="shared" si="6"/>
        <v>Bad Product</v>
      </c>
      <c r="AA22" t="str">
        <f t="shared" si="7"/>
        <v>Bad</v>
      </c>
      <c r="AB22" t="str">
        <f t="shared" si="8"/>
        <v>Low</v>
      </c>
      <c r="AC22">
        <f t="shared" si="9"/>
        <v>105266.53199999996</v>
      </c>
      <c r="AD22">
        <f t="shared" si="10"/>
        <v>52104.297000000013</v>
      </c>
      <c r="AE22">
        <f t="shared" si="11"/>
        <v>50384.102999999981</v>
      </c>
    </row>
    <row r="23" spans="1:31" ht="15.75" customHeight="1" x14ac:dyDescent="0.2">
      <c r="A23" s="1"/>
      <c r="B23" s="6" t="s">
        <v>56</v>
      </c>
      <c r="C23" s="6" t="s">
        <v>25</v>
      </c>
      <c r="D23" s="6" t="s">
        <v>26</v>
      </c>
      <c r="E23" s="6" t="s">
        <v>20</v>
      </c>
      <c r="F23" s="6" t="s">
        <v>31</v>
      </c>
      <c r="G23" s="6" t="s">
        <v>28</v>
      </c>
      <c r="H23" s="7">
        <v>86.04</v>
      </c>
      <c r="I23" s="9">
        <v>5</v>
      </c>
      <c r="J23" s="7">
        <v>21.51</v>
      </c>
      <c r="K23" s="7">
        <v>451.71</v>
      </c>
      <c r="L23" s="12">
        <v>43521</v>
      </c>
      <c r="M23" s="14">
        <v>0.47499999999999998</v>
      </c>
      <c r="N23" s="6" t="s">
        <v>23</v>
      </c>
      <c r="O23" s="7">
        <v>430.2</v>
      </c>
      <c r="P23" s="2">
        <v>4.7619047620000003</v>
      </c>
      <c r="Q23" s="7">
        <v>21.51</v>
      </c>
      <c r="R23" s="8">
        <v>4.8</v>
      </c>
      <c r="S23" s="16">
        <f t="shared" si="12"/>
        <v>315362.2395000002</v>
      </c>
      <c r="T23" s="16">
        <f t="shared" si="0"/>
        <v>10.6785</v>
      </c>
      <c r="U23" s="17">
        <f t="shared" si="1"/>
        <v>1042.6500000000001</v>
      </c>
      <c r="V23">
        <f t="shared" si="2"/>
        <v>980</v>
      </c>
      <c r="W23">
        <f t="shared" si="3"/>
        <v>340</v>
      </c>
      <c r="X23">
        <f t="shared" si="4"/>
        <v>980</v>
      </c>
      <c r="Y23" s="17">
        <f t="shared" si="5"/>
        <v>321.79820357142876</v>
      </c>
      <c r="Z23" t="str">
        <f t="shared" si="6"/>
        <v>Bad Product</v>
      </c>
      <c r="AA23" t="str">
        <f t="shared" si="7"/>
        <v>Bad</v>
      </c>
      <c r="AB23" t="str">
        <f t="shared" si="8"/>
        <v>Low</v>
      </c>
      <c r="AC23">
        <f t="shared" si="9"/>
        <v>105181.90199999997</v>
      </c>
      <c r="AD23">
        <f t="shared" si="10"/>
        <v>52019.667000000016</v>
      </c>
      <c r="AE23">
        <f t="shared" si="11"/>
        <v>50384.102999999981</v>
      </c>
    </row>
    <row r="24" spans="1:31" ht="15.75" customHeight="1" x14ac:dyDescent="0.2">
      <c r="A24" s="1"/>
      <c r="B24" s="6" t="s">
        <v>57</v>
      </c>
      <c r="C24" s="6" t="s">
        <v>42</v>
      </c>
      <c r="D24" s="6" t="s">
        <v>43</v>
      </c>
      <c r="E24" s="6" t="s">
        <v>27</v>
      </c>
      <c r="F24" s="6" t="s">
        <v>31</v>
      </c>
      <c r="G24" s="6" t="s">
        <v>22</v>
      </c>
      <c r="H24" s="7">
        <v>87.98</v>
      </c>
      <c r="I24" s="9">
        <v>3</v>
      </c>
      <c r="J24" s="7">
        <v>13.196999999999999</v>
      </c>
      <c r="K24" s="7">
        <v>277.137</v>
      </c>
      <c r="L24" s="12">
        <v>43529</v>
      </c>
      <c r="M24" s="14">
        <v>0.44444444444444442</v>
      </c>
      <c r="N24" s="6" t="s">
        <v>23</v>
      </c>
      <c r="O24" s="7">
        <v>263.94</v>
      </c>
      <c r="P24" s="2">
        <v>4.7619047620000003</v>
      </c>
      <c r="Q24" s="7">
        <v>13.196999999999999</v>
      </c>
      <c r="R24" s="8">
        <v>5.0999999999999996</v>
      </c>
      <c r="S24" s="16">
        <f t="shared" si="12"/>
        <v>314910.52950000018</v>
      </c>
      <c r="T24" s="16">
        <f t="shared" si="0"/>
        <v>10.6785</v>
      </c>
      <c r="U24" s="17">
        <f t="shared" si="1"/>
        <v>1042.6500000000001</v>
      </c>
      <c r="V24">
        <f t="shared" si="2"/>
        <v>979</v>
      </c>
      <c r="W24">
        <f t="shared" si="3"/>
        <v>357</v>
      </c>
      <c r="X24">
        <f t="shared" si="4"/>
        <v>979</v>
      </c>
      <c r="Y24" s="17">
        <f t="shared" si="5"/>
        <v>321.6655051072525</v>
      </c>
      <c r="Z24" t="str">
        <f t="shared" si="6"/>
        <v>Bad Product</v>
      </c>
      <c r="AA24" t="str">
        <f t="shared" si="7"/>
        <v>Bad</v>
      </c>
      <c r="AB24" t="str">
        <f t="shared" si="8"/>
        <v>Low</v>
      </c>
      <c r="AC24">
        <f t="shared" si="9"/>
        <v>105181.90199999997</v>
      </c>
      <c r="AD24">
        <f t="shared" si="10"/>
        <v>52019.667000000016</v>
      </c>
      <c r="AE24">
        <f t="shared" si="11"/>
        <v>50384.102999999981</v>
      </c>
    </row>
    <row r="25" spans="1:31" ht="15.75" customHeight="1" x14ac:dyDescent="0.2">
      <c r="A25" s="1"/>
      <c r="B25" s="6" t="s">
        <v>58</v>
      </c>
      <c r="C25" s="6" t="s">
        <v>42</v>
      </c>
      <c r="D25" s="6" t="s">
        <v>43</v>
      </c>
      <c r="E25" s="6" t="s">
        <v>27</v>
      </c>
      <c r="F25" s="6" t="s">
        <v>31</v>
      </c>
      <c r="G25" s="6" t="s">
        <v>32</v>
      </c>
      <c r="H25" s="7">
        <v>33.200000000000003</v>
      </c>
      <c r="I25" s="9">
        <v>2</v>
      </c>
      <c r="J25" s="7">
        <v>3.32</v>
      </c>
      <c r="K25" s="7">
        <v>69.72</v>
      </c>
      <c r="L25" s="12">
        <v>43539</v>
      </c>
      <c r="M25" s="14">
        <v>0.51388888888888884</v>
      </c>
      <c r="N25" s="6" t="s">
        <v>33</v>
      </c>
      <c r="O25" s="7">
        <v>66.400000000000006</v>
      </c>
      <c r="P25" s="2">
        <v>4.7619047620000003</v>
      </c>
      <c r="Q25" s="7">
        <v>3.32</v>
      </c>
      <c r="R25" s="8">
        <v>4.4000000000000004</v>
      </c>
      <c r="S25" s="16">
        <f t="shared" si="12"/>
        <v>314633.39250000013</v>
      </c>
      <c r="T25" s="16">
        <f t="shared" si="0"/>
        <v>10.6785</v>
      </c>
      <c r="U25" s="17">
        <f t="shared" si="1"/>
        <v>1042.6500000000001</v>
      </c>
      <c r="V25">
        <f t="shared" si="2"/>
        <v>978</v>
      </c>
      <c r="W25">
        <f t="shared" si="3"/>
        <v>374</v>
      </c>
      <c r="X25">
        <f t="shared" si="4"/>
        <v>978</v>
      </c>
      <c r="Y25" s="17">
        <f t="shared" si="5"/>
        <v>321.71103527607374</v>
      </c>
      <c r="Z25" t="str">
        <f t="shared" si="6"/>
        <v>Bad Product</v>
      </c>
      <c r="AA25" t="str">
        <f t="shared" si="7"/>
        <v>Bad</v>
      </c>
      <c r="AB25" t="str">
        <f t="shared" si="8"/>
        <v>Low</v>
      </c>
      <c r="AC25">
        <f t="shared" si="9"/>
        <v>104904.76499999998</v>
      </c>
      <c r="AD25">
        <f t="shared" si="10"/>
        <v>52019.667000000016</v>
      </c>
      <c r="AE25">
        <f t="shared" si="11"/>
        <v>50384.102999999981</v>
      </c>
    </row>
    <row r="26" spans="1:31" ht="15.75" customHeight="1" x14ac:dyDescent="0.2">
      <c r="A26" s="1"/>
      <c r="B26" s="6" t="s">
        <v>59</v>
      </c>
      <c r="C26" s="6" t="s">
        <v>18</v>
      </c>
      <c r="D26" s="6" t="s">
        <v>19</v>
      </c>
      <c r="E26" s="6" t="s">
        <v>27</v>
      </c>
      <c r="F26" s="6" t="s">
        <v>31</v>
      </c>
      <c r="G26" s="6" t="s">
        <v>28</v>
      </c>
      <c r="H26" s="7">
        <v>34.56</v>
      </c>
      <c r="I26" s="9">
        <v>5</v>
      </c>
      <c r="J26" s="7">
        <v>8.64</v>
      </c>
      <c r="K26" s="7">
        <v>181.44</v>
      </c>
      <c r="L26" s="12">
        <v>43513</v>
      </c>
      <c r="M26" s="14">
        <v>0.46875</v>
      </c>
      <c r="N26" s="6" t="s">
        <v>23</v>
      </c>
      <c r="O26" s="7">
        <v>172.8</v>
      </c>
      <c r="P26" s="2">
        <v>4.7619047620000003</v>
      </c>
      <c r="Q26" s="7">
        <v>8.64</v>
      </c>
      <c r="R26" s="8">
        <v>9.9</v>
      </c>
      <c r="S26" s="16">
        <f t="shared" si="12"/>
        <v>314563.67250000016</v>
      </c>
      <c r="T26" s="16">
        <f t="shared" si="0"/>
        <v>10.6785</v>
      </c>
      <c r="U26" s="17">
        <f t="shared" si="1"/>
        <v>1042.6500000000001</v>
      </c>
      <c r="V26">
        <f t="shared" si="2"/>
        <v>977</v>
      </c>
      <c r="W26">
        <f t="shared" si="3"/>
        <v>391</v>
      </c>
      <c r="X26">
        <f t="shared" si="4"/>
        <v>977</v>
      </c>
      <c r="Y26" s="17">
        <f t="shared" si="5"/>
        <v>321.96895854657129</v>
      </c>
      <c r="Z26" t="str">
        <f t="shared" si="6"/>
        <v>Good Product</v>
      </c>
      <c r="AA26" t="str">
        <f t="shared" si="7"/>
        <v>Bad</v>
      </c>
      <c r="AB26" t="str">
        <f t="shared" si="8"/>
        <v>High</v>
      </c>
      <c r="AC26">
        <f t="shared" si="9"/>
        <v>104835.04499999997</v>
      </c>
      <c r="AD26">
        <f t="shared" si="10"/>
        <v>52019.667000000016</v>
      </c>
      <c r="AE26">
        <f t="shared" si="11"/>
        <v>50384.102999999981</v>
      </c>
    </row>
    <row r="27" spans="1:31" ht="15.75" customHeight="1" x14ac:dyDescent="0.2">
      <c r="A27" s="1"/>
      <c r="B27" s="6" t="s">
        <v>60</v>
      </c>
      <c r="C27" s="6" t="s">
        <v>18</v>
      </c>
      <c r="D27" s="6" t="s">
        <v>19</v>
      </c>
      <c r="E27" s="6" t="s">
        <v>20</v>
      </c>
      <c r="F27" s="6" t="s">
        <v>31</v>
      </c>
      <c r="G27" s="6" t="s">
        <v>36</v>
      </c>
      <c r="H27" s="7">
        <v>88.63</v>
      </c>
      <c r="I27" s="9">
        <v>3</v>
      </c>
      <c r="J27" s="7">
        <v>13.294499999999999</v>
      </c>
      <c r="K27" s="7">
        <v>279.18450000000001</v>
      </c>
      <c r="L27" s="12">
        <v>43526</v>
      </c>
      <c r="M27" s="14">
        <v>0.73333333333333328</v>
      </c>
      <c r="N27" s="6" t="s">
        <v>23</v>
      </c>
      <c r="O27" s="7">
        <v>265.89</v>
      </c>
      <c r="P27" s="2">
        <v>4.7619047620000003</v>
      </c>
      <c r="Q27" s="7">
        <v>13.294499999999999</v>
      </c>
      <c r="R27" s="8">
        <v>6</v>
      </c>
      <c r="S27" s="16">
        <f t="shared" si="12"/>
        <v>314382.23250000016</v>
      </c>
      <c r="T27" s="16">
        <f t="shared" si="0"/>
        <v>10.6785</v>
      </c>
      <c r="U27" s="17">
        <f t="shared" si="1"/>
        <v>1042.6500000000001</v>
      </c>
      <c r="V27">
        <f t="shared" si="2"/>
        <v>976</v>
      </c>
      <c r="W27">
        <f t="shared" si="3"/>
        <v>408</v>
      </c>
      <c r="X27">
        <f t="shared" si="4"/>
        <v>976</v>
      </c>
      <c r="Y27" s="17">
        <f t="shared" si="5"/>
        <v>322.11294313524604</v>
      </c>
      <c r="Z27" t="str">
        <f t="shared" si="6"/>
        <v>Bad Product</v>
      </c>
      <c r="AA27" t="str">
        <f t="shared" si="7"/>
        <v>Bad</v>
      </c>
      <c r="AB27" t="str">
        <f t="shared" si="8"/>
        <v>Low</v>
      </c>
      <c r="AC27">
        <f t="shared" si="9"/>
        <v>104835.04499999997</v>
      </c>
      <c r="AD27">
        <f t="shared" si="10"/>
        <v>52019.667000000016</v>
      </c>
      <c r="AE27">
        <f t="shared" si="11"/>
        <v>50202.662999999986</v>
      </c>
    </row>
    <row r="28" spans="1:31" ht="15.75" customHeight="1" x14ac:dyDescent="0.2">
      <c r="A28" s="1"/>
      <c r="B28" s="6" t="s">
        <v>61</v>
      </c>
      <c r="C28" s="6" t="s">
        <v>18</v>
      </c>
      <c r="D28" s="6" t="s">
        <v>19</v>
      </c>
      <c r="E28" s="6" t="s">
        <v>20</v>
      </c>
      <c r="F28" s="6" t="s">
        <v>21</v>
      </c>
      <c r="G28" s="6" t="s">
        <v>32</v>
      </c>
      <c r="H28" s="7">
        <v>52.59</v>
      </c>
      <c r="I28" s="9">
        <v>8</v>
      </c>
      <c r="J28" s="7">
        <v>21.036000000000001</v>
      </c>
      <c r="K28" s="7">
        <v>441.75599999999997</v>
      </c>
      <c r="L28" s="12">
        <v>43546</v>
      </c>
      <c r="M28" s="14">
        <v>0.80555555555555558</v>
      </c>
      <c r="N28" s="6" t="s">
        <v>33</v>
      </c>
      <c r="O28" s="7">
        <v>420.72</v>
      </c>
      <c r="P28" s="2">
        <v>4.7619047620000003</v>
      </c>
      <c r="Q28" s="7">
        <v>21.036000000000001</v>
      </c>
      <c r="R28" s="8">
        <v>8.5</v>
      </c>
      <c r="S28" s="16">
        <f t="shared" si="12"/>
        <v>314103.04800000018</v>
      </c>
      <c r="T28" s="16">
        <f t="shared" si="0"/>
        <v>10.6785</v>
      </c>
      <c r="U28" s="17">
        <f t="shared" si="1"/>
        <v>1042.6500000000001</v>
      </c>
      <c r="V28">
        <f t="shared" si="2"/>
        <v>975</v>
      </c>
      <c r="W28">
        <f t="shared" si="3"/>
        <v>425</v>
      </c>
      <c r="X28">
        <f t="shared" si="4"/>
        <v>975</v>
      </c>
      <c r="Y28" s="17">
        <f t="shared" si="5"/>
        <v>322.15697230769251</v>
      </c>
      <c r="Z28" t="str">
        <f t="shared" si="6"/>
        <v>Good Product</v>
      </c>
      <c r="AA28" t="str">
        <f t="shared" si="7"/>
        <v>Bad</v>
      </c>
      <c r="AB28" t="str">
        <f t="shared" si="8"/>
        <v>High</v>
      </c>
      <c r="AC28">
        <f t="shared" si="9"/>
        <v>104835.04499999997</v>
      </c>
      <c r="AD28">
        <f t="shared" si="10"/>
        <v>52019.667000000016</v>
      </c>
      <c r="AE28">
        <f t="shared" si="11"/>
        <v>49923.478499999997</v>
      </c>
    </row>
    <row r="29" spans="1:31" ht="15.75" customHeight="1" x14ac:dyDescent="0.2">
      <c r="A29" s="1"/>
      <c r="B29" s="6" t="s">
        <v>62</v>
      </c>
      <c r="C29" s="6" t="s">
        <v>42</v>
      </c>
      <c r="D29" s="6" t="s">
        <v>43</v>
      </c>
      <c r="E29" s="6" t="s">
        <v>27</v>
      </c>
      <c r="F29" s="6" t="s">
        <v>31</v>
      </c>
      <c r="G29" s="6" t="s">
        <v>46</v>
      </c>
      <c r="H29" s="7">
        <v>33.520000000000003</v>
      </c>
      <c r="I29" s="9">
        <v>1</v>
      </c>
      <c r="J29" s="7">
        <v>1.6759999999999999</v>
      </c>
      <c r="K29" s="7">
        <v>35.195999999999998</v>
      </c>
      <c r="L29" s="12">
        <v>43504</v>
      </c>
      <c r="M29" s="14">
        <v>0.64652777777777781</v>
      </c>
      <c r="N29" s="6" t="s">
        <v>29</v>
      </c>
      <c r="O29" s="7">
        <v>33.520000000000003</v>
      </c>
      <c r="P29" s="2">
        <v>4.7619047620000003</v>
      </c>
      <c r="Q29" s="7">
        <v>1.6759999999999999</v>
      </c>
      <c r="R29" s="8">
        <v>6.7</v>
      </c>
      <c r="S29" s="16">
        <f t="shared" si="12"/>
        <v>313661.29200000013</v>
      </c>
      <c r="T29" s="16">
        <f t="shared" si="0"/>
        <v>10.6785</v>
      </c>
      <c r="U29" s="17">
        <f t="shared" si="1"/>
        <v>1042.6500000000001</v>
      </c>
      <c r="V29">
        <f t="shared" si="2"/>
        <v>974</v>
      </c>
      <c r="W29">
        <f t="shared" si="3"/>
        <v>442</v>
      </c>
      <c r="X29">
        <f t="shared" si="4"/>
        <v>974</v>
      </c>
      <c r="Y29" s="17">
        <f t="shared" si="5"/>
        <v>322.03418069815211</v>
      </c>
      <c r="Z29" t="str">
        <f t="shared" si="6"/>
        <v>Bad Product</v>
      </c>
      <c r="AA29" t="str">
        <f t="shared" si="7"/>
        <v>Bad</v>
      </c>
      <c r="AB29" t="str">
        <f t="shared" si="8"/>
        <v>Medium</v>
      </c>
      <c r="AC29">
        <f t="shared" si="9"/>
        <v>104835.04499999997</v>
      </c>
      <c r="AD29">
        <f t="shared" si="10"/>
        <v>52019.667000000016</v>
      </c>
      <c r="AE29">
        <f t="shared" si="11"/>
        <v>49923.478499999997</v>
      </c>
    </row>
    <row r="30" spans="1:31" ht="15.75" customHeight="1" x14ac:dyDescent="0.2">
      <c r="A30" s="1"/>
      <c r="B30" s="6" t="s">
        <v>63</v>
      </c>
      <c r="C30" s="6" t="s">
        <v>18</v>
      </c>
      <c r="D30" s="6" t="s">
        <v>19</v>
      </c>
      <c r="E30" s="6" t="s">
        <v>27</v>
      </c>
      <c r="F30" s="6" t="s">
        <v>21</v>
      </c>
      <c r="G30" s="6" t="s">
        <v>46</v>
      </c>
      <c r="H30" s="7">
        <v>87.67</v>
      </c>
      <c r="I30" s="9">
        <v>2</v>
      </c>
      <c r="J30" s="7">
        <v>8.7669999999999995</v>
      </c>
      <c r="K30" s="7">
        <v>184.107</v>
      </c>
      <c r="L30" s="12">
        <v>43534</v>
      </c>
      <c r="M30" s="14">
        <v>0.51180555555555551</v>
      </c>
      <c r="N30" s="6" t="s">
        <v>33</v>
      </c>
      <c r="O30" s="7">
        <v>175.34</v>
      </c>
      <c r="P30" s="2">
        <v>4.7619047620000003</v>
      </c>
      <c r="Q30" s="7">
        <v>8.7669999999999995</v>
      </c>
      <c r="R30" s="8">
        <v>7.7</v>
      </c>
      <c r="S30" s="16">
        <f t="shared" si="12"/>
        <v>313626.09600000014</v>
      </c>
      <c r="T30" s="16">
        <f t="shared" si="0"/>
        <v>10.6785</v>
      </c>
      <c r="U30" s="17">
        <f t="shared" si="1"/>
        <v>1042.6500000000001</v>
      </c>
      <c r="V30">
        <f t="shared" si="2"/>
        <v>973</v>
      </c>
      <c r="W30">
        <f t="shared" si="3"/>
        <v>459</v>
      </c>
      <c r="X30">
        <f t="shared" si="4"/>
        <v>973</v>
      </c>
      <c r="Y30" s="17">
        <f t="shared" si="5"/>
        <v>322.32897841726634</v>
      </c>
      <c r="Z30" t="str">
        <f t="shared" si="6"/>
        <v>Bad Product</v>
      </c>
      <c r="AA30" t="str">
        <f t="shared" si="7"/>
        <v>Bad</v>
      </c>
      <c r="AB30" t="str">
        <f t="shared" si="8"/>
        <v>Medium</v>
      </c>
      <c r="AC30">
        <f t="shared" si="9"/>
        <v>104799.84899999999</v>
      </c>
      <c r="AD30">
        <f t="shared" si="10"/>
        <v>52019.667000000016</v>
      </c>
      <c r="AE30">
        <f t="shared" si="11"/>
        <v>49923.478499999997</v>
      </c>
    </row>
    <row r="31" spans="1:31" ht="15.75" customHeight="1" x14ac:dyDescent="0.2">
      <c r="A31" s="1"/>
      <c r="B31" s="6" t="s">
        <v>64</v>
      </c>
      <c r="C31" s="6" t="s">
        <v>42</v>
      </c>
      <c r="D31" s="6" t="s">
        <v>43</v>
      </c>
      <c r="E31" s="6" t="s">
        <v>27</v>
      </c>
      <c r="F31" s="6" t="s">
        <v>21</v>
      </c>
      <c r="G31" s="6" t="s">
        <v>44</v>
      </c>
      <c r="H31" s="7">
        <v>88.36</v>
      </c>
      <c r="I31" s="9">
        <v>5</v>
      </c>
      <c r="J31" s="7">
        <v>22.09</v>
      </c>
      <c r="K31" s="7">
        <v>463.89</v>
      </c>
      <c r="L31" s="12">
        <v>43490</v>
      </c>
      <c r="M31" s="14">
        <v>0.82499999999999996</v>
      </c>
      <c r="N31" s="6" t="s">
        <v>29</v>
      </c>
      <c r="O31" s="7">
        <v>441.8</v>
      </c>
      <c r="P31" s="2">
        <v>4.7619047620000003</v>
      </c>
      <c r="Q31" s="7">
        <v>22.09</v>
      </c>
      <c r="R31" s="8">
        <v>9.6</v>
      </c>
      <c r="S31" s="16">
        <f t="shared" si="12"/>
        <v>313441.98900000018</v>
      </c>
      <c r="T31" s="16">
        <f t="shared" si="0"/>
        <v>10.6785</v>
      </c>
      <c r="U31" s="17">
        <f t="shared" si="1"/>
        <v>1042.6500000000001</v>
      </c>
      <c r="V31">
        <f t="shared" si="2"/>
        <v>972</v>
      </c>
      <c r="W31">
        <f t="shared" si="3"/>
        <v>476</v>
      </c>
      <c r="X31">
        <f t="shared" si="4"/>
        <v>972</v>
      </c>
      <c r="Y31" s="17">
        <f t="shared" si="5"/>
        <v>322.47118209876561</v>
      </c>
      <c r="Z31" t="str">
        <f t="shared" si="6"/>
        <v>Good Product</v>
      </c>
      <c r="AA31" t="str">
        <f t="shared" si="7"/>
        <v>Bad</v>
      </c>
      <c r="AB31" t="str">
        <f t="shared" si="8"/>
        <v>High</v>
      </c>
      <c r="AC31">
        <f t="shared" si="9"/>
        <v>104799.84899999999</v>
      </c>
      <c r="AD31">
        <f t="shared" si="10"/>
        <v>52019.667000000016</v>
      </c>
      <c r="AE31">
        <f t="shared" si="11"/>
        <v>49923.478499999997</v>
      </c>
    </row>
    <row r="32" spans="1:31" ht="15.75" customHeight="1" x14ac:dyDescent="0.2">
      <c r="A32" s="1"/>
      <c r="B32" s="6" t="s">
        <v>65</v>
      </c>
      <c r="C32" s="6" t="s">
        <v>18</v>
      </c>
      <c r="D32" s="6" t="s">
        <v>19</v>
      </c>
      <c r="E32" s="6" t="s">
        <v>27</v>
      </c>
      <c r="F32" s="6" t="s">
        <v>31</v>
      </c>
      <c r="G32" s="6" t="s">
        <v>22</v>
      </c>
      <c r="H32" s="7">
        <v>24.89</v>
      </c>
      <c r="I32" s="9">
        <v>9</v>
      </c>
      <c r="J32" s="7">
        <v>11.2005</v>
      </c>
      <c r="K32" s="7">
        <v>235.2105</v>
      </c>
      <c r="L32" s="12">
        <v>43539</v>
      </c>
      <c r="M32" s="14">
        <v>0.65</v>
      </c>
      <c r="N32" s="6" t="s">
        <v>29</v>
      </c>
      <c r="O32" s="7">
        <v>224.01</v>
      </c>
      <c r="P32" s="2">
        <v>4.7619047620000003</v>
      </c>
      <c r="Q32" s="7">
        <v>11.2005</v>
      </c>
      <c r="R32" s="8">
        <v>7.4</v>
      </c>
      <c r="S32" s="16">
        <f t="shared" si="12"/>
        <v>312978.09900000016</v>
      </c>
      <c r="T32" s="16">
        <f t="shared" si="0"/>
        <v>10.6785</v>
      </c>
      <c r="U32" s="17">
        <f t="shared" si="1"/>
        <v>1042.6500000000001</v>
      </c>
      <c r="V32">
        <f t="shared" si="2"/>
        <v>971</v>
      </c>
      <c r="W32">
        <f t="shared" si="3"/>
        <v>493</v>
      </c>
      <c r="X32">
        <f t="shared" si="4"/>
        <v>971</v>
      </c>
      <c r="Y32" s="17">
        <f t="shared" si="5"/>
        <v>322.32553964984567</v>
      </c>
      <c r="Z32" t="str">
        <f t="shared" si="6"/>
        <v>Bad Product</v>
      </c>
      <c r="AA32" t="str">
        <f t="shared" si="7"/>
        <v>Bad</v>
      </c>
      <c r="AB32" t="str">
        <f t="shared" si="8"/>
        <v>Medium</v>
      </c>
      <c r="AC32">
        <f t="shared" si="9"/>
        <v>104335.95899999999</v>
      </c>
      <c r="AD32">
        <f t="shared" si="10"/>
        <v>51555.777000000009</v>
      </c>
      <c r="AE32">
        <f t="shared" si="11"/>
        <v>49923.478499999997</v>
      </c>
    </row>
    <row r="33" spans="1:31" ht="15.75" customHeight="1" x14ac:dyDescent="0.2">
      <c r="A33" s="1"/>
      <c r="B33" s="6" t="s">
        <v>66</v>
      </c>
      <c r="C33" s="6" t="s">
        <v>42</v>
      </c>
      <c r="D33" s="6" t="s">
        <v>43</v>
      </c>
      <c r="E33" s="6" t="s">
        <v>27</v>
      </c>
      <c r="F33" s="6" t="s">
        <v>31</v>
      </c>
      <c r="G33" s="6" t="s">
        <v>46</v>
      </c>
      <c r="H33" s="7">
        <v>94.13</v>
      </c>
      <c r="I33" s="9">
        <v>5</v>
      </c>
      <c r="J33" s="7">
        <v>23.532499999999999</v>
      </c>
      <c r="K33" s="7">
        <v>494.1825</v>
      </c>
      <c r="L33" s="12">
        <v>43521</v>
      </c>
      <c r="M33" s="14">
        <v>0.81874999999999998</v>
      </c>
      <c r="N33" s="6" t="s">
        <v>33</v>
      </c>
      <c r="O33" s="7">
        <v>470.65</v>
      </c>
      <c r="P33" s="2">
        <v>4.7619047620000003</v>
      </c>
      <c r="Q33" s="7">
        <v>23.532499999999999</v>
      </c>
      <c r="R33" s="8">
        <v>4.8</v>
      </c>
      <c r="S33" s="16">
        <f t="shared" si="12"/>
        <v>312742.88850000012</v>
      </c>
      <c r="T33" s="16">
        <f t="shared" si="0"/>
        <v>10.6785</v>
      </c>
      <c r="U33" s="17">
        <f t="shared" si="1"/>
        <v>1042.6500000000001</v>
      </c>
      <c r="V33">
        <f t="shared" si="2"/>
        <v>970</v>
      </c>
      <c r="W33">
        <f t="shared" si="3"/>
        <v>510</v>
      </c>
      <c r="X33">
        <f t="shared" si="4"/>
        <v>970</v>
      </c>
      <c r="Y33" s="17">
        <f t="shared" si="5"/>
        <v>322.41534896907228</v>
      </c>
      <c r="Z33" t="str">
        <f t="shared" si="6"/>
        <v>Bad Product</v>
      </c>
      <c r="AA33" t="str">
        <f t="shared" si="7"/>
        <v>Bad</v>
      </c>
      <c r="AB33" t="str">
        <f t="shared" si="8"/>
        <v>Low</v>
      </c>
      <c r="AC33">
        <f t="shared" si="9"/>
        <v>104335.95899999999</v>
      </c>
      <c r="AD33">
        <f t="shared" si="10"/>
        <v>51555.777000000009</v>
      </c>
      <c r="AE33">
        <f t="shared" si="11"/>
        <v>49688.267999999996</v>
      </c>
    </row>
    <row r="34" spans="1:31" ht="15.75" customHeight="1" x14ac:dyDescent="0.2">
      <c r="A34" s="1"/>
      <c r="B34" s="6" t="s">
        <v>67</v>
      </c>
      <c r="C34" s="6" t="s">
        <v>42</v>
      </c>
      <c r="D34" s="6" t="s">
        <v>43</v>
      </c>
      <c r="E34" s="6" t="s">
        <v>20</v>
      </c>
      <c r="F34" s="6" t="s">
        <v>31</v>
      </c>
      <c r="G34" s="6" t="s">
        <v>36</v>
      </c>
      <c r="H34" s="7">
        <v>78.069999999999993</v>
      </c>
      <c r="I34" s="9">
        <v>9</v>
      </c>
      <c r="J34" s="7">
        <v>35.131500000000003</v>
      </c>
      <c r="K34" s="7">
        <v>737.76149999999996</v>
      </c>
      <c r="L34" s="12">
        <v>43493</v>
      </c>
      <c r="M34" s="14">
        <v>0.52986111111111112</v>
      </c>
      <c r="N34" s="6" t="s">
        <v>29</v>
      </c>
      <c r="O34" s="7">
        <v>702.63</v>
      </c>
      <c r="P34" s="2">
        <v>4.7619047620000003</v>
      </c>
      <c r="Q34" s="7">
        <v>35.131500000000003</v>
      </c>
      <c r="R34" s="8">
        <v>4.5</v>
      </c>
      <c r="S34" s="16">
        <f t="shared" si="12"/>
        <v>312248.70600000024</v>
      </c>
      <c r="T34" s="16">
        <f t="shared" si="0"/>
        <v>10.6785</v>
      </c>
      <c r="U34" s="17">
        <f t="shared" si="1"/>
        <v>1042.6500000000001</v>
      </c>
      <c r="V34">
        <f t="shared" si="2"/>
        <v>969</v>
      </c>
      <c r="W34">
        <f t="shared" si="3"/>
        <v>527</v>
      </c>
      <c r="X34">
        <f t="shared" si="4"/>
        <v>969</v>
      </c>
      <c r="Y34" s="17">
        <f t="shared" si="5"/>
        <v>322.23808668730675</v>
      </c>
      <c r="Z34" t="str">
        <f t="shared" si="6"/>
        <v>Bad Product</v>
      </c>
      <c r="AA34" t="str">
        <f t="shared" si="7"/>
        <v>Bad</v>
      </c>
      <c r="AB34" t="str">
        <f t="shared" si="8"/>
        <v>Low</v>
      </c>
      <c r="AC34">
        <f t="shared" si="9"/>
        <v>103841.77649999998</v>
      </c>
      <c r="AD34">
        <f t="shared" si="10"/>
        <v>51555.777000000009</v>
      </c>
      <c r="AE34">
        <f t="shared" si="11"/>
        <v>49688.267999999996</v>
      </c>
    </row>
    <row r="35" spans="1:31" ht="15.75" customHeight="1" x14ac:dyDescent="0.2">
      <c r="A35" s="1"/>
      <c r="B35" s="6" t="s">
        <v>68</v>
      </c>
      <c r="C35" s="6" t="s">
        <v>42</v>
      </c>
      <c r="D35" s="6" t="s">
        <v>43</v>
      </c>
      <c r="E35" s="6" t="s">
        <v>27</v>
      </c>
      <c r="F35" s="6" t="s">
        <v>31</v>
      </c>
      <c r="G35" s="6" t="s">
        <v>36</v>
      </c>
      <c r="H35" s="7">
        <v>83.78</v>
      </c>
      <c r="I35" s="9">
        <v>8</v>
      </c>
      <c r="J35" s="7">
        <v>33.512</v>
      </c>
      <c r="K35" s="7">
        <v>703.75199999999995</v>
      </c>
      <c r="L35" s="12">
        <v>43475</v>
      </c>
      <c r="M35" s="14">
        <v>0.61736111111111114</v>
      </c>
      <c r="N35" s="6" t="s">
        <v>29</v>
      </c>
      <c r="O35" s="7">
        <v>670.24</v>
      </c>
      <c r="P35" s="2">
        <v>4.7619047620000003</v>
      </c>
      <c r="Q35" s="7">
        <v>33.512</v>
      </c>
      <c r="R35" s="8">
        <v>5.0999999999999996</v>
      </c>
      <c r="S35" s="16">
        <f t="shared" si="12"/>
        <v>311510.94450000022</v>
      </c>
      <c r="T35" s="16">
        <f t="shared" si="0"/>
        <v>10.6785</v>
      </c>
      <c r="U35" s="17">
        <f t="shared" si="1"/>
        <v>1042.6500000000001</v>
      </c>
      <c r="V35">
        <f t="shared" si="2"/>
        <v>968</v>
      </c>
      <c r="W35">
        <f t="shared" si="3"/>
        <v>544</v>
      </c>
      <c r="X35">
        <f t="shared" si="4"/>
        <v>968</v>
      </c>
      <c r="Y35" s="17">
        <f t="shared" si="5"/>
        <v>321.80882696281014</v>
      </c>
      <c r="Z35" t="str">
        <f t="shared" si="6"/>
        <v>Bad Product</v>
      </c>
      <c r="AA35" t="str">
        <f t="shared" si="7"/>
        <v>Bad</v>
      </c>
      <c r="AB35" t="str">
        <f t="shared" si="8"/>
        <v>Low</v>
      </c>
      <c r="AC35">
        <f t="shared" si="9"/>
        <v>103104.01499999998</v>
      </c>
      <c r="AD35">
        <f t="shared" si="10"/>
        <v>51555.777000000009</v>
      </c>
      <c r="AE35">
        <f t="shared" si="11"/>
        <v>49688.267999999996</v>
      </c>
    </row>
    <row r="36" spans="1:31" ht="15.75" customHeight="1" x14ac:dyDescent="0.2">
      <c r="A36" s="1"/>
      <c r="B36" s="6" t="s">
        <v>69</v>
      </c>
      <c r="C36" s="6" t="s">
        <v>18</v>
      </c>
      <c r="D36" s="6" t="s">
        <v>19</v>
      </c>
      <c r="E36" s="6" t="s">
        <v>27</v>
      </c>
      <c r="F36" s="6" t="s">
        <v>31</v>
      </c>
      <c r="G36" s="6" t="s">
        <v>22</v>
      </c>
      <c r="H36" s="7">
        <v>96.58</v>
      </c>
      <c r="I36" s="9">
        <v>2</v>
      </c>
      <c r="J36" s="7">
        <v>9.6579999999999995</v>
      </c>
      <c r="K36" s="7">
        <v>202.81800000000001</v>
      </c>
      <c r="L36" s="12">
        <v>43539</v>
      </c>
      <c r="M36" s="14">
        <v>0.42499999999999999</v>
      </c>
      <c r="N36" s="6" t="s">
        <v>33</v>
      </c>
      <c r="O36" s="7">
        <v>193.16</v>
      </c>
      <c r="P36" s="2">
        <v>4.7619047620000003</v>
      </c>
      <c r="Q36" s="7">
        <v>9.6579999999999995</v>
      </c>
      <c r="R36" s="8">
        <v>5.0999999999999996</v>
      </c>
      <c r="S36" s="16">
        <f t="shared" si="12"/>
        <v>310807.19250000012</v>
      </c>
      <c r="T36" s="16">
        <f t="shared" si="0"/>
        <v>10.6785</v>
      </c>
      <c r="U36" s="17">
        <f t="shared" si="1"/>
        <v>1042.6500000000001</v>
      </c>
      <c r="V36">
        <f t="shared" si="2"/>
        <v>967</v>
      </c>
      <c r="W36">
        <f t="shared" si="3"/>
        <v>561</v>
      </c>
      <c r="X36">
        <f t="shared" si="4"/>
        <v>967</v>
      </c>
      <c r="Y36" s="17">
        <f t="shared" si="5"/>
        <v>321.41384953464336</v>
      </c>
      <c r="Z36" t="str">
        <f t="shared" si="6"/>
        <v>Bad Product</v>
      </c>
      <c r="AA36" t="str">
        <f t="shared" si="7"/>
        <v>Bad</v>
      </c>
      <c r="AB36" t="str">
        <f t="shared" si="8"/>
        <v>Low</v>
      </c>
      <c r="AC36">
        <f t="shared" si="9"/>
        <v>102400.26299999998</v>
      </c>
      <c r="AD36">
        <f t="shared" si="10"/>
        <v>51555.777000000009</v>
      </c>
      <c r="AE36">
        <f t="shared" si="11"/>
        <v>49688.267999999996</v>
      </c>
    </row>
    <row r="37" spans="1:31" ht="15.75" customHeight="1" x14ac:dyDescent="0.2">
      <c r="A37" s="1"/>
      <c r="B37" s="6" t="s">
        <v>70</v>
      </c>
      <c r="C37" s="6" t="s">
        <v>25</v>
      </c>
      <c r="D37" s="6" t="s">
        <v>26</v>
      </c>
      <c r="E37" s="6" t="s">
        <v>20</v>
      </c>
      <c r="F37" s="6" t="s">
        <v>21</v>
      </c>
      <c r="G37" s="6" t="s">
        <v>44</v>
      </c>
      <c r="H37" s="7">
        <v>99.42</v>
      </c>
      <c r="I37" s="9">
        <v>4</v>
      </c>
      <c r="J37" s="7">
        <v>19.884</v>
      </c>
      <c r="K37" s="7">
        <v>417.56400000000002</v>
      </c>
      <c r="L37" s="12">
        <v>43502</v>
      </c>
      <c r="M37" s="14">
        <v>0.44583333333333336</v>
      </c>
      <c r="N37" s="6" t="s">
        <v>23</v>
      </c>
      <c r="O37" s="7">
        <v>397.68</v>
      </c>
      <c r="P37" s="2">
        <v>4.7619047620000003</v>
      </c>
      <c r="Q37" s="7">
        <v>19.884</v>
      </c>
      <c r="R37" s="8">
        <v>7.5</v>
      </c>
      <c r="S37" s="16">
        <f t="shared" si="12"/>
        <v>310604.37450000015</v>
      </c>
      <c r="T37" s="16">
        <f t="shared" si="0"/>
        <v>10.6785</v>
      </c>
      <c r="U37" s="17">
        <f t="shared" si="1"/>
        <v>1042.6500000000001</v>
      </c>
      <c r="V37">
        <f t="shared" si="2"/>
        <v>966</v>
      </c>
      <c r="W37">
        <f t="shared" si="3"/>
        <v>578</v>
      </c>
      <c r="X37">
        <f t="shared" si="4"/>
        <v>966</v>
      </c>
      <c r="Y37" s="17">
        <f t="shared" si="5"/>
        <v>321.53661956521756</v>
      </c>
      <c r="Z37" t="str">
        <f t="shared" si="6"/>
        <v>Bad Product</v>
      </c>
      <c r="AA37" t="str">
        <f t="shared" si="7"/>
        <v>Bad</v>
      </c>
      <c r="AB37" t="str">
        <f t="shared" si="8"/>
        <v>Medium</v>
      </c>
      <c r="AC37">
        <f t="shared" si="9"/>
        <v>102400.26299999998</v>
      </c>
      <c r="AD37">
        <f t="shared" si="10"/>
        <v>51555.777000000009</v>
      </c>
      <c r="AE37">
        <f t="shared" si="11"/>
        <v>49485.44999999999</v>
      </c>
    </row>
    <row r="38" spans="1:31" ht="15.75" customHeight="1" x14ac:dyDescent="0.2">
      <c r="A38" s="1"/>
      <c r="B38" s="6" t="s">
        <v>71</v>
      </c>
      <c r="C38" s="6" t="s">
        <v>25</v>
      </c>
      <c r="D38" s="6" t="s">
        <v>26</v>
      </c>
      <c r="E38" s="6" t="s">
        <v>20</v>
      </c>
      <c r="F38" s="6" t="s">
        <v>21</v>
      </c>
      <c r="G38" s="6" t="s">
        <v>36</v>
      </c>
      <c r="H38" s="7">
        <v>68.12</v>
      </c>
      <c r="I38" s="9">
        <v>1</v>
      </c>
      <c r="J38" s="7">
        <v>3.4060000000000001</v>
      </c>
      <c r="K38" s="7">
        <v>71.525999999999996</v>
      </c>
      <c r="L38" s="12">
        <v>43472</v>
      </c>
      <c r="M38" s="14">
        <v>0.51944444444444449</v>
      </c>
      <c r="N38" s="6" t="s">
        <v>23</v>
      </c>
      <c r="O38" s="7">
        <v>68.12</v>
      </c>
      <c r="P38" s="2">
        <v>4.7619047620000003</v>
      </c>
      <c r="Q38" s="7">
        <v>3.4060000000000001</v>
      </c>
      <c r="R38" s="8">
        <v>6.8</v>
      </c>
      <c r="S38" s="16">
        <f t="shared" si="12"/>
        <v>310186.81050000008</v>
      </c>
      <c r="T38" s="16">
        <f t="shared" si="0"/>
        <v>10.6785</v>
      </c>
      <c r="U38" s="17">
        <f t="shared" si="1"/>
        <v>1042.6500000000001</v>
      </c>
      <c r="V38">
        <f t="shared" si="2"/>
        <v>965</v>
      </c>
      <c r="W38">
        <f t="shared" si="3"/>
        <v>595</v>
      </c>
      <c r="X38">
        <f t="shared" si="4"/>
        <v>965</v>
      </c>
      <c r="Y38" s="17">
        <f t="shared" si="5"/>
        <v>321.43710932642495</v>
      </c>
      <c r="Z38" t="str">
        <f t="shared" si="6"/>
        <v>Bad Product</v>
      </c>
      <c r="AA38" t="str">
        <f t="shared" si="7"/>
        <v>Bad</v>
      </c>
      <c r="AB38" t="str">
        <f t="shared" si="8"/>
        <v>Medium</v>
      </c>
      <c r="AC38">
        <f t="shared" si="9"/>
        <v>102400.26299999998</v>
      </c>
      <c r="AD38">
        <f t="shared" si="10"/>
        <v>51555.777000000009</v>
      </c>
      <c r="AE38">
        <f t="shared" si="11"/>
        <v>49485.44999999999</v>
      </c>
    </row>
    <row r="39" spans="1:31" ht="15.75" customHeight="1" x14ac:dyDescent="0.2">
      <c r="A39" s="1"/>
      <c r="B39" s="6" t="s">
        <v>72</v>
      </c>
      <c r="C39" s="6" t="s">
        <v>18</v>
      </c>
      <c r="D39" s="6" t="s">
        <v>19</v>
      </c>
      <c r="E39" s="6" t="s">
        <v>20</v>
      </c>
      <c r="F39" s="6" t="s">
        <v>31</v>
      </c>
      <c r="G39" s="6" t="s">
        <v>36</v>
      </c>
      <c r="H39" s="7">
        <v>62.62</v>
      </c>
      <c r="I39" s="9">
        <v>5</v>
      </c>
      <c r="J39" s="7">
        <v>15.654999999999999</v>
      </c>
      <c r="K39" s="7">
        <v>328.755</v>
      </c>
      <c r="L39" s="12">
        <v>43534</v>
      </c>
      <c r="M39" s="14">
        <v>0.80208333333333337</v>
      </c>
      <c r="N39" s="6" t="s">
        <v>23</v>
      </c>
      <c r="O39" s="7">
        <v>313.10000000000002</v>
      </c>
      <c r="P39" s="2">
        <v>4.7619047620000003</v>
      </c>
      <c r="Q39" s="7">
        <v>15.654999999999999</v>
      </c>
      <c r="R39" s="8">
        <v>7</v>
      </c>
      <c r="S39" s="16">
        <f t="shared" si="12"/>
        <v>310115.28450000007</v>
      </c>
      <c r="T39" s="16">
        <f t="shared" si="0"/>
        <v>10.6785</v>
      </c>
      <c r="U39" s="17">
        <f t="shared" si="1"/>
        <v>1042.6500000000001</v>
      </c>
      <c r="V39">
        <f t="shared" si="2"/>
        <v>964</v>
      </c>
      <c r="W39">
        <f t="shared" si="3"/>
        <v>595</v>
      </c>
      <c r="X39">
        <f t="shared" si="4"/>
        <v>964</v>
      </c>
      <c r="Y39" s="17">
        <f t="shared" si="5"/>
        <v>321.69635321576772</v>
      </c>
      <c r="Z39" t="str">
        <f t="shared" si="6"/>
        <v>Bad Product</v>
      </c>
      <c r="AA39" t="str">
        <f t="shared" si="7"/>
        <v>Bad</v>
      </c>
      <c r="AB39" t="str">
        <f t="shared" si="8"/>
        <v>Medium</v>
      </c>
      <c r="AC39">
        <f t="shared" si="9"/>
        <v>102400.26299999998</v>
      </c>
      <c r="AD39">
        <f t="shared" si="10"/>
        <v>51555.777000000009</v>
      </c>
      <c r="AE39">
        <f t="shared" si="11"/>
        <v>49485.44999999999</v>
      </c>
    </row>
    <row r="40" spans="1:31" ht="15.75" customHeight="1" x14ac:dyDescent="0.2">
      <c r="A40" s="1"/>
      <c r="B40" s="6" t="s">
        <v>73</v>
      </c>
      <c r="C40" s="6" t="s">
        <v>18</v>
      </c>
      <c r="D40" s="6" t="s">
        <v>19</v>
      </c>
      <c r="E40" s="6" t="s">
        <v>27</v>
      </c>
      <c r="F40" s="6" t="s">
        <v>21</v>
      </c>
      <c r="G40" s="6" t="s">
        <v>28</v>
      </c>
      <c r="H40" s="7">
        <v>60.88</v>
      </c>
      <c r="I40" s="9">
        <v>9</v>
      </c>
      <c r="J40" s="7">
        <v>27.396000000000001</v>
      </c>
      <c r="K40" s="7">
        <v>575.31600000000003</v>
      </c>
      <c r="L40" s="12">
        <v>43480</v>
      </c>
      <c r="M40" s="14">
        <v>0.72013888888888888</v>
      </c>
      <c r="N40" s="6" t="s">
        <v>23</v>
      </c>
      <c r="O40" s="7">
        <v>547.91999999999996</v>
      </c>
      <c r="P40" s="2">
        <v>4.7619047620000003</v>
      </c>
      <c r="Q40" s="7">
        <v>27.396000000000001</v>
      </c>
      <c r="R40" s="8">
        <v>4.7</v>
      </c>
      <c r="S40" s="16">
        <f t="shared" si="12"/>
        <v>309786.52950000006</v>
      </c>
      <c r="T40" s="16">
        <f t="shared" si="0"/>
        <v>10.6785</v>
      </c>
      <c r="U40" s="17">
        <f t="shared" si="1"/>
        <v>1042.6500000000001</v>
      </c>
      <c r="V40">
        <f t="shared" si="2"/>
        <v>963</v>
      </c>
      <c r="W40">
        <f t="shared" si="3"/>
        <v>595</v>
      </c>
      <c r="X40">
        <f t="shared" si="4"/>
        <v>963</v>
      </c>
      <c r="Y40" s="17">
        <f t="shared" si="5"/>
        <v>321.68902336448605</v>
      </c>
      <c r="Z40" t="str">
        <f t="shared" si="6"/>
        <v>Bad Product</v>
      </c>
      <c r="AA40" t="str">
        <f t="shared" si="7"/>
        <v>Bad</v>
      </c>
      <c r="AB40" t="str">
        <f t="shared" si="8"/>
        <v>Low</v>
      </c>
      <c r="AC40">
        <f t="shared" si="9"/>
        <v>102400.26299999998</v>
      </c>
      <c r="AD40">
        <f t="shared" si="10"/>
        <v>51555.777000000009</v>
      </c>
      <c r="AE40">
        <f t="shared" si="11"/>
        <v>49156.694999999985</v>
      </c>
    </row>
    <row r="41" spans="1:31" ht="15.75" customHeight="1" x14ac:dyDescent="0.2">
      <c r="A41" s="1"/>
      <c r="B41" s="6" t="s">
        <v>74</v>
      </c>
      <c r="C41" s="6" t="s">
        <v>25</v>
      </c>
      <c r="D41" s="6" t="s">
        <v>26</v>
      </c>
      <c r="E41" s="6" t="s">
        <v>27</v>
      </c>
      <c r="F41" s="6" t="s">
        <v>21</v>
      </c>
      <c r="G41" s="6" t="s">
        <v>22</v>
      </c>
      <c r="H41" s="7">
        <v>54.92</v>
      </c>
      <c r="I41" s="9">
        <v>8</v>
      </c>
      <c r="J41" s="7">
        <v>21.968</v>
      </c>
      <c r="K41" s="7">
        <v>461.32799999999997</v>
      </c>
      <c r="L41" s="12">
        <v>43547</v>
      </c>
      <c r="M41" s="14">
        <v>0.55833333333333335</v>
      </c>
      <c r="N41" s="6" t="s">
        <v>23</v>
      </c>
      <c r="O41" s="7">
        <v>439.36</v>
      </c>
      <c r="P41" s="2">
        <v>4.7619047620000003</v>
      </c>
      <c r="Q41" s="7">
        <v>21.968</v>
      </c>
      <c r="R41" s="8">
        <v>7.6</v>
      </c>
      <c r="S41" s="16">
        <f t="shared" si="12"/>
        <v>309211.21350000007</v>
      </c>
      <c r="T41" s="16">
        <f t="shared" si="0"/>
        <v>10.6785</v>
      </c>
      <c r="U41" s="17">
        <f t="shared" si="1"/>
        <v>1042.6500000000001</v>
      </c>
      <c r="V41">
        <f t="shared" si="2"/>
        <v>962</v>
      </c>
      <c r="W41">
        <f t="shared" si="3"/>
        <v>595</v>
      </c>
      <c r="X41">
        <f t="shared" si="4"/>
        <v>962</v>
      </c>
      <c r="Y41" s="17">
        <f t="shared" si="5"/>
        <v>321.42537785862794</v>
      </c>
      <c r="Z41" t="str">
        <f t="shared" si="6"/>
        <v>Bad Product</v>
      </c>
      <c r="AA41" t="str">
        <f t="shared" si="7"/>
        <v>Bad</v>
      </c>
      <c r="AB41" t="str">
        <f t="shared" si="8"/>
        <v>Medium</v>
      </c>
      <c r="AC41">
        <f t="shared" si="9"/>
        <v>102400.26299999998</v>
      </c>
      <c r="AD41">
        <f t="shared" si="10"/>
        <v>51555.777000000009</v>
      </c>
      <c r="AE41">
        <f t="shared" si="11"/>
        <v>49156.694999999985</v>
      </c>
    </row>
    <row r="42" spans="1:31" ht="15.75" customHeight="1" x14ac:dyDescent="0.2">
      <c r="A42" s="1"/>
      <c r="B42" s="6" t="s">
        <v>75</v>
      </c>
      <c r="C42" s="6" t="s">
        <v>42</v>
      </c>
      <c r="D42" s="6" t="s">
        <v>43</v>
      </c>
      <c r="E42" s="6" t="s">
        <v>20</v>
      </c>
      <c r="F42" s="6" t="s">
        <v>31</v>
      </c>
      <c r="G42" s="6" t="s">
        <v>32</v>
      </c>
      <c r="H42" s="7">
        <v>30.12</v>
      </c>
      <c r="I42" s="9">
        <v>8</v>
      </c>
      <c r="J42" s="7">
        <v>12.048</v>
      </c>
      <c r="K42" s="7">
        <v>253.00800000000001</v>
      </c>
      <c r="L42" s="12">
        <v>43527</v>
      </c>
      <c r="M42" s="14">
        <v>0.54236111111111107</v>
      </c>
      <c r="N42" s="6" t="s">
        <v>29</v>
      </c>
      <c r="O42" s="7">
        <v>240.96</v>
      </c>
      <c r="P42" s="2">
        <v>4.7619047620000003</v>
      </c>
      <c r="Q42" s="7">
        <v>12.048</v>
      </c>
      <c r="R42" s="8">
        <v>7.7</v>
      </c>
      <c r="S42" s="16">
        <f t="shared" si="12"/>
        <v>308749.88550000009</v>
      </c>
      <c r="T42" s="16">
        <f t="shared" si="0"/>
        <v>10.6785</v>
      </c>
      <c r="U42" s="17">
        <f t="shared" si="1"/>
        <v>1042.6500000000001</v>
      </c>
      <c r="V42">
        <f t="shared" si="2"/>
        <v>961</v>
      </c>
      <c r="W42">
        <f t="shared" si="3"/>
        <v>595</v>
      </c>
      <c r="X42">
        <f t="shared" si="4"/>
        <v>961</v>
      </c>
      <c r="Y42" s="17">
        <f t="shared" si="5"/>
        <v>321.27979760665983</v>
      </c>
      <c r="Z42" t="str">
        <f t="shared" si="6"/>
        <v>Bad Product</v>
      </c>
      <c r="AA42" t="str">
        <f t="shared" si="7"/>
        <v>Bad</v>
      </c>
      <c r="AB42" t="str">
        <f t="shared" si="8"/>
        <v>Medium</v>
      </c>
      <c r="AC42">
        <f t="shared" si="9"/>
        <v>102400.26299999998</v>
      </c>
      <c r="AD42">
        <f t="shared" si="10"/>
        <v>51555.777000000009</v>
      </c>
      <c r="AE42">
        <f t="shared" si="11"/>
        <v>49156.694999999985</v>
      </c>
    </row>
    <row r="43" spans="1:31" ht="15.75" customHeight="1" x14ac:dyDescent="0.2">
      <c r="A43" s="1"/>
      <c r="B43" s="6" t="s">
        <v>76</v>
      </c>
      <c r="C43" s="6" t="s">
        <v>42</v>
      </c>
      <c r="D43" s="6" t="s">
        <v>43</v>
      </c>
      <c r="E43" s="6" t="s">
        <v>20</v>
      </c>
      <c r="F43" s="6" t="s">
        <v>21</v>
      </c>
      <c r="G43" s="6" t="s">
        <v>32</v>
      </c>
      <c r="H43" s="7">
        <v>86.72</v>
      </c>
      <c r="I43" s="9">
        <v>1</v>
      </c>
      <c r="J43" s="7">
        <v>4.3360000000000003</v>
      </c>
      <c r="K43" s="7">
        <v>91.055999999999997</v>
      </c>
      <c r="L43" s="12">
        <v>43482</v>
      </c>
      <c r="M43" s="14">
        <v>0.78125</v>
      </c>
      <c r="N43" s="6" t="s">
        <v>23</v>
      </c>
      <c r="O43" s="7">
        <v>86.72</v>
      </c>
      <c r="P43" s="2">
        <v>4.7619047620000003</v>
      </c>
      <c r="Q43" s="7">
        <v>4.3360000000000003</v>
      </c>
      <c r="R43" s="8">
        <v>7.9</v>
      </c>
      <c r="S43" s="16">
        <f t="shared" si="12"/>
        <v>308496.87750000012</v>
      </c>
      <c r="T43" s="16">
        <f t="shared" si="0"/>
        <v>10.6785</v>
      </c>
      <c r="U43" s="17">
        <f t="shared" si="1"/>
        <v>1042.6500000000001</v>
      </c>
      <c r="V43">
        <f t="shared" si="2"/>
        <v>960</v>
      </c>
      <c r="W43">
        <f t="shared" si="3"/>
        <v>595</v>
      </c>
      <c r="X43">
        <f t="shared" si="4"/>
        <v>960</v>
      </c>
      <c r="Y43" s="17">
        <f t="shared" si="5"/>
        <v>321.35091406250012</v>
      </c>
      <c r="Z43" t="str">
        <f t="shared" si="6"/>
        <v>Bad Product</v>
      </c>
      <c r="AA43" t="str">
        <f t="shared" si="7"/>
        <v>Bad</v>
      </c>
      <c r="AB43" t="str">
        <f t="shared" si="8"/>
        <v>Medium</v>
      </c>
      <c r="AC43">
        <f t="shared" si="9"/>
        <v>102147.25499999998</v>
      </c>
      <c r="AD43">
        <f t="shared" si="10"/>
        <v>51555.777000000009</v>
      </c>
      <c r="AE43">
        <f t="shared" si="11"/>
        <v>49156.694999999985</v>
      </c>
    </row>
    <row r="44" spans="1:31" ht="15.75" customHeight="1" x14ac:dyDescent="0.2">
      <c r="A44" s="1"/>
      <c r="B44" s="6" t="s">
        <v>77</v>
      </c>
      <c r="C44" s="6" t="s">
        <v>25</v>
      </c>
      <c r="D44" s="6" t="s">
        <v>26</v>
      </c>
      <c r="E44" s="6" t="s">
        <v>20</v>
      </c>
      <c r="F44" s="6" t="s">
        <v>31</v>
      </c>
      <c r="G44" s="6" t="s">
        <v>32</v>
      </c>
      <c r="H44" s="7">
        <v>56.11</v>
      </c>
      <c r="I44" s="9">
        <v>2</v>
      </c>
      <c r="J44" s="7">
        <v>5.6109999999999998</v>
      </c>
      <c r="K44" s="7">
        <v>117.831</v>
      </c>
      <c r="L44" s="12">
        <v>43498</v>
      </c>
      <c r="M44" s="14">
        <v>0.42430555555555555</v>
      </c>
      <c r="N44" s="6" t="s">
        <v>29</v>
      </c>
      <c r="O44" s="7">
        <v>112.22</v>
      </c>
      <c r="P44" s="2">
        <v>4.7619047620000003</v>
      </c>
      <c r="Q44" s="7">
        <v>5.6109999999999998</v>
      </c>
      <c r="R44" s="8">
        <v>6.3</v>
      </c>
      <c r="S44" s="16">
        <f t="shared" si="12"/>
        <v>308405.82150000008</v>
      </c>
      <c r="T44" s="16">
        <f t="shared" si="0"/>
        <v>10.6785</v>
      </c>
      <c r="U44" s="17">
        <f t="shared" si="1"/>
        <v>1042.6500000000001</v>
      </c>
      <c r="V44">
        <f t="shared" si="2"/>
        <v>959</v>
      </c>
      <c r="W44">
        <f t="shared" si="3"/>
        <v>595</v>
      </c>
      <c r="X44">
        <f t="shared" si="4"/>
        <v>959</v>
      </c>
      <c r="Y44" s="17">
        <f t="shared" si="5"/>
        <v>321.59105474452565</v>
      </c>
      <c r="Z44" t="str">
        <f t="shared" si="6"/>
        <v>Bad Product</v>
      </c>
      <c r="AA44" t="str">
        <f t="shared" si="7"/>
        <v>Bad</v>
      </c>
      <c r="AB44" t="str">
        <f t="shared" si="8"/>
        <v>Low</v>
      </c>
      <c r="AC44">
        <f t="shared" si="9"/>
        <v>102056.19899999998</v>
      </c>
      <c r="AD44">
        <f t="shared" si="10"/>
        <v>51464.721000000005</v>
      </c>
      <c r="AE44">
        <f t="shared" si="11"/>
        <v>49156.694999999985</v>
      </c>
    </row>
    <row r="45" spans="1:31" ht="15.75" customHeight="1" x14ac:dyDescent="0.2">
      <c r="A45" s="1"/>
      <c r="B45" s="6" t="s">
        <v>78</v>
      </c>
      <c r="C45" s="6" t="s">
        <v>42</v>
      </c>
      <c r="D45" s="6" t="s">
        <v>43</v>
      </c>
      <c r="E45" s="6" t="s">
        <v>20</v>
      </c>
      <c r="F45" s="6" t="s">
        <v>21</v>
      </c>
      <c r="G45" s="6" t="s">
        <v>36</v>
      </c>
      <c r="H45" s="7">
        <v>69.12</v>
      </c>
      <c r="I45" s="9">
        <v>6</v>
      </c>
      <c r="J45" s="7">
        <v>20.736000000000001</v>
      </c>
      <c r="K45" s="7">
        <v>435.45600000000002</v>
      </c>
      <c r="L45" s="12">
        <v>43504</v>
      </c>
      <c r="M45" s="14">
        <v>0.54374999999999996</v>
      </c>
      <c r="N45" s="6" t="s">
        <v>29</v>
      </c>
      <c r="O45" s="7">
        <v>414.72</v>
      </c>
      <c r="P45" s="2">
        <v>4.7619047620000003</v>
      </c>
      <c r="Q45" s="7">
        <v>20.736000000000001</v>
      </c>
      <c r="R45" s="8">
        <v>5.6</v>
      </c>
      <c r="S45" s="16">
        <f t="shared" si="12"/>
        <v>308287.99050000007</v>
      </c>
      <c r="T45" s="16">
        <f t="shared" si="0"/>
        <v>10.6785</v>
      </c>
      <c r="U45" s="17">
        <f t="shared" si="1"/>
        <v>1042.6500000000001</v>
      </c>
      <c r="V45">
        <f t="shared" si="2"/>
        <v>958</v>
      </c>
      <c r="W45">
        <f t="shared" si="3"/>
        <v>595</v>
      </c>
      <c r="X45">
        <f t="shared" si="4"/>
        <v>958</v>
      </c>
      <c r="Y45" s="17">
        <f t="shared" si="5"/>
        <v>321.80374791231742</v>
      </c>
      <c r="Z45" t="str">
        <f t="shared" si="6"/>
        <v>Bad Product</v>
      </c>
      <c r="AA45" t="str">
        <f t="shared" si="7"/>
        <v>Bad</v>
      </c>
      <c r="AB45" t="str">
        <f t="shared" si="8"/>
        <v>Low</v>
      </c>
      <c r="AC45">
        <f t="shared" si="9"/>
        <v>102056.19899999998</v>
      </c>
      <c r="AD45">
        <f t="shared" si="10"/>
        <v>51464.721000000005</v>
      </c>
      <c r="AE45">
        <f t="shared" si="11"/>
        <v>49156.694999999985</v>
      </c>
    </row>
    <row r="46" spans="1:31" ht="15.75" customHeight="1" x14ac:dyDescent="0.2">
      <c r="A46" s="1"/>
      <c r="B46" s="6" t="s">
        <v>79</v>
      </c>
      <c r="C46" s="6" t="s">
        <v>25</v>
      </c>
      <c r="D46" s="6" t="s">
        <v>26</v>
      </c>
      <c r="E46" s="6" t="s">
        <v>20</v>
      </c>
      <c r="F46" s="6" t="s">
        <v>21</v>
      </c>
      <c r="G46" s="6" t="s">
        <v>44</v>
      </c>
      <c r="H46" s="7">
        <v>98.7</v>
      </c>
      <c r="I46" s="9">
        <v>8</v>
      </c>
      <c r="J46" s="7">
        <v>39.479999999999997</v>
      </c>
      <c r="K46" s="7">
        <v>829.08</v>
      </c>
      <c r="L46" s="12">
        <v>43528</v>
      </c>
      <c r="M46" s="14">
        <v>0.86041666666666672</v>
      </c>
      <c r="N46" s="6" t="s">
        <v>29</v>
      </c>
      <c r="O46" s="7">
        <v>789.6</v>
      </c>
      <c r="P46" s="2">
        <v>4.7619047620000003</v>
      </c>
      <c r="Q46" s="7">
        <v>39.479999999999997</v>
      </c>
      <c r="R46" s="8">
        <v>7.6</v>
      </c>
      <c r="S46" s="16">
        <f t="shared" si="12"/>
        <v>307852.53450000007</v>
      </c>
      <c r="T46" s="16">
        <f t="shared" si="0"/>
        <v>10.6785</v>
      </c>
      <c r="U46" s="17">
        <f t="shared" si="1"/>
        <v>1042.6500000000001</v>
      </c>
      <c r="V46">
        <f t="shared" si="2"/>
        <v>957</v>
      </c>
      <c r="W46">
        <f t="shared" si="3"/>
        <v>595</v>
      </c>
      <c r="X46">
        <f t="shared" si="4"/>
        <v>957</v>
      </c>
      <c r="Y46" s="17">
        <f t="shared" si="5"/>
        <v>321.68498902821324</v>
      </c>
      <c r="Z46" t="str">
        <f t="shared" si="6"/>
        <v>Bad Product</v>
      </c>
      <c r="AA46" t="str">
        <f t="shared" si="7"/>
        <v>Bad</v>
      </c>
      <c r="AB46" t="str">
        <f t="shared" si="8"/>
        <v>Medium</v>
      </c>
      <c r="AC46">
        <f t="shared" si="9"/>
        <v>101620.74299999999</v>
      </c>
      <c r="AD46">
        <f t="shared" si="10"/>
        <v>51029.265000000007</v>
      </c>
      <c r="AE46">
        <f t="shared" si="11"/>
        <v>49156.694999999985</v>
      </c>
    </row>
    <row r="47" spans="1:31" ht="15.75" customHeight="1" x14ac:dyDescent="0.2">
      <c r="A47" s="1"/>
      <c r="B47" s="6" t="s">
        <v>80</v>
      </c>
      <c r="C47" s="6" t="s">
        <v>25</v>
      </c>
      <c r="D47" s="6" t="s">
        <v>26</v>
      </c>
      <c r="E47" s="6" t="s">
        <v>20</v>
      </c>
      <c r="F47" s="6" t="s">
        <v>31</v>
      </c>
      <c r="G47" s="6" t="s">
        <v>22</v>
      </c>
      <c r="H47" s="7">
        <v>15.37</v>
      </c>
      <c r="I47" s="9">
        <v>2</v>
      </c>
      <c r="J47" s="7">
        <v>1.5369999999999999</v>
      </c>
      <c r="K47" s="7">
        <v>32.277000000000001</v>
      </c>
      <c r="L47" s="12">
        <v>43540</v>
      </c>
      <c r="M47" s="14">
        <v>0.82430555555555551</v>
      </c>
      <c r="N47" s="6" t="s">
        <v>29</v>
      </c>
      <c r="O47" s="7">
        <v>30.74</v>
      </c>
      <c r="P47" s="2">
        <v>4.7619047620000003</v>
      </c>
      <c r="Q47" s="7">
        <v>1.5369999999999999</v>
      </c>
      <c r="R47" s="8">
        <v>7.2</v>
      </c>
      <c r="S47" s="16">
        <f t="shared" si="12"/>
        <v>307023.45450000011</v>
      </c>
      <c r="T47" s="16">
        <f t="shared" si="0"/>
        <v>10.6785</v>
      </c>
      <c r="U47" s="17">
        <f t="shared" si="1"/>
        <v>1042.6500000000001</v>
      </c>
      <c r="V47">
        <f t="shared" si="2"/>
        <v>956</v>
      </c>
      <c r="W47">
        <f t="shared" si="3"/>
        <v>595</v>
      </c>
      <c r="X47">
        <f t="shared" si="4"/>
        <v>956</v>
      </c>
      <c r="Y47" s="17">
        <f t="shared" si="5"/>
        <v>321.15424110878672</v>
      </c>
      <c r="Z47" t="str">
        <f t="shared" si="6"/>
        <v>Bad Product</v>
      </c>
      <c r="AA47" t="str">
        <f t="shared" si="7"/>
        <v>Bad</v>
      </c>
      <c r="AB47" t="str">
        <f t="shared" si="8"/>
        <v>Medium</v>
      </c>
      <c r="AC47">
        <f t="shared" si="9"/>
        <v>101620.74299999999</v>
      </c>
      <c r="AD47">
        <f t="shared" si="10"/>
        <v>51029.265000000007</v>
      </c>
      <c r="AE47">
        <f t="shared" si="11"/>
        <v>49156.694999999985</v>
      </c>
    </row>
    <row r="48" spans="1:31" ht="15.75" customHeight="1" x14ac:dyDescent="0.2">
      <c r="A48" s="1"/>
      <c r="B48" s="6" t="s">
        <v>81</v>
      </c>
      <c r="C48" s="6" t="s">
        <v>42</v>
      </c>
      <c r="D48" s="6" t="s">
        <v>43</v>
      </c>
      <c r="E48" s="6" t="s">
        <v>20</v>
      </c>
      <c r="F48" s="6" t="s">
        <v>21</v>
      </c>
      <c r="G48" s="6" t="s">
        <v>28</v>
      </c>
      <c r="H48" s="7">
        <v>93.96</v>
      </c>
      <c r="I48" s="9">
        <v>4</v>
      </c>
      <c r="J48" s="7">
        <v>18.792000000000002</v>
      </c>
      <c r="K48" s="7">
        <v>394.63200000000001</v>
      </c>
      <c r="L48" s="12">
        <v>43533</v>
      </c>
      <c r="M48" s="14">
        <v>0.75</v>
      </c>
      <c r="N48" s="6" t="s">
        <v>29</v>
      </c>
      <c r="O48" s="7">
        <v>375.84</v>
      </c>
      <c r="P48" s="2">
        <v>4.7619047620000003</v>
      </c>
      <c r="Q48" s="7">
        <v>18.792000000000002</v>
      </c>
      <c r="R48" s="8">
        <v>9.5</v>
      </c>
      <c r="S48" s="16">
        <f t="shared" si="12"/>
        <v>306991.17750000011</v>
      </c>
      <c r="T48" s="16">
        <f t="shared" si="0"/>
        <v>10.6785</v>
      </c>
      <c r="U48" s="17">
        <f t="shared" si="1"/>
        <v>1042.6500000000001</v>
      </c>
      <c r="V48">
        <f t="shared" si="2"/>
        <v>955</v>
      </c>
      <c r="W48">
        <f t="shared" si="3"/>
        <v>595</v>
      </c>
      <c r="X48">
        <f t="shared" si="4"/>
        <v>955</v>
      </c>
      <c r="Y48" s="17">
        <f t="shared" si="5"/>
        <v>321.45673036649225</v>
      </c>
      <c r="Z48" t="str">
        <f t="shared" si="6"/>
        <v>Good Product</v>
      </c>
      <c r="AA48" t="str">
        <f t="shared" si="7"/>
        <v>Bad</v>
      </c>
      <c r="AB48" t="str">
        <f t="shared" si="8"/>
        <v>High</v>
      </c>
      <c r="AC48">
        <f t="shared" si="9"/>
        <v>101620.74299999999</v>
      </c>
      <c r="AD48">
        <f t="shared" si="10"/>
        <v>51029.265000000007</v>
      </c>
      <c r="AE48">
        <f t="shared" si="11"/>
        <v>49156.694999999985</v>
      </c>
    </row>
    <row r="49" spans="1:31" ht="15.75" customHeight="1" x14ac:dyDescent="0.2">
      <c r="A49" s="1"/>
      <c r="B49" s="6" t="s">
        <v>82</v>
      </c>
      <c r="C49" s="6" t="s">
        <v>42</v>
      </c>
      <c r="D49" s="6" t="s">
        <v>43</v>
      </c>
      <c r="E49" s="6" t="s">
        <v>20</v>
      </c>
      <c r="F49" s="6" t="s">
        <v>31</v>
      </c>
      <c r="G49" s="6" t="s">
        <v>22</v>
      </c>
      <c r="H49" s="7">
        <v>56.69</v>
      </c>
      <c r="I49" s="9">
        <v>9</v>
      </c>
      <c r="J49" s="7">
        <v>25.5105</v>
      </c>
      <c r="K49" s="7">
        <v>535.72050000000002</v>
      </c>
      <c r="L49" s="12">
        <v>43523</v>
      </c>
      <c r="M49" s="14">
        <v>0.72499999999999998</v>
      </c>
      <c r="N49" s="6" t="s">
        <v>33</v>
      </c>
      <c r="O49" s="7">
        <v>510.21</v>
      </c>
      <c r="P49" s="2">
        <v>4.7619047620000003</v>
      </c>
      <c r="Q49" s="7">
        <v>25.5105</v>
      </c>
      <c r="R49" s="8">
        <v>8.4</v>
      </c>
      <c r="S49" s="16">
        <f t="shared" si="12"/>
        <v>306596.54550000007</v>
      </c>
      <c r="T49" s="16">
        <f t="shared" si="0"/>
        <v>10.6785</v>
      </c>
      <c r="U49" s="17">
        <f t="shared" si="1"/>
        <v>1042.6500000000001</v>
      </c>
      <c r="V49">
        <f t="shared" si="2"/>
        <v>954</v>
      </c>
      <c r="W49">
        <f t="shared" si="3"/>
        <v>595</v>
      </c>
      <c r="X49">
        <f t="shared" si="4"/>
        <v>954</v>
      </c>
      <c r="Y49" s="17">
        <f t="shared" si="5"/>
        <v>321.3800267295598</v>
      </c>
      <c r="Z49" t="str">
        <f t="shared" si="6"/>
        <v>Good Product</v>
      </c>
      <c r="AA49" t="str">
        <f t="shared" si="7"/>
        <v>Good</v>
      </c>
      <c r="AB49" t="str">
        <f t="shared" si="8"/>
        <v>High</v>
      </c>
      <c r="AC49">
        <f t="shared" si="9"/>
        <v>101226.11099999999</v>
      </c>
      <c r="AD49">
        <f t="shared" si="10"/>
        <v>50634.633000000016</v>
      </c>
      <c r="AE49">
        <f t="shared" si="11"/>
        <v>49156.694999999985</v>
      </c>
    </row>
    <row r="50" spans="1:31" ht="15.75" customHeight="1" x14ac:dyDescent="0.2">
      <c r="A50" s="1"/>
      <c r="B50" s="6" t="s">
        <v>83</v>
      </c>
      <c r="C50" s="6" t="s">
        <v>42</v>
      </c>
      <c r="D50" s="6" t="s">
        <v>43</v>
      </c>
      <c r="E50" s="6" t="s">
        <v>20</v>
      </c>
      <c r="F50" s="6" t="s">
        <v>21</v>
      </c>
      <c r="G50" s="6" t="s">
        <v>44</v>
      </c>
      <c r="H50" s="7">
        <v>20.010000000000002</v>
      </c>
      <c r="I50" s="9">
        <v>9</v>
      </c>
      <c r="J50" s="7">
        <v>9.0045000000000002</v>
      </c>
      <c r="K50" s="7">
        <v>189.09450000000001</v>
      </c>
      <c r="L50" s="12">
        <v>43502</v>
      </c>
      <c r="M50" s="14">
        <v>0.65763888888888888</v>
      </c>
      <c r="N50" s="6" t="s">
        <v>23</v>
      </c>
      <c r="O50" s="7">
        <v>180.09</v>
      </c>
      <c r="P50" s="2">
        <v>4.7619047620000003</v>
      </c>
      <c r="Q50" s="7">
        <v>9.0045000000000002</v>
      </c>
      <c r="R50" s="8">
        <v>4.0999999999999996</v>
      </c>
      <c r="S50" s="16">
        <f t="shared" si="12"/>
        <v>306060.82500000007</v>
      </c>
      <c r="T50" s="16">
        <f t="shared" si="0"/>
        <v>10.6785</v>
      </c>
      <c r="U50" s="17">
        <f t="shared" si="1"/>
        <v>1042.6500000000001</v>
      </c>
      <c r="V50">
        <f t="shared" si="2"/>
        <v>953</v>
      </c>
      <c r="W50">
        <f t="shared" si="3"/>
        <v>595</v>
      </c>
      <c r="X50">
        <f t="shared" si="4"/>
        <v>953</v>
      </c>
      <c r="Y50" s="17">
        <f t="shared" si="5"/>
        <v>321.15511542497381</v>
      </c>
      <c r="Z50" t="str">
        <f t="shared" si="6"/>
        <v>Bad Product</v>
      </c>
      <c r="AA50" t="str">
        <f t="shared" si="7"/>
        <v>Bad</v>
      </c>
      <c r="AB50" t="str">
        <f t="shared" si="8"/>
        <v>Low</v>
      </c>
      <c r="AC50">
        <f t="shared" si="9"/>
        <v>100690.39049999998</v>
      </c>
      <c r="AD50">
        <f t="shared" si="10"/>
        <v>50634.633000000016</v>
      </c>
      <c r="AE50">
        <f t="shared" si="11"/>
        <v>49156.694999999985</v>
      </c>
    </row>
    <row r="51" spans="1:31" ht="15.75" customHeight="1" x14ac:dyDescent="0.2">
      <c r="A51" s="1"/>
      <c r="B51" s="6" t="s">
        <v>84</v>
      </c>
      <c r="C51" s="6" t="s">
        <v>42</v>
      </c>
      <c r="D51" s="6" t="s">
        <v>43</v>
      </c>
      <c r="E51" s="6" t="s">
        <v>20</v>
      </c>
      <c r="F51" s="6" t="s">
        <v>31</v>
      </c>
      <c r="G51" s="6" t="s">
        <v>28</v>
      </c>
      <c r="H51" s="7">
        <v>18.93</v>
      </c>
      <c r="I51" s="9">
        <v>6</v>
      </c>
      <c r="J51" s="7">
        <v>5.6790000000000003</v>
      </c>
      <c r="K51" s="7">
        <v>119.259</v>
      </c>
      <c r="L51" s="12">
        <v>43506</v>
      </c>
      <c r="M51" s="14">
        <v>0.53125</v>
      </c>
      <c r="N51" s="6" t="s">
        <v>33</v>
      </c>
      <c r="O51" s="7">
        <v>113.58</v>
      </c>
      <c r="P51" s="2">
        <v>4.7619047620000003</v>
      </c>
      <c r="Q51" s="7">
        <v>5.6790000000000003</v>
      </c>
      <c r="R51" s="8">
        <v>8.1</v>
      </c>
      <c r="S51" s="16">
        <f t="shared" si="12"/>
        <v>305871.73050000006</v>
      </c>
      <c r="T51" s="16">
        <f t="shared" si="0"/>
        <v>10.6785</v>
      </c>
      <c r="U51" s="17">
        <f t="shared" si="1"/>
        <v>1042.6500000000001</v>
      </c>
      <c r="V51">
        <f t="shared" si="2"/>
        <v>952</v>
      </c>
      <c r="W51">
        <f t="shared" si="3"/>
        <v>595</v>
      </c>
      <c r="X51">
        <f t="shared" si="4"/>
        <v>952</v>
      </c>
      <c r="Y51" s="17">
        <f t="shared" si="5"/>
        <v>321.29383455882362</v>
      </c>
      <c r="Z51" t="str">
        <f t="shared" si="6"/>
        <v>Good Product</v>
      </c>
      <c r="AA51" t="str">
        <f t="shared" si="7"/>
        <v>Bad</v>
      </c>
      <c r="AB51" t="str">
        <f t="shared" si="8"/>
        <v>High</v>
      </c>
      <c r="AC51">
        <f t="shared" si="9"/>
        <v>100501.29599999999</v>
      </c>
      <c r="AD51">
        <f t="shared" si="10"/>
        <v>50445.538500000024</v>
      </c>
      <c r="AE51">
        <f t="shared" si="11"/>
        <v>49156.694999999985</v>
      </c>
    </row>
    <row r="52" spans="1:31" ht="15.75" customHeight="1" x14ac:dyDescent="0.2">
      <c r="A52" s="1"/>
      <c r="B52" s="6" t="s">
        <v>85</v>
      </c>
      <c r="C52" s="6" t="s">
        <v>25</v>
      </c>
      <c r="D52" s="6" t="s">
        <v>26</v>
      </c>
      <c r="E52" s="6" t="s">
        <v>20</v>
      </c>
      <c r="F52" s="6" t="s">
        <v>21</v>
      </c>
      <c r="G52" s="6" t="s">
        <v>46</v>
      </c>
      <c r="H52" s="7">
        <v>82.63</v>
      </c>
      <c r="I52" s="9">
        <v>10</v>
      </c>
      <c r="J52" s="7">
        <v>41.314999999999998</v>
      </c>
      <c r="K52" s="7">
        <v>867.61500000000001</v>
      </c>
      <c r="L52" s="12">
        <v>43543</v>
      </c>
      <c r="M52" s="14">
        <v>0.71388888888888891</v>
      </c>
      <c r="N52" s="6" t="s">
        <v>23</v>
      </c>
      <c r="O52" s="7">
        <v>826.3</v>
      </c>
      <c r="P52" s="2">
        <v>4.7619047620000003</v>
      </c>
      <c r="Q52" s="7">
        <v>41.314999999999998</v>
      </c>
      <c r="R52" s="8">
        <v>7.9</v>
      </c>
      <c r="S52" s="16">
        <f t="shared" si="12"/>
        <v>305752.4715000001</v>
      </c>
      <c r="T52" s="16">
        <f t="shared" si="0"/>
        <v>10.6785</v>
      </c>
      <c r="U52" s="17">
        <f t="shared" si="1"/>
        <v>1042.6500000000001</v>
      </c>
      <c r="V52">
        <f t="shared" si="2"/>
        <v>951</v>
      </c>
      <c r="W52">
        <f t="shared" si="3"/>
        <v>595</v>
      </c>
      <c r="X52">
        <f t="shared" si="4"/>
        <v>951</v>
      </c>
      <c r="Y52" s="17">
        <f t="shared" si="5"/>
        <v>321.50627917981086</v>
      </c>
      <c r="Z52" t="str">
        <f t="shared" si="6"/>
        <v>Bad Product</v>
      </c>
      <c r="AA52" t="str">
        <f t="shared" si="7"/>
        <v>Bad</v>
      </c>
      <c r="AB52" t="str">
        <f t="shared" si="8"/>
        <v>Medium</v>
      </c>
      <c r="AC52">
        <f t="shared" si="9"/>
        <v>100382.037</v>
      </c>
      <c r="AD52">
        <f t="shared" si="10"/>
        <v>50445.538500000024</v>
      </c>
      <c r="AE52">
        <f t="shared" si="11"/>
        <v>49156.694999999985</v>
      </c>
    </row>
    <row r="53" spans="1:31" ht="15.75" customHeight="1" x14ac:dyDescent="0.2">
      <c r="A53" s="1"/>
      <c r="B53" s="6" t="s">
        <v>86</v>
      </c>
      <c r="C53" s="6" t="s">
        <v>25</v>
      </c>
      <c r="D53" s="6" t="s">
        <v>26</v>
      </c>
      <c r="E53" s="6" t="s">
        <v>20</v>
      </c>
      <c r="F53" s="6" t="s">
        <v>31</v>
      </c>
      <c r="G53" s="6" t="s">
        <v>44</v>
      </c>
      <c r="H53" s="7">
        <v>91.4</v>
      </c>
      <c r="I53" s="9">
        <v>7</v>
      </c>
      <c r="J53" s="7">
        <v>31.99</v>
      </c>
      <c r="K53" s="7">
        <v>671.79</v>
      </c>
      <c r="L53" s="12">
        <v>43499</v>
      </c>
      <c r="M53" s="14">
        <v>0.42986111111111114</v>
      </c>
      <c r="N53" s="6" t="s">
        <v>29</v>
      </c>
      <c r="O53" s="7">
        <v>639.79999999999995</v>
      </c>
      <c r="P53" s="2">
        <v>4.7619047620000003</v>
      </c>
      <c r="Q53" s="7">
        <v>31.99</v>
      </c>
      <c r="R53" s="8">
        <v>9.5</v>
      </c>
      <c r="S53" s="16">
        <f t="shared" si="12"/>
        <v>304884.85649999994</v>
      </c>
      <c r="T53" s="16">
        <f t="shared" si="0"/>
        <v>10.6785</v>
      </c>
      <c r="U53" s="17">
        <f t="shared" si="1"/>
        <v>1042.6500000000001</v>
      </c>
      <c r="V53">
        <f t="shared" si="2"/>
        <v>950</v>
      </c>
      <c r="W53">
        <f t="shared" si="3"/>
        <v>595</v>
      </c>
      <c r="X53">
        <f t="shared" si="4"/>
        <v>950</v>
      </c>
      <c r="Y53" s="17">
        <f t="shared" si="5"/>
        <v>320.93142789473677</v>
      </c>
      <c r="Z53" t="str">
        <f t="shared" si="6"/>
        <v>Good Product</v>
      </c>
      <c r="AA53" t="str">
        <f t="shared" si="7"/>
        <v>Good</v>
      </c>
      <c r="AB53" t="str">
        <f t="shared" si="8"/>
        <v>High</v>
      </c>
      <c r="AC53">
        <f t="shared" si="9"/>
        <v>100382.037</v>
      </c>
      <c r="AD53">
        <f t="shared" si="10"/>
        <v>50445.538500000024</v>
      </c>
      <c r="AE53">
        <f t="shared" si="11"/>
        <v>49156.694999999985</v>
      </c>
    </row>
    <row r="54" spans="1:31" ht="15.75" customHeight="1" x14ac:dyDescent="0.2">
      <c r="A54" s="1"/>
      <c r="B54" s="6" t="s">
        <v>87</v>
      </c>
      <c r="C54" s="6" t="s">
        <v>18</v>
      </c>
      <c r="D54" s="6" t="s">
        <v>19</v>
      </c>
      <c r="E54" s="6" t="s">
        <v>20</v>
      </c>
      <c r="F54" s="6" t="s">
        <v>21</v>
      </c>
      <c r="G54" s="6" t="s">
        <v>44</v>
      </c>
      <c r="H54" s="7">
        <v>44.59</v>
      </c>
      <c r="I54" s="9">
        <v>5</v>
      </c>
      <c r="J54" s="7">
        <v>11.147500000000001</v>
      </c>
      <c r="K54" s="7">
        <v>234.0975</v>
      </c>
      <c r="L54" s="12">
        <v>43506</v>
      </c>
      <c r="M54" s="14">
        <v>0.63194444444444442</v>
      </c>
      <c r="N54" s="6" t="s">
        <v>29</v>
      </c>
      <c r="O54" s="7">
        <v>222.95</v>
      </c>
      <c r="P54" s="2">
        <v>4.7619047620000003</v>
      </c>
      <c r="Q54" s="7">
        <v>11.147500000000001</v>
      </c>
      <c r="R54" s="8">
        <v>8.5</v>
      </c>
      <c r="S54" s="16">
        <f t="shared" si="12"/>
        <v>304213.06649999996</v>
      </c>
      <c r="T54" s="16">
        <f t="shared" si="0"/>
        <v>10.6785</v>
      </c>
      <c r="U54" s="17">
        <f t="shared" si="1"/>
        <v>1042.6500000000001</v>
      </c>
      <c r="V54">
        <f t="shared" si="2"/>
        <v>949</v>
      </c>
      <c r="W54">
        <f t="shared" si="3"/>
        <v>595</v>
      </c>
      <c r="X54">
        <f t="shared" si="4"/>
        <v>949</v>
      </c>
      <c r="Y54" s="17">
        <f t="shared" si="5"/>
        <v>320.56171390937823</v>
      </c>
      <c r="Z54" t="str">
        <f t="shared" si="6"/>
        <v>Good Product</v>
      </c>
      <c r="AA54" t="str">
        <f t="shared" si="7"/>
        <v>Bad</v>
      </c>
      <c r="AB54" t="str">
        <f t="shared" si="8"/>
        <v>High</v>
      </c>
      <c r="AC54">
        <f t="shared" si="9"/>
        <v>100382.037</v>
      </c>
      <c r="AD54">
        <f t="shared" si="10"/>
        <v>50445.538500000024</v>
      </c>
      <c r="AE54">
        <f t="shared" si="11"/>
        <v>49156.694999999985</v>
      </c>
    </row>
    <row r="55" spans="1:31" ht="15.75" customHeight="1" x14ac:dyDescent="0.2">
      <c r="A55" s="1"/>
      <c r="B55" s="6" t="s">
        <v>88</v>
      </c>
      <c r="C55" s="6" t="s">
        <v>42</v>
      </c>
      <c r="D55" s="6" t="s">
        <v>43</v>
      </c>
      <c r="E55" s="6" t="s">
        <v>20</v>
      </c>
      <c r="F55" s="6" t="s">
        <v>21</v>
      </c>
      <c r="G55" s="6" t="s">
        <v>46</v>
      </c>
      <c r="H55" s="7">
        <v>17.87</v>
      </c>
      <c r="I55" s="9">
        <v>4</v>
      </c>
      <c r="J55" s="7">
        <v>3.5739999999999998</v>
      </c>
      <c r="K55" s="7">
        <v>75.054000000000002</v>
      </c>
      <c r="L55" s="12">
        <v>43546</v>
      </c>
      <c r="M55" s="14">
        <v>0.61250000000000004</v>
      </c>
      <c r="N55" s="6" t="s">
        <v>23</v>
      </c>
      <c r="O55" s="7">
        <v>71.48</v>
      </c>
      <c r="P55" s="2">
        <v>4.7619047620000003</v>
      </c>
      <c r="Q55" s="7">
        <v>3.5739999999999998</v>
      </c>
      <c r="R55" s="8">
        <v>6.5</v>
      </c>
      <c r="S55" s="16">
        <f t="shared" si="12"/>
        <v>303978.96899999992</v>
      </c>
      <c r="T55" s="16">
        <f t="shared" si="0"/>
        <v>10.6785</v>
      </c>
      <c r="U55" s="17">
        <f t="shared" si="1"/>
        <v>1042.6500000000001</v>
      </c>
      <c r="V55">
        <f t="shared" si="2"/>
        <v>948</v>
      </c>
      <c r="W55">
        <f t="shared" si="3"/>
        <v>595</v>
      </c>
      <c r="X55">
        <f t="shared" si="4"/>
        <v>948</v>
      </c>
      <c r="Y55" s="17">
        <f t="shared" si="5"/>
        <v>320.65292088607589</v>
      </c>
      <c r="Z55" t="str">
        <f t="shared" si="6"/>
        <v>Bad Product</v>
      </c>
      <c r="AA55" t="str">
        <f t="shared" si="7"/>
        <v>Bad</v>
      </c>
      <c r="AB55" t="str">
        <f t="shared" si="8"/>
        <v>Medium</v>
      </c>
      <c r="AC55">
        <f t="shared" si="9"/>
        <v>100382.037</v>
      </c>
      <c r="AD55">
        <f t="shared" si="10"/>
        <v>50445.538500000024</v>
      </c>
      <c r="AE55">
        <f t="shared" si="11"/>
        <v>49156.694999999985</v>
      </c>
    </row>
    <row r="56" spans="1:31" ht="15.75" customHeight="1" x14ac:dyDescent="0.2">
      <c r="A56" s="1"/>
      <c r="B56" s="6" t="s">
        <v>89</v>
      </c>
      <c r="C56" s="6" t="s">
        <v>25</v>
      </c>
      <c r="D56" s="6" t="s">
        <v>26</v>
      </c>
      <c r="E56" s="6" t="s">
        <v>20</v>
      </c>
      <c r="F56" s="6" t="s">
        <v>31</v>
      </c>
      <c r="G56" s="6" t="s">
        <v>46</v>
      </c>
      <c r="H56" s="7">
        <v>15.43</v>
      </c>
      <c r="I56" s="9">
        <v>1</v>
      </c>
      <c r="J56" s="7">
        <v>0.77149999999999996</v>
      </c>
      <c r="K56" s="7">
        <v>16.201499999999999</v>
      </c>
      <c r="L56" s="12">
        <v>43490</v>
      </c>
      <c r="M56" s="14">
        <v>0.65694444444444444</v>
      </c>
      <c r="N56" s="6" t="s">
        <v>33</v>
      </c>
      <c r="O56" s="7">
        <v>15.43</v>
      </c>
      <c r="P56" s="2">
        <v>4.7619047620000003</v>
      </c>
      <c r="Q56" s="7">
        <v>0.77149999999999996</v>
      </c>
      <c r="R56" s="8">
        <v>6.1</v>
      </c>
      <c r="S56" s="16">
        <f t="shared" si="12"/>
        <v>303903.91499999992</v>
      </c>
      <c r="T56" s="16">
        <f t="shared" si="0"/>
        <v>10.6785</v>
      </c>
      <c r="U56" s="17">
        <f t="shared" si="1"/>
        <v>1042.6500000000001</v>
      </c>
      <c r="V56">
        <f t="shared" si="2"/>
        <v>947</v>
      </c>
      <c r="W56">
        <f t="shared" si="3"/>
        <v>595</v>
      </c>
      <c r="X56">
        <f t="shared" si="4"/>
        <v>947</v>
      </c>
      <c r="Y56" s="17">
        <f t="shared" si="5"/>
        <v>320.91226504751842</v>
      </c>
      <c r="Z56" t="str">
        <f t="shared" si="6"/>
        <v>Bad Product</v>
      </c>
      <c r="AA56" t="str">
        <f t="shared" si="7"/>
        <v>Bad</v>
      </c>
      <c r="AB56" t="str">
        <f t="shared" si="8"/>
        <v>Low</v>
      </c>
      <c r="AC56">
        <f t="shared" si="9"/>
        <v>100306.98299999999</v>
      </c>
      <c r="AD56">
        <f t="shared" si="10"/>
        <v>50370.48450000002</v>
      </c>
      <c r="AE56">
        <f t="shared" si="11"/>
        <v>49156.694999999985</v>
      </c>
    </row>
    <row r="57" spans="1:31" ht="15.75" customHeight="1" x14ac:dyDescent="0.2">
      <c r="A57" s="1"/>
      <c r="B57" s="6" t="s">
        <v>90</v>
      </c>
      <c r="C57" s="6" t="s">
        <v>42</v>
      </c>
      <c r="D57" s="6" t="s">
        <v>43</v>
      </c>
      <c r="E57" s="6" t="s">
        <v>27</v>
      </c>
      <c r="F57" s="6" t="s">
        <v>31</v>
      </c>
      <c r="G57" s="6" t="s">
        <v>32</v>
      </c>
      <c r="H57" s="7">
        <v>16.16</v>
      </c>
      <c r="I57" s="9">
        <v>2</v>
      </c>
      <c r="J57" s="7">
        <v>1.6160000000000001</v>
      </c>
      <c r="K57" s="7">
        <v>33.936</v>
      </c>
      <c r="L57" s="12">
        <v>43531</v>
      </c>
      <c r="M57" s="14">
        <v>0.49236111111111114</v>
      </c>
      <c r="N57" s="6" t="s">
        <v>23</v>
      </c>
      <c r="O57" s="7">
        <v>32.32</v>
      </c>
      <c r="P57" s="2">
        <v>4.7619047620000003</v>
      </c>
      <c r="Q57" s="7">
        <v>1.6160000000000001</v>
      </c>
      <c r="R57" s="8">
        <v>6.5</v>
      </c>
      <c r="S57" s="16">
        <f t="shared" si="12"/>
        <v>303887.7134999999</v>
      </c>
      <c r="T57" s="16">
        <f t="shared" si="0"/>
        <v>10.6785</v>
      </c>
      <c r="U57" s="17">
        <f t="shared" si="1"/>
        <v>1042.6500000000001</v>
      </c>
      <c r="V57">
        <f t="shared" si="2"/>
        <v>946</v>
      </c>
      <c r="W57">
        <f t="shared" si="3"/>
        <v>595</v>
      </c>
      <c r="X57">
        <f t="shared" si="4"/>
        <v>946</v>
      </c>
      <c r="Y57" s="17">
        <f t="shared" si="5"/>
        <v>321.23436945031699</v>
      </c>
      <c r="Z57" t="str">
        <f t="shared" si="6"/>
        <v>Bad Product</v>
      </c>
      <c r="AA57" t="str">
        <f t="shared" si="7"/>
        <v>Bad</v>
      </c>
      <c r="AB57" t="str">
        <f t="shared" si="8"/>
        <v>Medium</v>
      </c>
      <c r="AC57">
        <f t="shared" si="9"/>
        <v>100306.98299999999</v>
      </c>
      <c r="AD57">
        <f t="shared" si="10"/>
        <v>50370.48450000002</v>
      </c>
      <c r="AE57">
        <f t="shared" si="11"/>
        <v>49156.694999999985</v>
      </c>
    </row>
    <row r="58" spans="1:31" ht="15.75" customHeight="1" x14ac:dyDescent="0.2">
      <c r="A58" s="1"/>
      <c r="B58" s="6" t="s">
        <v>91</v>
      </c>
      <c r="C58" s="6" t="s">
        <v>25</v>
      </c>
      <c r="D58" s="6" t="s">
        <v>26</v>
      </c>
      <c r="E58" s="6" t="s">
        <v>27</v>
      </c>
      <c r="F58" s="6" t="s">
        <v>21</v>
      </c>
      <c r="G58" s="6" t="s">
        <v>28</v>
      </c>
      <c r="H58" s="7">
        <v>85.98</v>
      </c>
      <c r="I58" s="9">
        <v>8</v>
      </c>
      <c r="J58" s="7">
        <v>34.392000000000003</v>
      </c>
      <c r="K58" s="7">
        <v>722.23199999999997</v>
      </c>
      <c r="L58" s="12">
        <v>43524</v>
      </c>
      <c r="M58" s="14">
        <v>0.79236111111111107</v>
      </c>
      <c r="N58" s="6" t="s">
        <v>29</v>
      </c>
      <c r="O58" s="7">
        <v>687.84</v>
      </c>
      <c r="P58" s="2">
        <v>4.7619047620000003</v>
      </c>
      <c r="Q58" s="7">
        <v>34.392000000000003</v>
      </c>
      <c r="R58" s="8">
        <v>8.1999999999999993</v>
      </c>
      <c r="S58" s="16">
        <f t="shared" si="12"/>
        <v>303853.77749999991</v>
      </c>
      <c r="T58" s="16">
        <f t="shared" si="0"/>
        <v>10.6785</v>
      </c>
      <c r="U58" s="17">
        <f t="shared" si="1"/>
        <v>1042.6500000000001</v>
      </c>
      <c r="V58">
        <f t="shared" si="2"/>
        <v>945</v>
      </c>
      <c r="W58">
        <f t="shared" si="3"/>
        <v>595</v>
      </c>
      <c r="X58">
        <f t="shared" si="4"/>
        <v>945</v>
      </c>
      <c r="Y58" s="17">
        <f t="shared" si="5"/>
        <v>321.53838888888879</v>
      </c>
      <c r="Z58" t="str">
        <f t="shared" si="6"/>
        <v>Good Product</v>
      </c>
      <c r="AA58" t="str">
        <f t="shared" si="7"/>
        <v>Good</v>
      </c>
      <c r="AB58" t="str">
        <f t="shared" si="8"/>
        <v>High</v>
      </c>
      <c r="AC58">
        <f t="shared" si="9"/>
        <v>100273.04699999999</v>
      </c>
      <c r="AD58">
        <f t="shared" si="10"/>
        <v>50370.48450000002</v>
      </c>
      <c r="AE58">
        <f t="shared" si="11"/>
        <v>49156.694999999985</v>
      </c>
    </row>
    <row r="59" spans="1:31" ht="15.75" customHeight="1" x14ac:dyDescent="0.2">
      <c r="A59" s="1"/>
      <c r="B59" s="6" t="s">
        <v>92</v>
      </c>
      <c r="C59" s="6" t="s">
        <v>18</v>
      </c>
      <c r="D59" s="6" t="s">
        <v>19</v>
      </c>
      <c r="E59" s="6" t="s">
        <v>20</v>
      </c>
      <c r="F59" s="6" t="s">
        <v>31</v>
      </c>
      <c r="G59" s="6" t="s">
        <v>32</v>
      </c>
      <c r="H59" s="7">
        <v>44.34</v>
      </c>
      <c r="I59" s="9">
        <v>2</v>
      </c>
      <c r="J59" s="7">
        <v>4.4340000000000002</v>
      </c>
      <c r="K59" s="7">
        <v>93.114000000000004</v>
      </c>
      <c r="L59" s="12">
        <v>43551</v>
      </c>
      <c r="M59" s="14">
        <v>0.47638888888888886</v>
      </c>
      <c r="N59" s="6" t="s">
        <v>29</v>
      </c>
      <c r="O59" s="7">
        <v>88.68</v>
      </c>
      <c r="P59" s="2">
        <v>4.7619047620000003</v>
      </c>
      <c r="Q59" s="7">
        <v>4.4340000000000002</v>
      </c>
      <c r="R59" s="8">
        <v>5.8</v>
      </c>
      <c r="S59" s="16">
        <f t="shared" si="12"/>
        <v>303131.54549999989</v>
      </c>
      <c r="T59" s="16">
        <f t="shared" si="0"/>
        <v>10.6785</v>
      </c>
      <c r="U59" s="17">
        <f t="shared" si="1"/>
        <v>1042.6500000000001</v>
      </c>
      <c r="V59">
        <f t="shared" si="2"/>
        <v>944</v>
      </c>
      <c r="W59">
        <f t="shared" si="3"/>
        <v>595</v>
      </c>
      <c r="X59">
        <f t="shared" si="4"/>
        <v>944</v>
      </c>
      <c r="Y59" s="17">
        <f t="shared" si="5"/>
        <v>321.11392531779649</v>
      </c>
      <c r="Z59" t="str">
        <f t="shared" si="6"/>
        <v>Bad Product</v>
      </c>
      <c r="AA59" t="str">
        <f t="shared" si="7"/>
        <v>Bad</v>
      </c>
      <c r="AB59" t="str">
        <f t="shared" si="8"/>
        <v>Low</v>
      </c>
      <c r="AC59">
        <f t="shared" si="9"/>
        <v>100273.04699999999</v>
      </c>
      <c r="AD59">
        <f t="shared" si="10"/>
        <v>50370.48450000002</v>
      </c>
      <c r="AE59">
        <f t="shared" si="11"/>
        <v>49156.694999999985</v>
      </c>
    </row>
    <row r="60" spans="1:31" ht="15.75" customHeight="1" x14ac:dyDescent="0.2">
      <c r="A60" s="1"/>
      <c r="B60" s="6" t="s">
        <v>93</v>
      </c>
      <c r="C60" s="6" t="s">
        <v>18</v>
      </c>
      <c r="D60" s="6" t="s">
        <v>19</v>
      </c>
      <c r="E60" s="6" t="s">
        <v>27</v>
      </c>
      <c r="F60" s="6" t="s">
        <v>31</v>
      </c>
      <c r="G60" s="6" t="s">
        <v>22</v>
      </c>
      <c r="H60" s="7">
        <v>89.6</v>
      </c>
      <c r="I60" s="9">
        <v>8</v>
      </c>
      <c r="J60" s="7">
        <v>35.840000000000003</v>
      </c>
      <c r="K60" s="7">
        <v>752.64</v>
      </c>
      <c r="L60" s="12">
        <v>43503</v>
      </c>
      <c r="M60" s="14">
        <v>0.4777777777777778</v>
      </c>
      <c r="N60" s="6" t="s">
        <v>23</v>
      </c>
      <c r="O60" s="7">
        <v>716.8</v>
      </c>
      <c r="P60" s="2">
        <v>4.7619047620000003</v>
      </c>
      <c r="Q60" s="7">
        <v>35.840000000000003</v>
      </c>
      <c r="R60" s="8">
        <v>6.6</v>
      </c>
      <c r="S60" s="16">
        <f t="shared" si="12"/>
        <v>303038.43149999989</v>
      </c>
      <c r="T60" s="16">
        <f t="shared" si="0"/>
        <v>10.6785</v>
      </c>
      <c r="U60" s="17">
        <f t="shared" si="1"/>
        <v>1042.6500000000001</v>
      </c>
      <c r="V60">
        <f t="shared" si="2"/>
        <v>943</v>
      </c>
      <c r="W60">
        <f t="shared" si="3"/>
        <v>595</v>
      </c>
      <c r="X60">
        <f t="shared" si="4"/>
        <v>943</v>
      </c>
      <c r="Y60" s="17">
        <f t="shared" si="5"/>
        <v>321.35570678685036</v>
      </c>
      <c r="Z60" t="str">
        <f t="shared" si="6"/>
        <v>Bad Product</v>
      </c>
      <c r="AA60" t="str">
        <f t="shared" si="7"/>
        <v>Bad</v>
      </c>
      <c r="AB60" t="str">
        <f t="shared" si="8"/>
        <v>Medium</v>
      </c>
      <c r="AC60">
        <f t="shared" si="9"/>
        <v>100273.04699999999</v>
      </c>
      <c r="AD60">
        <f t="shared" si="10"/>
        <v>50370.48450000002</v>
      </c>
      <c r="AE60">
        <f t="shared" si="11"/>
        <v>49063.580999999991</v>
      </c>
    </row>
    <row r="61" spans="1:31" ht="15.75" customHeight="1" x14ac:dyDescent="0.2">
      <c r="A61" s="1"/>
      <c r="B61" s="6" t="s">
        <v>94</v>
      </c>
      <c r="C61" s="6" t="s">
        <v>18</v>
      </c>
      <c r="D61" s="6" t="s">
        <v>19</v>
      </c>
      <c r="E61" s="6" t="s">
        <v>20</v>
      </c>
      <c r="F61" s="6" t="s">
        <v>21</v>
      </c>
      <c r="G61" s="6" t="s">
        <v>32</v>
      </c>
      <c r="H61" s="7">
        <v>72.349999999999994</v>
      </c>
      <c r="I61" s="9">
        <v>10</v>
      </c>
      <c r="J61" s="7">
        <v>36.174999999999997</v>
      </c>
      <c r="K61" s="7">
        <v>759.67499999999995</v>
      </c>
      <c r="L61" s="12">
        <v>43485</v>
      </c>
      <c r="M61" s="14">
        <v>0.66319444444444442</v>
      </c>
      <c r="N61" s="6" t="s">
        <v>29</v>
      </c>
      <c r="O61" s="7">
        <v>723.5</v>
      </c>
      <c r="P61" s="2">
        <v>4.7619047620000003</v>
      </c>
      <c r="Q61" s="7">
        <v>36.174999999999997</v>
      </c>
      <c r="R61" s="8">
        <v>5.4</v>
      </c>
      <c r="S61" s="16">
        <f t="shared" si="12"/>
        <v>302285.79149999988</v>
      </c>
      <c r="T61" s="16">
        <f t="shared" si="0"/>
        <v>10.6785</v>
      </c>
      <c r="U61" s="17">
        <f t="shared" si="1"/>
        <v>1042.6500000000001</v>
      </c>
      <c r="V61">
        <f t="shared" si="2"/>
        <v>942</v>
      </c>
      <c r="W61">
        <f t="shared" si="3"/>
        <v>595</v>
      </c>
      <c r="X61">
        <f t="shared" si="4"/>
        <v>942</v>
      </c>
      <c r="Y61" s="17">
        <f t="shared" si="5"/>
        <v>320.89786783439479</v>
      </c>
      <c r="Z61" t="str">
        <f t="shared" si="6"/>
        <v>Bad Product</v>
      </c>
      <c r="AA61" t="str">
        <f t="shared" si="7"/>
        <v>Bad</v>
      </c>
      <c r="AB61" t="str">
        <f t="shared" si="8"/>
        <v>Low</v>
      </c>
      <c r="AC61">
        <f t="shared" si="9"/>
        <v>100273.04699999999</v>
      </c>
      <c r="AD61">
        <f t="shared" si="10"/>
        <v>50370.48450000002</v>
      </c>
      <c r="AE61">
        <f t="shared" si="11"/>
        <v>48310.940999999992</v>
      </c>
    </row>
    <row r="62" spans="1:31" ht="15.75" customHeight="1" x14ac:dyDescent="0.2">
      <c r="A62" s="1"/>
      <c r="B62" s="6" t="s">
        <v>95</v>
      </c>
      <c r="C62" s="6" t="s">
        <v>25</v>
      </c>
      <c r="D62" s="6" t="s">
        <v>26</v>
      </c>
      <c r="E62" s="6" t="s">
        <v>27</v>
      </c>
      <c r="F62" s="6" t="s">
        <v>31</v>
      </c>
      <c r="G62" s="6" t="s">
        <v>28</v>
      </c>
      <c r="H62" s="7">
        <v>30.61</v>
      </c>
      <c r="I62" s="9">
        <v>6</v>
      </c>
      <c r="J62" s="7">
        <v>9.1829999999999998</v>
      </c>
      <c r="K62" s="7">
        <v>192.84299999999999</v>
      </c>
      <c r="L62" s="12">
        <v>43536</v>
      </c>
      <c r="M62" s="14">
        <v>0.85833333333333328</v>
      </c>
      <c r="N62" s="6" t="s">
        <v>29</v>
      </c>
      <c r="O62" s="7">
        <v>183.66</v>
      </c>
      <c r="P62" s="2">
        <v>4.7619047620000003</v>
      </c>
      <c r="Q62" s="7">
        <v>9.1829999999999998</v>
      </c>
      <c r="R62" s="8">
        <v>9.3000000000000007</v>
      </c>
      <c r="S62" s="16">
        <f t="shared" si="12"/>
        <v>301526.11649999989</v>
      </c>
      <c r="T62" s="16">
        <f t="shared" si="0"/>
        <v>10.6785</v>
      </c>
      <c r="U62" s="17">
        <f t="shared" si="1"/>
        <v>1042.6500000000001</v>
      </c>
      <c r="V62">
        <f t="shared" si="2"/>
        <v>941</v>
      </c>
      <c r="W62">
        <f t="shared" si="3"/>
        <v>595</v>
      </c>
      <c r="X62">
        <f t="shared" si="4"/>
        <v>941</v>
      </c>
      <c r="Y62" s="17">
        <f t="shared" si="5"/>
        <v>320.43157970244408</v>
      </c>
      <c r="Z62" t="str">
        <f t="shared" si="6"/>
        <v>Good Product</v>
      </c>
      <c r="AA62" t="str">
        <f t="shared" si="7"/>
        <v>Bad</v>
      </c>
      <c r="AB62" t="str">
        <f t="shared" si="8"/>
        <v>High</v>
      </c>
      <c r="AC62">
        <f t="shared" si="9"/>
        <v>100273.04699999999</v>
      </c>
      <c r="AD62">
        <f t="shared" si="10"/>
        <v>50370.48450000002</v>
      </c>
      <c r="AE62">
        <f t="shared" si="11"/>
        <v>48310.940999999992</v>
      </c>
    </row>
    <row r="63" spans="1:31" ht="15.75" customHeight="1" x14ac:dyDescent="0.2">
      <c r="A63" s="1"/>
      <c r="B63" s="6" t="s">
        <v>96</v>
      </c>
      <c r="C63" s="6" t="s">
        <v>25</v>
      </c>
      <c r="D63" s="6" t="s">
        <v>26</v>
      </c>
      <c r="E63" s="6" t="s">
        <v>20</v>
      </c>
      <c r="F63" s="6" t="s">
        <v>21</v>
      </c>
      <c r="G63" s="6" t="s">
        <v>36</v>
      </c>
      <c r="H63" s="7">
        <v>24.74</v>
      </c>
      <c r="I63" s="9">
        <v>3</v>
      </c>
      <c r="J63" s="7">
        <v>3.7109999999999999</v>
      </c>
      <c r="K63" s="7">
        <v>77.930999999999997</v>
      </c>
      <c r="L63" s="12">
        <v>43511</v>
      </c>
      <c r="M63" s="14">
        <v>0.74097222222222225</v>
      </c>
      <c r="N63" s="6" t="s">
        <v>33</v>
      </c>
      <c r="O63" s="7">
        <v>74.22</v>
      </c>
      <c r="P63" s="2">
        <v>4.7619047620000003</v>
      </c>
      <c r="Q63" s="7">
        <v>3.7109999999999999</v>
      </c>
      <c r="R63" s="8">
        <v>10</v>
      </c>
      <c r="S63" s="16">
        <f t="shared" si="12"/>
        <v>301333.27349999984</v>
      </c>
      <c r="T63" s="16">
        <f t="shared" si="0"/>
        <v>10.6785</v>
      </c>
      <c r="U63" s="17">
        <f t="shared" si="1"/>
        <v>1042.6500000000001</v>
      </c>
      <c r="V63">
        <f t="shared" si="2"/>
        <v>940</v>
      </c>
      <c r="W63">
        <f t="shared" si="3"/>
        <v>595</v>
      </c>
      <c r="X63">
        <f t="shared" si="4"/>
        <v>940</v>
      </c>
      <c r="Y63" s="17">
        <f t="shared" si="5"/>
        <v>320.56731223404239</v>
      </c>
      <c r="Z63" t="str">
        <f t="shared" si="6"/>
        <v>Good Product</v>
      </c>
      <c r="AA63" t="str">
        <f t="shared" si="7"/>
        <v>Bad</v>
      </c>
      <c r="AB63" t="str">
        <f t="shared" si="8"/>
        <v>High</v>
      </c>
      <c r="AC63">
        <f t="shared" si="9"/>
        <v>100273.04699999999</v>
      </c>
      <c r="AD63">
        <f t="shared" si="10"/>
        <v>50370.48450000002</v>
      </c>
      <c r="AE63">
        <f t="shared" si="11"/>
        <v>48310.940999999992</v>
      </c>
    </row>
    <row r="64" spans="1:31" ht="15.75" customHeight="1" x14ac:dyDescent="0.2">
      <c r="A64" s="1"/>
      <c r="B64" s="6" t="s">
        <v>97</v>
      </c>
      <c r="C64" s="6" t="s">
        <v>25</v>
      </c>
      <c r="D64" s="6" t="s">
        <v>26</v>
      </c>
      <c r="E64" s="6" t="s">
        <v>27</v>
      </c>
      <c r="F64" s="6" t="s">
        <v>31</v>
      </c>
      <c r="G64" s="6" t="s">
        <v>32</v>
      </c>
      <c r="H64" s="7">
        <v>55.73</v>
      </c>
      <c r="I64" s="9">
        <v>6</v>
      </c>
      <c r="J64" s="7">
        <v>16.719000000000001</v>
      </c>
      <c r="K64" s="7">
        <v>351.09899999999999</v>
      </c>
      <c r="L64" s="12">
        <v>43520</v>
      </c>
      <c r="M64" s="14">
        <v>0.4548611111111111</v>
      </c>
      <c r="N64" s="6" t="s">
        <v>23</v>
      </c>
      <c r="O64" s="7">
        <v>334.38</v>
      </c>
      <c r="P64" s="2">
        <v>4.7619047620000003</v>
      </c>
      <c r="Q64" s="7">
        <v>16.719000000000001</v>
      </c>
      <c r="R64" s="8">
        <v>7</v>
      </c>
      <c r="S64" s="16">
        <f t="shared" si="12"/>
        <v>301255.34249999985</v>
      </c>
      <c r="T64" s="16">
        <f t="shared" si="0"/>
        <v>10.6785</v>
      </c>
      <c r="U64" s="17">
        <f t="shared" si="1"/>
        <v>1042.6500000000001</v>
      </c>
      <c r="V64">
        <f t="shared" si="2"/>
        <v>939</v>
      </c>
      <c r="W64">
        <f t="shared" si="3"/>
        <v>595</v>
      </c>
      <c r="X64">
        <f t="shared" si="4"/>
        <v>939</v>
      </c>
      <c r="Y64" s="17">
        <f t="shared" si="5"/>
        <v>320.82571086261964</v>
      </c>
      <c r="Z64" t="str">
        <f t="shared" si="6"/>
        <v>Bad Product</v>
      </c>
      <c r="AA64" t="str">
        <f t="shared" si="7"/>
        <v>Bad</v>
      </c>
      <c r="AB64" t="str">
        <f t="shared" si="8"/>
        <v>Medium</v>
      </c>
      <c r="AC64">
        <f t="shared" si="9"/>
        <v>100273.04699999999</v>
      </c>
      <c r="AD64">
        <f t="shared" si="10"/>
        <v>50370.48450000002</v>
      </c>
      <c r="AE64">
        <f t="shared" si="11"/>
        <v>48310.940999999992</v>
      </c>
    </row>
    <row r="65" spans="1:31" ht="15.75" customHeight="1" x14ac:dyDescent="0.2">
      <c r="A65" s="1"/>
      <c r="B65" s="6" t="s">
        <v>98</v>
      </c>
      <c r="C65" s="6" t="s">
        <v>42</v>
      </c>
      <c r="D65" s="6" t="s">
        <v>43</v>
      </c>
      <c r="E65" s="6" t="s">
        <v>20</v>
      </c>
      <c r="F65" s="6" t="s">
        <v>21</v>
      </c>
      <c r="G65" s="6" t="s">
        <v>36</v>
      </c>
      <c r="H65" s="7">
        <v>55.07</v>
      </c>
      <c r="I65" s="9">
        <v>9</v>
      </c>
      <c r="J65" s="7">
        <v>24.781500000000001</v>
      </c>
      <c r="K65" s="7">
        <v>520.41150000000005</v>
      </c>
      <c r="L65" s="12">
        <v>43499</v>
      </c>
      <c r="M65" s="14">
        <v>0.56944444444444442</v>
      </c>
      <c r="N65" s="6" t="s">
        <v>23</v>
      </c>
      <c r="O65" s="7">
        <v>495.63</v>
      </c>
      <c r="P65" s="2">
        <v>4.7619047620000003</v>
      </c>
      <c r="Q65" s="7">
        <v>24.781500000000001</v>
      </c>
      <c r="R65" s="8">
        <v>10</v>
      </c>
      <c r="S65" s="16">
        <f t="shared" si="12"/>
        <v>300904.24349999987</v>
      </c>
      <c r="T65" s="16">
        <f t="shared" si="0"/>
        <v>10.6785</v>
      </c>
      <c r="U65" s="17">
        <f t="shared" si="1"/>
        <v>1042.6500000000001</v>
      </c>
      <c r="V65">
        <f t="shared" si="2"/>
        <v>938</v>
      </c>
      <c r="W65">
        <f t="shared" si="3"/>
        <v>595</v>
      </c>
      <c r="X65">
        <f t="shared" si="4"/>
        <v>938</v>
      </c>
      <c r="Y65" s="17">
        <f t="shared" si="5"/>
        <v>320.79343656716401</v>
      </c>
      <c r="Z65" t="str">
        <f t="shared" si="6"/>
        <v>Good Product</v>
      </c>
      <c r="AA65" t="str">
        <f t="shared" si="7"/>
        <v>Good</v>
      </c>
      <c r="AB65" t="str">
        <f t="shared" si="8"/>
        <v>High</v>
      </c>
      <c r="AC65">
        <f t="shared" si="9"/>
        <v>100273.04699999999</v>
      </c>
      <c r="AD65">
        <f t="shared" si="10"/>
        <v>50370.48450000002</v>
      </c>
      <c r="AE65">
        <f t="shared" si="11"/>
        <v>48310.940999999992</v>
      </c>
    </row>
    <row r="66" spans="1:31" ht="15.75" customHeight="1" x14ac:dyDescent="0.2">
      <c r="A66" s="1"/>
      <c r="B66" s="6" t="s">
        <v>99</v>
      </c>
      <c r="C66" s="6" t="s">
        <v>18</v>
      </c>
      <c r="D66" s="6" t="s">
        <v>19</v>
      </c>
      <c r="E66" s="6" t="s">
        <v>20</v>
      </c>
      <c r="F66" s="6" t="s">
        <v>31</v>
      </c>
      <c r="G66" s="6" t="s">
        <v>36</v>
      </c>
      <c r="H66" s="7">
        <v>15.81</v>
      </c>
      <c r="I66" s="9">
        <v>10</v>
      </c>
      <c r="J66" s="7">
        <v>7.9050000000000002</v>
      </c>
      <c r="K66" s="7">
        <v>166.005</v>
      </c>
      <c r="L66" s="12">
        <v>43530</v>
      </c>
      <c r="M66" s="14">
        <v>0.51875000000000004</v>
      </c>
      <c r="N66" s="6" t="s">
        <v>33</v>
      </c>
      <c r="O66" s="7">
        <v>158.1</v>
      </c>
      <c r="P66" s="2">
        <v>4.7619047620000003</v>
      </c>
      <c r="Q66" s="7">
        <v>7.9050000000000002</v>
      </c>
      <c r="R66" s="8">
        <v>8.6</v>
      </c>
      <c r="S66" s="16">
        <f t="shared" si="12"/>
        <v>300383.83199999988</v>
      </c>
      <c r="T66" s="16">
        <f t="shared" si="0"/>
        <v>10.6785</v>
      </c>
      <c r="U66" s="17">
        <f t="shared" si="1"/>
        <v>1042.6500000000001</v>
      </c>
      <c r="V66">
        <f t="shared" si="2"/>
        <v>937</v>
      </c>
      <c r="W66">
        <f t="shared" si="3"/>
        <v>595</v>
      </c>
      <c r="X66">
        <f t="shared" si="4"/>
        <v>937</v>
      </c>
      <c r="Y66" s="17">
        <f t="shared" si="5"/>
        <v>320.58039701173948</v>
      </c>
      <c r="Z66" t="str">
        <f t="shared" si="6"/>
        <v>Good Product</v>
      </c>
      <c r="AA66" t="str">
        <f t="shared" si="7"/>
        <v>Bad</v>
      </c>
      <c r="AB66" t="str">
        <f t="shared" si="8"/>
        <v>High</v>
      </c>
      <c r="AC66">
        <f t="shared" si="9"/>
        <v>99752.635499999989</v>
      </c>
      <c r="AD66">
        <f t="shared" si="10"/>
        <v>49850.073000000026</v>
      </c>
      <c r="AE66">
        <f t="shared" si="11"/>
        <v>48310.940999999992</v>
      </c>
    </row>
    <row r="67" spans="1:31" ht="15.75" customHeight="1" x14ac:dyDescent="0.2">
      <c r="A67" s="1"/>
      <c r="B67" s="6" t="s">
        <v>100</v>
      </c>
      <c r="C67" s="6" t="s">
        <v>42</v>
      </c>
      <c r="D67" s="6" t="s">
        <v>43</v>
      </c>
      <c r="E67" s="6" t="s">
        <v>20</v>
      </c>
      <c r="F67" s="6" t="s">
        <v>31</v>
      </c>
      <c r="G67" s="6" t="s">
        <v>22</v>
      </c>
      <c r="H67" s="7">
        <v>75.739999999999995</v>
      </c>
      <c r="I67" s="9">
        <v>4</v>
      </c>
      <c r="J67" s="7">
        <v>15.148</v>
      </c>
      <c r="K67" s="7">
        <v>318.108</v>
      </c>
      <c r="L67" s="12">
        <v>43510</v>
      </c>
      <c r="M67" s="14">
        <v>0.60763888888888884</v>
      </c>
      <c r="N67" s="6" t="s">
        <v>29</v>
      </c>
      <c r="O67" s="7">
        <v>302.95999999999998</v>
      </c>
      <c r="P67" s="2">
        <v>4.7619047620000003</v>
      </c>
      <c r="Q67" s="7">
        <v>15.148</v>
      </c>
      <c r="R67" s="8">
        <v>7.6</v>
      </c>
      <c r="S67" s="16">
        <f t="shared" si="12"/>
        <v>300217.82699999987</v>
      </c>
      <c r="T67" s="16">
        <f t="shared" si="0"/>
        <v>10.6785</v>
      </c>
      <c r="U67" s="17">
        <f t="shared" si="1"/>
        <v>1042.6500000000001</v>
      </c>
      <c r="V67">
        <f t="shared" si="2"/>
        <v>936</v>
      </c>
      <c r="W67">
        <f t="shared" si="3"/>
        <v>595</v>
      </c>
      <c r="X67">
        <f t="shared" si="4"/>
        <v>936</v>
      </c>
      <c r="Y67" s="17">
        <f t="shared" si="5"/>
        <v>320.74554166666655</v>
      </c>
      <c r="Z67" t="str">
        <f t="shared" si="6"/>
        <v>Bad Product</v>
      </c>
      <c r="AA67" t="str">
        <f t="shared" si="7"/>
        <v>Bad</v>
      </c>
      <c r="AB67" t="str">
        <f t="shared" si="8"/>
        <v>Medium</v>
      </c>
      <c r="AC67">
        <f t="shared" si="9"/>
        <v>99752.635499999989</v>
      </c>
      <c r="AD67">
        <f t="shared" si="10"/>
        <v>49850.073000000026</v>
      </c>
      <c r="AE67">
        <f t="shared" si="11"/>
        <v>48144.935999999994</v>
      </c>
    </row>
    <row r="68" spans="1:31" ht="15.75" customHeight="1" x14ac:dyDescent="0.2">
      <c r="A68" s="1"/>
      <c r="B68" s="6" t="s">
        <v>101</v>
      </c>
      <c r="C68" s="6" t="s">
        <v>18</v>
      </c>
      <c r="D68" s="6" t="s">
        <v>19</v>
      </c>
      <c r="E68" s="6" t="s">
        <v>20</v>
      </c>
      <c r="F68" s="6" t="s">
        <v>31</v>
      </c>
      <c r="G68" s="6" t="s">
        <v>22</v>
      </c>
      <c r="H68" s="7">
        <v>15.87</v>
      </c>
      <c r="I68" s="9">
        <v>10</v>
      </c>
      <c r="J68" s="7">
        <v>7.9349999999999996</v>
      </c>
      <c r="K68" s="7">
        <v>166.63499999999999</v>
      </c>
      <c r="L68" s="12">
        <v>43537</v>
      </c>
      <c r="M68" s="14">
        <v>0.69444444444444442</v>
      </c>
      <c r="N68" s="6" t="s">
        <v>29</v>
      </c>
      <c r="O68" s="7">
        <v>158.69999999999999</v>
      </c>
      <c r="P68" s="2">
        <v>4.7619047620000003</v>
      </c>
      <c r="Q68" s="7">
        <v>7.9349999999999996</v>
      </c>
      <c r="R68" s="8">
        <v>5.8</v>
      </c>
      <c r="S68" s="16">
        <f t="shared" ref="S68:S131" si="13">SUM(K68:K1067)</f>
        <v>299899.71899999987</v>
      </c>
      <c r="T68" s="16">
        <f t="shared" ref="T68:T131" si="14">MIN(K68:K1067)</f>
        <v>10.6785</v>
      </c>
      <c r="U68" s="17">
        <f t="shared" ref="U68:U131" si="15">MAX(K68:K1067)</f>
        <v>1042.6500000000001</v>
      </c>
      <c r="V68">
        <f t="shared" ref="V68:V131" si="16">COUNT(R68:R1067)</f>
        <v>935</v>
      </c>
      <c r="W68">
        <f t="shared" ref="W68:W131" si="17">COUNTBLANK(B1033:R1067)</f>
        <v>595</v>
      </c>
      <c r="X68">
        <f t="shared" ref="X68:X131" si="18">COUNTA(C68:C1067)</f>
        <v>935</v>
      </c>
      <c r="Y68" s="17">
        <f t="shared" ref="Y68:Y131" si="19">AVERAGE(K68:K1067)</f>
        <v>320.74836256684478</v>
      </c>
      <c r="Z68" t="str">
        <f t="shared" ref="Z68:Z131" si="20">IF(R68&gt;8,"Good Product","Bad Product")</f>
        <v>Bad Product</v>
      </c>
      <c r="AA68" t="str">
        <f t="shared" ref="AA68:AA131" si="21">IF(AND(R68&gt;8,K68&gt;500),"Good","Bad")</f>
        <v>Bad</v>
      </c>
      <c r="AB68" t="str">
        <f t="shared" ref="AB68:AB131" si="22">IF(R68&gt;8,"High", IF(R68&lt;6.5,"Low","Medium"))</f>
        <v>Low</v>
      </c>
      <c r="AC68">
        <f t="shared" ref="AC68:AC131" si="23">SUMIF(C68:C1067,"B",K68:K1067)</f>
        <v>99434.527499999982</v>
      </c>
      <c r="AD68">
        <f t="shared" ref="AD68:AD131" si="24">SUMIFS(K68:K1067,C68:C1067,"B",F68:F1067,"Female")</f>
        <v>49850.073000000026</v>
      </c>
      <c r="AE68">
        <f t="shared" ref="AE68:AE131" si="25">SUMIFS(K68:K1067,C68:C1067,"A",F68:F1067,"Male")</f>
        <v>48144.935999999994</v>
      </c>
    </row>
    <row r="69" spans="1:31" ht="15.75" customHeight="1" x14ac:dyDescent="0.2">
      <c r="A69" s="1"/>
      <c r="B69" s="6" t="s">
        <v>102</v>
      </c>
      <c r="C69" s="6" t="s">
        <v>25</v>
      </c>
      <c r="D69" s="6" t="s">
        <v>26</v>
      </c>
      <c r="E69" s="6" t="s">
        <v>27</v>
      </c>
      <c r="F69" s="6" t="s">
        <v>21</v>
      </c>
      <c r="G69" s="6" t="s">
        <v>22</v>
      </c>
      <c r="H69" s="7">
        <v>33.47</v>
      </c>
      <c r="I69" s="9">
        <v>2</v>
      </c>
      <c r="J69" s="7">
        <v>3.347</v>
      </c>
      <c r="K69" s="7">
        <v>70.287000000000006</v>
      </c>
      <c r="L69" s="12">
        <v>43506</v>
      </c>
      <c r="M69" s="14">
        <v>0.65486111111111112</v>
      </c>
      <c r="N69" s="6" t="s">
        <v>23</v>
      </c>
      <c r="O69" s="7">
        <v>66.94</v>
      </c>
      <c r="P69" s="2">
        <v>4.7619047620000003</v>
      </c>
      <c r="Q69" s="7">
        <v>3.347</v>
      </c>
      <c r="R69" s="8">
        <v>6.7</v>
      </c>
      <c r="S69" s="16">
        <f t="shared" si="13"/>
        <v>299733.08399999986</v>
      </c>
      <c r="T69" s="16">
        <f t="shared" si="14"/>
        <v>10.6785</v>
      </c>
      <c r="U69" s="17">
        <f t="shared" si="15"/>
        <v>1042.6500000000001</v>
      </c>
      <c r="V69">
        <f t="shared" si="16"/>
        <v>934</v>
      </c>
      <c r="W69">
        <f t="shared" si="17"/>
        <v>595</v>
      </c>
      <c r="X69">
        <f t="shared" si="18"/>
        <v>934</v>
      </c>
      <c r="Y69" s="17">
        <f t="shared" si="19"/>
        <v>320.91336616702341</v>
      </c>
      <c r="Z69" t="str">
        <f t="shared" si="20"/>
        <v>Bad Product</v>
      </c>
      <c r="AA69" t="str">
        <f t="shared" si="21"/>
        <v>Bad</v>
      </c>
      <c r="AB69" t="str">
        <f t="shared" si="22"/>
        <v>Medium</v>
      </c>
      <c r="AC69">
        <f t="shared" si="23"/>
        <v>99434.527499999982</v>
      </c>
      <c r="AD69">
        <f t="shared" si="24"/>
        <v>49850.073000000026</v>
      </c>
      <c r="AE69">
        <f t="shared" si="25"/>
        <v>47978.300999999992</v>
      </c>
    </row>
    <row r="70" spans="1:31" ht="15.75" customHeight="1" x14ac:dyDescent="0.2">
      <c r="A70" s="1"/>
      <c r="B70" s="6" t="s">
        <v>103</v>
      </c>
      <c r="C70" s="6" t="s">
        <v>42</v>
      </c>
      <c r="D70" s="6" t="s">
        <v>43</v>
      </c>
      <c r="E70" s="6" t="s">
        <v>20</v>
      </c>
      <c r="F70" s="6" t="s">
        <v>21</v>
      </c>
      <c r="G70" s="6" t="s">
        <v>46</v>
      </c>
      <c r="H70" s="7">
        <v>97.61</v>
      </c>
      <c r="I70" s="9">
        <v>6</v>
      </c>
      <c r="J70" s="7">
        <v>29.283000000000001</v>
      </c>
      <c r="K70" s="7">
        <v>614.94299999999998</v>
      </c>
      <c r="L70" s="12">
        <v>43472</v>
      </c>
      <c r="M70" s="14">
        <v>0.62569444444444444</v>
      </c>
      <c r="N70" s="6" t="s">
        <v>23</v>
      </c>
      <c r="O70" s="7">
        <v>585.66</v>
      </c>
      <c r="P70" s="2">
        <v>4.7619047620000003</v>
      </c>
      <c r="Q70" s="7">
        <v>29.283000000000001</v>
      </c>
      <c r="R70" s="8">
        <v>9.9</v>
      </c>
      <c r="S70" s="16">
        <f t="shared" si="13"/>
        <v>299662.7969999999</v>
      </c>
      <c r="T70" s="16">
        <f t="shared" si="14"/>
        <v>10.6785</v>
      </c>
      <c r="U70" s="17">
        <f t="shared" si="15"/>
        <v>1042.6500000000001</v>
      </c>
      <c r="V70">
        <f t="shared" si="16"/>
        <v>933</v>
      </c>
      <c r="W70">
        <f t="shared" si="17"/>
        <v>595</v>
      </c>
      <c r="X70">
        <f t="shared" si="18"/>
        <v>933</v>
      </c>
      <c r="Y70" s="17">
        <f t="shared" si="19"/>
        <v>321.18199035369764</v>
      </c>
      <c r="Z70" t="str">
        <f t="shared" si="20"/>
        <v>Good Product</v>
      </c>
      <c r="AA70" t="str">
        <f t="shared" si="21"/>
        <v>Good</v>
      </c>
      <c r="AB70" t="str">
        <f t="shared" si="22"/>
        <v>High</v>
      </c>
      <c r="AC70">
        <f t="shared" si="23"/>
        <v>99434.527499999982</v>
      </c>
      <c r="AD70">
        <f t="shared" si="24"/>
        <v>49850.073000000026</v>
      </c>
      <c r="AE70">
        <f t="shared" si="25"/>
        <v>47978.300999999992</v>
      </c>
    </row>
    <row r="71" spans="1:31" ht="15.75" customHeight="1" x14ac:dyDescent="0.2">
      <c r="A71" s="1"/>
      <c r="B71" s="6" t="s">
        <v>104</v>
      </c>
      <c r="C71" s="6" t="s">
        <v>18</v>
      </c>
      <c r="D71" s="6" t="s">
        <v>19</v>
      </c>
      <c r="E71" s="6" t="s">
        <v>27</v>
      </c>
      <c r="F71" s="6" t="s">
        <v>31</v>
      </c>
      <c r="G71" s="6" t="s">
        <v>36</v>
      </c>
      <c r="H71" s="7">
        <v>78.77</v>
      </c>
      <c r="I71" s="9">
        <v>10</v>
      </c>
      <c r="J71" s="7">
        <v>39.384999999999998</v>
      </c>
      <c r="K71" s="7">
        <v>827.08500000000004</v>
      </c>
      <c r="L71" s="12">
        <v>43489</v>
      </c>
      <c r="M71" s="14">
        <v>0.41944444444444445</v>
      </c>
      <c r="N71" s="6" t="s">
        <v>29</v>
      </c>
      <c r="O71" s="7">
        <v>787.7</v>
      </c>
      <c r="P71" s="2">
        <v>4.7619047620000003</v>
      </c>
      <c r="Q71" s="7">
        <v>39.384999999999998</v>
      </c>
      <c r="R71" s="8">
        <v>6.4</v>
      </c>
      <c r="S71" s="16">
        <f t="shared" si="13"/>
        <v>299047.85399999988</v>
      </c>
      <c r="T71" s="16">
        <f t="shared" si="14"/>
        <v>10.6785</v>
      </c>
      <c r="U71" s="17">
        <f t="shared" si="15"/>
        <v>1042.6500000000001</v>
      </c>
      <c r="V71">
        <f t="shared" si="16"/>
        <v>932</v>
      </c>
      <c r="W71">
        <f t="shared" si="17"/>
        <v>595</v>
      </c>
      <c r="X71">
        <f t="shared" si="18"/>
        <v>932</v>
      </c>
      <c r="Y71" s="17">
        <f t="shared" si="19"/>
        <v>320.86679613733889</v>
      </c>
      <c r="Z71" t="str">
        <f t="shared" si="20"/>
        <v>Bad Product</v>
      </c>
      <c r="AA71" t="str">
        <f t="shared" si="21"/>
        <v>Bad</v>
      </c>
      <c r="AB71" t="str">
        <f t="shared" si="22"/>
        <v>Low</v>
      </c>
      <c r="AC71">
        <f t="shared" si="23"/>
        <v>98819.584499999968</v>
      </c>
      <c r="AD71">
        <f t="shared" si="24"/>
        <v>49235.130000000019</v>
      </c>
      <c r="AE71">
        <f t="shared" si="25"/>
        <v>47978.300999999992</v>
      </c>
    </row>
    <row r="72" spans="1:31" ht="15.75" customHeight="1" x14ac:dyDescent="0.2">
      <c r="A72" s="1"/>
      <c r="B72" s="6" t="s">
        <v>105</v>
      </c>
      <c r="C72" s="6" t="s">
        <v>18</v>
      </c>
      <c r="D72" s="6" t="s">
        <v>19</v>
      </c>
      <c r="E72" s="6" t="s">
        <v>20</v>
      </c>
      <c r="F72" s="6" t="s">
        <v>21</v>
      </c>
      <c r="G72" s="6" t="s">
        <v>22</v>
      </c>
      <c r="H72" s="7">
        <v>18.329999999999998</v>
      </c>
      <c r="I72" s="9">
        <v>1</v>
      </c>
      <c r="J72" s="7">
        <v>0.91649999999999998</v>
      </c>
      <c r="K72" s="7">
        <v>19.246500000000001</v>
      </c>
      <c r="L72" s="12">
        <v>43498</v>
      </c>
      <c r="M72" s="14">
        <v>0.78472222222222221</v>
      </c>
      <c r="N72" s="6" t="s">
        <v>29</v>
      </c>
      <c r="O72" s="7">
        <v>18.329999999999998</v>
      </c>
      <c r="P72" s="2">
        <v>4.7619047620000003</v>
      </c>
      <c r="Q72" s="7">
        <v>0.91649999999999998</v>
      </c>
      <c r="R72" s="8">
        <v>4.3</v>
      </c>
      <c r="S72" s="16">
        <f t="shared" si="13"/>
        <v>298220.76899999985</v>
      </c>
      <c r="T72" s="16">
        <f t="shared" si="14"/>
        <v>10.6785</v>
      </c>
      <c r="U72" s="17">
        <f t="shared" si="15"/>
        <v>1042.6500000000001</v>
      </c>
      <c r="V72">
        <f t="shared" si="16"/>
        <v>931</v>
      </c>
      <c r="W72">
        <f t="shared" si="17"/>
        <v>595</v>
      </c>
      <c r="X72">
        <f t="shared" si="18"/>
        <v>931</v>
      </c>
      <c r="Y72" s="17">
        <f t="shared" si="19"/>
        <v>320.3230601503758</v>
      </c>
      <c r="Z72" t="str">
        <f t="shared" si="20"/>
        <v>Bad Product</v>
      </c>
      <c r="AA72" t="str">
        <f t="shared" si="21"/>
        <v>Bad</v>
      </c>
      <c r="AB72" t="str">
        <f t="shared" si="22"/>
        <v>Low</v>
      </c>
      <c r="AC72">
        <f t="shared" si="23"/>
        <v>98819.584499999968</v>
      </c>
      <c r="AD72">
        <f t="shared" si="24"/>
        <v>49235.130000000019</v>
      </c>
      <c r="AE72">
        <f t="shared" si="25"/>
        <v>47151.215999999993</v>
      </c>
    </row>
    <row r="73" spans="1:31" ht="15.75" customHeight="1" x14ac:dyDescent="0.2">
      <c r="A73" s="1"/>
      <c r="B73" s="6" t="s">
        <v>106</v>
      </c>
      <c r="C73" s="6" t="s">
        <v>25</v>
      </c>
      <c r="D73" s="6" t="s">
        <v>26</v>
      </c>
      <c r="E73" s="6" t="s">
        <v>27</v>
      </c>
      <c r="F73" s="6" t="s">
        <v>31</v>
      </c>
      <c r="G73" s="6" t="s">
        <v>44</v>
      </c>
      <c r="H73" s="7">
        <v>89.48</v>
      </c>
      <c r="I73" s="9">
        <v>10</v>
      </c>
      <c r="J73" s="7">
        <v>44.74</v>
      </c>
      <c r="K73" s="7">
        <v>939.54</v>
      </c>
      <c r="L73" s="12">
        <v>43471</v>
      </c>
      <c r="M73" s="14">
        <v>0.53194444444444444</v>
      </c>
      <c r="N73" s="6" t="s">
        <v>33</v>
      </c>
      <c r="O73" s="7">
        <v>894.8</v>
      </c>
      <c r="P73" s="2">
        <v>4.7619047620000003</v>
      </c>
      <c r="Q73" s="7">
        <v>44.74</v>
      </c>
      <c r="R73" s="8">
        <v>9.6</v>
      </c>
      <c r="S73" s="16">
        <f t="shared" si="13"/>
        <v>298201.52249999985</v>
      </c>
      <c r="T73" s="16">
        <f t="shared" si="14"/>
        <v>10.6785</v>
      </c>
      <c r="U73" s="17">
        <f t="shared" si="15"/>
        <v>1042.6500000000001</v>
      </c>
      <c r="V73">
        <f t="shared" si="16"/>
        <v>930</v>
      </c>
      <c r="W73">
        <f t="shared" si="17"/>
        <v>595</v>
      </c>
      <c r="X73">
        <f t="shared" si="18"/>
        <v>930</v>
      </c>
      <c r="Y73" s="17">
        <f t="shared" si="19"/>
        <v>320.64679838709662</v>
      </c>
      <c r="Z73" t="str">
        <f t="shared" si="20"/>
        <v>Good Product</v>
      </c>
      <c r="AA73" t="str">
        <f t="shared" si="21"/>
        <v>Good</v>
      </c>
      <c r="AB73" t="str">
        <f t="shared" si="22"/>
        <v>High</v>
      </c>
      <c r="AC73">
        <f t="shared" si="23"/>
        <v>98819.584499999968</v>
      </c>
      <c r="AD73">
        <f t="shared" si="24"/>
        <v>49235.130000000019</v>
      </c>
      <c r="AE73">
        <f t="shared" si="25"/>
        <v>47151.215999999993</v>
      </c>
    </row>
    <row r="74" spans="1:31" ht="15.75" customHeight="1" x14ac:dyDescent="0.2">
      <c r="A74" s="1"/>
      <c r="B74" s="6" t="s">
        <v>107</v>
      </c>
      <c r="C74" s="6" t="s">
        <v>25</v>
      </c>
      <c r="D74" s="6" t="s">
        <v>26</v>
      </c>
      <c r="E74" s="6" t="s">
        <v>27</v>
      </c>
      <c r="F74" s="6" t="s">
        <v>31</v>
      </c>
      <c r="G74" s="6" t="s">
        <v>46</v>
      </c>
      <c r="H74" s="7">
        <v>62.12</v>
      </c>
      <c r="I74" s="9">
        <v>10</v>
      </c>
      <c r="J74" s="7">
        <v>31.06</v>
      </c>
      <c r="K74" s="7">
        <v>652.26</v>
      </c>
      <c r="L74" s="12">
        <v>43507</v>
      </c>
      <c r="M74" s="14">
        <v>0.67986111111111114</v>
      </c>
      <c r="N74" s="6" t="s">
        <v>29</v>
      </c>
      <c r="O74" s="7">
        <v>621.20000000000005</v>
      </c>
      <c r="P74" s="2">
        <v>4.7619047620000003</v>
      </c>
      <c r="Q74" s="7">
        <v>31.06</v>
      </c>
      <c r="R74" s="8">
        <v>5.9</v>
      </c>
      <c r="S74" s="16">
        <f t="shared" si="13"/>
        <v>297261.98249999987</v>
      </c>
      <c r="T74" s="16">
        <f t="shared" si="14"/>
        <v>10.6785</v>
      </c>
      <c r="U74" s="17">
        <f t="shared" si="15"/>
        <v>1042.6500000000001</v>
      </c>
      <c r="V74">
        <f t="shared" si="16"/>
        <v>929</v>
      </c>
      <c r="W74">
        <f t="shared" si="17"/>
        <v>595</v>
      </c>
      <c r="X74">
        <f t="shared" si="18"/>
        <v>929</v>
      </c>
      <c r="Y74" s="17">
        <f t="shared" si="19"/>
        <v>319.98060548977378</v>
      </c>
      <c r="Z74" t="str">
        <f t="shared" si="20"/>
        <v>Bad Product</v>
      </c>
      <c r="AA74" t="str">
        <f t="shared" si="21"/>
        <v>Bad</v>
      </c>
      <c r="AB74" t="str">
        <f t="shared" si="22"/>
        <v>Low</v>
      </c>
      <c r="AC74">
        <f t="shared" si="23"/>
        <v>98819.584499999968</v>
      </c>
      <c r="AD74">
        <f t="shared" si="24"/>
        <v>49235.130000000019</v>
      </c>
      <c r="AE74">
        <f t="shared" si="25"/>
        <v>47151.215999999993</v>
      </c>
    </row>
    <row r="75" spans="1:31" ht="15.75" customHeight="1" x14ac:dyDescent="0.2">
      <c r="A75" s="1"/>
      <c r="B75" s="6" t="s">
        <v>108</v>
      </c>
      <c r="C75" s="6" t="s">
        <v>42</v>
      </c>
      <c r="D75" s="6" t="s">
        <v>43</v>
      </c>
      <c r="E75" s="6" t="s">
        <v>20</v>
      </c>
      <c r="F75" s="6" t="s">
        <v>21</v>
      </c>
      <c r="G75" s="6" t="s">
        <v>44</v>
      </c>
      <c r="H75" s="7">
        <v>48.52</v>
      </c>
      <c r="I75" s="9">
        <v>3</v>
      </c>
      <c r="J75" s="7">
        <v>7.2779999999999996</v>
      </c>
      <c r="K75" s="7">
        <v>152.83799999999999</v>
      </c>
      <c r="L75" s="12">
        <v>43529</v>
      </c>
      <c r="M75" s="14">
        <v>0.76180555555555551</v>
      </c>
      <c r="N75" s="6" t="s">
        <v>23</v>
      </c>
      <c r="O75" s="7">
        <v>145.56</v>
      </c>
      <c r="P75" s="2">
        <v>4.7619047620000003</v>
      </c>
      <c r="Q75" s="7">
        <v>7.2779999999999996</v>
      </c>
      <c r="R75" s="8">
        <v>4</v>
      </c>
      <c r="S75" s="16">
        <f t="shared" si="13"/>
        <v>296609.72249999986</v>
      </c>
      <c r="T75" s="16">
        <f t="shared" si="14"/>
        <v>10.6785</v>
      </c>
      <c r="U75" s="17">
        <f t="shared" si="15"/>
        <v>1042.6500000000001</v>
      </c>
      <c r="V75">
        <f t="shared" si="16"/>
        <v>928</v>
      </c>
      <c r="W75">
        <f t="shared" si="17"/>
        <v>595</v>
      </c>
      <c r="X75">
        <f t="shared" si="18"/>
        <v>928</v>
      </c>
      <c r="Y75" s="17">
        <f t="shared" si="19"/>
        <v>319.62254579741364</v>
      </c>
      <c r="Z75" t="str">
        <f t="shared" si="20"/>
        <v>Bad Product</v>
      </c>
      <c r="AA75" t="str">
        <f t="shared" si="21"/>
        <v>Bad</v>
      </c>
      <c r="AB75" t="str">
        <f t="shared" si="22"/>
        <v>Low</v>
      </c>
      <c r="AC75">
        <f t="shared" si="23"/>
        <v>98819.584499999968</v>
      </c>
      <c r="AD75">
        <f t="shared" si="24"/>
        <v>49235.130000000019</v>
      </c>
      <c r="AE75">
        <f t="shared" si="25"/>
        <v>47151.215999999993</v>
      </c>
    </row>
    <row r="76" spans="1:31" ht="15.75" customHeight="1" x14ac:dyDescent="0.2">
      <c r="A76" s="1"/>
      <c r="B76" s="6" t="s">
        <v>109</v>
      </c>
      <c r="C76" s="6" t="s">
        <v>25</v>
      </c>
      <c r="D76" s="6" t="s">
        <v>26</v>
      </c>
      <c r="E76" s="6" t="s">
        <v>27</v>
      </c>
      <c r="F76" s="6" t="s">
        <v>21</v>
      </c>
      <c r="G76" s="6" t="s">
        <v>28</v>
      </c>
      <c r="H76" s="7">
        <v>75.91</v>
      </c>
      <c r="I76" s="9">
        <v>6</v>
      </c>
      <c r="J76" s="7">
        <v>22.773</v>
      </c>
      <c r="K76" s="7">
        <v>478.233</v>
      </c>
      <c r="L76" s="12">
        <v>43533</v>
      </c>
      <c r="M76" s="14">
        <v>0.76458333333333328</v>
      </c>
      <c r="N76" s="6" t="s">
        <v>29</v>
      </c>
      <c r="O76" s="7">
        <v>455.46</v>
      </c>
      <c r="P76" s="2">
        <v>4.7619047620000003</v>
      </c>
      <c r="Q76" s="7">
        <v>22.773</v>
      </c>
      <c r="R76" s="8">
        <v>8.6999999999999993</v>
      </c>
      <c r="S76" s="16">
        <f t="shared" si="13"/>
        <v>296456.88449999981</v>
      </c>
      <c r="T76" s="16">
        <f t="shared" si="14"/>
        <v>10.6785</v>
      </c>
      <c r="U76" s="17">
        <f t="shared" si="15"/>
        <v>1042.6500000000001</v>
      </c>
      <c r="V76">
        <f t="shared" si="16"/>
        <v>927</v>
      </c>
      <c r="W76">
        <f t="shared" si="17"/>
        <v>595</v>
      </c>
      <c r="X76">
        <f t="shared" si="18"/>
        <v>927</v>
      </c>
      <c r="Y76" s="17">
        <f t="shared" si="19"/>
        <v>319.80246440129429</v>
      </c>
      <c r="Z76" t="str">
        <f t="shared" si="20"/>
        <v>Good Product</v>
      </c>
      <c r="AA76" t="str">
        <f t="shared" si="21"/>
        <v>Bad</v>
      </c>
      <c r="AB76" t="str">
        <f t="shared" si="22"/>
        <v>High</v>
      </c>
      <c r="AC76">
        <f t="shared" si="23"/>
        <v>98666.746499999965</v>
      </c>
      <c r="AD76">
        <f t="shared" si="24"/>
        <v>49082.292000000016</v>
      </c>
      <c r="AE76">
        <f t="shared" si="25"/>
        <v>47151.215999999993</v>
      </c>
    </row>
    <row r="77" spans="1:31" ht="15.75" customHeight="1" x14ac:dyDescent="0.2">
      <c r="A77" s="1"/>
      <c r="B77" s="6" t="s">
        <v>110</v>
      </c>
      <c r="C77" s="6" t="s">
        <v>18</v>
      </c>
      <c r="D77" s="6" t="s">
        <v>19</v>
      </c>
      <c r="E77" s="6" t="s">
        <v>27</v>
      </c>
      <c r="F77" s="6" t="s">
        <v>31</v>
      </c>
      <c r="G77" s="6" t="s">
        <v>32</v>
      </c>
      <c r="H77" s="7">
        <v>74.67</v>
      </c>
      <c r="I77" s="9">
        <v>9</v>
      </c>
      <c r="J77" s="7">
        <v>33.601500000000001</v>
      </c>
      <c r="K77" s="7">
        <v>705.63149999999996</v>
      </c>
      <c r="L77" s="12">
        <v>43487</v>
      </c>
      <c r="M77" s="14">
        <v>0.4548611111111111</v>
      </c>
      <c r="N77" s="6" t="s">
        <v>23</v>
      </c>
      <c r="O77" s="7">
        <v>672.03</v>
      </c>
      <c r="P77" s="2">
        <v>4.7619047620000003</v>
      </c>
      <c r="Q77" s="7">
        <v>33.601500000000001</v>
      </c>
      <c r="R77" s="8">
        <v>9.4</v>
      </c>
      <c r="S77" s="16">
        <f t="shared" si="13"/>
        <v>295978.65149999986</v>
      </c>
      <c r="T77" s="16">
        <f t="shared" si="14"/>
        <v>10.6785</v>
      </c>
      <c r="U77" s="17">
        <f t="shared" si="15"/>
        <v>1042.6500000000001</v>
      </c>
      <c r="V77">
        <f t="shared" si="16"/>
        <v>926</v>
      </c>
      <c r="W77">
        <f t="shared" si="17"/>
        <v>595</v>
      </c>
      <c r="X77">
        <f t="shared" si="18"/>
        <v>926</v>
      </c>
      <c r="Y77" s="17">
        <f t="shared" si="19"/>
        <v>319.63137311015106</v>
      </c>
      <c r="Z77" t="str">
        <f t="shared" si="20"/>
        <v>Good Product</v>
      </c>
      <c r="AA77" t="str">
        <f t="shared" si="21"/>
        <v>Good</v>
      </c>
      <c r="AB77" t="str">
        <f t="shared" si="22"/>
        <v>High</v>
      </c>
      <c r="AC77">
        <f t="shared" si="23"/>
        <v>98666.746499999965</v>
      </c>
      <c r="AD77">
        <f t="shared" si="24"/>
        <v>49082.292000000016</v>
      </c>
      <c r="AE77">
        <f t="shared" si="25"/>
        <v>47151.215999999993</v>
      </c>
    </row>
    <row r="78" spans="1:31" ht="15.75" customHeight="1" x14ac:dyDescent="0.2">
      <c r="A78" s="1"/>
      <c r="B78" s="6" t="s">
        <v>111</v>
      </c>
      <c r="C78" s="6" t="s">
        <v>25</v>
      </c>
      <c r="D78" s="6" t="s">
        <v>26</v>
      </c>
      <c r="E78" s="6" t="s">
        <v>27</v>
      </c>
      <c r="F78" s="6" t="s">
        <v>21</v>
      </c>
      <c r="G78" s="6" t="s">
        <v>28</v>
      </c>
      <c r="H78" s="7">
        <v>41.65</v>
      </c>
      <c r="I78" s="9">
        <v>10</v>
      </c>
      <c r="J78" s="7">
        <v>20.824999999999999</v>
      </c>
      <c r="K78" s="7">
        <v>437.32499999999999</v>
      </c>
      <c r="L78" s="12">
        <v>43478</v>
      </c>
      <c r="M78" s="14">
        <v>0.71111111111111114</v>
      </c>
      <c r="N78" s="6" t="s">
        <v>33</v>
      </c>
      <c r="O78" s="7">
        <v>416.5</v>
      </c>
      <c r="P78" s="2">
        <v>4.7619047620000003</v>
      </c>
      <c r="Q78" s="7">
        <v>20.824999999999999</v>
      </c>
      <c r="R78" s="8">
        <v>5.4</v>
      </c>
      <c r="S78" s="16">
        <f t="shared" si="13"/>
        <v>295273.0199999999</v>
      </c>
      <c r="T78" s="16">
        <f t="shared" si="14"/>
        <v>10.6785</v>
      </c>
      <c r="U78" s="17">
        <f t="shared" si="15"/>
        <v>1042.6500000000001</v>
      </c>
      <c r="V78">
        <f t="shared" si="16"/>
        <v>925</v>
      </c>
      <c r="W78">
        <f t="shared" si="17"/>
        <v>595</v>
      </c>
      <c r="X78">
        <f t="shared" si="18"/>
        <v>925</v>
      </c>
      <c r="Y78" s="17">
        <f t="shared" si="19"/>
        <v>319.21407567567559</v>
      </c>
      <c r="Z78" t="str">
        <f t="shared" si="20"/>
        <v>Bad Product</v>
      </c>
      <c r="AA78" t="str">
        <f t="shared" si="21"/>
        <v>Bad</v>
      </c>
      <c r="AB78" t="str">
        <f t="shared" si="22"/>
        <v>Low</v>
      </c>
      <c r="AC78">
        <f t="shared" si="23"/>
        <v>98666.746499999965</v>
      </c>
      <c r="AD78">
        <f t="shared" si="24"/>
        <v>49082.292000000016</v>
      </c>
      <c r="AE78">
        <f t="shared" si="25"/>
        <v>46445.584499999997</v>
      </c>
    </row>
    <row r="79" spans="1:31" ht="15.75" customHeight="1" x14ac:dyDescent="0.2">
      <c r="A79" s="1"/>
      <c r="B79" s="6" t="s">
        <v>112</v>
      </c>
      <c r="C79" s="6" t="s">
        <v>25</v>
      </c>
      <c r="D79" s="6" t="s">
        <v>26</v>
      </c>
      <c r="E79" s="6" t="s">
        <v>20</v>
      </c>
      <c r="F79" s="6" t="s">
        <v>31</v>
      </c>
      <c r="G79" s="6" t="s">
        <v>46</v>
      </c>
      <c r="H79" s="7">
        <v>49.04</v>
      </c>
      <c r="I79" s="9">
        <v>9</v>
      </c>
      <c r="J79" s="7">
        <v>22.068000000000001</v>
      </c>
      <c r="K79" s="7">
        <v>463.428</v>
      </c>
      <c r="L79" s="12">
        <v>43474</v>
      </c>
      <c r="M79" s="14">
        <v>0.59722222222222221</v>
      </c>
      <c r="N79" s="6" t="s">
        <v>33</v>
      </c>
      <c r="O79" s="7">
        <v>441.36</v>
      </c>
      <c r="P79" s="2">
        <v>4.7619047620000003</v>
      </c>
      <c r="Q79" s="7">
        <v>22.068000000000001</v>
      </c>
      <c r="R79" s="8">
        <v>8.6</v>
      </c>
      <c r="S79" s="16">
        <f t="shared" si="13"/>
        <v>294835.69499999989</v>
      </c>
      <c r="T79" s="16">
        <f t="shared" si="14"/>
        <v>10.6785</v>
      </c>
      <c r="U79" s="17">
        <f t="shared" si="15"/>
        <v>1042.6500000000001</v>
      </c>
      <c r="V79">
        <f t="shared" si="16"/>
        <v>924</v>
      </c>
      <c r="W79">
        <f t="shared" si="17"/>
        <v>595</v>
      </c>
      <c r="X79">
        <f t="shared" si="18"/>
        <v>924</v>
      </c>
      <c r="Y79" s="17">
        <f t="shared" si="19"/>
        <v>319.08624999999989</v>
      </c>
      <c r="Z79" t="str">
        <f t="shared" si="20"/>
        <v>Good Product</v>
      </c>
      <c r="AA79" t="str">
        <f t="shared" si="21"/>
        <v>Bad</v>
      </c>
      <c r="AB79" t="str">
        <f t="shared" si="22"/>
        <v>High</v>
      </c>
      <c r="AC79">
        <f t="shared" si="23"/>
        <v>98666.746499999965</v>
      </c>
      <c r="AD79">
        <f t="shared" si="24"/>
        <v>49082.292000000016</v>
      </c>
      <c r="AE79">
        <f t="shared" si="25"/>
        <v>46445.584499999997</v>
      </c>
    </row>
    <row r="80" spans="1:31" ht="15.75" customHeight="1" x14ac:dyDescent="0.2">
      <c r="A80" s="1"/>
      <c r="B80" s="6" t="s">
        <v>113</v>
      </c>
      <c r="C80" s="6" t="s">
        <v>18</v>
      </c>
      <c r="D80" s="6" t="s">
        <v>19</v>
      </c>
      <c r="E80" s="6" t="s">
        <v>20</v>
      </c>
      <c r="F80" s="6" t="s">
        <v>21</v>
      </c>
      <c r="G80" s="6" t="s">
        <v>46</v>
      </c>
      <c r="H80" s="7">
        <v>20.010000000000002</v>
      </c>
      <c r="I80" s="9">
        <v>9</v>
      </c>
      <c r="J80" s="7">
        <v>9.0045000000000002</v>
      </c>
      <c r="K80" s="7">
        <v>189.09450000000001</v>
      </c>
      <c r="L80" s="12">
        <v>43477</v>
      </c>
      <c r="M80" s="14">
        <v>0.65833333333333333</v>
      </c>
      <c r="N80" s="6" t="s">
        <v>33</v>
      </c>
      <c r="O80" s="7">
        <v>180.09</v>
      </c>
      <c r="P80" s="2">
        <v>4.7619047620000003</v>
      </c>
      <c r="Q80" s="7">
        <v>9.0045000000000002</v>
      </c>
      <c r="R80" s="8">
        <v>5.7</v>
      </c>
      <c r="S80" s="16">
        <f t="shared" si="13"/>
        <v>294372.26699999988</v>
      </c>
      <c r="T80" s="16">
        <f t="shared" si="14"/>
        <v>10.6785</v>
      </c>
      <c r="U80" s="17">
        <f t="shared" si="15"/>
        <v>1042.6500000000001</v>
      </c>
      <c r="V80">
        <f t="shared" si="16"/>
        <v>923</v>
      </c>
      <c r="W80">
        <f t="shared" si="17"/>
        <v>595</v>
      </c>
      <c r="X80">
        <f t="shared" si="18"/>
        <v>923</v>
      </c>
      <c r="Y80" s="17">
        <f t="shared" si="19"/>
        <v>318.92986673889476</v>
      </c>
      <c r="Z80" t="str">
        <f t="shared" si="20"/>
        <v>Bad Product</v>
      </c>
      <c r="AA80" t="str">
        <f t="shared" si="21"/>
        <v>Bad</v>
      </c>
      <c r="AB80" t="str">
        <f t="shared" si="22"/>
        <v>Low</v>
      </c>
      <c r="AC80">
        <f t="shared" si="23"/>
        <v>98666.746499999965</v>
      </c>
      <c r="AD80">
        <f t="shared" si="24"/>
        <v>49082.292000000016</v>
      </c>
      <c r="AE80">
        <f t="shared" si="25"/>
        <v>46445.584499999997</v>
      </c>
    </row>
    <row r="81" spans="1:31" ht="15.75" customHeight="1" x14ac:dyDescent="0.2">
      <c r="A81" s="1"/>
      <c r="B81" s="6" t="s">
        <v>114</v>
      </c>
      <c r="C81" s="6" t="s">
        <v>25</v>
      </c>
      <c r="D81" s="6" t="s">
        <v>26</v>
      </c>
      <c r="E81" s="6" t="s">
        <v>20</v>
      </c>
      <c r="F81" s="6" t="s">
        <v>21</v>
      </c>
      <c r="G81" s="6" t="s">
        <v>44</v>
      </c>
      <c r="H81" s="7">
        <v>78.31</v>
      </c>
      <c r="I81" s="9">
        <v>10</v>
      </c>
      <c r="J81" s="7">
        <v>39.155000000000001</v>
      </c>
      <c r="K81" s="7">
        <v>822.255</v>
      </c>
      <c r="L81" s="12">
        <v>43529</v>
      </c>
      <c r="M81" s="14">
        <v>0.68333333333333335</v>
      </c>
      <c r="N81" s="6" t="s">
        <v>23</v>
      </c>
      <c r="O81" s="7">
        <v>783.1</v>
      </c>
      <c r="P81" s="2">
        <v>4.7619047620000003</v>
      </c>
      <c r="Q81" s="7">
        <v>39.155000000000001</v>
      </c>
      <c r="R81" s="8">
        <v>6.6</v>
      </c>
      <c r="S81" s="16">
        <f t="shared" si="13"/>
        <v>294183.17249999987</v>
      </c>
      <c r="T81" s="16">
        <f t="shared" si="14"/>
        <v>10.6785</v>
      </c>
      <c r="U81" s="17">
        <f t="shared" si="15"/>
        <v>1042.6500000000001</v>
      </c>
      <c r="V81">
        <f t="shared" si="16"/>
        <v>922</v>
      </c>
      <c r="W81">
        <f t="shared" si="17"/>
        <v>595</v>
      </c>
      <c r="X81">
        <f t="shared" si="18"/>
        <v>922</v>
      </c>
      <c r="Y81" s="17">
        <f t="shared" si="19"/>
        <v>319.07068600867666</v>
      </c>
      <c r="Z81" t="str">
        <f t="shared" si="20"/>
        <v>Bad Product</v>
      </c>
      <c r="AA81" t="str">
        <f t="shared" si="21"/>
        <v>Bad</v>
      </c>
      <c r="AB81" t="str">
        <f t="shared" si="22"/>
        <v>Medium</v>
      </c>
      <c r="AC81">
        <f t="shared" si="23"/>
        <v>98666.746499999965</v>
      </c>
      <c r="AD81">
        <f t="shared" si="24"/>
        <v>49082.292000000016</v>
      </c>
      <c r="AE81">
        <f t="shared" si="25"/>
        <v>46445.584499999997</v>
      </c>
    </row>
    <row r="82" spans="1:31" ht="15.75" customHeight="1" x14ac:dyDescent="0.2">
      <c r="A82" s="1"/>
      <c r="B82" s="6" t="s">
        <v>115</v>
      </c>
      <c r="C82" s="6" t="s">
        <v>25</v>
      </c>
      <c r="D82" s="6" t="s">
        <v>26</v>
      </c>
      <c r="E82" s="6" t="s">
        <v>27</v>
      </c>
      <c r="F82" s="6" t="s">
        <v>21</v>
      </c>
      <c r="G82" s="6" t="s">
        <v>22</v>
      </c>
      <c r="H82" s="7">
        <v>20.38</v>
      </c>
      <c r="I82" s="9">
        <v>5</v>
      </c>
      <c r="J82" s="7">
        <v>5.0949999999999998</v>
      </c>
      <c r="K82" s="7">
        <v>106.995</v>
      </c>
      <c r="L82" s="12">
        <v>43487</v>
      </c>
      <c r="M82" s="14">
        <v>0.78888888888888886</v>
      </c>
      <c r="N82" s="6" t="s">
        <v>29</v>
      </c>
      <c r="O82" s="7">
        <v>101.9</v>
      </c>
      <c r="P82" s="2">
        <v>4.7619047620000003</v>
      </c>
      <c r="Q82" s="7">
        <v>5.0949999999999998</v>
      </c>
      <c r="R82" s="8">
        <v>6</v>
      </c>
      <c r="S82" s="16">
        <f t="shared" si="13"/>
        <v>293360.91749999975</v>
      </c>
      <c r="T82" s="16">
        <f t="shared" si="14"/>
        <v>10.6785</v>
      </c>
      <c r="U82" s="17">
        <f t="shared" si="15"/>
        <v>1042.6500000000001</v>
      </c>
      <c r="V82">
        <f t="shared" si="16"/>
        <v>921</v>
      </c>
      <c r="W82">
        <f t="shared" si="17"/>
        <v>595</v>
      </c>
      <c r="X82">
        <f t="shared" si="18"/>
        <v>921</v>
      </c>
      <c r="Y82" s="17">
        <f t="shared" si="19"/>
        <v>318.52434039087922</v>
      </c>
      <c r="Z82" t="str">
        <f t="shared" si="20"/>
        <v>Bad Product</v>
      </c>
      <c r="AA82" t="str">
        <f t="shared" si="21"/>
        <v>Bad</v>
      </c>
      <c r="AB82" t="str">
        <f t="shared" si="22"/>
        <v>Low</v>
      </c>
      <c r="AC82">
        <f t="shared" si="23"/>
        <v>98666.746499999965</v>
      </c>
      <c r="AD82">
        <f t="shared" si="24"/>
        <v>49082.292000000016</v>
      </c>
      <c r="AE82">
        <f t="shared" si="25"/>
        <v>46445.584499999997</v>
      </c>
    </row>
    <row r="83" spans="1:31" ht="15.75" customHeight="1" x14ac:dyDescent="0.2">
      <c r="A83" s="1"/>
      <c r="B83" s="6" t="s">
        <v>116</v>
      </c>
      <c r="C83" s="6" t="s">
        <v>25</v>
      </c>
      <c r="D83" s="6" t="s">
        <v>26</v>
      </c>
      <c r="E83" s="6" t="s">
        <v>27</v>
      </c>
      <c r="F83" s="6" t="s">
        <v>21</v>
      </c>
      <c r="G83" s="6" t="s">
        <v>22</v>
      </c>
      <c r="H83" s="7">
        <v>99.19</v>
      </c>
      <c r="I83" s="9">
        <v>6</v>
      </c>
      <c r="J83" s="7">
        <v>29.757000000000001</v>
      </c>
      <c r="K83" s="7">
        <v>624.89700000000005</v>
      </c>
      <c r="L83" s="12">
        <v>43486</v>
      </c>
      <c r="M83" s="14">
        <v>0.61250000000000004</v>
      </c>
      <c r="N83" s="6" t="s">
        <v>33</v>
      </c>
      <c r="O83" s="7">
        <v>595.14</v>
      </c>
      <c r="P83" s="2">
        <v>4.7619047620000003</v>
      </c>
      <c r="Q83" s="7">
        <v>29.757000000000001</v>
      </c>
      <c r="R83" s="8">
        <v>5.5</v>
      </c>
      <c r="S83" s="16">
        <f t="shared" si="13"/>
        <v>293253.92249999975</v>
      </c>
      <c r="T83" s="16">
        <f t="shared" si="14"/>
        <v>10.6785</v>
      </c>
      <c r="U83" s="17">
        <f t="shared" si="15"/>
        <v>1042.6500000000001</v>
      </c>
      <c r="V83">
        <f t="shared" si="16"/>
        <v>920</v>
      </c>
      <c r="W83">
        <f t="shared" si="17"/>
        <v>595</v>
      </c>
      <c r="X83">
        <f t="shared" si="18"/>
        <v>920</v>
      </c>
      <c r="Y83" s="17">
        <f t="shared" si="19"/>
        <v>318.75426358695626</v>
      </c>
      <c r="Z83" t="str">
        <f t="shared" si="20"/>
        <v>Bad Product</v>
      </c>
      <c r="AA83" t="str">
        <f t="shared" si="21"/>
        <v>Bad</v>
      </c>
      <c r="AB83" t="str">
        <f t="shared" si="22"/>
        <v>Low</v>
      </c>
      <c r="AC83">
        <f t="shared" si="23"/>
        <v>98666.746499999965</v>
      </c>
      <c r="AD83">
        <f t="shared" si="24"/>
        <v>49082.292000000016</v>
      </c>
      <c r="AE83">
        <f t="shared" si="25"/>
        <v>46445.584499999997</v>
      </c>
    </row>
    <row r="84" spans="1:31" ht="15.75" customHeight="1" x14ac:dyDescent="0.2">
      <c r="A84" s="1"/>
      <c r="B84" s="6" t="s">
        <v>117</v>
      </c>
      <c r="C84" s="6" t="s">
        <v>42</v>
      </c>
      <c r="D84" s="6" t="s">
        <v>43</v>
      </c>
      <c r="E84" s="6" t="s">
        <v>27</v>
      </c>
      <c r="F84" s="6" t="s">
        <v>21</v>
      </c>
      <c r="G84" s="6" t="s">
        <v>44</v>
      </c>
      <c r="H84" s="7">
        <v>96.68</v>
      </c>
      <c r="I84" s="9">
        <v>3</v>
      </c>
      <c r="J84" s="7">
        <v>14.502000000000001</v>
      </c>
      <c r="K84" s="7">
        <v>304.54199999999997</v>
      </c>
      <c r="L84" s="12">
        <v>43491</v>
      </c>
      <c r="M84" s="14">
        <v>0.8305555555555556</v>
      </c>
      <c r="N84" s="6" t="s">
        <v>23</v>
      </c>
      <c r="O84" s="7">
        <v>290.04000000000002</v>
      </c>
      <c r="P84" s="2">
        <v>4.7619047620000003</v>
      </c>
      <c r="Q84" s="7">
        <v>14.502000000000001</v>
      </c>
      <c r="R84" s="8">
        <v>6.4</v>
      </c>
      <c r="S84" s="16">
        <f t="shared" si="13"/>
        <v>292629.02549999976</v>
      </c>
      <c r="T84" s="16">
        <f t="shared" si="14"/>
        <v>10.6785</v>
      </c>
      <c r="U84" s="17">
        <f t="shared" si="15"/>
        <v>1042.6500000000001</v>
      </c>
      <c r="V84">
        <f t="shared" si="16"/>
        <v>919</v>
      </c>
      <c r="W84">
        <f t="shared" si="17"/>
        <v>595</v>
      </c>
      <c r="X84">
        <f t="shared" si="18"/>
        <v>919</v>
      </c>
      <c r="Y84" s="17">
        <f t="shared" si="19"/>
        <v>318.42113764961891</v>
      </c>
      <c r="Z84" t="str">
        <f t="shared" si="20"/>
        <v>Bad Product</v>
      </c>
      <c r="AA84" t="str">
        <f t="shared" si="21"/>
        <v>Bad</v>
      </c>
      <c r="AB84" t="str">
        <f t="shared" si="22"/>
        <v>Low</v>
      </c>
      <c r="AC84">
        <f t="shared" si="23"/>
        <v>98666.746499999965</v>
      </c>
      <c r="AD84">
        <f t="shared" si="24"/>
        <v>49082.292000000016</v>
      </c>
      <c r="AE84">
        <f t="shared" si="25"/>
        <v>46445.584499999997</v>
      </c>
    </row>
    <row r="85" spans="1:31" ht="15.75" customHeight="1" x14ac:dyDescent="0.2">
      <c r="A85" s="1"/>
      <c r="B85" s="6" t="s">
        <v>118</v>
      </c>
      <c r="C85" s="6" t="s">
        <v>25</v>
      </c>
      <c r="D85" s="6" t="s">
        <v>26</v>
      </c>
      <c r="E85" s="6" t="s">
        <v>27</v>
      </c>
      <c r="F85" s="6" t="s">
        <v>31</v>
      </c>
      <c r="G85" s="6" t="s">
        <v>44</v>
      </c>
      <c r="H85" s="7">
        <v>19.25</v>
      </c>
      <c r="I85" s="9">
        <v>8</v>
      </c>
      <c r="J85" s="7">
        <v>7.7</v>
      </c>
      <c r="K85" s="7">
        <v>161.69999999999999</v>
      </c>
      <c r="L85" s="12">
        <v>43488</v>
      </c>
      <c r="M85" s="14">
        <v>0.77569444444444446</v>
      </c>
      <c r="N85" s="6" t="s">
        <v>23</v>
      </c>
      <c r="O85" s="7">
        <v>154</v>
      </c>
      <c r="P85" s="2">
        <v>4.7619047620000003</v>
      </c>
      <c r="Q85" s="7">
        <v>7.7</v>
      </c>
      <c r="R85" s="8">
        <v>6.6</v>
      </c>
      <c r="S85" s="16">
        <f t="shared" si="13"/>
        <v>292324.48349999974</v>
      </c>
      <c r="T85" s="16">
        <f t="shared" si="14"/>
        <v>10.6785</v>
      </c>
      <c r="U85" s="17">
        <f t="shared" si="15"/>
        <v>1042.6500000000001</v>
      </c>
      <c r="V85">
        <f t="shared" si="16"/>
        <v>918</v>
      </c>
      <c r="W85">
        <f t="shared" si="17"/>
        <v>595</v>
      </c>
      <c r="X85">
        <f t="shared" si="18"/>
        <v>918</v>
      </c>
      <c r="Y85" s="17">
        <f t="shared" si="19"/>
        <v>318.43625653594745</v>
      </c>
      <c r="Z85" t="str">
        <f t="shared" si="20"/>
        <v>Bad Product</v>
      </c>
      <c r="AA85" t="str">
        <f t="shared" si="21"/>
        <v>Bad</v>
      </c>
      <c r="AB85" t="str">
        <f t="shared" si="22"/>
        <v>Medium</v>
      </c>
      <c r="AC85">
        <f t="shared" si="23"/>
        <v>98362.204499999963</v>
      </c>
      <c r="AD85">
        <f t="shared" si="24"/>
        <v>48777.750000000007</v>
      </c>
      <c r="AE85">
        <f t="shared" si="25"/>
        <v>46445.584499999997</v>
      </c>
    </row>
    <row r="86" spans="1:31" ht="15.75" customHeight="1" x14ac:dyDescent="0.2">
      <c r="A86" s="1"/>
      <c r="B86" s="6" t="s">
        <v>119</v>
      </c>
      <c r="C86" s="6" t="s">
        <v>25</v>
      </c>
      <c r="D86" s="6" t="s">
        <v>26</v>
      </c>
      <c r="E86" s="6" t="s">
        <v>20</v>
      </c>
      <c r="F86" s="6" t="s">
        <v>21</v>
      </c>
      <c r="G86" s="6" t="s">
        <v>44</v>
      </c>
      <c r="H86" s="7">
        <v>80.36</v>
      </c>
      <c r="I86" s="9">
        <v>4</v>
      </c>
      <c r="J86" s="7">
        <v>16.071999999999999</v>
      </c>
      <c r="K86" s="7">
        <v>337.512</v>
      </c>
      <c r="L86" s="12">
        <v>43519</v>
      </c>
      <c r="M86" s="14">
        <v>0.78125</v>
      </c>
      <c r="N86" s="6" t="s">
        <v>33</v>
      </c>
      <c r="O86" s="7">
        <v>321.44</v>
      </c>
      <c r="P86" s="2">
        <v>4.7619047620000003</v>
      </c>
      <c r="Q86" s="7">
        <v>16.071999999999999</v>
      </c>
      <c r="R86" s="8">
        <v>8.3000000000000007</v>
      </c>
      <c r="S86" s="16">
        <f t="shared" si="13"/>
        <v>292162.78349999973</v>
      </c>
      <c r="T86" s="16">
        <f t="shared" si="14"/>
        <v>10.6785</v>
      </c>
      <c r="U86" s="17">
        <f t="shared" si="15"/>
        <v>1042.6500000000001</v>
      </c>
      <c r="V86">
        <f t="shared" si="16"/>
        <v>917</v>
      </c>
      <c r="W86">
        <f t="shared" si="17"/>
        <v>595</v>
      </c>
      <c r="X86">
        <f t="shared" si="18"/>
        <v>917</v>
      </c>
      <c r="Y86" s="17">
        <f t="shared" si="19"/>
        <v>318.60717938931271</v>
      </c>
      <c r="Z86" t="str">
        <f t="shared" si="20"/>
        <v>Good Product</v>
      </c>
      <c r="AA86" t="str">
        <f t="shared" si="21"/>
        <v>Bad</v>
      </c>
      <c r="AB86" t="str">
        <f t="shared" si="22"/>
        <v>High</v>
      </c>
      <c r="AC86">
        <f t="shared" si="23"/>
        <v>98362.204499999963</v>
      </c>
      <c r="AD86">
        <f t="shared" si="24"/>
        <v>48777.750000000007</v>
      </c>
      <c r="AE86">
        <f t="shared" si="25"/>
        <v>46445.584499999997</v>
      </c>
    </row>
    <row r="87" spans="1:31" ht="15.75" customHeight="1" x14ac:dyDescent="0.2">
      <c r="A87" s="1"/>
      <c r="B87" s="6" t="s">
        <v>120</v>
      </c>
      <c r="C87" s="6" t="s">
        <v>25</v>
      </c>
      <c r="D87" s="6" t="s">
        <v>26</v>
      </c>
      <c r="E87" s="6" t="s">
        <v>20</v>
      </c>
      <c r="F87" s="6" t="s">
        <v>31</v>
      </c>
      <c r="G87" s="6" t="s">
        <v>36</v>
      </c>
      <c r="H87" s="7">
        <v>48.91</v>
      </c>
      <c r="I87" s="9">
        <v>5</v>
      </c>
      <c r="J87" s="7">
        <v>12.227499999999999</v>
      </c>
      <c r="K87" s="7">
        <v>256.77749999999997</v>
      </c>
      <c r="L87" s="12">
        <v>43533</v>
      </c>
      <c r="M87" s="14">
        <v>0.4284722222222222</v>
      </c>
      <c r="N87" s="6" t="s">
        <v>29</v>
      </c>
      <c r="O87" s="7">
        <v>244.55</v>
      </c>
      <c r="P87" s="2">
        <v>4.7619047620000003</v>
      </c>
      <c r="Q87" s="7">
        <v>12.227499999999999</v>
      </c>
      <c r="R87" s="8">
        <v>6.6</v>
      </c>
      <c r="S87" s="16">
        <f t="shared" si="13"/>
        <v>291825.27149999974</v>
      </c>
      <c r="T87" s="16">
        <f t="shared" si="14"/>
        <v>10.6785</v>
      </c>
      <c r="U87" s="17">
        <f t="shared" si="15"/>
        <v>1042.6500000000001</v>
      </c>
      <c r="V87">
        <f t="shared" si="16"/>
        <v>916</v>
      </c>
      <c r="W87">
        <f t="shared" si="17"/>
        <v>595</v>
      </c>
      <c r="X87">
        <f t="shared" si="18"/>
        <v>916</v>
      </c>
      <c r="Y87" s="17">
        <f t="shared" si="19"/>
        <v>318.58654093886435</v>
      </c>
      <c r="Z87" t="str">
        <f t="shared" si="20"/>
        <v>Bad Product</v>
      </c>
      <c r="AA87" t="str">
        <f t="shared" si="21"/>
        <v>Bad</v>
      </c>
      <c r="AB87" t="str">
        <f t="shared" si="22"/>
        <v>Medium</v>
      </c>
      <c r="AC87">
        <f t="shared" si="23"/>
        <v>98362.204499999963</v>
      </c>
      <c r="AD87">
        <f t="shared" si="24"/>
        <v>48777.750000000007</v>
      </c>
      <c r="AE87">
        <f t="shared" si="25"/>
        <v>46445.584499999997</v>
      </c>
    </row>
    <row r="88" spans="1:31" ht="15.75" customHeight="1" x14ac:dyDescent="0.2">
      <c r="A88" s="1"/>
      <c r="B88" s="6" t="s">
        <v>121</v>
      </c>
      <c r="C88" s="6" t="s">
        <v>25</v>
      </c>
      <c r="D88" s="6" t="s">
        <v>26</v>
      </c>
      <c r="E88" s="6" t="s">
        <v>27</v>
      </c>
      <c r="F88" s="6" t="s">
        <v>21</v>
      </c>
      <c r="G88" s="6" t="s">
        <v>36</v>
      </c>
      <c r="H88" s="7">
        <v>83.06</v>
      </c>
      <c r="I88" s="9">
        <v>7</v>
      </c>
      <c r="J88" s="7">
        <v>29.071000000000002</v>
      </c>
      <c r="K88" s="7">
        <v>610.49099999999999</v>
      </c>
      <c r="L88" s="12">
        <v>43529</v>
      </c>
      <c r="M88" s="14">
        <v>0.60486111111111107</v>
      </c>
      <c r="N88" s="6" t="s">
        <v>23</v>
      </c>
      <c r="O88" s="7">
        <v>581.41999999999996</v>
      </c>
      <c r="P88" s="2">
        <v>4.7619047620000003</v>
      </c>
      <c r="Q88" s="7">
        <v>29.071000000000002</v>
      </c>
      <c r="R88" s="8">
        <v>4</v>
      </c>
      <c r="S88" s="16">
        <f t="shared" si="13"/>
        <v>291568.49399999977</v>
      </c>
      <c r="T88" s="16">
        <f t="shared" si="14"/>
        <v>10.6785</v>
      </c>
      <c r="U88" s="17">
        <f t="shared" si="15"/>
        <v>1042.6500000000001</v>
      </c>
      <c r="V88">
        <f t="shared" si="16"/>
        <v>915</v>
      </c>
      <c r="W88">
        <f t="shared" si="17"/>
        <v>595</v>
      </c>
      <c r="X88">
        <f t="shared" si="18"/>
        <v>915</v>
      </c>
      <c r="Y88" s="17">
        <f t="shared" si="19"/>
        <v>318.65409180327845</v>
      </c>
      <c r="Z88" t="str">
        <f t="shared" si="20"/>
        <v>Bad Product</v>
      </c>
      <c r="AA88" t="str">
        <f t="shared" si="21"/>
        <v>Bad</v>
      </c>
      <c r="AB88" t="str">
        <f t="shared" si="22"/>
        <v>Low</v>
      </c>
      <c r="AC88">
        <f t="shared" si="23"/>
        <v>98362.204499999963</v>
      </c>
      <c r="AD88">
        <f t="shared" si="24"/>
        <v>48777.750000000007</v>
      </c>
      <c r="AE88">
        <f t="shared" si="25"/>
        <v>46445.584499999997</v>
      </c>
    </row>
    <row r="89" spans="1:31" ht="15.75" customHeight="1" x14ac:dyDescent="0.2">
      <c r="A89" s="1"/>
      <c r="B89" s="6" t="s">
        <v>122</v>
      </c>
      <c r="C89" s="6" t="s">
        <v>25</v>
      </c>
      <c r="D89" s="6" t="s">
        <v>26</v>
      </c>
      <c r="E89" s="6" t="s">
        <v>27</v>
      </c>
      <c r="F89" s="6" t="s">
        <v>31</v>
      </c>
      <c r="G89" s="6" t="s">
        <v>46</v>
      </c>
      <c r="H89" s="7">
        <v>76.52</v>
      </c>
      <c r="I89" s="9">
        <v>5</v>
      </c>
      <c r="J89" s="7">
        <v>19.13</v>
      </c>
      <c r="K89" s="7">
        <v>401.73</v>
      </c>
      <c r="L89" s="12">
        <v>43549</v>
      </c>
      <c r="M89" s="14">
        <v>0.43263888888888891</v>
      </c>
      <c r="N89" s="6" t="s">
        <v>29</v>
      </c>
      <c r="O89" s="7">
        <v>382.6</v>
      </c>
      <c r="P89" s="2">
        <v>4.7619047620000003</v>
      </c>
      <c r="Q89" s="7">
        <v>19.13</v>
      </c>
      <c r="R89" s="8">
        <v>9.9</v>
      </c>
      <c r="S89" s="16">
        <f t="shared" si="13"/>
        <v>290958.00299999979</v>
      </c>
      <c r="T89" s="16">
        <f t="shared" si="14"/>
        <v>10.6785</v>
      </c>
      <c r="U89" s="17">
        <f t="shared" si="15"/>
        <v>1042.6500000000001</v>
      </c>
      <c r="V89">
        <f t="shared" si="16"/>
        <v>914</v>
      </c>
      <c r="W89">
        <f t="shared" si="17"/>
        <v>595</v>
      </c>
      <c r="X89">
        <f t="shared" si="18"/>
        <v>914</v>
      </c>
      <c r="Y89" s="17">
        <f t="shared" si="19"/>
        <v>318.3347954048138</v>
      </c>
      <c r="Z89" t="str">
        <f t="shared" si="20"/>
        <v>Good Product</v>
      </c>
      <c r="AA89" t="str">
        <f t="shared" si="21"/>
        <v>Bad</v>
      </c>
      <c r="AB89" t="str">
        <f t="shared" si="22"/>
        <v>High</v>
      </c>
      <c r="AC89">
        <f t="shared" si="23"/>
        <v>98362.204499999963</v>
      </c>
      <c r="AD89">
        <f t="shared" si="24"/>
        <v>48777.750000000007</v>
      </c>
      <c r="AE89">
        <f t="shared" si="25"/>
        <v>46445.584499999997</v>
      </c>
    </row>
    <row r="90" spans="1:31" ht="15.75" customHeight="1" x14ac:dyDescent="0.2">
      <c r="A90" s="1"/>
      <c r="B90" s="6" t="s">
        <v>123</v>
      </c>
      <c r="C90" s="6" t="s">
        <v>18</v>
      </c>
      <c r="D90" s="6" t="s">
        <v>19</v>
      </c>
      <c r="E90" s="6" t="s">
        <v>20</v>
      </c>
      <c r="F90" s="6" t="s">
        <v>31</v>
      </c>
      <c r="G90" s="6" t="s">
        <v>44</v>
      </c>
      <c r="H90" s="7">
        <v>49.38</v>
      </c>
      <c r="I90" s="9">
        <v>7</v>
      </c>
      <c r="J90" s="7">
        <v>17.283000000000001</v>
      </c>
      <c r="K90" s="7">
        <v>362.94299999999998</v>
      </c>
      <c r="L90" s="12">
        <v>43551</v>
      </c>
      <c r="M90" s="14">
        <v>0.85763888888888884</v>
      </c>
      <c r="N90" s="6" t="s">
        <v>33</v>
      </c>
      <c r="O90" s="7">
        <v>345.66</v>
      </c>
      <c r="P90" s="2">
        <v>4.7619047620000003</v>
      </c>
      <c r="Q90" s="7">
        <v>17.283000000000001</v>
      </c>
      <c r="R90" s="8">
        <v>7.3</v>
      </c>
      <c r="S90" s="16">
        <f t="shared" si="13"/>
        <v>290556.27299999981</v>
      </c>
      <c r="T90" s="16">
        <f t="shared" si="14"/>
        <v>10.6785</v>
      </c>
      <c r="U90" s="17">
        <f t="shared" si="15"/>
        <v>1042.6500000000001</v>
      </c>
      <c r="V90">
        <f t="shared" si="16"/>
        <v>913</v>
      </c>
      <c r="W90">
        <f t="shared" si="17"/>
        <v>595</v>
      </c>
      <c r="X90">
        <f t="shared" si="18"/>
        <v>913</v>
      </c>
      <c r="Y90" s="17">
        <f t="shared" si="19"/>
        <v>318.24345345016411</v>
      </c>
      <c r="Z90" t="str">
        <f t="shared" si="20"/>
        <v>Bad Product</v>
      </c>
      <c r="AA90" t="str">
        <f t="shared" si="21"/>
        <v>Bad</v>
      </c>
      <c r="AB90" t="str">
        <f t="shared" si="22"/>
        <v>Medium</v>
      </c>
      <c r="AC90">
        <f t="shared" si="23"/>
        <v>98362.204499999963</v>
      </c>
      <c r="AD90">
        <f t="shared" si="24"/>
        <v>48777.750000000007</v>
      </c>
      <c r="AE90">
        <f t="shared" si="25"/>
        <v>46445.584499999997</v>
      </c>
    </row>
    <row r="91" spans="1:31" ht="15.75" customHeight="1" x14ac:dyDescent="0.2">
      <c r="A91" s="1"/>
      <c r="B91" s="6" t="s">
        <v>124</v>
      </c>
      <c r="C91" s="6" t="s">
        <v>18</v>
      </c>
      <c r="D91" s="6" t="s">
        <v>19</v>
      </c>
      <c r="E91" s="6" t="s">
        <v>27</v>
      </c>
      <c r="F91" s="6" t="s">
        <v>31</v>
      </c>
      <c r="G91" s="6" t="s">
        <v>36</v>
      </c>
      <c r="H91" s="7">
        <v>42.47</v>
      </c>
      <c r="I91" s="9">
        <v>1</v>
      </c>
      <c r="J91" s="7">
        <v>2.1234999999999999</v>
      </c>
      <c r="K91" s="7">
        <v>44.593499999999999</v>
      </c>
      <c r="L91" s="12">
        <v>43467</v>
      </c>
      <c r="M91" s="14">
        <v>0.70625000000000004</v>
      </c>
      <c r="N91" s="6" t="s">
        <v>29</v>
      </c>
      <c r="O91" s="7">
        <v>42.47</v>
      </c>
      <c r="P91" s="2">
        <v>4.7619047620000003</v>
      </c>
      <c r="Q91" s="7">
        <v>2.1234999999999999</v>
      </c>
      <c r="R91" s="8">
        <v>5.7</v>
      </c>
      <c r="S91" s="16">
        <f t="shared" si="13"/>
        <v>290193.32999999984</v>
      </c>
      <c r="T91" s="16">
        <f t="shared" si="14"/>
        <v>10.6785</v>
      </c>
      <c r="U91" s="17">
        <f t="shared" si="15"/>
        <v>1042.6500000000001</v>
      </c>
      <c r="V91">
        <f t="shared" si="16"/>
        <v>912</v>
      </c>
      <c r="W91">
        <f t="shared" si="17"/>
        <v>595</v>
      </c>
      <c r="X91">
        <f t="shared" si="18"/>
        <v>912</v>
      </c>
      <c r="Y91" s="17">
        <f t="shared" si="19"/>
        <v>318.1944407894735</v>
      </c>
      <c r="Z91" t="str">
        <f t="shared" si="20"/>
        <v>Bad Product</v>
      </c>
      <c r="AA91" t="str">
        <f t="shared" si="21"/>
        <v>Bad</v>
      </c>
      <c r="AB91" t="str">
        <f t="shared" si="22"/>
        <v>Low</v>
      </c>
      <c r="AC91">
        <f t="shared" si="23"/>
        <v>98362.204499999963</v>
      </c>
      <c r="AD91">
        <f t="shared" si="24"/>
        <v>48777.750000000007</v>
      </c>
      <c r="AE91">
        <f t="shared" si="25"/>
        <v>46082.641499999991</v>
      </c>
    </row>
    <row r="92" spans="1:31" ht="15.75" customHeight="1" x14ac:dyDescent="0.2">
      <c r="A92" s="1"/>
      <c r="B92" s="6" t="s">
        <v>125</v>
      </c>
      <c r="C92" s="6" t="s">
        <v>42</v>
      </c>
      <c r="D92" s="6" t="s">
        <v>43</v>
      </c>
      <c r="E92" s="6" t="s">
        <v>27</v>
      </c>
      <c r="F92" s="6" t="s">
        <v>21</v>
      </c>
      <c r="G92" s="6" t="s">
        <v>22</v>
      </c>
      <c r="H92" s="7">
        <v>76.989999999999995</v>
      </c>
      <c r="I92" s="9">
        <v>6</v>
      </c>
      <c r="J92" s="7">
        <v>23.097000000000001</v>
      </c>
      <c r="K92" s="7">
        <v>485.03699999999998</v>
      </c>
      <c r="L92" s="12">
        <v>43523</v>
      </c>
      <c r="M92" s="14">
        <v>0.74652777777777779</v>
      </c>
      <c r="N92" s="6" t="s">
        <v>29</v>
      </c>
      <c r="O92" s="7">
        <v>461.94</v>
      </c>
      <c r="P92" s="2">
        <v>4.7619047620000003</v>
      </c>
      <c r="Q92" s="7">
        <v>23.097000000000001</v>
      </c>
      <c r="R92" s="8">
        <v>6.1</v>
      </c>
      <c r="S92" s="16">
        <f t="shared" si="13"/>
        <v>290148.73649999982</v>
      </c>
      <c r="T92" s="16">
        <f t="shared" si="14"/>
        <v>10.6785</v>
      </c>
      <c r="U92" s="17">
        <f t="shared" si="15"/>
        <v>1042.6500000000001</v>
      </c>
      <c r="V92">
        <f t="shared" si="16"/>
        <v>911</v>
      </c>
      <c r="W92">
        <f t="shared" si="17"/>
        <v>595</v>
      </c>
      <c r="X92">
        <f t="shared" si="18"/>
        <v>911</v>
      </c>
      <c r="Y92" s="17">
        <f t="shared" si="19"/>
        <v>318.49477113062551</v>
      </c>
      <c r="Z92" t="str">
        <f t="shared" si="20"/>
        <v>Bad Product</v>
      </c>
      <c r="AA92" t="str">
        <f t="shared" si="21"/>
        <v>Bad</v>
      </c>
      <c r="AB92" t="str">
        <f t="shared" si="22"/>
        <v>Low</v>
      </c>
      <c r="AC92">
        <f t="shared" si="23"/>
        <v>98362.204499999963</v>
      </c>
      <c r="AD92">
        <f t="shared" si="24"/>
        <v>48777.750000000007</v>
      </c>
      <c r="AE92">
        <f t="shared" si="25"/>
        <v>46038.047999999995</v>
      </c>
    </row>
    <row r="93" spans="1:31" ht="15.75" customHeight="1" x14ac:dyDescent="0.2">
      <c r="A93" s="1"/>
      <c r="B93" s="6" t="s">
        <v>126</v>
      </c>
      <c r="C93" s="6" t="s">
        <v>25</v>
      </c>
      <c r="D93" s="6" t="s">
        <v>26</v>
      </c>
      <c r="E93" s="6" t="s">
        <v>20</v>
      </c>
      <c r="F93" s="6" t="s">
        <v>21</v>
      </c>
      <c r="G93" s="6" t="s">
        <v>32</v>
      </c>
      <c r="H93" s="7">
        <v>47.38</v>
      </c>
      <c r="I93" s="9">
        <v>4</v>
      </c>
      <c r="J93" s="7">
        <v>9.4760000000000009</v>
      </c>
      <c r="K93" s="7">
        <v>198.99600000000001</v>
      </c>
      <c r="L93" s="12">
        <v>43488</v>
      </c>
      <c r="M93" s="14">
        <v>0.43402777777777779</v>
      </c>
      <c r="N93" s="6" t="s">
        <v>29</v>
      </c>
      <c r="O93" s="7">
        <v>189.52</v>
      </c>
      <c r="P93" s="2">
        <v>4.7619047620000003</v>
      </c>
      <c r="Q93" s="7">
        <v>9.4760000000000009</v>
      </c>
      <c r="R93" s="8">
        <v>7.1</v>
      </c>
      <c r="S93" s="16">
        <f t="shared" si="13"/>
        <v>289663.69949999987</v>
      </c>
      <c r="T93" s="16">
        <f t="shared" si="14"/>
        <v>10.6785</v>
      </c>
      <c r="U93" s="17">
        <f t="shared" si="15"/>
        <v>1042.6500000000001</v>
      </c>
      <c r="V93">
        <f t="shared" si="16"/>
        <v>910</v>
      </c>
      <c r="W93">
        <f t="shared" si="17"/>
        <v>595</v>
      </c>
      <c r="X93">
        <f t="shared" si="18"/>
        <v>910</v>
      </c>
      <c r="Y93" s="17">
        <f t="shared" si="19"/>
        <v>318.31175769230754</v>
      </c>
      <c r="Z93" t="str">
        <f t="shared" si="20"/>
        <v>Bad Product</v>
      </c>
      <c r="AA93" t="str">
        <f t="shared" si="21"/>
        <v>Bad</v>
      </c>
      <c r="AB93" t="str">
        <f t="shared" si="22"/>
        <v>Medium</v>
      </c>
      <c r="AC93">
        <f t="shared" si="23"/>
        <v>97877.167499999981</v>
      </c>
      <c r="AD93">
        <f t="shared" si="24"/>
        <v>48292.713000000011</v>
      </c>
      <c r="AE93">
        <f t="shared" si="25"/>
        <v>46038.047999999995</v>
      </c>
    </row>
    <row r="94" spans="1:31" ht="15.75" customHeight="1" x14ac:dyDescent="0.2">
      <c r="A94" s="1"/>
      <c r="B94" s="6" t="s">
        <v>127</v>
      </c>
      <c r="C94" s="6" t="s">
        <v>25</v>
      </c>
      <c r="D94" s="6" t="s">
        <v>26</v>
      </c>
      <c r="E94" s="6" t="s">
        <v>27</v>
      </c>
      <c r="F94" s="6" t="s">
        <v>21</v>
      </c>
      <c r="G94" s="6" t="s">
        <v>36</v>
      </c>
      <c r="H94" s="7">
        <v>44.86</v>
      </c>
      <c r="I94" s="9">
        <v>10</v>
      </c>
      <c r="J94" s="7">
        <v>22.43</v>
      </c>
      <c r="K94" s="7">
        <v>471.03</v>
      </c>
      <c r="L94" s="12">
        <v>43491</v>
      </c>
      <c r="M94" s="14">
        <v>0.82916666666666672</v>
      </c>
      <c r="N94" s="6" t="s">
        <v>23</v>
      </c>
      <c r="O94" s="7">
        <v>448.6</v>
      </c>
      <c r="P94" s="2">
        <v>4.7619047620000003</v>
      </c>
      <c r="Q94" s="7">
        <v>22.43</v>
      </c>
      <c r="R94" s="8">
        <v>8.1999999999999993</v>
      </c>
      <c r="S94" s="16">
        <f t="shared" si="13"/>
        <v>289464.70349999989</v>
      </c>
      <c r="T94" s="16">
        <f t="shared" si="14"/>
        <v>10.6785</v>
      </c>
      <c r="U94" s="17">
        <f t="shared" si="15"/>
        <v>1042.6500000000001</v>
      </c>
      <c r="V94">
        <f t="shared" si="16"/>
        <v>909</v>
      </c>
      <c r="W94">
        <f t="shared" si="17"/>
        <v>595</v>
      </c>
      <c r="X94">
        <f t="shared" si="18"/>
        <v>909</v>
      </c>
      <c r="Y94" s="17">
        <f t="shared" si="19"/>
        <v>318.44301815181507</v>
      </c>
      <c r="Z94" t="str">
        <f t="shared" si="20"/>
        <v>Good Product</v>
      </c>
      <c r="AA94" t="str">
        <f t="shared" si="21"/>
        <v>Bad</v>
      </c>
      <c r="AB94" t="str">
        <f t="shared" si="22"/>
        <v>High</v>
      </c>
      <c r="AC94">
        <f t="shared" si="23"/>
        <v>97877.167499999981</v>
      </c>
      <c r="AD94">
        <f t="shared" si="24"/>
        <v>48292.713000000011</v>
      </c>
      <c r="AE94">
        <f t="shared" si="25"/>
        <v>46038.047999999995</v>
      </c>
    </row>
    <row r="95" spans="1:31" ht="15.75" customHeight="1" x14ac:dyDescent="0.2">
      <c r="A95" s="1"/>
      <c r="B95" s="6" t="s">
        <v>128</v>
      </c>
      <c r="C95" s="6" t="s">
        <v>18</v>
      </c>
      <c r="D95" s="6" t="s">
        <v>19</v>
      </c>
      <c r="E95" s="6" t="s">
        <v>20</v>
      </c>
      <c r="F95" s="6" t="s">
        <v>21</v>
      </c>
      <c r="G95" s="6" t="s">
        <v>36</v>
      </c>
      <c r="H95" s="7">
        <v>21.98</v>
      </c>
      <c r="I95" s="9">
        <v>7</v>
      </c>
      <c r="J95" s="7">
        <v>7.6929999999999996</v>
      </c>
      <c r="K95" s="7">
        <v>161.553</v>
      </c>
      <c r="L95" s="12">
        <v>43475</v>
      </c>
      <c r="M95" s="14">
        <v>0.6958333333333333</v>
      </c>
      <c r="N95" s="6" t="s">
        <v>23</v>
      </c>
      <c r="O95" s="7">
        <v>153.86000000000001</v>
      </c>
      <c r="P95" s="2">
        <v>4.7619047620000003</v>
      </c>
      <c r="Q95" s="7">
        <v>7.6929999999999996</v>
      </c>
      <c r="R95" s="8">
        <v>5.0999999999999996</v>
      </c>
      <c r="S95" s="16">
        <f t="shared" si="13"/>
        <v>288993.67349999986</v>
      </c>
      <c r="T95" s="16">
        <f t="shared" si="14"/>
        <v>10.6785</v>
      </c>
      <c r="U95" s="17">
        <f t="shared" si="15"/>
        <v>1042.6500000000001</v>
      </c>
      <c r="V95">
        <f t="shared" si="16"/>
        <v>908</v>
      </c>
      <c r="W95">
        <f t="shared" si="17"/>
        <v>595</v>
      </c>
      <c r="X95">
        <f t="shared" si="18"/>
        <v>908</v>
      </c>
      <c r="Y95" s="17">
        <f t="shared" si="19"/>
        <v>318.27497081497779</v>
      </c>
      <c r="Z95" t="str">
        <f t="shared" si="20"/>
        <v>Bad Product</v>
      </c>
      <c r="AA95" t="str">
        <f t="shared" si="21"/>
        <v>Bad</v>
      </c>
      <c r="AB95" t="str">
        <f t="shared" si="22"/>
        <v>Low</v>
      </c>
      <c r="AC95">
        <f t="shared" si="23"/>
        <v>97877.167499999981</v>
      </c>
      <c r="AD95">
        <f t="shared" si="24"/>
        <v>48292.713000000011</v>
      </c>
      <c r="AE95">
        <f t="shared" si="25"/>
        <v>46038.047999999995</v>
      </c>
    </row>
    <row r="96" spans="1:31" ht="15.75" customHeight="1" x14ac:dyDescent="0.2">
      <c r="A96" s="1"/>
      <c r="B96" s="6" t="s">
        <v>129</v>
      </c>
      <c r="C96" s="6" t="s">
        <v>42</v>
      </c>
      <c r="D96" s="6" t="s">
        <v>43</v>
      </c>
      <c r="E96" s="6" t="s">
        <v>20</v>
      </c>
      <c r="F96" s="6" t="s">
        <v>31</v>
      </c>
      <c r="G96" s="6" t="s">
        <v>22</v>
      </c>
      <c r="H96" s="7">
        <v>64.36</v>
      </c>
      <c r="I96" s="9">
        <v>9</v>
      </c>
      <c r="J96" s="7">
        <v>28.962</v>
      </c>
      <c r="K96" s="7">
        <v>608.202</v>
      </c>
      <c r="L96" s="12">
        <v>43536</v>
      </c>
      <c r="M96" s="14">
        <v>0.50624999999999998</v>
      </c>
      <c r="N96" s="6" t="s">
        <v>33</v>
      </c>
      <c r="O96" s="7">
        <v>579.24</v>
      </c>
      <c r="P96" s="2">
        <v>4.7619047620000003</v>
      </c>
      <c r="Q96" s="7">
        <v>28.962</v>
      </c>
      <c r="R96" s="8">
        <v>8.6</v>
      </c>
      <c r="S96" s="16">
        <f t="shared" si="13"/>
        <v>288832.12049999984</v>
      </c>
      <c r="T96" s="16">
        <f t="shared" si="14"/>
        <v>10.6785</v>
      </c>
      <c r="U96" s="17">
        <f t="shared" si="15"/>
        <v>1042.6500000000001</v>
      </c>
      <c r="V96">
        <f t="shared" si="16"/>
        <v>907</v>
      </c>
      <c r="W96">
        <f t="shared" si="17"/>
        <v>595</v>
      </c>
      <c r="X96">
        <f t="shared" si="18"/>
        <v>907</v>
      </c>
      <c r="Y96" s="17">
        <f t="shared" si="19"/>
        <v>318.44776240352792</v>
      </c>
      <c r="Z96" t="str">
        <f t="shared" si="20"/>
        <v>Good Product</v>
      </c>
      <c r="AA96" t="str">
        <f t="shared" si="21"/>
        <v>Good</v>
      </c>
      <c r="AB96" t="str">
        <f t="shared" si="22"/>
        <v>High</v>
      </c>
      <c r="AC96">
        <f t="shared" si="23"/>
        <v>97877.167499999981</v>
      </c>
      <c r="AD96">
        <f t="shared" si="24"/>
        <v>48292.713000000011</v>
      </c>
      <c r="AE96">
        <f t="shared" si="25"/>
        <v>46038.047999999995</v>
      </c>
    </row>
    <row r="97" spans="1:31" ht="15.75" customHeight="1" x14ac:dyDescent="0.2">
      <c r="A97" s="1"/>
      <c r="B97" s="6" t="s">
        <v>130</v>
      </c>
      <c r="C97" s="6" t="s">
        <v>25</v>
      </c>
      <c r="D97" s="6" t="s">
        <v>26</v>
      </c>
      <c r="E97" s="6" t="s">
        <v>27</v>
      </c>
      <c r="F97" s="6" t="s">
        <v>31</v>
      </c>
      <c r="G97" s="6" t="s">
        <v>22</v>
      </c>
      <c r="H97" s="7">
        <v>89.75</v>
      </c>
      <c r="I97" s="9">
        <v>1</v>
      </c>
      <c r="J97" s="7">
        <v>4.4874999999999998</v>
      </c>
      <c r="K97" s="7">
        <v>94.237499999999997</v>
      </c>
      <c r="L97" s="12">
        <v>43502</v>
      </c>
      <c r="M97" s="14">
        <v>0.83680555555555558</v>
      </c>
      <c r="N97" s="6" t="s">
        <v>33</v>
      </c>
      <c r="O97" s="7">
        <v>89.75</v>
      </c>
      <c r="P97" s="2">
        <v>4.7619047620000003</v>
      </c>
      <c r="Q97" s="7">
        <v>4.4874999999999998</v>
      </c>
      <c r="R97" s="8">
        <v>6.6</v>
      </c>
      <c r="S97" s="16">
        <f t="shared" si="13"/>
        <v>288223.91849999985</v>
      </c>
      <c r="T97" s="16">
        <f t="shared" si="14"/>
        <v>10.6785</v>
      </c>
      <c r="U97" s="17">
        <f t="shared" si="15"/>
        <v>1042.6500000000001</v>
      </c>
      <c r="V97">
        <f t="shared" si="16"/>
        <v>906</v>
      </c>
      <c r="W97">
        <f t="shared" si="17"/>
        <v>595</v>
      </c>
      <c r="X97">
        <f t="shared" si="18"/>
        <v>906</v>
      </c>
      <c r="Y97" s="17">
        <f t="shared" si="19"/>
        <v>318.12794536423826</v>
      </c>
      <c r="Z97" t="str">
        <f t="shared" si="20"/>
        <v>Bad Product</v>
      </c>
      <c r="AA97" t="str">
        <f t="shared" si="21"/>
        <v>Bad</v>
      </c>
      <c r="AB97" t="str">
        <f t="shared" si="22"/>
        <v>Medium</v>
      </c>
      <c r="AC97">
        <f t="shared" si="23"/>
        <v>97268.965499999962</v>
      </c>
      <c r="AD97">
        <f t="shared" si="24"/>
        <v>48292.713000000011</v>
      </c>
      <c r="AE97">
        <f t="shared" si="25"/>
        <v>46038.047999999995</v>
      </c>
    </row>
    <row r="98" spans="1:31" ht="15.75" customHeight="1" x14ac:dyDescent="0.2">
      <c r="A98" s="1"/>
      <c r="B98" s="6" t="s">
        <v>131</v>
      </c>
      <c r="C98" s="6" t="s">
        <v>18</v>
      </c>
      <c r="D98" s="6" t="s">
        <v>19</v>
      </c>
      <c r="E98" s="6" t="s">
        <v>27</v>
      </c>
      <c r="F98" s="6" t="s">
        <v>31</v>
      </c>
      <c r="G98" s="6" t="s">
        <v>28</v>
      </c>
      <c r="H98" s="7">
        <v>97.16</v>
      </c>
      <c r="I98" s="9">
        <v>1</v>
      </c>
      <c r="J98" s="7">
        <v>4.8579999999999997</v>
      </c>
      <c r="K98" s="7">
        <v>102.018</v>
      </c>
      <c r="L98" s="12">
        <v>43532</v>
      </c>
      <c r="M98" s="14">
        <v>0.85972222222222228</v>
      </c>
      <c r="N98" s="6" t="s">
        <v>23</v>
      </c>
      <c r="O98" s="7">
        <v>97.16</v>
      </c>
      <c r="P98" s="2">
        <v>4.7619047620000003</v>
      </c>
      <c r="Q98" s="7">
        <v>4.8579999999999997</v>
      </c>
      <c r="R98" s="8">
        <v>7.2</v>
      </c>
      <c r="S98" s="16">
        <f t="shared" si="13"/>
        <v>288129.68099999981</v>
      </c>
      <c r="T98" s="16">
        <f t="shared" si="14"/>
        <v>10.6785</v>
      </c>
      <c r="U98" s="17">
        <f t="shared" si="15"/>
        <v>1042.6500000000001</v>
      </c>
      <c r="V98">
        <f t="shared" si="16"/>
        <v>905</v>
      </c>
      <c r="W98">
        <f t="shared" si="17"/>
        <v>595</v>
      </c>
      <c r="X98">
        <f t="shared" si="18"/>
        <v>905</v>
      </c>
      <c r="Y98" s="17">
        <f t="shared" si="19"/>
        <v>318.37533812154675</v>
      </c>
      <c r="Z98" t="str">
        <f t="shared" si="20"/>
        <v>Bad Product</v>
      </c>
      <c r="AA98" t="str">
        <f t="shared" si="21"/>
        <v>Bad</v>
      </c>
      <c r="AB98" t="str">
        <f t="shared" si="22"/>
        <v>Medium</v>
      </c>
      <c r="AC98">
        <f t="shared" si="23"/>
        <v>97268.965499999962</v>
      </c>
      <c r="AD98">
        <f t="shared" si="24"/>
        <v>48292.713000000011</v>
      </c>
      <c r="AE98">
        <f t="shared" si="25"/>
        <v>46038.047999999995</v>
      </c>
    </row>
    <row r="99" spans="1:31" ht="15.75" customHeight="1" x14ac:dyDescent="0.2">
      <c r="A99" s="1"/>
      <c r="B99" s="6" t="s">
        <v>132</v>
      </c>
      <c r="C99" s="6" t="s">
        <v>42</v>
      </c>
      <c r="D99" s="6" t="s">
        <v>43</v>
      </c>
      <c r="E99" s="6" t="s">
        <v>27</v>
      </c>
      <c r="F99" s="6" t="s">
        <v>31</v>
      </c>
      <c r="G99" s="6" t="s">
        <v>22</v>
      </c>
      <c r="H99" s="7">
        <v>87.87</v>
      </c>
      <c r="I99" s="9">
        <v>10</v>
      </c>
      <c r="J99" s="7">
        <v>43.935000000000002</v>
      </c>
      <c r="K99" s="7">
        <v>922.63499999999999</v>
      </c>
      <c r="L99" s="12">
        <v>43553</v>
      </c>
      <c r="M99" s="14">
        <v>0.43402777777777779</v>
      </c>
      <c r="N99" s="6" t="s">
        <v>23</v>
      </c>
      <c r="O99" s="7">
        <v>878.7</v>
      </c>
      <c r="P99" s="2">
        <v>4.7619047620000003</v>
      </c>
      <c r="Q99" s="7">
        <v>43.935000000000002</v>
      </c>
      <c r="R99" s="8">
        <v>5.0999999999999996</v>
      </c>
      <c r="S99" s="16">
        <f t="shared" si="13"/>
        <v>288027.66299999983</v>
      </c>
      <c r="T99" s="16">
        <f t="shared" si="14"/>
        <v>10.6785</v>
      </c>
      <c r="U99" s="17">
        <f t="shared" si="15"/>
        <v>1042.6500000000001</v>
      </c>
      <c r="V99">
        <f t="shared" si="16"/>
        <v>904</v>
      </c>
      <c r="W99">
        <f t="shared" si="17"/>
        <v>595</v>
      </c>
      <c r="X99">
        <f t="shared" si="18"/>
        <v>904</v>
      </c>
      <c r="Y99" s="17">
        <f t="shared" si="19"/>
        <v>318.61467146017679</v>
      </c>
      <c r="Z99" t="str">
        <f t="shared" si="20"/>
        <v>Bad Product</v>
      </c>
      <c r="AA99" t="str">
        <f t="shared" si="21"/>
        <v>Bad</v>
      </c>
      <c r="AB99" t="str">
        <f t="shared" si="22"/>
        <v>Low</v>
      </c>
      <c r="AC99">
        <f t="shared" si="23"/>
        <v>97268.965499999962</v>
      </c>
      <c r="AD99">
        <f t="shared" si="24"/>
        <v>48292.713000000011</v>
      </c>
      <c r="AE99">
        <f t="shared" si="25"/>
        <v>45936.029999999992</v>
      </c>
    </row>
    <row r="100" spans="1:31" ht="15.75" customHeight="1" x14ac:dyDescent="0.2">
      <c r="A100" s="1"/>
      <c r="B100" s="6" t="s">
        <v>133</v>
      </c>
      <c r="C100" s="6" t="s">
        <v>25</v>
      </c>
      <c r="D100" s="6" t="s">
        <v>26</v>
      </c>
      <c r="E100" s="6" t="s">
        <v>27</v>
      </c>
      <c r="F100" s="6" t="s">
        <v>21</v>
      </c>
      <c r="G100" s="6" t="s">
        <v>28</v>
      </c>
      <c r="H100" s="7">
        <v>12.45</v>
      </c>
      <c r="I100" s="9">
        <v>6</v>
      </c>
      <c r="J100" s="7">
        <v>3.7349999999999999</v>
      </c>
      <c r="K100" s="7">
        <v>78.435000000000002</v>
      </c>
      <c r="L100" s="12">
        <v>43505</v>
      </c>
      <c r="M100" s="14">
        <v>0.5493055555555556</v>
      </c>
      <c r="N100" s="6" t="s">
        <v>29</v>
      </c>
      <c r="O100" s="7">
        <v>74.7</v>
      </c>
      <c r="P100" s="2">
        <v>4.7619047620000003</v>
      </c>
      <c r="Q100" s="7">
        <v>3.7349999999999999</v>
      </c>
      <c r="R100" s="8">
        <v>4.0999999999999996</v>
      </c>
      <c r="S100" s="16">
        <f t="shared" si="13"/>
        <v>287105.02799999982</v>
      </c>
      <c r="T100" s="16">
        <f t="shared" si="14"/>
        <v>10.6785</v>
      </c>
      <c r="U100" s="17">
        <f t="shared" si="15"/>
        <v>1042.6500000000001</v>
      </c>
      <c r="V100">
        <f t="shared" si="16"/>
        <v>903</v>
      </c>
      <c r="W100">
        <f t="shared" si="17"/>
        <v>595</v>
      </c>
      <c r="X100">
        <f t="shared" si="18"/>
        <v>903</v>
      </c>
      <c r="Y100" s="17">
        <f t="shared" si="19"/>
        <v>317.94576744186026</v>
      </c>
      <c r="Z100" t="str">
        <f t="shared" si="20"/>
        <v>Bad Product</v>
      </c>
      <c r="AA100" t="str">
        <f t="shared" si="21"/>
        <v>Bad</v>
      </c>
      <c r="AB100" t="str">
        <f t="shared" si="22"/>
        <v>Low</v>
      </c>
      <c r="AC100">
        <f t="shared" si="23"/>
        <v>96346.330499999982</v>
      </c>
      <c r="AD100">
        <f t="shared" si="24"/>
        <v>48292.713000000011</v>
      </c>
      <c r="AE100">
        <f t="shared" si="25"/>
        <v>45936.029999999992</v>
      </c>
    </row>
    <row r="101" spans="1:31" ht="15.75" customHeight="1" x14ac:dyDescent="0.2">
      <c r="A101" s="1"/>
      <c r="B101" s="6" t="s">
        <v>134</v>
      </c>
      <c r="C101" s="6" t="s">
        <v>18</v>
      </c>
      <c r="D101" s="6" t="s">
        <v>19</v>
      </c>
      <c r="E101" s="6" t="s">
        <v>27</v>
      </c>
      <c r="F101" s="6" t="s">
        <v>31</v>
      </c>
      <c r="G101" s="6" t="s">
        <v>44</v>
      </c>
      <c r="H101" s="7">
        <v>52.75</v>
      </c>
      <c r="I101" s="9">
        <v>3</v>
      </c>
      <c r="J101" s="7">
        <v>7.9124999999999996</v>
      </c>
      <c r="K101" s="7">
        <v>166.16249999999999</v>
      </c>
      <c r="L101" s="12">
        <v>43547</v>
      </c>
      <c r="M101" s="14">
        <v>0.42777777777777776</v>
      </c>
      <c r="N101" s="6" t="s">
        <v>23</v>
      </c>
      <c r="O101" s="7">
        <v>158.25</v>
      </c>
      <c r="P101" s="2">
        <v>4.7619047620000003</v>
      </c>
      <c r="Q101" s="7">
        <v>7.9124999999999996</v>
      </c>
      <c r="R101" s="8">
        <v>9.3000000000000007</v>
      </c>
      <c r="S101" s="16">
        <f t="shared" si="13"/>
        <v>287026.59299999982</v>
      </c>
      <c r="T101" s="16">
        <f t="shared" si="14"/>
        <v>10.6785</v>
      </c>
      <c r="U101" s="17">
        <f t="shared" si="15"/>
        <v>1042.6500000000001</v>
      </c>
      <c r="V101">
        <f t="shared" si="16"/>
        <v>902</v>
      </c>
      <c r="W101">
        <f t="shared" si="17"/>
        <v>595</v>
      </c>
      <c r="X101">
        <f t="shared" si="18"/>
        <v>902</v>
      </c>
      <c r="Y101" s="17">
        <f t="shared" si="19"/>
        <v>318.21130044345875</v>
      </c>
      <c r="Z101" t="str">
        <f t="shared" si="20"/>
        <v>Good Product</v>
      </c>
      <c r="AA101" t="str">
        <f t="shared" si="21"/>
        <v>Bad</v>
      </c>
      <c r="AB101" t="str">
        <f t="shared" si="22"/>
        <v>High</v>
      </c>
      <c r="AC101">
        <f t="shared" si="23"/>
        <v>96346.330499999982</v>
      </c>
      <c r="AD101">
        <f t="shared" si="24"/>
        <v>48292.713000000011</v>
      </c>
      <c r="AE101">
        <f t="shared" si="25"/>
        <v>45936.029999999992</v>
      </c>
    </row>
    <row r="102" spans="1:31" ht="15.75" customHeight="1" x14ac:dyDescent="0.2">
      <c r="A102" s="1"/>
      <c r="B102" s="6" t="s">
        <v>135</v>
      </c>
      <c r="C102" s="6" t="s">
        <v>42</v>
      </c>
      <c r="D102" s="6" t="s">
        <v>43</v>
      </c>
      <c r="E102" s="6" t="s">
        <v>27</v>
      </c>
      <c r="F102" s="6" t="s">
        <v>31</v>
      </c>
      <c r="G102" s="6" t="s">
        <v>32</v>
      </c>
      <c r="H102" s="7">
        <v>82.7</v>
      </c>
      <c r="I102" s="9">
        <v>6</v>
      </c>
      <c r="J102" s="7">
        <v>24.81</v>
      </c>
      <c r="K102" s="7">
        <v>521.01</v>
      </c>
      <c r="L102" s="12">
        <v>43529</v>
      </c>
      <c r="M102" s="14">
        <v>0.75972222222222219</v>
      </c>
      <c r="N102" s="6" t="s">
        <v>29</v>
      </c>
      <c r="O102" s="7">
        <v>496.2</v>
      </c>
      <c r="P102" s="2">
        <v>4.7619047620000003</v>
      </c>
      <c r="Q102" s="7">
        <v>24.81</v>
      </c>
      <c r="R102" s="8">
        <v>7.4</v>
      </c>
      <c r="S102" s="16">
        <f t="shared" si="13"/>
        <v>286860.43049999984</v>
      </c>
      <c r="T102" s="16">
        <f t="shared" si="14"/>
        <v>10.6785</v>
      </c>
      <c r="U102" s="17">
        <f t="shared" si="15"/>
        <v>1042.6500000000001</v>
      </c>
      <c r="V102">
        <f t="shared" si="16"/>
        <v>901</v>
      </c>
      <c r="W102">
        <f t="shared" si="17"/>
        <v>595</v>
      </c>
      <c r="X102">
        <f t="shared" si="18"/>
        <v>901</v>
      </c>
      <c r="Y102" s="17">
        <f t="shared" si="19"/>
        <v>318.38005604883443</v>
      </c>
      <c r="Z102" t="str">
        <f t="shared" si="20"/>
        <v>Bad Product</v>
      </c>
      <c r="AA102" t="str">
        <f t="shared" si="21"/>
        <v>Bad</v>
      </c>
      <c r="AB102" t="str">
        <f t="shared" si="22"/>
        <v>Medium</v>
      </c>
      <c r="AC102">
        <f t="shared" si="23"/>
        <v>96346.330499999982</v>
      </c>
      <c r="AD102">
        <f t="shared" si="24"/>
        <v>48292.713000000011</v>
      </c>
      <c r="AE102">
        <f t="shared" si="25"/>
        <v>45769.867499999993</v>
      </c>
    </row>
    <row r="103" spans="1:31" ht="15.75" customHeight="1" x14ac:dyDescent="0.2">
      <c r="A103" s="1"/>
      <c r="B103" s="6" t="s">
        <v>136</v>
      </c>
      <c r="C103" s="6" t="s">
        <v>25</v>
      </c>
      <c r="D103" s="6" t="s">
        <v>26</v>
      </c>
      <c r="E103" s="6" t="s">
        <v>20</v>
      </c>
      <c r="F103" s="6" t="s">
        <v>31</v>
      </c>
      <c r="G103" s="6" t="s">
        <v>46</v>
      </c>
      <c r="H103" s="7">
        <v>48.71</v>
      </c>
      <c r="I103" s="9">
        <v>1</v>
      </c>
      <c r="J103" s="7">
        <v>2.4355000000000002</v>
      </c>
      <c r="K103" s="7">
        <v>51.145499999999998</v>
      </c>
      <c r="L103" s="12">
        <v>43550</v>
      </c>
      <c r="M103" s="14">
        <v>0.80555555555555558</v>
      </c>
      <c r="N103" s="6" t="s">
        <v>29</v>
      </c>
      <c r="O103" s="7">
        <v>48.71</v>
      </c>
      <c r="P103" s="2">
        <v>4.7619047620000003</v>
      </c>
      <c r="Q103" s="7">
        <v>2.4355000000000002</v>
      </c>
      <c r="R103" s="8">
        <v>4.0999999999999996</v>
      </c>
      <c r="S103" s="16">
        <f t="shared" si="13"/>
        <v>286339.42049999983</v>
      </c>
      <c r="T103" s="16">
        <f t="shared" si="14"/>
        <v>10.6785</v>
      </c>
      <c r="U103" s="17">
        <f t="shared" si="15"/>
        <v>1042.6500000000001</v>
      </c>
      <c r="V103">
        <f t="shared" si="16"/>
        <v>900</v>
      </c>
      <c r="W103">
        <f t="shared" si="17"/>
        <v>595</v>
      </c>
      <c r="X103">
        <f t="shared" si="18"/>
        <v>900</v>
      </c>
      <c r="Y103" s="17">
        <f t="shared" si="19"/>
        <v>318.15491166666646</v>
      </c>
      <c r="Z103" t="str">
        <f t="shared" si="20"/>
        <v>Bad Product</v>
      </c>
      <c r="AA103" t="str">
        <f t="shared" si="21"/>
        <v>Bad</v>
      </c>
      <c r="AB103" t="str">
        <f t="shared" si="22"/>
        <v>Low</v>
      </c>
      <c r="AC103">
        <f t="shared" si="23"/>
        <v>95825.320499999973</v>
      </c>
      <c r="AD103">
        <f t="shared" si="24"/>
        <v>48292.713000000011</v>
      </c>
      <c r="AE103">
        <f t="shared" si="25"/>
        <v>45769.867499999993</v>
      </c>
    </row>
    <row r="104" spans="1:31" ht="15.75" customHeight="1" x14ac:dyDescent="0.2">
      <c r="A104" s="1"/>
      <c r="B104" s="6" t="s">
        <v>137</v>
      </c>
      <c r="C104" s="6" t="s">
        <v>25</v>
      </c>
      <c r="D104" s="6" t="s">
        <v>26</v>
      </c>
      <c r="E104" s="6" t="s">
        <v>27</v>
      </c>
      <c r="F104" s="6" t="s">
        <v>31</v>
      </c>
      <c r="G104" s="6" t="s">
        <v>46</v>
      </c>
      <c r="H104" s="7">
        <v>78.55</v>
      </c>
      <c r="I104" s="9">
        <v>9</v>
      </c>
      <c r="J104" s="7">
        <v>35.347499999999997</v>
      </c>
      <c r="K104" s="7">
        <v>742.29750000000001</v>
      </c>
      <c r="L104" s="12">
        <v>43525</v>
      </c>
      <c r="M104" s="14">
        <v>0.55694444444444446</v>
      </c>
      <c r="N104" s="6" t="s">
        <v>29</v>
      </c>
      <c r="O104" s="7">
        <v>706.95</v>
      </c>
      <c r="P104" s="2">
        <v>4.7619047620000003</v>
      </c>
      <c r="Q104" s="7">
        <v>35.347499999999997</v>
      </c>
      <c r="R104" s="8">
        <v>7.2</v>
      </c>
      <c r="S104" s="16">
        <f t="shared" si="13"/>
        <v>286288.27499999979</v>
      </c>
      <c r="T104" s="16">
        <f t="shared" si="14"/>
        <v>10.6785</v>
      </c>
      <c r="U104" s="17">
        <f t="shared" si="15"/>
        <v>1042.6500000000001</v>
      </c>
      <c r="V104">
        <f t="shared" si="16"/>
        <v>899</v>
      </c>
      <c r="W104">
        <f t="shared" si="17"/>
        <v>595</v>
      </c>
      <c r="X104">
        <f t="shared" si="18"/>
        <v>899</v>
      </c>
      <c r="Y104" s="17">
        <f t="shared" si="19"/>
        <v>318.45191879866496</v>
      </c>
      <c r="Z104" t="str">
        <f t="shared" si="20"/>
        <v>Bad Product</v>
      </c>
      <c r="AA104" t="str">
        <f t="shared" si="21"/>
        <v>Bad</v>
      </c>
      <c r="AB104" t="str">
        <f t="shared" si="22"/>
        <v>Medium</v>
      </c>
      <c r="AC104">
        <f t="shared" si="23"/>
        <v>95825.320499999973</v>
      </c>
      <c r="AD104">
        <f t="shared" si="24"/>
        <v>48292.713000000011</v>
      </c>
      <c r="AE104">
        <f t="shared" si="25"/>
        <v>45769.867499999993</v>
      </c>
    </row>
    <row r="105" spans="1:31" ht="15.75" customHeight="1" x14ac:dyDescent="0.2">
      <c r="A105" s="1"/>
      <c r="B105" s="6" t="s">
        <v>138</v>
      </c>
      <c r="C105" s="6" t="s">
        <v>25</v>
      </c>
      <c r="D105" s="6" t="s">
        <v>26</v>
      </c>
      <c r="E105" s="6" t="s">
        <v>27</v>
      </c>
      <c r="F105" s="6" t="s">
        <v>21</v>
      </c>
      <c r="G105" s="6" t="s">
        <v>28</v>
      </c>
      <c r="H105" s="7">
        <v>23.07</v>
      </c>
      <c r="I105" s="9">
        <v>9</v>
      </c>
      <c r="J105" s="7">
        <v>10.381500000000001</v>
      </c>
      <c r="K105" s="7">
        <v>218.01150000000001</v>
      </c>
      <c r="L105" s="12">
        <v>43497</v>
      </c>
      <c r="M105" s="14">
        <v>0.47708333333333336</v>
      </c>
      <c r="N105" s="6" t="s">
        <v>29</v>
      </c>
      <c r="O105" s="7">
        <v>207.63</v>
      </c>
      <c r="P105" s="2">
        <v>4.7619047620000003</v>
      </c>
      <c r="Q105" s="7">
        <v>10.381500000000001</v>
      </c>
      <c r="R105" s="8">
        <v>4.9000000000000004</v>
      </c>
      <c r="S105" s="16">
        <f t="shared" si="13"/>
        <v>285545.97749999975</v>
      </c>
      <c r="T105" s="16">
        <f t="shared" si="14"/>
        <v>10.6785</v>
      </c>
      <c r="U105" s="17">
        <f t="shared" si="15"/>
        <v>1042.6500000000001</v>
      </c>
      <c r="V105">
        <f t="shared" si="16"/>
        <v>898</v>
      </c>
      <c r="W105">
        <f t="shared" si="17"/>
        <v>595</v>
      </c>
      <c r="X105">
        <f t="shared" si="18"/>
        <v>898</v>
      </c>
      <c r="Y105" s="17">
        <f t="shared" si="19"/>
        <v>317.97993040089057</v>
      </c>
      <c r="Z105" t="str">
        <f t="shared" si="20"/>
        <v>Bad Product</v>
      </c>
      <c r="AA105" t="str">
        <f t="shared" si="21"/>
        <v>Bad</v>
      </c>
      <c r="AB105" t="str">
        <f t="shared" si="22"/>
        <v>Low</v>
      </c>
      <c r="AC105">
        <f t="shared" si="23"/>
        <v>95825.320499999973</v>
      </c>
      <c r="AD105">
        <f t="shared" si="24"/>
        <v>48292.713000000011</v>
      </c>
      <c r="AE105">
        <f t="shared" si="25"/>
        <v>45769.867499999993</v>
      </c>
    </row>
    <row r="106" spans="1:31" ht="15.75" customHeight="1" x14ac:dyDescent="0.2">
      <c r="A106" s="1"/>
      <c r="B106" s="6" t="s">
        <v>139</v>
      </c>
      <c r="C106" s="6" t="s">
        <v>18</v>
      </c>
      <c r="D106" s="6" t="s">
        <v>19</v>
      </c>
      <c r="E106" s="6" t="s">
        <v>27</v>
      </c>
      <c r="F106" s="6" t="s">
        <v>31</v>
      </c>
      <c r="G106" s="6" t="s">
        <v>44</v>
      </c>
      <c r="H106" s="7">
        <v>58.26</v>
      </c>
      <c r="I106" s="9">
        <v>6</v>
      </c>
      <c r="J106" s="7">
        <v>17.478000000000002</v>
      </c>
      <c r="K106" s="7">
        <v>367.03800000000001</v>
      </c>
      <c r="L106" s="12">
        <v>43552</v>
      </c>
      <c r="M106" s="14">
        <v>0.69722222222222219</v>
      </c>
      <c r="N106" s="6" t="s">
        <v>29</v>
      </c>
      <c r="O106" s="7">
        <v>349.56</v>
      </c>
      <c r="P106" s="2">
        <v>4.7619047620000003</v>
      </c>
      <c r="Q106" s="7">
        <v>17.478000000000002</v>
      </c>
      <c r="R106" s="8">
        <v>9.9</v>
      </c>
      <c r="S106" s="16">
        <f t="shared" si="13"/>
        <v>285327.96599999978</v>
      </c>
      <c r="T106" s="16">
        <f t="shared" si="14"/>
        <v>10.6785</v>
      </c>
      <c r="U106" s="17">
        <f t="shared" si="15"/>
        <v>1042.6500000000001</v>
      </c>
      <c r="V106">
        <f t="shared" si="16"/>
        <v>897</v>
      </c>
      <c r="W106">
        <f t="shared" si="17"/>
        <v>595</v>
      </c>
      <c r="X106">
        <f t="shared" si="18"/>
        <v>897</v>
      </c>
      <c r="Y106" s="17">
        <f t="shared" si="19"/>
        <v>318.09137792642116</v>
      </c>
      <c r="Z106" t="str">
        <f t="shared" si="20"/>
        <v>Good Product</v>
      </c>
      <c r="AA106" t="str">
        <f t="shared" si="21"/>
        <v>Bad</v>
      </c>
      <c r="AB106" t="str">
        <f t="shared" si="22"/>
        <v>High</v>
      </c>
      <c r="AC106">
        <f t="shared" si="23"/>
        <v>95825.320499999973</v>
      </c>
      <c r="AD106">
        <f t="shared" si="24"/>
        <v>48292.713000000011</v>
      </c>
      <c r="AE106">
        <f t="shared" si="25"/>
        <v>45769.867499999993</v>
      </c>
    </row>
    <row r="107" spans="1:31" ht="15.75" customHeight="1" x14ac:dyDescent="0.2">
      <c r="A107" s="1"/>
      <c r="B107" s="6" t="s">
        <v>140</v>
      </c>
      <c r="C107" s="6" t="s">
        <v>42</v>
      </c>
      <c r="D107" s="6" t="s">
        <v>43</v>
      </c>
      <c r="E107" s="6" t="s">
        <v>27</v>
      </c>
      <c r="F107" s="6" t="s">
        <v>31</v>
      </c>
      <c r="G107" s="6" t="s">
        <v>22</v>
      </c>
      <c r="H107" s="7">
        <v>30.35</v>
      </c>
      <c r="I107" s="9">
        <v>7</v>
      </c>
      <c r="J107" s="7">
        <v>10.6225</v>
      </c>
      <c r="K107" s="7">
        <v>223.07249999999999</v>
      </c>
      <c r="L107" s="12">
        <v>43543</v>
      </c>
      <c r="M107" s="14">
        <v>0.7631944444444444</v>
      </c>
      <c r="N107" s="6" t="s">
        <v>29</v>
      </c>
      <c r="O107" s="7">
        <v>212.45</v>
      </c>
      <c r="P107" s="2">
        <v>4.7619047620000003</v>
      </c>
      <c r="Q107" s="7">
        <v>10.6225</v>
      </c>
      <c r="R107" s="8">
        <v>8</v>
      </c>
      <c r="S107" s="16">
        <f t="shared" si="13"/>
        <v>284960.92799999984</v>
      </c>
      <c r="T107" s="16">
        <f t="shared" si="14"/>
        <v>10.6785</v>
      </c>
      <c r="U107" s="17">
        <f t="shared" si="15"/>
        <v>1042.6500000000001</v>
      </c>
      <c r="V107">
        <f t="shared" si="16"/>
        <v>896</v>
      </c>
      <c r="W107">
        <f t="shared" si="17"/>
        <v>595</v>
      </c>
      <c r="X107">
        <f t="shared" si="18"/>
        <v>896</v>
      </c>
      <c r="Y107" s="17">
        <f t="shared" si="19"/>
        <v>318.03674999999981</v>
      </c>
      <c r="Z107" t="str">
        <f t="shared" si="20"/>
        <v>Bad Product</v>
      </c>
      <c r="AA107" t="str">
        <f t="shared" si="21"/>
        <v>Bad</v>
      </c>
      <c r="AB107" t="str">
        <f t="shared" si="22"/>
        <v>Medium</v>
      </c>
      <c r="AC107">
        <f t="shared" si="23"/>
        <v>95825.320499999973</v>
      </c>
      <c r="AD107">
        <f t="shared" si="24"/>
        <v>48292.713000000011</v>
      </c>
      <c r="AE107">
        <f t="shared" si="25"/>
        <v>45402.829499999993</v>
      </c>
    </row>
    <row r="108" spans="1:31" ht="15.75" customHeight="1" x14ac:dyDescent="0.2">
      <c r="A108" s="1"/>
      <c r="B108" s="6" t="s">
        <v>141</v>
      </c>
      <c r="C108" s="6" t="s">
        <v>18</v>
      </c>
      <c r="D108" s="6" t="s">
        <v>19</v>
      </c>
      <c r="E108" s="6" t="s">
        <v>20</v>
      </c>
      <c r="F108" s="6" t="s">
        <v>31</v>
      </c>
      <c r="G108" s="6" t="s">
        <v>28</v>
      </c>
      <c r="H108" s="7">
        <v>88.67</v>
      </c>
      <c r="I108" s="9">
        <v>10</v>
      </c>
      <c r="J108" s="7">
        <v>44.335000000000001</v>
      </c>
      <c r="K108" s="7">
        <v>931.03499999999997</v>
      </c>
      <c r="L108" s="12">
        <v>43477</v>
      </c>
      <c r="M108" s="14">
        <v>0.61805555555555558</v>
      </c>
      <c r="N108" s="6" t="s">
        <v>23</v>
      </c>
      <c r="O108" s="7">
        <v>886.7</v>
      </c>
      <c r="P108" s="2">
        <v>4.7619047620000003</v>
      </c>
      <c r="Q108" s="7">
        <v>44.335000000000001</v>
      </c>
      <c r="R108" s="8">
        <v>7.3</v>
      </c>
      <c r="S108" s="16">
        <f t="shared" si="13"/>
        <v>284737.85549999983</v>
      </c>
      <c r="T108" s="16">
        <f t="shared" si="14"/>
        <v>10.6785</v>
      </c>
      <c r="U108" s="17">
        <f t="shared" si="15"/>
        <v>1042.6500000000001</v>
      </c>
      <c r="V108">
        <f t="shared" si="16"/>
        <v>895</v>
      </c>
      <c r="W108">
        <f t="shared" si="17"/>
        <v>595</v>
      </c>
      <c r="X108">
        <f t="shared" si="18"/>
        <v>895</v>
      </c>
      <c r="Y108" s="17">
        <f t="shared" si="19"/>
        <v>318.14285530726238</v>
      </c>
      <c r="Z108" t="str">
        <f t="shared" si="20"/>
        <v>Bad Product</v>
      </c>
      <c r="AA108" t="str">
        <f t="shared" si="21"/>
        <v>Bad</v>
      </c>
      <c r="AB108" t="str">
        <f t="shared" si="22"/>
        <v>Medium</v>
      </c>
      <c r="AC108">
        <f t="shared" si="23"/>
        <v>95602.247999999963</v>
      </c>
      <c r="AD108">
        <f t="shared" si="24"/>
        <v>48292.713000000011</v>
      </c>
      <c r="AE108">
        <f t="shared" si="25"/>
        <v>45402.829499999993</v>
      </c>
    </row>
    <row r="109" spans="1:31" ht="15.75" customHeight="1" x14ac:dyDescent="0.2">
      <c r="A109" s="1"/>
      <c r="B109" s="6" t="s">
        <v>142</v>
      </c>
      <c r="C109" s="6" t="s">
        <v>25</v>
      </c>
      <c r="D109" s="6" t="s">
        <v>26</v>
      </c>
      <c r="E109" s="6" t="s">
        <v>27</v>
      </c>
      <c r="F109" s="6" t="s">
        <v>31</v>
      </c>
      <c r="G109" s="6" t="s">
        <v>46</v>
      </c>
      <c r="H109" s="7">
        <v>27.38</v>
      </c>
      <c r="I109" s="9">
        <v>6</v>
      </c>
      <c r="J109" s="7">
        <v>8.2140000000000004</v>
      </c>
      <c r="K109" s="7">
        <v>172.494</v>
      </c>
      <c r="L109" s="12">
        <v>43470</v>
      </c>
      <c r="M109" s="14">
        <v>0.87083333333333335</v>
      </c>
      <c r="N109" s="6" t="s">
        <v>33</v>
      </c>
      <c r="O109" s="7">
        <v>164.28</v>
      </c>
      <c r="P109" s="2">
        <v>4.7619047620000003</v>
      </c>
      <c r="Q109" s="7">
        <v>8.2140000000000004</v>
      </c>
      <c r="R109" s="8">
        <v>7.9</v>
      </c>
      <c r="S109" s="16">
        <f t="shared" si="13"/>
        <v>283806.82049999991</v>
      </c>
      <c r="T109" s="16">
        <f t="shared" si="14"/>
        <v>10.6785</v>
      </c>
      <c r="U109" s="17">
        <f t="shared" si="15"/>
        <v>1042.6500000000001</v>
      </c>
      <c r="V109">
        <f t="shared" si="16"/>
        <v>894</v>
      </c>
      <c r="W109">
        <f t="shared" si="17"/>
        <v>595</v>
      </c>
      <c r="X109">
        <f t="shared" si="18"/>
        <v>894</v>
      </c>
      <c r="Y109" s="17">
        <f t="shared" si="19"/>
        <v>317.45729362416097</v>
      </c>
      <c r="Z109" t="str">
        <f t="shared" si="20"/>
        <v>Bad Product</v>
      </c>
      <c r="AA109" t="str">
        <f t="shared" si="21"/>
        <v>Bad</v>
      </c>
      <c r="AB109" t="str">
        <f t="shared" si="22"/>
        <v>Medium</v>
      </c>
      <c r="AC109">
        <f t="shared" si="23"/>
        <v>95602.247999999963</v>
      </c>
      <c r="AD109">
        <f t="shared" si="24"/>
        <v>48292.713000000011</v>
      </c>
      <c r="AE109">
        <f t="shared" si="25"/>
        <v>44471.794499999989</v>
      </c>
    </row>
    <row r="110" spans="1:31" ht="15.75" customHeight="1" x14ac:dyDescent="0.2">
      <c r="A110" s="1"/>
      <c r="B110" s="6" t="s">
        <v>143</v>
      </c>
      <c r="C110" s="6" t="s">
        <v>18</v>
      </c>
      <c r="D110" s="6" t="s">
        <v>19</v>
      </c>
      <c r="E110" s="6" t="s">
        <v>27</v>
      </c>
      <c r="F110" s="6" t="s">
        <v>31</v>
      </c>
      <c r="G110" s="6" t="s">
        <v>36</v>
      </c>
      <c r="H110" s="7">
        <v>62.13</v>
      </c>
      <c r="I110" s="9">
        <v>6</v>
      </c>
      <c r="J110" s="7">
        <v>18.638999999999999</v>
      </c>
      <c r="K110" s="7">
        <v>391.41899999999998</v>
      </c>
      <c r="L110" s="12">
        <v>43546</v>
      </c>
      <c r="M110" s="14">
        <v>0.84652777777777777</v>
      </c>
      <c r="N110" s="6" t="s">
        <v>29</v>
      </c>
      <c r="O110" s="7">
        <v>372.78</v>
      </c>
      <c r="P110" s="2">
        <v>4.7619047620000003</v>
      </c>
      <c r="Q110" s="7">
        <v>18.638999999999999</v>
      </c>
      <c r="R110" s="8">
        <v>7.4</v>
      </c>
      <c r="S110" s="16">
        <f t="shared" si="13"/>
        <v>283634.32649999991</v>
      </c>
      <c r="T110" s="16">
        <f t="shared" si="14"/>
        <v>10.6785</v>
      </c>
      <c r="U110" s="17">
        <f t="shared" si="15"/>
        <v>1042.6500000000001</v>
      </c>
      <c r="V110">
        <f t="shared" si="16"/>
        <v>893</v>
      </c>
      <c r="W110">
        <f t="shared" si="17"/>
        <v>595</v>
      </c>
      <c r="X110">
        <f t="shared" si="18"/>
        <v>893</v>
      </c>
      <c r="Y110" s="17">
        <f t="shared" si="19"/>
        <v>317.61962653975354</v>
      </c>
      <c r="Z110" t="str">
        <f t="shared" si="20"/>
        <v>Bad Product</v>
      </c>
      <c r="AA110" t="str">
        <f t="shared" si="21"/>
        <v>Bad</v>
      </c>
      <c r="AB110" t="str">
        <f t="shared" si="22"/>
        <v>Medium</v>
      </c>
      <c r="AC110">
        <f t="shared" si="23"/>
        <v>95602.247999999963</v>
      </c>
      <c r="AD110">
        <f t="shared" si="24"/>
        <v>48292.713000000011</v>
      </c>
      <c r="AE110">
        <f t="shared" si="25"/>
        <v>44471.794499999989</v>
      </c>
    </row>
    <row r="111" spans="1:31" ht="15.75" customHeight="1" x14ac:dyDescent="0.2">
      <c r="A111" s="1"/>
      <c r="B111" s="6" t="s">
        <v>144</v>
      </c>
      <c r="C111" s="6" t="s">
        <v>25</v>
      </c>
      <c r="D111" s="6" t="s">
        <v>26</v>
      </c>
      <c r="E111" s="6" t="s">
        <v>27</v>
      </c>
      <c r="F111" s="6" t="s">
        <v>21</v>
      </c>
      <c r="G111" s="6" t="s">
        <v>44</v>
      </c>
      <c r="H111" s="7">
        <v>33.979999999999997</v>
      </c>
      <c r="I111" s="9">
        <v>9</v>
      </c>
      <c r="J111" s="7">
        <v>15.291</v>
      </c>
      <c r="K111" s="7">
        <v>321.11099999999999</v>
      </c>
      <c r="L111" s="12">
        <v>43548</v>
      </c>
      <c r="M111" s="14">
        <v>0.4465277777777778</v>
      </c>
      <c r="N111" s="6" t="s">
        <v>29</v>
      </c>
      <c r="O111" s="7">
        <v>305.82</v>
      </c>
      <c r="P111" s="2">
        <v>4.7619047620000003</v>
      </c>
      <c r="Q111" s="7">
        <v>15.291</v>
      </c>
      <c r="R111" s="8">
        <v>4.2</v>
      </c>
      <c r="S111" s="16">
        <f t="shared" si="13"/>
        <v>283242.90749999991</v>
      </c>
      <c r="T111" s="16">
        <f t="shared" si="14"/>
        <v>10.6785</v>
      </c>
      <c r="U111" s="17">
        <f t="shared" si="15"/>
        <v>1042.6500000000001</v>
      </c>
      <c r="V111">
        <f t="shared" si="16"/>
        <v>892</v>
      </c>
      <c r="W111">
        <f t="shared" si="17"/>
        <v>595</v>
      </c>
      <c r="X111">
        <f t="shared" si="18"/>
        <v>892</v>
      </c>
      <c r="Y111" s="17">
        <f t="shared" si="19"/>
        <v>317.5368918161434</v>
      </c>
      <c r="Z111" t="str">
        <f t="shared" si="20"/>
        <v>Bad Product</v>
      </c>
      <c r="AA111" t="str">
        <f t="shared" si="21"/>
        <v>Bad</v>
      </c>
      <c r="AB111" t="str">
        <f t="shared" si="22"/>
        <v>Low</v>
      </c>
      <c r="AC111">
        <f t="shared" si="23"/>
        <v>95602.247999999963</v>
      </c>
      <c r="AD111">
        <f t="shared" si="24"/>
        <v>48292.713000000011</v>
      </c>
      <c r="AE111">
        <f t="shared" si="25"/>
        <v>44080.375499999995</v>
      </c>
    </row>
    <row r="112" spans="1:31" ht="15.75" customHeight="1" x14ac:dyDescent="0.2">
      <c r="A112" s="1"/>
      <c r="B112" s="6" t="s">
        <v>145</v>
      </c>
      <c r="C112" s="6" t="s">
        <v>25</v>
      </c>
      <c r="D112" s="6" t="s">
        <v>26</v>
      </c>
      <c r="E112" s="6" t="s">
        <v>20</v>
      </c>
      <c r="F112" s="6" t="s">
        <v>31</v>
      </c>
      <c r="G112" s="6" t="s">
        <v>28</v>
      </c>
      <c r="H112" s="7">
        <v>81.97</v>
      </c>
      <c r="I112" s="9">
        <v>10</v>
      </c>
      <c r="J112" s="7">
        <v>40.984999999999999</v>
      </c>
      <c r="K112" s="7">
        <v>860.68499999999995</v>
      </c>
      <c r="L112" s="12">
        <v>43527</v>
      </c>
      <c r="M112" s="14">
        <v>0.60416666666666663</v>
      </c>
      <c r="N112" s="6" t="s">
        <v>29</v>
      </c>
      <c r="O112" s="7">
        <v>819.7</v>
      </c>
      <c r="P112" s="2">
        <v>4.7619047620000003</v>
      </c>
      <c r="Q112" s="7">
        <v>40.984999999999999</v>
      </c>
      <c r="R112" s="8">
        <v>9.1999999999999993</v>
      </c>
      <c r="S112" s="16">
        <f t="shared" si="13"/>
        <v>282921.7965</v>
      </c>
      <c r="T112" s="16">
        <f t="shared" si="14"/>
        <v>10.6785</v>
      </c>
      <c r="U112" s="17">
        <f t="shared" si="15"/>
        <v>1042.6500000000001</v>
      </c>
      <c r="V112">
        <f t="shared" si="16"/>
        <v>891</v>
      </c>
      <c r="W112">
        <f t="shared" si="17"/>
        <v>595</v>
      </c>
      <c r="X112">
        <f t="shared" si="18"/>
        <v>891</v>
      </c>
      <c r="Y112" s="17">
        <f t="shared" si="19"/>
        <v>317.53288047138045</v>
      </c>
      <c r="Z112" t="str">
        <f t="shared" si="20"/>
        <v>Good Product</v>
      </c>
      <c r="AA112" t="str">
        <f t="shared" si="21"/>
        <v>Good</v>
      </c>
      <c r="AB112" t="str">
        <f t="shared" si="22"/>
        <v>High</v>
      </c>
      <c r="AC112">
        <f t="shared" si="23"/>
        <v>95602.247999999963</v>
      </c>
      <c r="AD112">
        <f t="shared" si="24"/>
        <v>48292.713000000011</v>
      </c>
      <c r="AE112">
        <f t="shared" si="25"/>
        <v>44080.375499999995</v>
      </c>
    </row>
    <row r="113" spans="1:31" ht="15.75" customHeight="1" x14ac:dyDescent="0.2">
      <c r="A113" s="1"/>
      <c r="B113" s="6" t="s">
        <v>146</v>
      </c>
      <c r="C113" s="6" t="s">
        <v>42</v>
      </c>
      <c r="D113" s="6" t="s">
        <v>43</v>
      </c>
      <c r="E113" s="6" t="s">
        <v>20</v>
      </c>
      <c r="F113" s="6" t="s">
        <v>21</v>
      </c>
      <c r="G113" s="6" t="s">
        <v>36</v>
      </c>
      <c r="H113" s="7">
        <v>16.489999999999998</v>
      </c>
      <c r="I113" s="9">
        <v>2</v>
      </c>
      <c r="J113" s="7">
        <v>1.649</v>
      </c>
      <c r="K113" s="7">
        <v>34.628999999999998</v>
      </c>
      <c r="L113" s="12">
        <v>43501</v>
      </c>
      <c r="M113" s="14">
        <v>0.48055555555555557</v>
      </c>
      <c r="N113" s="6" t="s">
        <v>23</v>
      </c>
      <c r="O113" s="7">
        <v>32.979999999999997</v>
      </c>
      <c r="P113" s="2">
        <v>4.7619047620000003</v>
      </c>
      <c r="Q113" s="7">
        <v>1.649</v>
      </c>
      <c r="R113" s="8">
        <v>4.5999999999999996</v>
      </c>
      <c r="S113" s="16">
        <f t="shared" si="13"/>
        <v>282061.11149999994</v>
      </c>
      <c r="T113" s="16">
        <f t="shared" si="14"/>
        <v>10.6785</v>
      </c>
      <c r="U113" s="17">
        <f t="shared" si="15"/>
        <v>1042.6500000000001</v>
      </c>
      <c r="V113">
        <f t="shared" si="16"/>
        <v>890</v>
      </c>
      <c r="W113">
        <f t="shared" si="17"/>
        <v>595</v>
      </c>
      <c r="X113">
        <f t="shared" si="18"/>
        <v>890</v>
      </c>
      <c r="Y113" s="17">
        <f t="shared" si="19"/>
        <v>316.92259719101116</v>
      </c>
      <c r="Z113" t="str">
        <f t="shared" si="20"/>
        <v>Bad Product</v>
      </c>
      <c r="AA113" t="str">
        <f t="shared" si="21"/>
        <v>Bad</v>
      </c>
      <c r="AB113" t="str">
        <f t="shared" si="22"/>
        <v>Low</v>
      </c>
      <c r="AC113">
        <f t="shared" si="23"/>
        <v>95602.247999999963</v>
      </c>
      <c r="AD113">
        <f t="shared" si="24"/>
        <v>48292.713000000011</v>
      </c>
      <c r="AE113">
        <f t="shared" si="25"/>
        <v>44080.375499999995</v>
      </c>
    </row>
    <row r="114" spans="1:31" ht="15.75" customHeight="1" x14ac:dyDescent="0.2">
      <c r="A114" s="1"/>
      <c r="B114" s="6" t="s">
        <v>147</v>
      </c>
      <c r="C114" s="6" t="s">
        <v>25</v>
      </c>
      <c r="D114" s="6" t="s">
        <v>26</v>
      </c>
      <c r="E114" s="6" t="s">
        <v>20</v>
      </c>
      <c r="F114" s="6" t="s">
        <v>21</v>
      </c>
      <c r="G114" s="6" t="s">
        <v>22</v>
      </c>
      <c r="H114" s="7">
        <v>98.21</v>
      </c>
      <c r="I114" s="9">
        <v>3</v>
      </c>
      <c r="J114" s="7">
        <v>14.7315</v>
      </c>
      <c r="K114" s="7">
        <v>309.36149999999998</v>
      </c>
      <c r="L114" s="12">
        <v>43501</v>
      </c>
      <c r="M114" s="14">
        <v>0.44513888888888886</v>
      </c>
      <c r="N114" s="6" t="s">
        <v>33</v>
      </c>
      <c r="O114" s="7">
        <v>294.63</v>
      </c>
      <c r="P114" s="2">
        <v>4.7619047620000003</v>
      </c>
      <c r="Q114" s="7">
        <v>14.7315</v>
      </c>
      <c r="R114" s="8">
        <v>7.8</v>
      </c>
      <c r="S114" s="16">
        <f t="shared" si="13"/>
        <v>282026.48249999998</v>
      </c>
      <c r="T114" s="16">
        <f t="shared" si="14"/>
        <v>10.6785</v>
      </c>
      <c r="U114" s="17">
        <f t="shared" si="15"/>
        <v>1042.6500000000001</v>
      </c>
      <c r="V114">
        <f t="shared" si="16"/>
        <v>889</v>
      </c>
      <c r="W114">
        <f t="shared" si="17"/>
        <v>595</v>
      </c>
      <c r="X114">
        <f t="shared" si="18"/>
        <v>889</v>
      </c>
      <c r="Y114" s="17">
        <f t="shared" si="19"/>
        <v>317.24013779527559</v>
      </c>
      <c r="Z114" t="str">
        <f t="shared" si="20"/>
        <v>Bad Product</v>
      </c>
      <c r="AA114" t="str">
        <f t="shared" si="21"/>
        <v>Bad</v>
      </c>
      <c r="AB114" t="str">
        <f t="shared" si="22"/>
        <v>Medium</v>
      </c>
      <c r="AC114">
        <f t="shared" si="23"/>
        <v>95567.618999999962</v>
      </c>
      <c r="AD114">
        <f t="shared" si="24"/>
        <v>48258.08400000001</v>
      </c>
      <c r="AE114">
        <f t="shared" si="25"/>
        <v>44080.375499999995</v>
      </c>
    </row>
    <row r="115" spans="1:31" ht="15.75" customHeight="1" x14ac:dyDescent="0.2">
      <c r="A115" s="1"/>
      <c r="B115" s="6" t="s">
        <v>148</v>
      </c>
      <c r="C115" s="6" t="s">
        <v>42</v>
      </c>
      <c r="D115" s="6" t="s">
        <v>43</v>
      </c>
      <c r="E115" s="6" t="s">
        <v>27</v>
      </c>
      <c r="F115" s="6" t="s">
        <v>21</v>
      </c>
      <c r="G115" s="6" t="s">
        <v>46</v>
      </c>
      <c r="H115" s="7">
        <v>72.84</v>
      </c>
      <c r="I115" s="9">
        <v>7</v>
      </c>
      <c r="J115" s="7">
        <v>25.494</v>
      </c>
      <c r="K115" s="7">
        <v>535.37400000000002</v>
      </c>
      <c r="L115" s="12">
        <v>43511</v>
      </c>
      <c r="M115" s="14">
        <v>0.53055555555555556</v>
      </c>
      <c r="N115" s="6" t="s">
        <v>29</v>
      </c>
      <c r="O115" s="7">
        <v>509.88</v>
      </c>
      <c r="P115" s="2">
        <v>4.7619047620000003</v>
      </c>
      <c r="Q115" s="7">
        <v>25.494</v>
      </c>
      <c r="R115" s="8">
        <v>8.4</v>
      </c>
      <c r="S115" s="16">
        <f t="shared" si="13"/>
        <v>281717.12099999998</v>
      </c>
      <c r="T115" s="16">
        <f t="shared" si="14"/>
        <v>10.6785</v>
      </c>
      <c r="U115" s="17">
        <f t="shared" si="15"/>
        <v>1042.6500000000001</v>
      </c>
      <c r="V115">
        <f t="shared" si="16"/>
        <v>888</v>
      </c>
      <c r="W115">
        <f t="shared" si="17"/>
        <v>595</v>
      </c>
      <c r="X115">
        <f t="shared" si="18"/>
        <v>888</v>
      </c>
      <c r="Y115" s="17">
        <f t="shared" si="19"/>
        <v>317.24901013513511</v>
      </c>
      <c r="Z115" t="str">
        <f t="shared" si="20"/>
        <v>Good Product</v>
      </c>
      <c r="AA115" t="str">
        <f t="shared" si="21"/>
        <v>Good</v>
      </c>
      <c r="AB115" t="str">
        <f t="shared" si="22"/>
        <v>High</v>
      </c>
      <c r="AC115">
        <f t="shared" si="23"/>
        <v>95567.618999999962</v>
      </c>
      <c r="AD115">
        <f t="shared" si="24"/>
        <v>48258.08400000001</v>
      </c>
      <c r="AE115">
        <f t="shared" si="25"/>
        <v>44080.375499999995</v>
      </c>
    </row>
    <row r="116" spans="1:31" ht="15.75" customHeight="1" x14ac:dyDescent="0.2">
      <c r="A116" s="1"/>
      <c r="B116" s="6" t="s">
        <v>149</v>
      </c>
      <c r="C116" s="6" t="s">
        <v>18</v>
      </c>
      <c r="D116" s="6" t="s">
        <v>19</v>
      </c>
      <c r="E116" s="6" t="s">
        <v>20</v>
      </c>
      <c r="F116" s="6" t="s">
        <v>31</v>
      </c>
      <c r="G116" s="6" t="s">
        <v>32</v>
      </c>
      <c r="H116" s="7">
        <v>58.07</v>
      </c>
      <c r="I116" s="9">
        <v>9</v>
      </c>
      <c r="J116" s="7">
        <v>26.131499999999999</v>
      </c>
      <c r="K116" s="7">
        <v>548.76149999999996</v>
      </c>
      <c r="L116" s="12">
        <v>43484</v>
      </c>
      <c r="M116" s="14">
        <v>0.83819444444444446</v>
      </c>
      <c r="N116" s="6" t="s">
        <v>23</v>
      </c>
      <c r="O116" s="7">
        <v>522.63</v>
      </c>
      <c r="P116" s="2">
        <v>4.7619047620000003</v>
      </c>
      <c r="Q116" s="7">
        <v>26.131499999999999</v>
      </c>
      <c r="R116" s="8">
        <v>4.3</v>
      </c>
      <c r="S116" s="16">
        <f t="shared" si="13"/>
        <v>281181.74699999992</v>
      </c>
      <c r="T116" s="16">
        <f t="shared" si="14"/>
        <v>10.6785</v>
      </c>
      <c r="U116" s="17">
        <f t="shared" si="15"/>
        <v>1042.6500000000001</v>
      </c>
      <c r="V116">
        <f t="shared" si="16"/>
        <v>887</v>
      </c>
      <c r="W116">
        <f t="shared" si="17"/>
        <v>595</v>
      </c>
      <c r="X116">
        <f t="shared" si="18"/>
        <v>887</v>
      </c>
      <c r="Y116" s="17">
        <f t="shared" si="19"/>
        <v>317.00309695603147</v>
      </c>
      <c r="Z116" t="str">
        <f t="shared" si="20"/>
        <v>Bad Product</v>
      </c>
      <c r="AA116" t="str">
        <f t="shared" si="21"/>
        <v>Bad</v>
      </c>
      <c r="AB116" t="str">
        <f t="shared" si="22"/>
        <v>Low</v>
      </c>
      <c r="AC116">
        <f t="shared" si="23"/>
        <v>95032.244999999966</v>
      </c>
      <c r="AD116">
        <f t="shared" si="24"/>
        <v>47722.710000000014</v>
      </c>
      <c r="AE116">
        <f t="shared" si="25"/>
        <v>44080.375499999995</v>
      </c>
    </row>
    <row r="117" spans="1:31" ht="15.75" customHeight="1" x14ac:dyDescent="0.2">
      <c r="A117" s="1"/>
      <c r="B117" s="6" t="s">
        <v>150</v>
      </c>
      <c r="C117" s="6" t="s">
        <v>25</v>
      </c>
      <c r="D117" s="6" t="s">
        <v>26</v>
      </c>
      <c r="E117" s="6" t="s">
        <v>20</v>
      </c>
      <c r="F117" s="6" t="s">
        <v>21</v>
      </c>
      <c r="G117" s="6" t="s">
        <v>32</v>
      </c>
      <c r="H117" s="7">
        <v>80.790000000000006</v>
      </c>
      <c r="I117" s="9">
        <v>9</v>
      </c>
      <c r="J117" s="7">
        <v>36.355499999999999</v>
      </c>
      <c r="K117" s="7">
        <v>763.46550000000002</v>
      </c>
      <c r="L117" s="12">
        <v>43497</v>
      </c>
      <c r="M117" s="14">
        <v>0.85486111111111107</v>
      </c>
      <c r="N117" s="6" t="s">
        <v>33</v>
      </c>
      <c r="O117" s="7">
        <v>727.11</v>
      </c>
      <c r="P117" s="2">
        <v>4.7619047620000003</v>
      </c>
      <c r="Q117" s="7">
        <v>36.355499999999999</v>
      </c>
      <c r="R117" s="8">
        <v>9.5</v>
      </c>
      <c r="S117" s="16">
        <f t="shared" si="13"/>
        <v>280632.98549999995</v>
      </c>
      <c r="T117" s="16">
        <f t="shared" si="14"/>
        <v>10.6785</v>
      </c>
      <c r="U117" s="17">
        <f t="shared" si="15"/>
        <v>1042.6500000000001</v>
      </c>
      <c r="V117">
        <f t="shared" si="16"/>
        <v>886</v>
      </c>
      <c r="W117">
        <f t="shared" si="17"/>
        <v>595</v>
      </c>
      <c r="X117">
        <f t="shared" si="18"/>
        <v>886</v>
      </c>
      <c r="Y117" s="17">
        <f t="shared" si="19"/>
        <v>316.74151862302477</v>
      </c>
      <c r="Z117" t="str">
        <f t="shared" si="20"/>
        <v>Good Product</v>
      </c>
      <c r="AA117" t="str">
        <f t="shared" si="21"/>
        <v>Good</v>
      </c>
      <c r="AB117" t="str">
        <f t="shared" si="22"/>
        <v>High</v>
      </c>
      <c r="AC117">
        <f t="shared" si="23"/>
        <v>95032.244999999966</v>
      </c>
      <c r="AD117">
        <f t="shared" si="24"/>
        <v>47722.710000000014</v>
      </c>
      <c r="AE117">
        <f t="shared" si="25"/>
        <v>43531.613999999994</v>
      </c>
    </row>
    <row r="118" spans="1:31" ht="15.75" customHeight="1" x14ac:dyDescent="0.2">
      <c r="A118" s="1"/>
      <c r="B118" s="6" t="s">
        <v>151</v>
      </c>
      <c r="C118" s="6" t="s">
        <v>25</v>
      </c>
      <c r="D118" s="6" t="s">
        <v>26</v>
      </c>
      <c r="E118" s="6" t="s">
        <v>27</v>
      </c>
      <c r="F118" s="6" t="s">
        <v>21</v>
      </c>
      <c r="G118" s="6" t="s">
        <v>46</v>
      </c>
      <c r="H118" s="7">
        <v>27.02</v>
      </c>
      <c r="I118" s="9">
        <v>3</v>
      </c>
      <c r="J118" s="7">
        <v>4.0529999999999999</v>
      </c>
      <c r="K118" s="7">
        <v>85.113</v>
      </c>
      <c r="L118" s="12">
        <v>43526</v>
      </c>
      <c r="M118" s="14">
        <v>0.54236111111111107</v>
      </c>
      <c r="N118" s="6" t="s">
        <v>33</v>
      </c>
      <c r="O118" s="7">
        <v>81.06</v>
      </c>
      <c r="P118" s="2">
        <v>4.7619047620000003</v>
      </c>
      <c r="Q118" s="7">
        <v>4.0529999999999999</v>
      </c>
      <c r="R118" s="8">
        <v>7.1</v>
      </c>
      <c r="S118" s="16">
        <f t="shared" si="13"/>
        <v>279869.5199999999</v>
      </c>
      <c r="T118" s="16">
        <f t="shared" si="14"/>
        <v>10.6785</v>
      </c>
      <c r="U118" s="17">
        <f t="shared" si="15"/>
        <v>1042.6500000000001</v>
      </c>
      <c r="V118">
        <f t="shared" si="16"/>
        <v>885</v>
      </c>
      <c r="W118">
        <f t="shared" si="17"/>
        <v>595</v>
      </c>
      <c r="X118">
        <f t="shared" si="18"/>
        <v>885</v>
      </c>
      <c r="Y118" s="17">
        <f t="shared" si="19"/>
        <v>316.23674576271173</v>
      </c>
      <c r="Z118" t="str">
        <f t="shared" si="20"/>
        <v>Bad Product</v>
      </c>
      <c r="AA118" t="str">
        <f t="shared" si="21"/>
        <v>Bad</v>
      </c>
      <c r="AB118" t="str">
        <f t="shared" si="22"/>
        <v>Medium</v>
      </c>
      <c r="AC118">
        <f t="shared" si="23"/>
        <v>95032.244999999966</v>
      </c>
      <c r="AD118">
        <f t="shared" si="24"/>
        <v>47722.710000000014</v>
      </c>
      <c r="AE118">
        <f t="shared" si="25"/>
        <v>43531.613999999994</v>
      </c>
    </row>
    <row r="119" spans="1:31" ht="15.75" customHeight="1" x14ac:dyDescent="0.2">
      <c r="A119" s="1"/>
      <c r="B119" s="6" t="s">
        <v>152</v>
      </c>
      <c r="C119" s="6" t="s">
        <v>42</v>
      </c>
      <c r="D119" s="6" t="s">
        <v>43</v>
      </c>
      <c r="E119" s="6" t="s">
        <v>20</v>
      </c>
      <c r="F119" s="6" t="s">
        <v>31</v>
      </c>
      <c r="G119" s="6" t="s">
        <v>46</v>
      </c>
      <c r="H119" s="7">
        <v>21.94</v>
      </c>
      <c r="I119" s="9">
        <v>5</v>
      </c>
      <c r="J119" s="7">
        <v>5.4850000000000003</v>
      </c>
      <c r="K119" s="7">
        <v>115.185</v>
      </c>
      <c r="L119" s="12">
        <v>43529</v>
      </c>
      <c r="M119" s="14">
        <v>0.52013888888888893</v>
      </c>
      <c r="N119" s="6" t="s">
        <v>23</v>
      </c>
      <c r="O119" s="7">
        <v>109.7</v>
      </c>
      <c r="P119" s="2">
        <v>4.7619047620000003</v>
      </c>
      <c r="Q119" s="7">
        <v>5.4850000000000003</v>
      </c>
      <c r="R119" s="8">
        <v>5.3</v>
      </c>
      <c r="S119" s="16">
        <f t="shared" si="13"/>
        <v>279784.40699999989</v>
      </c>
      <c r="T119" s="16">
        <f t="shared" si="14"/>
        <v>10.6785</v>
      </c>
      <c r="U119" s="17">
        <f t="shared" si="15"/>
        <v>1042.6500000000001</v>
      </c>
      <c r="V119">
        <f t="shared" si="16"/>
        <v>884</v>
      </c>
      <c r="W119">
        <f t="shared" si="17"/>
        <v>595</v>
      </c>
      <c r="X119">
        <f t="shared" si="18"/>
        <v>884</v>
      </c>
      <c r="Y119" s="17">
        <f t="shared" si="19"/>
        <v>316.49819796380081</v>
      </c>
      <c r="Z119" t="str">
        <f t="shared" si="20"/>
        <v>Bad Product</v>
      </c>
      <c r="AA119" t="str">
        <f t="shared" si="21"/>
        <v>Bad</v>
      </c>
      <c r="AB119" t="str">
        <f t="shared" si="22"/>
        <v>Low</v>
      </c>
      <c r="AC119">
        <f t="shared" si="23"/>
        <v>95032.244999999966</v>
      </c>
      <c r="AD119">
        <f t="shared" si="24"/>
        <v>47722.710000000014</v>
      </c>
      <c r="AE119">
        <f t="shared" si="25"/>
        <v>43531.613999999994</v>
      </c>
    </row>
    <row r="120" spans="1:31" ht="15.75" customHeight="1" x14ac:dyDescent="0.2">
      <c r="A120" s="1"/>
      <c r="B120" s="6" t="s">
        <v>153</v>
      </c>
      <c r="C120" s="6" t="s">
        <v>42</v>
      </c>
      <c r="D120" s="6" t="s">
        <v>43</v>
      </c>
      <c r="E120" s="6" t="s">
        <v>20</v>
      </c>
      <c r="F120" s="6" t="s">
        <v>31</v>
      </c>
      <c r="G120" s="6" t="s">
        <v>46</v>
      </c>
      <c r="H120" s="7">
        <v>51.36</v>
      </c>
      <c r="I120" s="9">
        <v>1</v>
      </c>
      <c r="J120" s="7">
        <v>2.5680000000000001</v>
      </c>
      <c r="K120" s="7">
        <v>53.927999999999997</v>
      </c>
      <c r="L120" s="12">
        <v>43481</v>
      </c>
      <c r="M120" s="14">
        <v>0.6430555555555556</v>
      </c>
      <c r="N120" s="6" t="s">
        <v>23</v>
      </c>
      <c r="O120" s="7">
        <v>51.36</v>
      </c>
      <c r="P120" s="2">
        <v>4.7619047620000003</v>
      </c>
      <c r="Q120" s="7">
        <v>2.5680000000000001</v>
      </c>
      <c r="R120" s="8">
        <v>5.2</v>
      </c>
      <c r="S120" s="16">
        <f t="shared" si="13"/>
        <v>279669.22199999995</v>
      </c>
      <c r="T120" s="16">
        <f t="shared" si="14"/>
        <v>10.6785</v>
      </c>
      <c r="U120" s="17">
        <f t="shared" si="15"/>
        <v>1042.6500000000001</v>
      </c>
      <c r="V120">
        <f t="shared" si="16"/>
        <v>883</v>
      </c>
      <c r="W120">
        <f t="shared" si="17"/>
        <v>595</v>
      </c>
      <c r="X120">
        <f t="shared" si="18"/>
        <v>883</v>
      </c>
      <c r="Y120" s="17">
        <f t="shared" si="19"/>
        <v>316.72618573046429</v>
      </c>
      <c r="Z120" t="str">
        <f t="shared" si="20"/>
        <v>Bad Product</v>
      </c>
      <c r="AA120" t="str">
        <f t="shared" si="21"/>
        <v>Bad</v>
      </c>
      <c r="AB120" t="str">
        <f t="shared" si="22"/>
        <v>Low</v>
      </c>
      <c r="AC120">
        <f t="shared" si="23"/>
        <v>94917.059999999969</v>
      </c>
      <c r="AD120">
        <f t="shared" si="24"/>
        <v>47722.710000000014</v>
      </c>
      <c r="AE120">
        <f t="shared" si="25"/>
        <v>43531.613999999994</v>
      </c>
    </row>
    <row r="121" spans="1:31" ht="15.75" customHeight="1" x14ac:dyDescent="0.2">
      <c r="A121" s="1"/>
      <c r="B121" s="6" t="s">
        <v>154</v>
      </c>
      <c r="C121" s="6" t="s">
        <v>18</v>
      </c>
      <c r="D121" s="6" t="s">
        <v>19</v>
      </c>
      <c r="E121" s="6" t="s">
        <v>27</v>
      </c>
      <c r="F121" s="6" t="s">
        <v>21</v>
      </c>
      <c r="G121" s="6" t="s">
        <v>44</v>
      </c>
      <c r="H121" s="7">
        <v>10.96</v>
      </c>
      <c r="I121" s="9">
        <v>10</v>
      </c>
      <c r="J121" s="7">
        <v>5.48</v>
      </c>
      <c r="K121" s="7">
        <v>115.08</v>
      </c>
      <c r="L121" s="12">
        <v>43498</v>
      </c>
      <c r="M121" s="14">
        <v>0.8666666666666667</v>
      </c>
      <c r="N121" s="6" t="s">
        <v>23</v>
      </c>
      <c r="O121" s="7">
        <v>109.6</v>
      </c>
      <c r="P121" s="2">
        <v>4.7619047620000003</v>
      </c>
      <c r="Q121" s="7">
        <v>5.48</v>
      </c>
      <c r="R121" s="8">
        <v>6</v>
      </c>
      <c r="S121" s="16">
        <f t="shared" si="13"/>
        <v>279615.29399999994</v>
      </c>
      <c r="T121" s="16">
        <f t="shared" si="14"/>
        <v>10.6785</v>
      </c>
      <c r="U121" s="17">
        <f t="shared" si="15"/>
        <v>1042.6500000000001</v>
      </c>
      <c r="V121">
        <f t="shared" si="16"/>
        <v>882</v>
      </c>
      <c r="W121">
        <f t="shared" si="17"/>
        <v>595</v>
      </c>
      <c r="X121">
        <f t="shared" si="18"/>
        <v>882</v>
      </c>
      <c r="Y121" s="17">
        <f t="shared" si="19"/>
        <v>317.02414285714281</v>
      </c>
      <c r="Z121" t="str">
        <f t="shared" si="20"/>
        <v>Bad Product</v>
      </c>
      <c r="AA121" t="str">
        <f t="shared" si="21"/>
        <v>Bad</v>
      </c>
      <c r="AB121" t="str">
        <f t="shared" si="22"/>
        <v>Low</v>
      </c>
      <c r="AC121">
        <f t="shared" si="23"/>
        <v>94863.131999999969</v>
      </c>
      <c r="AD121">
        <f t="shared" si="24"/>
        <v>47722.710000000014</v>
      </c>
      <c r="AE121">
        <f t="shared" si="25"/>
        <v>43531.613999999994</v>
      </c>
    </row>
    <row r="122" spans="1:31" ht="15.75" customHeight="1" x14ac:dyDescent="0.2">
      <c r="A122" s="1"/>
      <c r="B122" s="6" t="s">
        <v>155</v>
      </c>
      <c r="C122" s="6" t="s">
        <v>42</v>
      </c>
      <c r="D122" s="6" t="s">
        <v>43</v>
      </c>
      <c r="E122" s="6" t="s">
        <v>27</v>
      </c>
      <c r="F122" s="6" t="s">
        <v>31</v>
      </c>
      <c r="G122" s="6" t="s">
        <v>32</v>
      </c>
      <c r="H122" s="7">
        <v>53.44</v>
      </c>
      <c r="I122" s="9">
        <v>2</v>
      </c>
      <c r="J122" s="7">
        <v>5.3440000000000003</v>
      </c>
      <c r="K122" s="7">
        <v>112.224</v>
      </c>
      <c r="L122" s="12">
        <v>43485</v>
      </c>
      <c r="M122" s="14">
        <v>0.85972222222222228</v>
      </c>
      <c r="N122" s="6" t="s">
        <v>23</v>
      </c>
      <c r="O122" s="7">
        <v>106.88</v>
      </c>
      <c r="P122" s="2">
        <v>4.7619047620000003</v>
      </c>
      <c r="Q122" s="7">
        <v>5.3440000000000003</v>
      </c>
      <c r="R122" s="8">
        <v>4.0999999999999996</v>
      </c>
      <c r="S122" s="16">
        <f t="shared" si="13"/>
        <v>279500.21399999992</v>
      </c>
      <c r="T122" s="16">
        <f t="shared" si="14"/>
        <v>10.6785</v>
      </c>
      <c r="U122" s="17">
        <f t="shared" si="15"/>
        <v>1042.6500000000001</v>
      </c>
      <c r="V122">
        <f t="shared" si="16"/>
        <v>881</v>
      </c>
      <c r="W122">
        <f t="shared" si="17"/>
        <v>595</v>
      </c>
      <c r="X122">
        <f t="shared" si="18"/>
        <v>881</v>
      </c>
      <c r="Y122" s="17">
        <f t="shared" si="19"/>
        <v>317.2533643586832</v>
      </c>
      <c r="Z122" t="str">
        <f t="shared" si="20"/>
        <v>Bad Product</v>
      </c>
      <c r="AA122" t="str">
        <f t="shared" si="21"/>
        <v>Bad</v>
      </c>
      <c r="AB122" t="str">
        <f t="shared" si="22"/>
        <v>Low</v>
      </c>
      <c r="AC122">
        <f t="shared" si="23"/>
        <v>94863.131999999969</v>
      </c>
      <c r="AD122">
        <f t="shared" si="24"/>
        <v>47722.710000000014</v>
      </c>
      <c r="AE122">
        <f t="shared" si="25"/>
        <v>43531.613999999994</v>
      </c>
    </row>
    <row r="123" spans="1:31" ht="15.75" customHeight="1" x14ac:dyDescent="0.2">
      <c r="A123" s="1"/>
      <c r="B123" s="6" t="s">
        <v>156</v>
      </c>
      <c r="C123" s="6" t="s">
        <v>18</v>
      </c>
      <c r="D123" s="6" t="s">
        <v>19</v>
      </c>
      <c r="E123" s="6" t="s">
        <v>27</v>
      </c>
      <c r="F123" s="6" t="s">
        <v>21</v>
      </c>
      <c r="G123" s="6" t="s">
        <v>28</v>
      </c>
      <c r="H123" s="7">
        <v>99.56</v>
      </c>
      <c r="I123" s="9">
        <v>8</v>
      </c>
      <c r="J123" s="7">
        <v>39.823999999999998</v>
      </c>
      <c r="K123" s="7">
        <v>836.30399999999997</v>
      </c>
      <c r="L123" s="12">
        <v>43510</v>
      </c>
      <c r="M123" s="14">
        <v>0.7104166666666667</v>
      </c>
      <c r="N123" s="6" t="s">
        <v>33</v>
      </c>
      <c r="O123" s="7">
        <v>796.48</v>
      </c>
      <c r="P123" s="2">
        <v>4.7619047620000003</v>
      </c>
      <c r="Q123" s="7">
        <v>39.823999999999998</v>
      </c>
      <c r="R123" s="8">
        <v>5.2</v>
      </c>
      <c r="S123" s="16">
        <f t="shared" si="13"/>
        <v>279387.98999999993</v>
      </c>
      <c r="T123" s="16">
        <f t="shared" si="14"/>
        <v>10.6785</v>
      </c>
      <c r="U123" s="17">
        <f t="shared" si="15"/>
        <v>1042.6500000000001</v>
      </c>
      <c r="V123">
        <f t="shared" si="16"/>
        <v>880</v>
      </c>
      <c r="W123">
        <f t="shared" si="17"/>
        <v>595</v>
      </c>
      <c r="X123">
        <f t="shared" si="18"/>
        <v>880</v>
      </c>
      <c r="Y123" s="17">
        <f t="shared" si="19"/>
        <v>317.48635227272717</v>
      </c>
      <c r="Z123" t="str">
        <f t="shared" si="20"/>
        <v>Bad Product</v>
      </c>
      <c r="AA123" t="str">
        <f t="shared" si="21"/>
        <v>Bad</v>
      </c>
      <c r="AB123" t="str">
        <f t="shared" si="22"/>
        <v>Low</v>
      </c>
      <c r="AC123">
        <f t="shared" si="23"/>
        <v>94750.907999999967</v>
      </c>
      <c r="AD123">
        <f t="shared" si="24"/>
        <v>47722.710000000014</v>
      </c>
      <c r="AE123">
        <f t="shared" si="25"/>
        <v>43531.613999999994</v>
      </c>
    </row>
    <row r="124" spans="1:31" ht="15.75" customHeight="1" x14ac:dyDescent="0.2">
      <c r="A124" s="1"/>
      <c r="B124" s="6" t="s">
        <v>157</v>
      </c>
      <c r="C124" s="6" t="s">
        <v>25</v>
      </c>
      <c r="D124" s="6" t="s">
        <v>26</v>
      </c>
      <c r="E124" s="6" t="s">
        <v>20</v>
      </c>
      <c r="F124" s="6" t="s">
        <v>31</v>
      </c>
      <c r="G124" s="6" t="s">
        <v>36</v>
      </c>
      <c r="H124" s="7">
        <v>57.12</v>
      </c>
      <c r="I124" s="9">
        <v>7</v>
      </c>
      <c r="J124" s="7">
        <v>19.992000000000001</v>
      </c>
      <c r="K124" s="7">
        <v>419.83199999999999</v>
      </c>
      <c r="L124" s="12">
        <v>43477</v>
      </c>
      <c r="M124" s="14">
        <v>0.50138888888888888</v>
      </c>
      <c r="N124" s="6" t="s">
        <v>33</v>
      </c>
      <c r="O124" s="7">
        <v>399.84</v>
      </c>
      <c r="P124" s="2">
        <v>4.7619047620000003</v>
      </c>
      <c r="Q124" s="7">
        <v>19.992000000000001</v>
      </c>
      <c r="R124" s="8">
        <v>6.5</v>
      </c>
      <c r="S124" s="16">
        <f t="shared" si="13"/>
        <v>278551.68599999993</v>
      </c>
      <c r="T124" s="16">
        <f t="shared" si="14"/>
        <v>10.6785</v>
      </c>
      <c r="U124" s="17">
        <f t="shared" si="15"/>
        <v>1042.6500000000001</v>
      </c>
      <c r="V124">
        <f t="shared" si="16"/>
        <v>879</v>
      </c>
      <c r="W124">
        <f t="shared" si="17"/>
        <v>595</v>
      </c>
      <c r="X124">
        <f t="shared" si="18"/>
        <v>879</v>
      </c>
      <c r="Y124" s="17">
        <f t="shared" si="19"/>
        <v>316.89611604095558</v>
      </c>
      <c r="Z124" t="str">
        <f t="shared" si="20"/>
        <v>Bad Product</v>
      </c>
      <c r="AA124" t="str">
        <f t="shared" si="21"/>
        <v>Bad</v>
      </c>
      <c r="AB124" t="str">
        <f t="shared" si="22"/>
        <v>Medium</v>
      </c>
      <c r="AC124">
        <f t="shared" si="23"/>
        <v>94750.907999999967</v>
      </c>
      <c r="AD124">
        <f t="shared" si="24"/>
        <v>47722.710000000014</v>
      </c>
      <c r="AE124">
        <f t="shared" si="25"/>
        <v>43531.613999999994</v>
      </c>
    </row>
    <row r="125" spans="1:31" ht="15.75" customHeight="1" x14ac:dyDescent="0.2">
      <c r="A125" s="1"/>
      <c r="B125" s="6" t="s">
        <v>158</v>
      </c>
      <c r="C125" s="6" t="s">
        <v>42</v>
      </c>
      <c r="D125" s="6" t="s">
        <v>43</v>
      </c>
      <c r="E125" s="6" t="s">
        <v>20</v>
      </c>
      <c r="F125" s="6" t="s">
        <v>31</v>
      </c>
      <c r="G125" s="6" t="s">
        <v>36</v>
      </c>
      <c r="H125" s="7">
        <v>99.96</v>
      </c>
      <c r="I125" s="9">
        <v>9</v>
      </c>
      <c r="J125" s="7">
        <v>44.981999999999999</v>
      </c>
      <c r="K125" s="7">
        <v>944.62199999999996</v>
      </c>
      <c r="L125" s="12">
        <v>43533</v>
      </c>
      <c r="M125" s="14">
        <v>0.72638888888888886</v>
      </c>
      <c r="N125" s="6" t="s">
        <v>33</v>
      </c>
      <c r="O125" s="7">
        <v>899.64</v>
      </c>
      <c r="P125" s="2">
        <v>4.7619047620000003</v>
      </c>
      <c r="Q125" s="7">
        <v>44.981999999999999</v>
      </c>
      <c r="R125" s="8">
        <v>4.2</v>
      </c>
      <c r="S125" s="16">
        <f t="shared" si="13"/>
        <v>278131.85399999993</v>
      </c>
      <c r="T125" s="16">
        <f t="shared" si="14"/>
        <v>10.6785</v>
      </c>
      <c r="U125" s="17">
        <f t="shared" si="15"/>
        <v>1042.6500000000001</v>
      </c>
      <c r="V125">
        <f t="shared" si="16"/>
        <v>878</v>
      </c>
      <c r="W125">
        <f t="shared" si="17"/>
        <v>595</v>
      </c>
      <c r="X125">
        <f t="shared" si="18"/>
        <v>878</v>
      </c>
      <c r="Y125" s="17">
        <f t="shared" si="19"/>
        <v>316.77887699316619</v>
      </c>
      <c r="Z125" t="str">
        <f t="shared" si="20"/>
        <v>Bad Product</v>
      </c>
      <c r="AA125" t="str">
        <f t="shared" si="21"/>
        <v>Bad</v>
      </c>
      <c r="AB125" t="str">
        <f t="shared" si="22"/>
        <v>Low</v>
      </c>
      <c r="AC125">
        <f t="shared" si="23"/>
        <v>94750.907999999967</v>
      </c>
      <c r="AD125">
        <f t="shared" si="24"/>
        <v>47722.710000000014</v>
      </c>
      <c r="AE125">
        <f t="shared" si="25"/>
        <v>43531.613999999994</v>
      </c>
    </row>
    <row r="126" spans="1:31" ht="15.75" customHeight="1" x14ac:dyDescent="0.2">
      <c r="A126" s="1"/>
      <c r="B126" s="6" t="s">
        <v>159</v>
      </c>
      <c r="C126" s="6" t="s">
        <v>25</v>
      </c>
      <c r="D126" s="6" t="s">
        <v>26</v>
      </c>
      <c r="E126" s="6" t="s">
        <v>20</v>
      </c>
      <c r="F126" s="6" t="s">
        <v>31</v>
      </c>
      <c r="G126" s="6" t="s">
        <v>32</v>
      </c>
      <c r="H126" s="7">
        <v>63.91</v>
      </c>
      <c r="I126" s="9">
        <v>8</v>
      </c>
      <c r="J126" s="7">
        <v>25.564</v>
      </c>
      <c r="K126" s="7">
        <v>536.84400000000005</v>
      </c>
      <c r="L126" s="12">
        <v>43537</v>
      </c>
      <c r="M126" s="14">
        <v>0.82777777777777772</v>
      </c>
      <c r="N126" s="6" t="s">
        <v>33</v>
      </c>
      <c r="O126" s="7">
        <v>511.28</v>
      </c>
      <c r="P126" s="2">
        <v>4.7619047620000003</v>
      </c>
      <c r="Q126" s="7">
        <v>25.564</v>
      </c>
      <c r="R126" s="8">
        <v>4.5999999999999996</v>
      </c>
      <c r="S126" s="16">
        <f t="shared" si="13"/>
        <v>277187.23199999996</v>
      </c>
      <c r="T126" s="16">
        <f t="shared" si="14"/>
        <v>10.6785</v>
      </c>
      <c r="U126" s="17">
        <f t="shared" si="15"/>
        <v>1042.6500000000001</v>
      </c>
      <c r="V126">
        <f t="shared" si="16"/>
        <v>877</v>
      </c>
      <c r="W126">
        <f t="shared" si="17"/>
        <v>595</v>
      </c>
      <c r="X126">
        <f t="shared" si="18"/>
        <v>877</v>
      </c>
      <c r="Y126" s="17">
        <f t="shared" si="19"/>
        <v>316.06297833523371</v>
      </c>
      <c r="Z126" t="str">
        <f t="shared" si="20"/>
        <v>Bad Product</v>
      </c>
      <c r="AA126" t="str">
        <f t="shared" si="21"/>
        <v>Bad</v>
      </c>
      <c r="AB126" t="str">
        <f t="shared" si="22"/>
        <v>Low</v>
      </c>
      <c r="AC126">
        <f t="shared" si="23"/>
        <v>93806.285999999978</v>
      </c>
      <c r="AD126">
        <f t="shared" si="24"/>
        <v>47722.710000000014</v>
      </c>
      <c r="AE126">
        <f t="shared" si="25"/>
        <v>43531.613999999994</v>
      </c>
    </row>
    <row r="127" spans="1:31" ht="15.75" customHeight="1" x14ac:dyDescent="0.2">
      <c r="A127" s="1"/>
      <c r="B127" s="6" t="s">
        <v>160</v>
      </c>
      <c r="C127" s="6" t="s">
        <v>42</v>
      </c>
      <c r="D127" s="6" t="s">
        <v>43</v>
      </c>
      <c r="E127" s="6" t="s">
        <v>20</v>
      </c>
      <c r="F127" s="6" t="s">
        <v>21</v>
      </c>
      <c r="G127" s="6" t="s">
        <v>46</v>
      </c>
      <c r="H127" s="7">
        <v>56.47</v>
      </c>
      <c r="I127" s="9">
        <v>8</v>
      </c>
      <c r="J127" s="7">
        <v>22.588000000000001</v>
      </c>
      <c r="K127" s="7">
        <v>474.34800000000001</v>
      </c>
      <c r="L127" s="12">
        <v>43533</v>
      </c>
      <c r="M127" s="14">
        <v>0.62291666666666667</v>
      </c>
      <c r="N127" s="6" t="s">
        <v>23</v>
      </c>
      <c r="O127" s="7">
        <v>451.76</v>
      </c>
      <c r="P127" s="2">
        <v>4.7619047620000003</v>
      </c>
      <c r="Q127" s="7">
        <v>22.588000000000001</v>
      </c>
      <c r="R127" s="8">
        <v>7.3</v>
      </c>
      <c r="S127" s="16">
        <f t="shared" si="13"/>
        <v>276650.38799999992</v>
      </c>
      <c r="T127" s="16">
        <f t="shared" si="14"/>
        <v>10.6785</v>
      </c>
      <c r="U127" s="17">
        <f t="shared" si="15"/>
        <v>1042.6500000000001</v>
      </c>
      <c r="V127">
        <f t="shared" si="16"/>
        <v>876</v>
      </c>
      <c r="W127">
        <f t="shared" si="17"/>
        <v>595</v>
      </c>
      <c r="X127">
        <f t="shared" si="18"/>
        <v>876</v>
      </c>
      <c r="Y127" s="17">
        <f t="shared" si="19"/>
        <v>315.81094520547936</v>
      </c>
      <c r="Z127" t="str">
        <f t="shared" si="20"/>
        <v>Bad Product</v>
      </c>
      <c r="AA127" t="str">
        <f t="shared" si="21"/>
        <v>Bad</v>
      </c>
      <c r="AB127" t="str">
        <f t="shared" si="22"/>
        <v>Medium</v>
      </c>
      <c r="AC127">
        <f t="shared" si="23"/>
        <v>93806.285999999978</v>
      </c>
      <c r="AD127">
        <f t="shared" si="24"/>
        <v>47722.710000000014</v>
      </c>
      <c r="AE127">
        <f t="shared" si="25"/>
        <v>43531.613999999994</v>
      </c>
    </row>
    <row r="128" spans="1:31" ht="15.75" customHeight="1" x14ac:dyDescent="0.2">
      <c r="A128" s="1"/>
      <c r="B128" s="6" t="s">
        <v>161</v>
      </c>
      <c r="C128" s="6" t="s">
        <v>18</v>
      </c>
      <c r="D128" s="6" t="s">
        <v>19</v>
      </c>
      <c r="E128" s="6" t="s">
        <v>27</v>
      </c>
      <c r="F128" s="6" t="s">
        <v>21</v>
      </c>
      <c r="G128" s="6" t="s">
        <v>32</v>
      </c>
      <c r="H128" s="7">
        <v>93.69</v>
      </c>
      <c r="I128" s="9">
        <v>7</v>
      </c>
      <c r="J128" s="7">
        <v>32.791499999999999</v>
      </c>
      <c r="K128" s="7">
        <v>688.62149999999997</v>
      </c>
      <c r="L128" s="12">
        <v>43534</v>
      </c>
      <c r="M128" s="14">
        <v>0.78055555555555556</v>
      </c>
      <c r="N128" s="6" t="s">
        <v>33</v>
      </c>
      <c r="O128" s="7">
        <v>655.83</v>
      </c>
      <c r="P128" s="2">
        <v>4.7619047620000003</v>
      </c>
      <c r="Q128" s="7">
        <v>32.791499999999999</v>
      </c>
      <c r="R128" s="8">
        <v>4.5</v>
      </c>
      <c r="S128" s="16">
        <f t="shared" si="13"/>
        <v>276176.03999999992</v>
      </c>
      <c r="T128" s="16">
        <f t="shared" si="14"/>
        <v>10.6785</v>
      </c>
      <c r="U128" s="17">
        <f t="shared" si="15"/>
        <v>1042.6500000000001</v>
      </c>
      <c r="V128">
        <f t="shared" si="16"/>
        <v>875</v>
      </c>
      <c r="W128">
        <f t="shared" si="17"/>
        <v>595</v>
      </c>
      <c r="X128">
        <f t="shared" si="18"/>
        <v>875</v>
      </c>
      <c r="Y128" s="17">
        <f t="shared" si="19"/>
        <v>315.62975999999992</v>
      </c>
      <c r="Z128" t="str">
        <f t="shared" si="20"/>
        <v>Bad Product</v>
      </c>
      <c r="AA128" t="str">
        <f t="shared" si="21"/>
        <v>Bad</v>
      </c>
      <c r="AB128" t="str">
        <f t="shared" si="22"/>
        <v>Low</v>
      </c>
      <c r="AC128">
        <f t="shared" si="23"/>
        <v>93331.93799999998</v>
      </c>
      <c r="AD128">
        <f t="shared" si="24"/>
        <v>47248.362000000016</v>
      </c>
      <c r="AE128">
        <f t="shared" si="25"/>
        <v>43531.613999999994</v>
      </c>
    </row>
    <row r="129" spans="1:31" ht="15.75" customHeight="1" x14ac:dyDescent="0.2">
      <c r="A129" s="1"/>
      <c r="B129" s="6" t="s">
        <v>162</v>
      </c>
      <c r="C129" s="6" t="s">
        <v>18</v>
      </c>
      <c r="D129" s="6" t="s">
        <v>19</v>
      </c>
      <c r="E129" s="6" t="s">
        <v>27</v>
      </c>
      <c r="F129" s="6" t="s">
        <v>21</v>
      </c>
      <c r="G129" s="6" t="s">
        <v>36</v>
      </c>
      <c r="H129" s="7">
        <v>32.25</v>
      </c>
      <c r="I129" s="9">
        <v>5</v>
      </c>
      <c r="J129" s="7">
        <v>8.0625</v>
      </c>
      <c r="K129" s="7">
        <v>169.3125</v>
      </c>
      <c r="L129" s="12">
        <v>43492</v>
      </c>
      <c r="M129" s="14">
        <v>0.55972222222222223</v>
      </c>
      <c r="N129" s="6" t="s">
        <v>29</v>
      </c>
      <c r="O129" s="7">
        <v>161.25</v>
      </c>
      <c r="P129" s="2">
        <v>4.7619047620000003</v>
      </c>
      <c r="Q129" s="7">
        <v>8.0625</v>
      </c>
      <c r="R129" s="8">
        <v>9</v>
      </c>
      <c r="S129" s="16">
        <f t="shared" si="13"/>
        <v>275487.41849999991</v>
      </c>
      <c r="T129" s="16">
        <f t="shared" si="14"/>
        <v>10.6785</v>
      </c>
      <c r="U129" s="17">
        <f t="shared" si="15"/>
        <v>1042.6500000000001</v>
      </c>
      <c r="V129">
        <f t="shared" si="16"/>
        <v>874</v>
      </c>
      <c r="W129">
        <f t="shared" si="17"/>
        <v>595</v>
      </c>
      <c r="X129">
        <f t="shared" si="18"/>
        <v>874</v>
      </c>
      <c r="Y129" s="17">
        <f t="shared" si="19"/>
        <v>315.20299599542324</v>
      </c>
      <c r="Z129" t="str">
        <f t="shared" si="20"/>
        <v>Good Product</v>
      </c>
      <c r="AA129" t="str">
        <f t="shared" si="21"/>
        <v>Bad</v>
      </c>
      <c r="AB129" t="str">
        <f t="shared" si="22"/>
        <v>High</v>
      </c>
      <c r="AC129">
        <f t="shared" si="23"/>
        <v>93331.93799999998</v>
      </c>
      <c r="AD129">
        <f t="shared" si="24"/>
        <v>47248.362000000016</v>
      </c>
      <c r="AE129">
        <f t="shared" si="25"/>
        <v>43531.613999999994</v>
      </c>
    </row>
    <row r="130" spans="1:31" ht="15.75" customHeight="1" x14ac:dyDescent="0.2">
      <c r="A130" s="1"/>
      <c r="B130" s="6" t="s">
        <v>163</v>
      </c>
      <c r="C130" s="6" t="s">
        <v>25</v>
      </c>
      <c r="D130" s="6" t="s">
        <v>26</v>
      </c>
      <c r="E130" s="6" t="s">
        <v>27</v>
      </c>
      <c r="F130" s="6" t="s">
        <v>21</v>
      </c>
      <c r="G130" s="6" t="s">
        <v>46</v>
      </c>
      <c r="H130" s="7">
        <v>31.73</v>
      </c>
      <c r="I130" s="9">
        <v>9</v>
      </c>
      <c r="J130" s="7">
        <v>14.278499999999999</v>
      </c>
      <c r="K130" s="7">
        <v>299.8485</v>
      </c>
      <c r="L130" s="12">
        <v>43473</v>
      </c>
      <c r="M130" s="14">
        <v>0.67847222222222225</v>
      </c>
      <c r="N130" s="6" t="s">
        <v>33</v>
      </c>
      <c r="O130" s="7">
        <v>285.57</v>
      </c>
      <c r="P130" s="2">
        <v>4.7619047620000003</v>
      </c>
      <c r="Q130" s="7">
        <v>14.278499999999999</v>
      </c>
      <c r="R130" s="8">
        <v>5.9</v>
      </c>
      <c r="S130" s="16">
        <f t="shared" si="13"/>
        <v>275318.10599999991</v>
      </c>
      <c r="T130" s="16">
        <f t="shared" si="14"/>
        <v>10.6785</v>
      </c>
      <c r="U130" s="17">
        <f t="shared" si="15"/>
        <v>1042.6500000000001</v>
      </c>
      <c r="V130">
        <f t="shared" si="16"/>
        <v>873</v>
      </c>
      <c r="W130">
        <f t="shared" si="17"/>
        <v>595</v>
      </c>
      <c r="X130">
        <f t="shared" si="18"/>
        <v>873</v>
      </c>
      <c r="Y130" s="17">
        <f t="shared" si="19"/>
        <v>315.37010996563566</v>
      </c>
      <c r="Z130" t="str">
        <f t="shared" si="20"/>
        <v>Bad Product</v>
      </c>
      <c r="AA130" t="str">
        <f t="shared" si="21"/>
        <v>Bad</v>
      </c>
      <c r="AB130" t="str">
        <f t="shared" si="22"/>
        <v>Low</v>
      </c>
      <c r="AC130">
        <f t="shared" si="23"/>
        <v>93331.93799999998</v>
      </c>
      <c r="AD130">
        <f t="shared" si="24"/>
        <v>47248.362000000016</v>
      </c>
      <c r="AE130">
        <f t="shared" si="25"/>
        <v>43531.613999999994</v>
      </c>
    </row>
    <row r="131" spans="1:31" ht="15.75" customHeight="1" x14ac:dyDescent="0.2">
      <c r="A131" s="1"/>
      <c r="B131" s="6" t="s">
        <v>164</v>
      </c>
      <c r="C131" s="6" t="s">
        <v>25</v>
      </c>
      <c r="D131" s="6" t="s">
        <v>26</v>
      </c>
      <c r="E131" s="6" t="s">
        <v>20</v>
      </c>
      <c r="F131" s="6" t="s">
        <v>21</v>
      </c>
      <c r="G131" s="6" t="s">
        <v>44</v>
      </c>
      <c r="H131" s="7">
        <v>68.540000000000006</v>
      </c>
      <c r="I131" s="9">
        <v>8</v>
      </c>
      <c r="J131" s="7">
        <v>27.416</v>
      </c>
      <c r="K131" s="7">
        <v>575.73599999999999</v>
      </c>
      <c r="L131" s="12">
        <v>43473</v>
      </c>
      <c r="M131" s="14">
        <v>0.6645833333333333</v>
      </c>
      <c r="N131" s="6" t="s">
        <v>23</v>
      </c>
      <c r="O131" s="7">
        <v>548.32000000000005</v>
      </c>
      <c r="P131" s="2">
        <v>4.7619047620000003</v>
      </c>
      <c r="Q131" s="7">
        <v>27.416</v>
      </c>
      <c r="R131" s="8">
        <v>8.5</v>
      </c>
      <c r="S131" s="16">
        <f t="shared" si="13"/>
        <v>275018.25749999989</v>
      </c>
      <c r="T131" s="16">
        <f t="shared" si="14"/>
        <v>10.6785</v>
      </c>
      <c r="U131" s="17">
        <f t="shared" si="15"/>
        <v>1042.6500000000001</v>
      </c>
      <c r="V131">
        <f t="shared" si="16"/>
        <v>872</v>
      </c>
      <c r="W131">
        <f t="shared" si="17"/>
        <v>595</v>
      </c>
      <c r="X131">
        <f t="shared" si="18"/>
        <v>872</v>
      </c>
      <c r="Y131" s="17">
        <f t="shared" si="19"/>
        <v>315.38790997706411</v>
      </c>
      <c r="Z131" t="str">
        <f t="shared" si="20"/>
        <v>Good Product</v>
      </c>
      <c r="AA131" t="str">
        <f t="shared" si="21"/>
        <v>Good</v>
      </c>
      <c r="AB131" t="str">
        <f t="shared" si="22"/>
        <v>High</v>
      </c>
      <c r="AC131">
        <f t="shared" si="23"/>
        <v>93331.93799999998</v>
      </c>
      <c r="AD131">
        <f t="shared" si="24"/>
        <v>47248.362000000016</v>
      </c>
      <c r="AE131">
        <f t="shared" si="25"/>
        <v>43531.613999999994</v>
      </c>
    </row>
    <row r="132" spans="1:31" ht="15.75" customHeight="1" x14ac:dyDescent="0.2">
      <c r="A132" s="1"/>
      <c r="B132" s="6" t="s">
        <v>165</v>
      </c>
      <c r="C132" s="6" t="s">
        <v>42</v>
      </c>
      <c r="D132" s="6" t="s">
        <v>43</v>
      </c>
      <c r="E132" s="6" t="s">
        <v>27</v>
      </c>
      <c r="F132" s="6" t="s">
        <v>21</v>
      </c>
      <c r="G132" s="6" t="s">
        <v>36</v>
      </c>
      <c r="H132" s="7">
        <v>90.28</v>
      </c>
      <c r="I132" s="9">
        <v>9</v>
      </c>
      <c r="J132" s="7">
        <v>40.625999999999998</v>
      </c>
      <c r="K132" s="7">
        <v>853.14599999999996</v>
      </c>
      <c r="L132" s="12">
        <v>43504</v>
      </c>
      <c r="M132" s="14">
        <v>0.46875</v>
      </c>
      <c r="N132" s="6" t="s">
        <v>23</v>
      </c>
      <c r="O132" s="7">
        <v>812.52</v>
      </c>
      <c r="P132" s="2">
        <v>4.7619047620000003</v>
      </c>
      <c r="Q132" s="7">
        <v>40.625999999999998</v>
      </c>
      <c r="R132" s="8">
        <v>7.2</v>
      </c>
      <c r="S132" s="16">
        <f t="shared" ref="S132:S195" si="26">SUM(K132:K1131)</f>
        <v>274442.5214999998</v>
      </c>
      <c r="T132" s="16">
        <f t="shared" ref="T132:T195" si="27">MIN(K132:K1131)</f>
        <v>10.6785</v>
      </c>
      <c r="U132" s="17">
        <f t="shared" ref="U132:U195" si="28">MAX(K132:K1131)</f>
        <v>1042.6500000000001</v>
      </c>
      <c r="V132">
        <f t="shared" ref="V132:V195" si="29">COUNT(R132:R1131)</f>
        <v>871</v>
      </c>
      <c r="W132">
        <f t="shared" ref="W132:W195" si="30">COUNTBLANK(B1097:R1131)</f>
        <v>595</v>
      </c>
      <c r="X132">
        <f t="shared" ref="X132:X195" si="31">COUNTA(C132:C1131)</f>
        <v>871</v>
      </c>
      <c r="Y132" s="17">
        <f t="shared" ref="Y132:Y195" si="32">AVERAGE(K132:K1131)</f>
        <v>315.08900287026381</v>
      </c>
      <c r="Z132" t="str">
        <f t="shared" ref="Z132:Z195" si="33">IF(R132&gt;8,"Good Product","Bad Product")</f>
        <v>Bad Product</v>
      </c>
      <c r="AA132" t="str">
        <f t="shared" ref="AA132:AA195" si="34">IF(AND(R132&gt;8,K132&gt;500),"Good","Bad")</f>
        <v>Bad</v>
      </c>
      <c r="AB132" t="str">
        <f t="shared" ref="AB132:AB195" si="35">IF(R132&gt;8,"High", IF(R132&lt;6.5,"Low","Medium"))</f>
        <v>Medium</v>
      </c>
      <c r="AC132">
        <f t="shared" ref="AC132:AC195" si="36">SUMIF(C132:C1131,"B",K132:K1131)</f>
        <v>93331.93799999998</v>
      </c>
      <c r="AD132">
        <f t="shared" ref="AD132:AD195" si="37">SUMIFS(K132:K1131,C132:C1131,"B",F132:F1131,"Female")</f>
        <v>47248.362000000016</v>
      </c>
      <c r="AE132">
        <f t="shared" ref="AE132:AE195" si="38">SUMIFS(K132:K1131,C132:C1131,"A",F132:F1131,"Male")</f>
        <v>43531.613999999994</v>
      </c>
    </row>
    <row r="133" spans="1:31" ht="15.75" customHeight="1" x14ac:dyDescent="0.2">
      <c r="A133" s="1"/>
      <c r="B133" s="6" t="s">
        <v>166</v>
      </c>
      <c r="C133" s="6" t="s">
        <v>42</v>
      </c>
      <c r="D133" s="6" t="s">
        <v>43</v>
      </c>
      <c r="E133" s="6" t="s">
        <v>27</v>
      </c>
      <c r="F133" s="6" t="s">
        <v>21</v>
      </c>
      <c r="G133" s="6" t="s">
        <v>46</v>
      </c>
      <c r="H133" s="7">
        <v>39.619999999999997</v>
      </c>
      <c r="I133" s="9">
        <v>7</v>
      </c>
      <c r="J133" s="7">
        <v>13.867000000000001</v>
      </c>
      <c r="K133" s="7">
        <v>291.20699999999999</v>
      </c>
      <c r="L133" s="12">
        <v>43490</v>
      </c>
      <c r="M133" s="14">
        <v>0.5541666666666667</v>
      </c>
      <c r="N133" s="6" t="s">
        <v>29</v>
      </c>
      <c r="O133" s="7">
        <v>277.33999999999997</v>
      </c>
      <c r="P133" s="2">
        <v>4.7619047620000003</v>
      </c>
      <c r="Q133" s="7">
        <v>13.867000000000001</v>
      </c>
      <c r="R133" s="8">
        <v>7.5</v>
      </c>
      <c r="S133" s="16">
        <f t="shared" si="26"/>
        <v>273589.37549999973</v>
      </c>
      <c r="T133" s="16">
        <f t="shared" si="27"/>
        <v>10.6785</v>
      </c>
      <c r="U133" s="17">
        <f t="shared" si="28"/>
        <v>1042.6500000000001</v>
      </c>
      <c r="V133">
        <f t="shared" si="29"/>
        <v>870</v>
      </c>
      <c r="W133">
        <f t="shared" si="30"/>
        <v>595</v>
      </c>
      <c r="X133">
        <f t="shared" si="31"/>
        <v>870</v>
      </c>
      <c r="Y133" s="17">
        <f t="shared" si="32"/>
        <v>314.47054655172383</v>
      </c>
      <c r="Z133" t="str">
        <f t="shared" si="33"/>
        <v>Bad Product</v>
      </c>
      <c r="AA133" t="str">
        <f t="shared" si="34"/>
        <v>Bad</v>
      </c>
      <c r="AB133" t="str">
        <f t="shared" si="35"/>
        <v>Medium</v>
      </c>
      <c r="AC133">
        <f t="shared" si="36"/>
        <v>92478.791999999972</v>
      </c>
      <c r="AD133">
        <f t="shared" si="37"/>
        <v>46395.216000000015</v>
      </c>
      <c r="AE133">
        <f t="shared" si="38"/>
        <v>43531.613999999994</v>
      </c>
    </row>
    <row r="134" spans="1:31" ht="15.75" customHeight="1" x14ac:dyDescent="0.2">
      <c r="A134" s="1"/>
      <c r="B134" s="6" t="s">
        <v>167</v>
      </c>
      <c r="C134" s="6" t="s">
        <v>18</v>
      </c>
      <c r="D134" s="6" t="s">
        <v>19</v>
      </c>
      <c r="E134" s="6" t="s">
        <v>20</v>
      </c>
      <c r="F134" s="6" t="s">
        <v>21</v>
      </c>
      <c r="G134" s="6" t="s">
        <v>36</v>
      </c>
      <c r="H134" s="7">
        <v>92.13</v>
      </c>
      <c r="I134" s="9">
        <v>6</v>
      </c>
      <c r="J134" s="7">
        <v>27.638999999999999</v>
      </c>
      <c r="K134" s="7">
        <v>580.41899999999998</v>
      </c>
      <c r="L134" s="12">
        <v>43530</v>
      </c>
      <c r="M134" s="14">
        <v>0.8569444444444444</v>
      </c>
      <c r="N134" s="6" t="s">
        <v>29</v>
      </c>
      <c r="O134" s="7">
        <v>552.78</v>
      </c>
      <c r="P134" s="2">
        <v>4.7619047620000003</v>
      </c>
      <c r="Q134" s="7">
        <v>27.638999999999999</v>
      </c>
      <c r="R134" s="8">
        <v>8.3000000000000007</v>
      </c>
      <c r="S134" s="16">
        <f t="shared" si="26"/>
        <v>273298.16849999974</v>
      </c>
      <c r="T134" s="16">
        <f t="shared" si="27"/>
        <v>10.6785</v>
      </c>
      <c r="U134" s="17">
        <f t="shared" si="28"/>
        <v>1042.6500000000001</v>
      </c>
      <c r="V134">
        <f t="shared" si="29"/>
        <v>869</v>
      </c>
      <c r="W134">
        <f t="shared" si="30"/>
        <v>595</v>
      </c>
      <c r="X134">
        <f t="shared" si="31"/>
        <v>869</v>
      </c>
      <c r="Y134" s="17">
        <f t="shared" si="32"/>
        <v>314.49731703106988</v>
      </c>
      <c r="Z134" t="str">
        <f t="shared" si="33"/>
        <v>Good Product</v>
      </c>
      <c r="AA134" t="str">
        <f t="shared" si="34"/>
        <v>Good</v>
      </c>
      <c r="AB134" t="str">
        <f t="shared" si="35"/>
        <v>High</v>
      </c>
      <c r="AC134">
        <f t="shared" si="36"/>
        <v>92187.584999999963</v>
      </c>
      <c r="AD134">
        <f t="shared" si="37"/>
        <v>46104.009000000013</v>
      </c>
      <c r="AE134">
        <f t="shared" si="38"/>
        <v>43531.613999999994</v>
      </c>
    </row>
    <row r="135" spans="1:31" ht="15.75" customHeight="1" x14ac:dyDescent="0.2">
      <c r="A135" s="1"/>
      <c r="B135" s="6" t="s">
        <v>168</v>
      </c>
      <c r="C135" s="6" t="s">
        <v>42</v>
      </c>
      <c r="D135" s="6" t="s">
        <v>43</v>
      </c>
      <c r="E135" s="6" t="s">
        <v>27</v>
      </c>
      <c r="F135" s="6" t="s">
        <v>21</v>
      </c>
      <c r="G135" s="6" t="s">
        <v>36</v>
      </c>
      <c r="H135" s="7">
        <v>34.840000000000003</v>
      </c>
      <c r="I135" s="9">
        <v>4</v>
      </c>
      <c r="J135" s="7">
        <v>6.968</v>
      </c>
      <c r="K135" s="7">
        <v>146.328</v>
      </c>
      <c r="L135" s="12">
        <v>43506</v>
      </c>
      <c r="M135" s="14">
        <v>0.77500000000000002</v>
      </c>
      <c r="N135" s="6" t="s">
        <v>29</v>
      </c>
      <c r="O135" s="7">
        <v>139.36000000000001</v>
      </c>
      <c r="P135" s="2">
        <v>4.7619047620000003</v>
      </c>
      <c r="Q135" s="7">
        <v>6.968</v>
      </c>
      <c r="R135" s="8">
        <v>7.4</v>
      </c>
      <c r="S135" s="16">
        <f t="shared" si="26"/>
        <v>272717.74949999974</v>
      </c>
      <c r="T135" s="16">
        <f t="shared" si="27"/>
        <v>10.6785</v>
      </c>
      <c r="U135" s="17">
        <f t="shared" si="28"/>
        <v>1042.6500000000001</v>
      </c>
      <c r="V135">
        <f t="shared" si="29"/>
        <v>868</v>
      </c>
      <c r="W135">
        <f t="shared" si="30"/>
        <v>595</v>
      </c>
      <c r="X135">
        <f t="shared" si="31"/>
        <v>868</v>
      </c>
      <c r="Y135" s="17">
        <f t="shared" si="32"/>
        <v>314.19095564516101</v>
      </c>
      <c r="Z135" t="str">
        <f t="shared" si="33"/>
        <v>Bad Product</v>
      </c>
      <c r="AA135" t="str">
        <f t="shared" si="34"/>
        <v>Bad</v>
      </c>
      <c r="AB135" t="str">
        <f t="shared" si="35"/>
        <v>Medium</v>
      </c>
      <c r="AC135">
        <f t="shared" si="36"/>
        <v>92187.584999999963</v>
      </c>
      <c r="AD135">
        <f t="shared" si="37"/>
        <v>46104.009000000013</v>
      </c>
      <c r="AE135">
        <f t="shared" si="38"/>
        <v>43531.613999999994</v>
      </c>
    </row>
    <row r="136" spans="1:31" ht="15.75" customHeight="1" x14ac:dyDescent="0.2">
      <c r="A136" s="1"/>
      <c r="B136" s="6" t="s">
        <v>169</v>
      </c>
      <c r="C136" s="6" t="s">
        <v>42</v>
      </c>
      <c r="D136" s="6" t="s">
        <v>43</v>
      </c>
      <c r="E136" s="6" t="s">
        <v>20</v>
      </c>
      <c r="F136" s="6" t="s">
        <v>31</v>
      </c>
      <c r="G136" s="6" t="s">
        <v>28</v>
      </c>
      <c r="H136" s="7">
        <v>87.45</v>
      </c>
      <c r="I136" s="9">
        <v>6</v>
      </c>
      <c r="J136" s="7">
        <v>26.234999999999999</v>
      </c>
      <c r="K136" s="7">
        <v>550.93499999999995</v>
      </c>
      <c r="L136" s="12">
        <v>43513</v>
      </c>
      <c r="M136" s="14">
        <v>0.61111111111111116</v>
      </c>
      <c r="N136" s="6" t="s">
        <v>33</v>
      </c>
      <c r="O136" s="7">
        <v>524.70000000000005</v>
      </c>
      <c r="P136" s="2">
        <v>4.7619047620000003</v>
      </c>
      <c r="Q136" s="7">
        <v>26.234999999999999</v>
      </c>
      <c r="R136" s="8">
        <v>8.8000000000000007</v>
      </c>
      <c r="S136" s="16">
        <f t="shared" si="26"/>
        <v>272571.42149999971</v>
      </c>
      <c r="T136" s="16">
        <f t="shared" si="27"/>
        <v>10.6785</v>
      </c>
      <c r="U136" s="17">
        <f t="shared" si="28"/>
        <v>1042.6500000000001</v>
      </c>
      <c r="V136">
        <f t="shared" si="29"/>
        <v>867</v>
      </c>
      <c r="W136">
        <f t="shared" si="30"/>
        <v>595</v>
      </c>
      <c r="X136">
        <f t="shared" si="31"/>
        <v>867</v>
      </c>
      <c r="Y136" s="17">
        <f t="shared" si="32"/>
        <v>314.38456920415189</v>
      </c>
      <c r="Z136" t="str">
        <f t="shared" si="33"/>
        <v>Good Product</v>
      </c>
      <c r="AA136" t="str">
        <f t="shared" si="34"/>
        <v>Good</v>
      </c>
      <c r="AB136" t="str">
        <f t="shared" si="35"/>
        <v>High</v>
      </c>
      <c r="AC136">
        <f t="shared" si="36"/>
        <v>92041.256999999969</v>
      </c>
      <c r="AD136">
        <f t="shared" si="37"/>
        <v>45957.681000000011</v>
      </c>
      <c r="AE136">
        <f t="shared" si="38"/>
        <v>43531.613999999994</v>
      </c>
    </row>
    <row r="137" spans="1:31" ht="15.75" customHeight="1" x14ac:dyDescent="0.2">
      <c r="A137" s="1"/>
      <c r="B137" s="6" t="s">
        <v>170</v>
      </c>
      <c r="C137" s="6" t="s">
        <v>25</v>
      </c>
      <c r="D137" s="6" t="s">
        <v>26</v>
      </c>
      <c r="E137" s="6" t="s">
        <v>27</v>
      </c>
      <c r="F137" s="6" t="s">
        <v>21</v>
      </c>
      <c r="G137" s="6" t="s">
        <v>22</v>
      </c>
      <c r="H137" s="7">
        <v>81.3</v>
      </c>
      <c r="I137" s="9">
        <v>6</v>
      </c>
      <c r="J137" s="7">
        <v>24.39</v>
      </c>
      <c r="K137" s="7">
        <v>512.19000000000005</v>
      </c>
      <c r="L137" s="12">
        <v>43532</v>
      </c>
      <c r="M137" s="14">
        <v>0.69652777777777775</v>
      </c>
      <c r="N137" s="6" t="s">
        <v>23</v>
      </c>
      <c r="O137" s="7">
        <v>487.8</v>
      </c>
      <c r="P137" s="2">
        <v>4.7619047620000003</v>
      </c>
      <c r="Q137" s="7">
        <v>24.39</v>
      </c>
      <c r="R137" s="8">
        <v>5.3</v>
      </c>
      <c r="S137" s="16">
        <f t="shared" si="26"/>
        <v>272020.48649999971</v>
      </c>
      <c r="T137" s="16">
        <f t="shared" si="27"/>
        <v>10.6785</v>
      </c>
      <c r="U137" s="17">
        <f t="shared" si="28"/>
        <v>1042.6500000000001</v>
      </c>
      <c r="V137">
        <f t="shared" si="29"/>
        <v>866</v>
      </c>
      <c r="W137">
        <f t="shared" si="30"/>
        <v>595</v>
      </c>
      <c r="X137">
        <f t="shared" si="31"/>
        <v>866</v>
      </c>
      <c r="Y137" s="17">
        <f t="shared" si="32"/>
        <v>314.11141628175488</v>
      </c>
      <c r="Z137" t="str">
        <f t="shared" si="33"/>
        <v>Bad Product</v>
      </c>
      <c r="AA137" t="str">
        <f t="shared" si="34"/>
        <v>Bad</v>
      </c>
      <c r="AB137" t="str">
        <f t="shared" si="35"/>
        <v>Low</v>
      </c>
      <c r="AC137">
        <f t="shared" si="36"/>
        <v>91490.321999999971</v>
      </c>
      <c r="AD137">
        <f t="shared" si="37"/>
        <v>45957.681000000011</v>
      </c>
      <c r="AE137">
        <f t="shared" si="38"/>
        <v>43531.613999999994</v>
      </c>
    </row>
    <row r="138" spans="1:31" ht="15.75" customHeight="1" x14ac:dyDescent="0.2">
      <c r="A138" s="1"/>
      <c r="B138" s="6" t="s">
        <v>171</v>
      </c>
      <c r="C138" s="6" t="s">
        <v>25</v>
      </c>
      <c r="D138" s="6" t="s">
        <v>26</v>
      </c>
      <c r="E138" s="6" t="s">
        <v>27</v>
      </c>
      <c r="F138" s="6" t="s">
        <v>31</v>
      </c>
      <c r="G138" s="6" t="s">
        <v>46</v>
      </c>
      <c r="H138" s="7">
        <v>90.22</v>
      </c>
      <c r="I138" s="9">
        <v>3</v>
      </c>
      <c r="J138" s="7">
        <v>13.532999999999999</v>
      </c>
      <c r="K138" s="7">
        <v>284.19299999999998</v>
      </c>
      <c r="L138" s="12">
        <v>43514</v>
      </c>
      <c r="M138" s="14">
        <v>0.81874999999999998</v>
      </c>
      <c r="N138" s="6" t="s">
        <v>29</v>
      </c>
      <c r="O138" s="7">
        <v>270.66000000000003</v>
      </c>
      <c r="P138" s="2">
        <v>4.7619047620000003</v>
      </c>
      <c r="Q138" s="7">
        <v>13.532999999999999</v>
      </c>
      <c r="R138" s="8">
        <v>6.2</v>
      </c>
      <c r="S138" s="16">
        <f t="shared" si="26"/>
        <v>271508.29649999971</v>
      </c>
      <c r="T138" s="16">
        <f t="shared" si="27"/>
        <v>10.6785</v>
      </c>
      <c r="U138" s="17">
        <f t="shared" si="28"/>
        <v>1042.6500000000001</v>
      </c>
      <c r="V138">
        <f t="shared" si="29"/>
        <v>865</v>
      </c>
      <c r="W138">
        <f t="shared" si="30"/>
        <v>595</v>
      </c>
      <c r="X138">
        <f t="shared" si="31"/>
        <v>865</v>
      </c>
      <c r="Y138" s="17">
        <f t="shared" si="32"/>
        <v>313.88242369942162</v>
      </c>
      <c r="Z138" t="str">
        <f t="shared" si="33"/>
        <v>Bad Product</v>
      </c>
      <c r="AA138" t="str">
        <f t="shared" si="34"/>
        <v>Bad</v>
      </c>
      <c r="AB138" t="str">
        <f t="shared" si="35"/>
        <v>Low</v>
      </c>
      <c r="AC138">
        <f t="shared" si="36"/>
        <v>91490.321999999971</v>
      </c>
      <c r="AD138">
        <f t="shared" si="37"/>
        <v>45957.681000000011</v>
      </c>
      <c r="AE138">
        <f t="shared" si="38"/>
        <v>43531.613999999994</v>
      </c>
    </row>
    <row r="139" spans="1:31" ht="15.75" customHeight="1" x14ac:dyDescent="0.2">
      <c r="A139" s="1"/>
      <c r="B139" s="6" t="s">
        <v>172</v>
      </c>
      <c r="C139" s="6" t="s">
        <v>18</v>
      </c>
      <c r="D139" s="6" t="s">
        <v>19</v>
      </c>
      <c r="E139" s="6" t="s">
        <v>27</v>
      </c>
      <c r="F139" s="6" t="s">
        <v>21</v>
      </c>
      <c r="G139" s="6" t="s">
        <v>28</v>
      </c>
      <c r="H139" s="7">
        <v>26.31</v>
      </c>
      <c r="I139" s="9">
        <v>5</v>
      </c>
      <c r="J139" s="7">
        <v>6.5774999999999997</v>
      </c>
      <c r="K139" s="7">
        <v>138.1275</v>
      </c>
      <c r="L139" s="12">
        <v>43483</v>
      </c>
      <c r="M139" s="14">
        <v>0.87430555555555556</v>
      </c>
      <c r="N139" s="6" t="s">
        <v>33</v>
      </c>
      <c r="O139" s="7">
        <v>131.55000000000001</v>
      </c>
      <c r="P139" s="2">
        <v>4.7619047620000003</v>
      </c>
      <c r="Q139" s="7">
        <v>6.5774999999999997</v>
      </c>
      <c r="R139" s="8">
        <v>8.8000000000000007</v>
      </c>
      <c r="S139" s="16">
        <f t="shared" si="26"/>
        <v>271224.10349999968</v>
      </c>
      <c r="T139" s="16">
        <f t="shared" si="27"/>
        <v>10.6785</v>
      </c>
      <c r="U139" s="17">
        <f t="shared" si="28"/>
        <v>1042.6500000000001</v>
      </c>
      <c r="V139">
        <f t="shared" si="29"/>
        <v>864</v>
      </c>
      <c r="W139">
        <f t="shared" si="30"/>
        <v>595</v>
      </c>
      <c r="X139">
        <f t="shared" si="31"/>
        <v>864</v>
      </c>
      <c r="Y139" s="17">
        <f t="shared" si="32"/>
        <v>313.91678645833298</v>
      </c>
      <c r="Z139" t="str">
        <f t="shared" si="33"/>
        <v>Good Product</v>
      </c>
      <c r="AA139" t="str">
        <f t="shared" si="34"/>
        <v>Bad</v>
      </c>
      <c r="AB139" t="str">
        <f t="shared" si="35"/>
        <v>High</v>
      </c>
      <c r="AC139">
        <f t="shared" si="36"/>
        <v>91490.321999999971</v>
      </c>
      <c r="AD139">
        <f t="shared" si="37"/>
        <v>45957.681000000011</v>
      </c>
      <c r="AE139">
        <f t="shared" si="38"/>
        <v>43531.613999999994</v>
      </c>
    </row>
    <row r="140" spans="1:31" ht="15.75" customHeight="1" x14ac:dyDescent="0.2">
      <c r="A140" s="1"/>
      <c r="B140" s="6" t="s">
        <v>173</v>
      </c>
      <c r="C140" s="6" t="s">
        <v>18</v>
      </c>
      <c r="D140" s="6" t="s">
        <v>19</v>
      </c>
      <c r="E140" s="6" t="s">
        <v>20</v>
      </c>
      <c r="F140" s="6" t="s">
        <v>21</v>
      </c>
      <c r="G140" s="6" t="s">
        <v>32</v>
      </c>
      <c r="H140" s="7">
        <v>34.42</v>
      </c>
      <c r="I140" s="9">
        <v>6</v>
      </c>
      <c r="J140" s="7">
        <v>10.326000000000001</v>
      </c>
      <c r="K140" s="7">
        <v>216.846</v>
      </c>
      <c r="L140" s="12">
        <v>43514</v>
      </c>
      <c r="M140" s="14">
        <v>0.65208333333333335</v>
      </c>
      <c r="N140" s="6" t="s">
        <v>29</v>
      </c>
      <c r="O140" s="7">
        <v>206.52</v>
      </c>
      <c r="P140" s="2">
        <v>4.7619047620000003</v>
      </c>
      <c r="Q140" s="7">
        <v>10.326000000000001</v>
      </c>
      <c r="R140" s="8">
        <v>9.8000000000000007</v>
      </c>
      <c r="S140" s="16">
        <f t="shared" si="26"/>
        <v>271085.97599999967</v>
      </c>
      <c r="T140" s="16">
        <f t="shared" si="27"/>
        <v>10.6785</v>
      </c>
      <c r="U140" s="17">
        <f t="shared" si="28"/>
        <v>1042.6500000000001</v>
      </c>
      <c r="V140">
        <f t="shared" si="29"/>
        <v>863</v>
      </c>
      <c r="W140">
        <f t="shared" si="30"/>
        <v>595</v>
      </c>
      <c r="X140">
        <f t="shared" si="31"/>
        <v>863</v>
      </c>
      <c r="Y140" s="17">
        <f t="shared" si="32"/>
        <v>314.12048203939707</v>
      </c>
      <c r="Z140" t="str">
        <f t="shared" si="33"/>
        <v>Good Product</v>
      </c>
      <c r="AA140" t="str">
        <f t="shared" si="34"/>
        <v>Bad</v>
      </c>
      <c r="AB140" t="str">
        <f t="shared" si="35"/>
        <v>High</v>
      </c>
      <c r="AC140">
        <f t="shared" si="36"/>
        <v>91490.321999999971</v>
      </c>
      <c r="AD140">
        <f t="shared" si="37"/>
        <v>45957.681000000011</v>
      </c>
      <c r="AE140">
        <f t="shared" si="38"/>
        <v>43531.613999999994</v>
      </c>
    </row>
    <row r="141" spans="1:31" ht="15.75" customHeight="1" x14ac:dyDescent="0.2">
      <c r="A141" s="1"/>
      <c r="B141" s="6" t="s">
        <v>174</v>
      </c>
      <c r="C141" s="6" t="s">
        <v>42</v>
      </c>
      <c r="D141" s="6" t="s">
        <v>43</v>
      </c>
      <c r="E141" s="6" t="s">
        <v>27</v>
      </c>
      <c r="F141" s="6" t="s">
        <v>31</v>
      </c>
      <c r="G141" s="6" t="s">
        <v>36</v>
      </c>
      <c r="H141" s="7">
        <v>51.91</v>
      </c>
      <c r="I141" s="9">
        <v>10</v>
      </c>
      <c r="J141" s="7">
        <v>25.954999999999998</v>
      </c>
      <c r="K141" s="7">
        <v>545.05499999999995</v>
      </c>
      <c r="L141" s="12">
        <v>43512</v>
      </c>
      <c r="M141" s="14">
        <v>0.51458333333333328</v>
      </c>
      <c r="N141" s="6" t="s">
        <v>29</v>
      </c>
      <c r="O141" s="7">
        <v>519.1</v>
      </c>
      <c r="P141" s="2">
        <v>4.7619047620000003</v>
      </c>
      <c r="Q141" s="7">
        <v>25.954999999999998</v>
      </c>
      <c r="R141" s="8">
        <v>8.1999999999999993</v>
      </c>
      <c r="S141" s="16">
        <f t="shared" si="26"/>
        <v>270869.12999999966</v>
      </c>
      <c r="T141" s="16">
        <f t="shared" si="27"/>
        <v>10.6785</v>
      </c>
      <c r="U141" s="17">
        <f t="shared" si="28"/>
        <v>1042.6500000000001</v>
      </c>
      <c r="V141">
        <f t="shared" si="29"/>
        <v>862</v>
      </c>
      <c r="W141">
        <f t="shared" si="30"/>
        <v>595</v>
      </c>
      <c r="X141">
        <f t="shared" si="31"/>
        <v>862</v>
      </c>
      <c r="Y141" s="17">
        <f t="shared" si="32"/>
        <v>314.23332946635691</v>
      </c>
      <c r="Z141" t="str">
        <f t="shared" si="33"/>
        <v>Good Product</v>
      </c>
      <c r="AA141" t="str">
        <f t="shared" si="34"/>
        <v>Good</v>
      </c>
      <c r="AB141" t="str">
        <f t="shared" si="35"/>
        <v>High</v>
      </c>
      <c r="AC141">
        <f t="shared" si="36"/>
        <v>91490.321999999971</v>
      </c>
      <c r="AD141">
        <f t="shared" si="37"/>
        <v>45957.681000000011</v>
      </c>
      <c r="AE141">
        <f t="shared" si="38"/>
        <v>43531.613999999994</v>
      </c>
    </row>
    <row r="142" spans="1:31" ht="15.75" customHeight="1" x14ac:dyDescent="0.2">
      <c r="A142" s="1"/>
      <c r="B142" s="6" t="s">
        <v>175</v>
      </c>
      <c r="C142" s="6" t="s">
        <v>18</v>
      </c>
      <c r="D142" s="6" t="s">
        <v>19</v>
      </c>
      <c r="E142" s="6" t="s">
        <v>27</v>
      </c>
      <c r="F142" s="6" t="s">
        <v>31</v>
      </c>
      <c r="G142" s="6" t="s">
        <v>36</v>
      </c>
      <c r="H142" s="7">
        <v>72.5</v>
      </c>
      <c r="I142" s="9">
        <v>8</v>
      </c>
      <c r="J142" s="7">
        <v>29</v>
      </c>
      <c r="K142" s="7">
        <v>609</v>
      </c>
      <c r="L142" s="12">
        <v>43540</v>
      </c>
      <c r="M142" s="14">
        <v>0.80902777777777779</v>
      </c>
      <c r="N142" s="6" t="s">
        <v>23</v>
      </c>
      <c r="O142" s="7">
        <v>580</v>
      </c>
      <c r="P142" s="2">
        <v>4.7619047620000003</v>
      </c>
      <c r="Q142" s="7">
        <v>29</v>
      </c>
      <c r="R142" s="8">
        <v>9.1999999999999993</v>
      </c>
      <c r="S142" s="16">
        <f t="shared" si="26"/>
        <v>270324.07499999966</v>
      </c>
      <c r="T142" s="16">
        <f t="shared" si="27"/>
        <v>10.6785</v>
      </c>
      <c r="U142" s="17">
        <f t="shared" si="28"/>
        <v>1042.6500000000001</v>
      </c>
      <c r="V142">
        <f t="shared" si="29"/>
        <v>861</v>
      </c>
      <c r="W142">
        <f t="shared" si="30"/>
        <v>595</v>
      </c>
      <c r="X142">
        <f t="shared" si="31"/>
        <v>861</v>
      </c>
      <c r="Y142" s="17">
        <f t="shared" si="32"/>
        <v>313.96524390243866</v>
      </c>
      <c r="Z142" t="str">
        <f t="shared" si="33"/>
        <v>Good Product</v>
      </c>
      <c r="AA142" t="str">
        <f t="shared" si="34"/>
        <v>Good</v>
      </c>
      <c r="AB142" t="str">
        <f t="shared" si="35"/>
        <v>High</v>
      </c>
      <c r="AC142">
        <f t="shared" si="36"/>
        <v>90945.266999999963</v>
      </c>
      <c r="AD142">
        <f t="shared" si="37"/>
        <v>45957.681000000011</v>
      </c>
      <c r="AE142">
        <f t="shared" si="38"/>
        <v>43531.613999999994</v>
      </c>
    </row>
    <row r="143" spans="1:31" ht="15.75" customHeight="1" x14ac:dyDescent="0.2">
      <c r="A143" s="1"/>
      <c r="B143" s="6" t="s">
        <v>176</v>
      </c>
      <c r="C143" s="6" t="s">
        <v>25</v>
      </c>
      <c r="D143" s="6" t="s">
        <v>26</v>
      </c>
      <c r="E143" s="6" t="s">
        <v>20</v>
      </c>
      <c r="F143" s="6" t="s">
        <v>21</v>
      </c>
      <c r="G143" s="6" t="s">
        <v>36</v>
      </c>
      <c r="H143" s="7">
        <v>89.8</v>
      </c>
      <c r="I143" s="9">
        <v>10</v>
      </c>
      <c r="J143" s="7">
        <v>44.9</v>
      </c>
      <c r="K143" s="7">
        <v>942.9</v>
      </c>
      <c r="L143" s="12">
        <v>43488</v>
      </c>
      <c r="M143" s="14">
        <v>0.54166666666666663</v>
      </c>
      <c r="N143" s="6" t="s">
        <v>33</v>
      </c>
      <c r="O143" s="7">
        <v>898</v>
      </c>
      <c r="P143" s="2">
        <v>4.7619047620000003</v>
      </c>
      <c r="Q143" s="7">
        <v>44.9</v>
      </c>
      <c r="R143" s="8">
        <v>5.4</v>
      </c>
      <c r="S143" s="16">
        <f t="shared" si="26"/>
        <v>269715.07499999966</v>
      </c>
      <c r="T143" s="16">
        <f t="shared" si="27"/>
        <v>10.6785</v>
      </c>
      <c r="U143" s="17">
        <f t="shared" si="28"/>
        <v>1042.6500000000001</v>
      </c>
      <c r="V143">
        <f t="shared" si="29"/>
        <v>860</v>
      </c>
      <c r="W143">
        <f t="shared" si="30"/>
        <v>595</v>
      </c>
      <c r="X143">
        <f t="shared" si="31"/>
        <v>860</v>
      </c>
      <c r="Y143" s="17">
        <f t="shared" si="32"/>
        <v>313.62218023255775</v>
      </c>
      <c r="Z143" t="str">
        <f t="shared" si="33"/>
        <v>Bad Product</v>
      </c>
      <c r="AA143" t="str">
        <f t="shared" si="34"/>
        <v>Bad</v>
      </c>
      <c r="AB143" t="str">
        <f t="shared" si="35"/>
        <v>Low</v>
      </c>
      <c r="AC143">
        <f t="shared" si="36"/>
        <v>90945.266999999963</v>
      </c>
      <c r="AD143">
        <f t="shared" si="37"/>
        <v>45957.681000000011</v>
      </c>
      <c r="AE143">
        <f t="shared" si="38"/>
        <v>42922.613999999994</v>
      </c>
    </row>
    <row r="144" spans="1:31" ht="15.75" customHeight="1" x14ac:dyDescent="0.2">
      <c r="A144" s="1"/>
      <c r="B144" s="6" t="s">
        <v>177</v>
      </c>
      <c r="C144" s="6" t="s">
        <v>25</v>
      </c>
      <c r="D144" s="6" t="s">
        <v>26</v>
      </c>
      <c r="E144" s="6" t="s">
        <v>20</v>
      </c>
      <c r="F144" s="6" t="s">
        <v>31</v>
      </c>
      <c r="G144" s="6" t="s">
        <v>22</v>
      </c>
      <c r="H144" s="7">
        <v>90.5</v>
      </c>
      <c r="I144" s="9">
        <v>10</v>
      </c>
      <c r="J144" s="7">
        <v>45.25</v>
      </c>
      <c r="K144" s="7">
        <v>950.25</v>
      </c>
      <c r="L144" s="12">
        <v>43490</v>
      </c>
      <c r="M144" s="14">
        <v>0.57499999999999996</v>
      </c>
      <c r="N144" s="6" t="s">
        <v>29</v>
      </c>
      <c r="O144" s="7">
        <v>905</v>
      </c>
      <c r="P144" s="2">
        <v>4.7619047620000003</v>
      </c>
      <c r="Q144" s="7">
        <v>45.25</v>
      </c>
      <c r="R144" s="8">
        <v>8.1</v>
      </c>
      <c r="S144" s="16">
        <f t="shared" si="26"/>
        <v>268772.1749999997</v>
      </c>
      <c r="T144" s="16">
        <f t="shared" si="27"/>
        <v>10.6785</v>
      </c>
      <c r="U144" s="17">
        <f t="shared" si="28"/>
        <v>1042.6500000000001</v>
      </c>
      <c r="V144">
        <f t="shared" si="29"/>
        <v>859</v>
      </c>
      <c r="W144">
        <f t="shared" si="30"/>
        <v>595</v>
      </c>
      <c r="X144">
        <f t="shared" si="31"/>
        <v>859</v>
      </c>
      <c r="Y144" s="17">
        <f t="shared" si="32"/>
        <v>312.88961001164108</v>
      </c>
      <c r="Z144" t="str">
        <f t="shared" si="33"/>
        <v>Good Product</v>
      </c>
      <c r="AA144" t="str">
        <f t="shared" si="34"/>
        <v>Good</v>
      </c>
      <c r="AB144" t="str">
        <f t="shared" si="35"/>
        <v>High</v>
      </c>
      <c r="AC144">
        <f t="shared" si="36"/>
        <v>90945.266999999963</v>
      </c>
      <c r="AD144">
        <f t="shared" si="37"/>
        <v>45957.681000000011</v>
      </c>
      <c r="AE144">
        <f t="shared" si="38"/>
        <v>42922.613999999994</v>
      </c>
    </row>
    <row r="145" spans="1:31" ht="15.75" customHeight="1" x14ac:dyDescent="0.2">
      <c r="A145" s="1"/>
      <c r="B145" s="6" t="s">
        <v>178</v>
      </c>
      <c r="C145" s="6" t="s">
        <v>25</v>
      </c>
      <c r="D145" s="6" t="s">
        <v>26</v>
      </c>
      <c r="E145" s="6" t="s">
        <v>20</v>
      </c>
      <c r="F145" s="6" t="s">
        <v>21</v>
      </c>
      <c r="G145" s="6" t="s">
        <v>22</v>
      </c>
      <c r="H145" s="7">
        <v>68.599999999999994</v>
      </c>
      <c r="I145" s="9">
        <v>10</v>
      </c>
      <c r="J145" s="7">
        <v>34.299999999999997</v>
      </c>
      <c r="K145" s="7">
        <v>720.3</v>
      </c>
      <c r="L145" s="12">
        <v>43501</v>
      </c>
      <c r="M145" s="14">
        <v>0.83125000000000004</v>
      </c>
      <c r="N145" s="6" t="s">
        <v>29</v>
      </c>
      <c r="O145" s="7">
        <v>686</v>
      </c>
      <c r="P145" s="2">
        <v>4.7619047620000003</v>
      </c>
      <c r="Q145" s="7">
        <v>34.299999999999997</v>
      </c>
      <c r="R145" s="8">
        <v>9.1</v>
      </c>
      <c r="S145" s="16">
        <f t="shared" si="26"/>
        <v>267821.9249999997</v>
      </c>
      <c r="T145" s="16">
        <f t="shared" si="27"/>
        <v>10.6785</v>
      </c>
      <c r="U145" s="17">
        <f t="shared" si="28"/>
        <v>1042.6500000000001</v>
      </c>
      <c r="V145">
        <f t="shared" si="29"/>
        <v>858</v>
      </c>
      <c r="W145">
        <f t="shared" si="30"/>
        <v>595</v>
      </c>
      <c r="X145">
        <f t="shared" si="31"/>
        <v>858</v>
      </c>
      <c r="Y145" s="17">
        <f t="shared" si="32"/>
        <v>312.14676573426539</v>
      </c>
      <c r="Z145" t="str">
        <f t="shared" si="33"/>
        <v>Good Product</v>
      </c>
      <c r="AA145" t="str">
        <f t="shared" si="34"/>
        <v>Good</v>
      </c>
      <c r="AB145" t="str">
        <f t="shared" si="35"/>
        <v>High</v>
      </c>
      <c r="AC145">
        <f t="shared" si="36"/>
        <v>90945.266999999963</v>
      </c>
      <c r="AD145">
        <f t="shared" si="37"/>
        <v>45957.681000000011</v>
      </c>
      <c r="AE145">
        <f t="shared" si="38"/>
        <v>42922.613999999994</v>
      </c>
    </row>
    <row r="146" spans="1:31" ht="15.75" customHeight="1" x14ac:dyDescent="0.2">
      <c r="A146" s="1"/>
      <c r="B146" s="6" t="s">
        <v>179</v>
      </c>
      <c r="C146" s="6" t="s">
        <v>25</v>
      </c>
      <c r="D146" s="6" t="s">
        <v>26</v>
      </c>
      <c r="E146" s="6" t="s">
        <v>20</v>
      </c>
      <c r="F146" s="6" t="s">
        <v>21</v>
      </c>
      <c r="G146" s="6" t="s">
        <v>44</v>
      </c>
      <c r="H146" s="7">
        <v>30.41</v>
      </c>
      <c r="I146" s="9">
        <v>1</v>
      </c>
      <c r="J146" s="7">
        <v>1.5205</v>
      </c>
      <c r="K146" s="7">
        <v>31.930499999999999</v>
      </c>
      <c r="L146" s="12">
        <v>43518</v>
      </c>
      <c r="M146" s="14">
        <v>0.44166666666666665</v>
      </c>
      <c r="N146" s="6" t="s">
        <v>33</v>
      </c>
      <c r="O146" s="7">
        <v>30.41</v>
      </c>
      <c r="P146" s="2">
        <v>4.7619047620000003</v>
      </c>
      <c r="Q146" s="7">
        <v>1.5205</v>
      </c>
      <c r="R146" s="8">
        <v>8.4</v>
      </c>
      <c r="S146" s="16">
        <f t="shared" si="26"/>
        <v>267101.62499999983</v>
      </c>
      <c r="T146" s="16">
        <f t="shared" si="27"/>
        <v>10.6785</v>
      </c>
      <c r="U146" s="17">
        <f t="shared" si="28"/>
        <v>1042.6500000000001</v>
      </c>
      <c r="V146">
        <f t="shared" si="29"/>
        <v>857</v>
      </c>
      <c r="W146">
        <f t="shared" si="30"/>
        <v>595</v>
      </c>
      <c r="X146">
        <f t="shared" si="31"/>
        <v>857</v>
      </c>
      <c r="Y146" s="17">
        <f t="shared" si="32"/>
        <v>311.6705075845972</v>
      </c>
      <c r="Z146" t="str">
        <f t="shared" si="33"/>
        <v>Good Product</v>
      </c>
      <c r="AA146" t="str">
        <f t="shared" si="34"/>
        <v>Bad</v>
      </c>
      <c r="AB146" t="str">
        <f t="shared" si="35"/>
        <v>High</v>
      </c>
      <c r="AC146">
        <f t="shared" si="36"/>
        <v>90945.266999999963</v>
      </c>
      <c r="AD146">
        <f t="shared" si="37"/>
        <v>45957.681000000011</v>
      </c>
      <c r="AE146">
        <f t="shared" si="38"/>
        <v>42922.613999999994</v>
      </c>
    </row>
    <row r="147" spans="1:31" ht="15.75" customHeight="1" x14ac:dyDescent="0.2">
      <c r="A147" s="1"/>
      <c r="B147" s="6" t="s">
        <v>180</v>
      </c>
      <c r="C147" s="6" t="s">
        <v>18</v>
      </c>
      <c r="D147" s="6" t="s">
        <v>19</v>
      </c>
      <c r="E147" s="6" t="s">
        <v>27</v>
      </c>
      <c r="F147" s="6" t="s">
        <v>21</v>
      </c>
      <c r="G147" s="6" t="s">
        <v>32</v>
      </c>
      <c r="H147" s="7">
        <v>77.95</v>
      </c>
      <c r="I147" s="9">
        <v>6</v>
      </c>
      <c r="J147" s="7">
        <v>23.385000000000002</v>
      </c>
      <c r="K147" s="7">
        <v>491.08499999999998</v>
      </c>
      <c r="L147" s="12">
        <v>43486</v>
      </c>
      <c r="M147" s="14">
        <v>0.69236111111111109</v>
      </c>
      <c r="N147" s="6" t="s">
        <v>23</v>
      </c>
      <c r="O147" s="7">
        <v>467.7</v>
      </c>
      <c r="P147" s="2">
        <v>4.7619047620000003</v>
      </c>
      <c r="Q147" s="7">
        <v>23.385000000000002</v>
      </c>
      <c r="R147" s="8">
        <v>8</v>
      </c>
      <c r="S147" s="16">
        <f t="shared" si="26"/>
        <v>267069.69449999987</v>
      </c>
      <c r="T147" s="16">
        <f t="shared" si="27"/>
        <v>10.6785</v>
      </c>
      <c r="U147" s="17">
        <f t="shared" si="28"/>
        <v>1042.6500000000001</v>
      </c>
      <c r="V147">
        <f t="shared" si="29"/>
        <v>856</v>
      </c>
      <c r="W147">
        <f t="shared" si="30"/>
        <v>595</v>
      </c>
      <c r="X147">
        <f t="shared" si="31"/>
        <v>856</v>
      </c>
      <c r="Y147" s="17">
        <f t="shared" si="32"/>
        <v>311.99730665887836</v>
      </c>
      <c r="Z147" t="str">
        <f t="shared" si="33"/>
        <v>Bad Product</v>
      </c>
      <c r="AA147" t="str">
        <f t="shared" si="34"/>
        <v>Bad</v>
      </c>
      <c r="AB147" t="str">
        <f t="shared" si="35"/>
        <v>Medium</v>
      </c>
      <c r="AC147">
        <f t="shared" si="36"/>
        <v>90945.266999999963</v>
      </c>
      <c r="AD147">
        <f t="shared" si="37"/>
        <v>45957.681000000011</v>
      </c>
      <c r="AE147">
        <f t="shared" si="38"/>
        <v>42922.613999999994</v>
      </c>
    </row>
    <row r="148" spans="1:31" ht="15.75" customHeight="1" x14ac:dyDescent="0.2">
      <c r="A148" s="1"/>
      <c r="B148" s="6" t="s">
        <v>181</v>
      </c>
      <c r="C148" s="6" t="s">
        <v>25</v>
      </c>
      <c r="D148" s="6" t="s">
        <v>26</v>
      </c>
      <c r="E148" s="6" t="s">
        <v>27</v>
      </c>
      <c r="F148" s="6" t="s">
        <v>21</v>
      </c>
      <c r="G148" s="6" t="s">
        <v>22</v>
      </c>
      <c r="H148" s="7">
        <v>46.26</v>
      </c>
      <c r="I148" s="9">
        <v>6</v>
      </c>
      <c r="J148" s="7">
        <v>13.878</v>
      </c>
      <c r="K148" s="7">
        <v>291.43799999999999</v>
      </c>
      <c r="L148" s="12">
        <v>43532</v>
      </c>
      <c r="M148" s="14">
        <v>0.71597222222222223</v>
      </c>
      <c r="N148" s="6" t="s">
        <v>33</v>
      </c>
      <c r="O148" s="7">
        <v>277.56</v>
      </c>
      <c r="P148" s="2">
        <v>4.7619047620000003</v>
      </c>
      <c r="Q148" s="7">
        <v>13.878</v>
      </c>
      <c r="R148" s="8">
        <v>9.5</v>
      </c>
      <c r="S148" s="16">
        <f t="shared" si="26"/>
        <v>266578.60949999985</v>
      </c>
      <c r="T148" s="16">
        <f t="shared" si="27"/>
        <v>10.6785</v>
      </c>
      <c r="U148" s="17">
        <f t="shared" si="28"/>
        <v>1042.6500000000001</v>
      </c>
      <c r="V148">
        <f t="shared" si="29"/>
        <v>855</v>
      </c>
      <c r="W148">
        <f t="shared" si="30"/>
        <v>595</v>
      </c>
      <c r="X148">
        <f t="shared" si="31"/>
        <v>855</v>
      </c>
      <c r="Y148" s="17">
        <f t="shared" si="32"/>
        <v>311.7878473684209</v>
      </c>
      <c r="Z148" t="str">
        <f t="shared" si="33"/>
        <v>Good Product</v>
      </c>
      <c r="AA148" t="str">
        <f t="shared" si="34"/>
        <v>Bad</v>
      </c>
      <c r="AB148" t="str">
        <f t="shared" si="35"/>
        <v>High</v>
      </c>
      <c r="AC148">
        <f t="shared" si="36"/>
        <v>90945.266999999963</v>
      </c>
      <c r="AD148">
        <f t="shared" si="37"/>
        <v>45957.681000000011</v>
      </c>
      <c r="AE148">
        <f t="shared" si="38"/>
        <v>42922.613999999994</v>
      </c>
    </row>
    <row r="149" spans="1:31" ht="15.75" customHeight="1" x14ac:dyDescent="0.2">
      <c r="A149" s="1"/>
      <c r="B149" s="6" t="s">
        <v>182</v>
      </c>
      <c r="C149" s="6" t="s">
        <v>18</v>
      </c>
      <c r="D149" s="6" t="s">
        <v>19</v>
      </c>
      <c r="E149" s="6" t="s">
        <v>20</v>
      </c>
      <c r="F149" s="6" t="s">
        <v>21</v>
      </c>
      <c r="G149" s="6" t="s">
        <v>46</v>
      </c>
      <c r="H149" s="7">
        <v>30.14</v>
      </c>
      <c r="I149" s="9">
        <v>10</v>
      </c>
      <c r="J149" s="7">
        <v>15.07</v>
      </c>
      <c r="K149" s="7">
        <v>316.47000000000003</v>
      </c>
      <c r="L149" s="12">
        <v>43506</v>
      </c>
      <c r="M149" s="14">
        <v>0.51944444444444449</v>
      </c>
      <c r="N149" s="6" t="s">
        <v>23</v>
      </c>
      <c r="O149" s="7">
        <v>301.39999999999998</v>
      </c>
      <c r="P149" s="2">
        <v>4.7619047620000003</v>
      </c>
      <c r="Q149" s="7">
        <v>15.07</v>
      </c>
      <c r="R149" s="8">
        <v>9.1999999999999993</v>
      </c>
      <c r="S149" s="16">
        <f t="shared" si="26"/>
        <v>266287.17149999982</v>
      </c>
      <c r="T149" s="16">
        <f t="shared" si="27"/>
        <v>10.6785</v>
      </c>
      <c r="U149" s="17">
        <f t="shared" si="28"/>
        <v>1042.6500000000001</v>
      </c>
      <c r="V149">
        <f t="shared" si="29"/>
        <v>854</v>
      </c>
      <c r="W149">
        <f t="shared" si="30"/>
        <v>595</v>
      </c>
      <c r="X149">
        <f t="shared" si="31"/>
        <v>854</v>
      </c>
      <c r="Y149" s="17">
        <f t="shared" si="32"/>
        <v>311.81167622950801</v>
      </c>
      <c r="Z149" t="str">
        <f t="shared" si="33"/>
        <v>Good Product</v>
      </c>
      <c r="AA149" t="str">
        <f t="shared" si="34"/>
        <v>Bad</v>
      </c>
      <c r="AB149" t="str">
        <f t="shared" si="35"/>
        <v>High</v>
      </c>
      <c r="AC149">
        <f t="shared" si="36"/>
        <v>90945.266999999963</v>
      </c>
      <c r="AD149">
        <f t="shared" si="37"/>
        <v>45957.681000000011</v>
      </c>
      <c r="AE149">
        <f t="shared" si="38"/>
        <v>42922.613999999994</v>
      </c>
    </row>
    <row r="150" spans="1:31" ht="15.75" customHeight="1" x14ac:dyDescent="0.2">
      <c r="A150" s="1"/>
      <c r="B150" s="6" t="s">
        <v>183</v>
      </c>
      <c r="C150" s="6" t="s">
        <v>25</v>
      </c>
      <c r="D150" s="6" t="s">
        <v>26</v>
      </c>
      <c r="E150" s="6" t="s">
        <v>27</v>
      </c>
      <c r="F150" s="6" t="s">
        <v>31</v>
      </c>
      <c r="G150" s="6" t="s">
        <v>22</v>
      </c>
      <c r="H150" s="7">
        <v>66.14</v>
      </c>
      <c r="I150" s="9">
        <v>4</v>
      </c>
      <c r="J150" s="7">
        <v>13.228</v>
      </c>
      <c r="K150" s="7">
        <v>277.78800000000001</v>
      </c>
      <c r="L150" s="12">
        <v>43543</v>
      </c>
      <c r="M150" s="14">
        <v>0.53194444444444444</v>
      </c>
      <c r="N150" s="6" t="s">
        <v>33</v>
      </c>
      <c r="O150" s="7">
        <v>264.56</v>
      </c>
      <c r="P150" s="2">
        <v>4.7619047620000003</v>
      </c>
      <c r="Q150" s="7">
        <v>13.228</v>
      </c>
      <c r="R150" s="8">
        <v>5.6</v>
      </c>
      <c r="S150" s="16">
        <f t="shared" si="26"/>
        <v>265970.70149999985</v>
      </c>
      <c r="T150" s="16">
        <f t="shared" si="27"/>
        <v>10.6785</v>
      </c>
      <c r="U150" s="17">
        <f t="shared" si="28"/>
        <v>1042.6500000000001</v>
      </c>
      <c r="V150">
        <f t="shared" si="29"/>
        <v>853</v>
      </c>
      <c r="W150">
        <f t="shared" si="30"/>
        <v>595</v>
      </c>
      <c r="X150">
        <f t="shared" si="31"/>
        <v>853</v>
      </c>
      <c r="Y150" s="17">
        <f t="shared" si="32"/>
        <v>311.80621512309477</v>
      </c>
      <c r="Z150" t="str">
        <f t="shared" si="33"/>
        <v>Bad Product</v>
      </c>
      <c r="AA150" t="str">
        <f t="shared" si="34"/>
        <v>Bad</v>
      </c>
      <c r="AB150" t="str">
        <f t="shared" si="35"/>
        <v>Low</v>
      </c>
      <c r="AC150">
        <f t="shared" si="36"/>
        <v>90945.266999999963</v>
      </c>
      <c r="AD150">
        <f t="shared" si="37"/>
        <v>45957.681000000011</v>
      </c>
      <c r="AE150">
        <f t="shared" si="38"/>
        <v>42922.613999999994</v>
      </c>
    </row>
    <row r="151" spans="1:31" ht="15.75" customHeight="1" x14ac:dyDescent="0.2">
      <c r="A151" s="1"/>
      <c r="B151" s="6" t="s">
        <v>184</v>
      </c>
      <c r="C151" s="6" t="s">
        <v>42</v>
      </c>
      <c r="D151" s="6" t="s">
        <v>43</v>
      </c>
      <c r="E151" s="6" t="s">
        <v>20</v>
      </c>
      <c r="F151" s="6" t="s">
        <v>31</v>
      </c>
      <c r="G151" s="6" t="s">
        <v>32</v>
      </c>
      <c r="H151" s="7">
        <v>71.86</v>
      </c>
      <c r="I151" s="9">
        <v>8</v>
      </c>
      <c r="J151" s="7">
        <v>28.744</v>
      </c>
      <c r="K151" s="7">
        <v>603.62400000000002</v>
      </c>
      <c r="L151" s="12">
        <v>43530</v>
      </c>
      <c r="M151" s="14">
        <v>0.62986111111111109</v>
      </c>
      <c r="N151" s="6" t="s">
        <v>33</v>
      </c>
      <c r="O151" s="7">
        <v>574.88</v>
      </c>
      <c r="P151" s="2">
        <v>4.7619047620000003</v>
      </c>
      <c r="Q151" s="7">
        <v>28.744</v>
      </c>
      <c r="R151" s="8">
        <v>6.2</v>
      </c>
      <c r="S151" s="16">
        <f t="shared" si="26"/>
        <v>265692.91349999979</v>
      </c>
      <c r="T151" s="16">
        <f t="shared" si="27"/>
        <v>10.6785</v>
      </c>
      <c r="U151" s="17">
        <f t="shared" si="28"/>
        <v>1042.6500000000001</v>
      </c>
      <c r="V151">
        <f t="shared" si="29"/>
        <v>852</v>
      </c>
      <c r="W151">
        <f t="shared" si="30"/>
        <v>595</v>
      </c>
      <c r="X151">
        <f t="shared" si="31"/>
        <v>852</v>
      </c>
      <c r="Y151" s="17">
        <f t="shared" si="32"/>
        <v>311.84614260563353</v>
      </c>
      <c r="Z151" t="str">
        <f t="shared" si="33"/>
        <v>Bad Product</v>
      </c>
      <c r="AA151" t="str">
        <f t="shared" si="34"/>
        <v>Bad</v>
      </c>
      <c r="AB151" t="str">
        <f t="shared" si="35"/>
        <v>Low</v>
      </c>
      <c r="AC151">
        <f t="shared" si="36"/>
        <v>90945.266999999963</v>
      </c>
      <c r="AD151">
        <f t="shared" si="37"/>
        <v>45957.681000000011</v>
      </c>
      <c r="AE151">
        <f t="shared" si="38"/>
        <v>42922.613999999994</v>
      </c>
    </row>
    <row r="152" spans="1:31" ht="15.75" customHeight="1" x14ac:dyDescent="0.2">
      <c r="A152" s="1"/>
      <c r="B152" s="6" t="s">
        <v>185</v>
      </c>
      <c r="C152" s="6" t="s">
        <v>18</v>
      </c>
      <c r="D152" s="6" t="s">
        <v>19</v>
      </c>
      <c r="E152" s="6" t="s">
        <v>27</v>
      </c>
      <c r="F152" s="6" t="s">
        <v>31</v>
      </c>
      <c r="G152" s="6" t="s">
        <v>22</v>
      </c>
      <c r="H152" s="7">
        <v>32.46</v>
      </c>
      <c r="I152" s="9">
        <v>8</v>
      </c>
      <c r="J152" s="7">
        <v>12.984</v>
      </c>
      <c r="K152" s="7">
        <v>272.66399999999999</v>
      </c>
      <c r="L152" s="12">
        <v>43551</v>
      </c>
      <c r="M152" s="14">
        <v>0.57499999999999996</v>
      </c>
      <c r="N152" s="6" t="s">
        <v>33</v>
      </c>
      <c r="O152" s="7">
        <v>259.68</v>
      </c>
      <c r="P152" s="2">
        <v>4.7619047620000003</v>
      </c>
      <c r="Q152" s="7">
        <v>12.984</v>
      </c>
      <c r="R152" s="8">
        <v>4.9000000000000004</v>
      </c>
      <c r="S152" s="16">
        <f t="shared" si="26"/>
        <v>265089.28949999984</v>
      </c>
      <c r="T152" s="16">
        <f t="shared" si="27"/>
        <v>10.6785</v>
      </c>
      <c r="U152" s="17">
        <f t="shared" si="28"/>
        <v>1042.6500000000001</v>
      </c>
      <c r="V152">
        <f t="shared" si="29"/>
        <v>851</v>
      </c>
      <c r="W152">
        <f t="shared" si="30"/>
        <v>595</v>
      </c>
      <c r="X152">
        <f t="shared" si="31"/>
        <v>851</v>
      </c>
      <c r="Y152" s="17">
        <f t="shared" si="32"/>
        <v>311.50327790834291</v>
      </c>
      <c r="Z152" t="str">
        <f t="shared" si="33"/>
        <v>Bad Product</v>
      </c>
      <c r="AA152" t="str">
        <f t="shared" si="34"/>
        <v>Bad</v>
      </c>
      <c r="AB152" t="str">
        <f t="shared" si="35"/>
        <v>Low</v>
      </c>
      <c r="AC152">
        <f t="shared" si="36"/>
        <v>90341.642999999953</v>
      </c>
      <c r="AD152">
        <f t="shared" si="37"/>
        <v>45957.681000000011</v>
      </c>
      <c r="AE152">
        <f t="shared" si="38"/>
        <v>42922.613999999994</v>
      </c>
    </row>
    <row r="153" spans="1:31" ht="15.75" customHeight="1" x14ac:dyDescent="0.2">
      <c r="A153" s="1"/>
      <c r="B153" s="6" t="s">
        <v>186</v>
      </c>
      <c r="C153" s="6" t="s">
        <v>42</v>
      </c>
      <c r="D153" s="6" t="s">
        <v>43</v>
      </c>
      <c r="E153" s="6" t="s">
        <v>20</v>
      </c>
      <c r="F153" s="6" t="s">
        <v>21</v>
      </c>
      <c r="G153" s="6" t="s">
        <v>46</v>
      </c>
      <c r="H153" s="7">
        <v>91.54</v>
      </c>
      <c r="I153" s="9">
        <v>4</v>
      </c>
      <c r="J153" s="7">
        <v>18.308</v>
      </c>
      <c r="K153" s="7">
        <v>384.46800000000002</v>
      </c>
      <c r="L153" s="12">
        <v>43547</v>
      </c>
      <c r="M153" s="14">
        <v>0.80555555555555558</v>
      </c>
      <c r="N153" s="6" t="s">
        <v>33</v>
      </c>
      <c r="O153" s="7">
        <v>366.16</v>
      </c>
      <c r="P153" s="2">
        <v>4.7619047620000003</v>
      </c>
      <c r="Q153" s="7">
        <v>18.308</v>
      </c>
      <c r="R153" s="8">
        <v>4.8</v>
      </c>
      <c r="S153" s="16">
        <f t="shared" si="26"/>
        <v>264816.62549999985</v>
      </c>
      <c r="T153" s="16">
        <f t="shared" si="27"/>
        <v>10.6785</v>
      </c>
      <c r="U153" s="17">
        <f t="shared" si="28"/>
        <v>1042.6500000000001</v>
      </c>
      <c r="V153">
        <f t="shared" si="29"/>
        <v>850</v>
      </c>
      <c r="W153">
        <f t="shared" si="30"/>
        <v>595</v>
      </c>
      <c r="X153">
        <f t="shared" si="31"/>
        <v>850</v>
      </c>
      <c r="Y153" s="17">
        <f t="shared" si="32"/>
        <v>311.54897117647039</v>
      </c>
      <c r="Z153" t="str">
        <f t="shared" si="33"/>
        <v>Bad Product</v>
      </c>
      <c r="AA153" t="str">
        <f t="shared" si="34"/>
        <v>Bad</v>
      </c>
      <c r="AB153" t="str">
        <f t="shared" si="35"/>
        <v>Low</v>
      </c>
      <c r="AC153">
        <f t="shared" si="36"/>
        <v>90341.642999999953</v>
      </c>
      <c r="AD153">
        <f t="shared" si="37"/>
        <v>45957.681000000011</v>
      </c>
      <c r="AE153">
        <f t="shared" si="38"/>
        <v>42649.94999999999</v>
      </c>
    </row>
    <row r="154" spans="1:31" ht="15.75" customHeight="1" x14ac:dyDescent="0.2">
      <c r="A154" s="1"/>
      <c r="B154" s="6" t="s">
        <v>187</v>
      </c>
      <c r="C154" s="6" t="s">
        <v>25</v>
      </c>
      <c r="D154" s="6" t="s">
        <v>26</v>
      </c>
      <c r="E154" s="6" t="s">
        <v>20</v>
      </c>
      <c r="F154" s="6" t="s">
        <v>31</v>
      </c>
      <c r="G154" s="6" t="s">
        <v>36</v>
      </c>
      <c r="H154" s="7">
        <v>34.56</v>
      </c>
      <c r="I154" s="9">
        <v>7</v>
      </c>
      <c r="J154" s="7">
        <v>12.096</v>
      </c>
      <c r="K154" s="7">
        <v>254.01599999999999</v>
      </c>
      <c r="L154" s="12">
        <v>43535</v>
      </c>
      <c r="M154" s="14">
        <v>0.67152777777777772</v>
      </c>
      <c r="N154" s="6" t="s">
        <v>33</v>
      </c>
      <c r="O154" s="7">
        <v>241.92</v>
      </c>
      <c r="P154" s="2">
        <v>4.7619047620000003</v>
      </c>
      <c r="Q154" s="7">
        <v>12.096</v>
      </c>
      <c r="R154" s="8">
        <v>7.3</v>
      </c>
      <c r="S154" s="16">
        <f t="shared" si="26"/>
        <v>264432.15749999986</v>
      </c>
      <c r="T154" s="16">
        <f t="shared" si="27"/>
        <v>10.6785</v>
      </c>
      <c r="U154" s="17">
        <f t="shared" si="28"/>
        <v>1042.6500000000001</v>
      </c>
      <c r="V154">
        <f t="shared" si="29"/>
        <v>849</v>
      </c>
      <c r="W154">
        <f t="shared" si="30"/>
        <v>595</v>
      </c>
      <c r="X154">
        <f t="shared" si="31"/>
        <v>849</v>
      </c>
      <c r="Y154" s="17">
        <f t="shared" si="32"/>
        <v>311.46308303886912</v>
      </c>
      <c r="Z154" t="str">
        <f t="shared" si="33"/>
        <v>Bad Product</v>
      </c>
      <c r="AA154" t="str">
        <f t="shared" si="34"/>
        <v>Bad</v>
      </c>
      <c r="AB154" t="str">
        <f t="shared" si="35"/>
        <v>Medium</v>
      </c>
      <c r="AC154">
        <f t="shared" si="36"/>
        <v>89957.174999999959</v>
      </c>
      <c r="AD154">
        <f t="shared" si="37"/>
        <v>45573.213000000018</v>
      </c>
      <c r="AE154">
        <f t="shared" si="38"/>
        <v>42649.94999999999</v>
      </c>
    </row>
    <row r="155" spans="1:31" ht="15.75" customHeight="1" x14ac:dyDescent="0.2">
      <c r="A155" s="1"/>
      <c r="B155" s="6" t="s">
        <v>188</v>
      </c>
      <c r="C155" s="6" t="s">
        <v>18</v>
      </c>
      <c r="D155" s="6" t="s">
        <v>19</v>
      </c>
      <c r="E155" s="6" t="s">
        <v>27</v>
      </c>
      <c r="F155" s="6" t="s">
        <v>31</v>
      </c>
      <c r="G155" s="6" t="s">
        <v>46</v>
      </c>
      <c r="H155" s="7">
        <v>83.24</v>
      </c>
      <c r="I155" s="9">
        <v>9</v>
      </c>
      <c r="J155" s="7">
        <v>37.457999999999998</v>
      </c>
      <c r="K155" s="7">
        <v>786.61800000000005</v>
      </c>
      <c r="L155" s="12">
        <v>43494</v>
      </c>
      <c r="M155" s="14">
        <v>0.49722222222222223</v>
      </c>
      <c r="N155" s="6" t="s">
        <v>33</v>
      </c>
      <c r="O155" s="7">
        <v>749.16</v>
      </c>
      <c r="P155" s="2">
        <v>4.7619047620000003</v>
      </c>
      <c r="Q155" s="7">
        <v>37.457999999999998</v>
      </c>
      <c r="R155" s="8">
        <v>7.4</v>
      </c>
      <c r="S155" s="16">
        <f t="shared" si="26"/>
        <v>264178.14149999985</v>
      </c>
      <c r="T155" s="16">
        <f t="shared" si="27"/>
        <v>10.6785</v>
      </c>
      <c r="U155" s="17">
        <f t="shared" si="28"/>
        <v>1042.6500000000001</v>
      </c>
      <c r="V155">
        <f t="shared" si="29"/>
        <v>848</v>
      </c>
      <c r="W155">
        <f t="shared" si="30"/>
        <v>595</v>
      </c>
      <c r="X155">
        <f t="shared" si="31"/>
        <v>848</v>
      </c>
      <c r="Y155" s="17">
        <f t="shared" si="32"/>
        <v>311.53082724056588</v>
      </c>
      <c r="Z155" t="str">
        <f t="shared" si="33"/>
        <v>Bad Product</v>
      </c>
      <c r="AA155" t="str">
        <f t="shared" si="34"/>
        <v>Bad</v>
      </c>
      <c r="AB155" t="str">
        <f t="shared" si="35"/>
        <v>Medium</v>
      </c>
      <c r="AC155">
        <f t="shared" si="36"/>
        <v>89957.174999999959</v>
      </c>
      <c r="AD155">
        <f t="shared" si="37"/>
        <v>45573.213000000018</v>
      </c>
      <c r="AE155">
        <f t="shared" si="38"/>
        <v>42649.94999999999</v>
      </c>
    </row>
    <row r="156" spans="1:31" ht="15.75" customHeight="1" x14ac:dyDescent="0.2">
      <c r="A156" s="1"/>
      <c r="B156" s="6" t="s">
        <v>189</v>
      </c>
      <c r="C156" s="6" t="s">
        <v>25</v>
      </c>
      <c r="D156" s="6" t="s">
        <v>26</v>
      </c>
      <c r="E156" s="6" t="s">
        <v>27</v>
      </c>
      <c r="F156" s="6" t="s">
        <v>21</v>
      </c>
      <c r="G156" s="6" t="s">
        <v>44</v>
      </c>
      <c r="H156" s="7">
        <v>16.48</v>
      </c>
      <c r="I156" s="9">
        <v>6</v>
      </c>
      <c r="J156" s="7">
        <v>4.944</v>
      </c>
      <c r="K156" s="7">
        <v>103.824</v>
      </c>
      <c r="L156" s="12">
        <v>43503</v>
      </c>
      <c r="M156" s="14">
        <v>0.76597222222222228</v>
      </c>
      <c r="N156" s="6" t="s">
        <v>23</v>
      </c>
      <c r="O156" s="7">
        <v>98.88</v>
      </c>
      <c r="P156" s="2">
        <v>4.7619047620000003</v>
      </c>
      <c r="Q156" s="7">
        <v>4.944</v>
      </c>
      <c r="R156" s="8">
        <v>9.9</v>
      </c>
      <c r="S156" s="16">
        <f t="shared" si="26"/>
        <v>263391.52349999984</v>
      </c>
      <c r="T156" s="16">
        <f t="shared" si="27"/>
        <v>10.6785</v>
      </c>
      <c r="U156" s="17">
        <f t="shared" si="28"/>
        <v>1042.6500000000001</v>
      </c>
      <c r="V156">
        <f t="shared" si="29"/>
        <v>847</v>
      </c>
      <c r="W156">
        <f t="shared" si="30"/>
        <v>595</v>
      </c>
      <c r="X156">
        <f t="shared" si="31"/>
        <v>847</v>
      </c>
      <c r="Y156" s="17">
        <f t="shared" si="32"/>
        <v>310.96992148760313</v>
      </c>
      <c r="Z156" t="str">
        <f t="shared" si="33"/>
        <v>Good Product</v>
      </c>
      <c r="AA156" t="str">
        <f t="shared" si="34"/>
        <v>Bad</v>
      </c>
      <c r="AB156" t="str">
        <f t="shared" si="35"/>
        <v>High</v>
      </c>
      <c r="AC156">
        <f t="shared" si="36"/>
        <v>89957.174999999959</v>
      </c>
      <c r="AD156">
        <f t="shared" si="37"/>
        <v>45573.213000000018</v>
      </c>
      <c r="AE156">
        <f t="shared" si="38"/>
        <v>41863.332000000002</v>
      </c>
    </row>
    <row r="157" spans="1:31" ht="15.75" customHeight="1" x14ac:dyDescent="0.2">
      <c r="A157" s="1"/>
      <c r="B157" s="6" t="s">
        <v>190</v>
      </c>
      <c r="C157" s="6" t="s">
        <v>25</v>
      </c>
      <c r="D157" s="6" t="s">
        <v>26</v>
      </c>
      <c r="E157" s="6" t="s">
        <v>27</v>
      </c>
      <c r="F157" s="6" t="s">
        <v>21</v>
      </c>
      <c r="G157" s="6" t="s">
        <v>36</v>
      </c>
      <c r="H157" s="7">
        <v>80.97</v>
      </c>
      <c r="I157" s="9">
        <v>8</v>
      </c>
      <c r="J157" s="7">
        <v>32.387999999999998</v>
      </c>
      <c r="K157" s="7">
        <v>680.14800000000002</v>
      </c>
      <c r="L157" s="12">
        <v>43493</v>
      </c>
      <c r="M157" s="14">
        <v>0.54513888888888884</v>
      </c>
      <c r="N157" s="6" t="s">
        <v>29</v>
      </c>
      <c r="O157" s="7">
        <v>647.76</v>
      </c>
      <c r="P157" s="2">
        <v>4.7619047620000003</v>
      </c>
      <c r="Q157" s="7">
        <v>32.387999999999998</v>
      </c>
      <c r="R157" s="8">
        <v>9.3000000000000007</v>
      </c>
      <c r="S157" s="16">
        <f t="shared" si="26"/>
        <v>263287.69949999981</v>
      </c>
      <c r="T157" s="16">
        <f t="shared" si="27"/>
        <v>10.6785</v>
      </c>
      <c r="U157" s="17">
        <f t="shared" si="28"/>
        <v>1042.6500000000001</v>
      </c>
      <c r="V157">
        <f t="shared" si="29"/>
        <v>846</v>
      </c>
      <c r="W157">
        <f t="shared" si="30"/>
        <v>595</v>
      </c>
      <c r="X157">
        <f t="shared" si="31"/>
        <v>846</v>
      </c>
      <c r="Y157" s="17">
        <f t="shared" si="32"/>
        <v>311.21477482269484</v>
      </c>
      <c r="Z157" t="str">
        <f t="shared" si="33"/>
        <v>Good Product</v>
      </c>
      <c r="AA157" t="str">
        <f t="shared" si="34"/>
        <v>Good</v>
      </c>
      <c r="AB157" t="str">
        <f t="shared" si="35"/>
        <v>High</v>
      </c>
      <c r="AC157">
        <f t="shared" si="36"/>
        <v>89957.174999999959</v>
      </c>
      <c r="AD157">
        <f t="shared" si="37"/>
        <v>45573.213000000018</v>
      </c>
      <c r="AE157">
        <f t="shared" si="38"/>
        <v>41863.332000000002</v>
      </c>
    </row>
    <row r="158" spans="1:31" ht="15.75" customHeight="1" x14ac:dyDescent="0.2">
      <c r="A158" s="1"/>
      <c r="B158" s="6" t="s">
        <v>191</v>
      </c>
      <c r="C158" s="6" t="s">
        <v>18</v>
      </c>
      <c r="D158" s="6" t="s">
        <v>19</v>
      </c>
      <c r="E158" s="6" t="s">
        <v>20</v>
      </c>
      <c r="F158" s="6" t="s">
        <v>31</v>
      </c>
      <c r="G158" s="6" t="s">
        <v>44</v>
      </c>
      <c r="H158" s="7">
        <v>92.29</v>
      </c>
      <c r="I158" s="9">
        <v>5</v>
      </c>
      <c r="J158" s="7">
        <v>23.072500000000002</v>
      </c>
      <c r="K158" s="7">
        <v>484.52249999999998</v>
      </c>
      <c r="L158" s="12">
        <v>43516</v>
      </c>
      <c r="M158" s="14">
        <v>0.66319444444444442</v>
      </c>
      <c r="N158" s="6" t="s">
        <v>33</v>
      </c>
      <c r="O158" s="7">
        <v>461.45</v>
      </c>
      <c r="P158" s="2">
        <v>4.7619047620000003</v>
      </c>
      <c r="Q158" s="7">
        <v>23.072500000000002</v>
      </c>
      <c r="R158" s="8">
        <v>9</v>
      </c>
      <c r="S158" s="16">
        <f t="shared" si="26"/>
        <v>262607.55149999994</v>
      </c>
      <c r="T158" s="16">
        <f t="shared" si="27"/>
        <v>10.6785</v>
      </c>
      <c r="U158" s="17">
        <f t="shared" si="28"/>
        <v>1042.6500000000001</v>
      </c>
      <c r="V158">
        <f t="shared" si="29"/>
        <v>845</v>
      </c>
      <c r="W158">
        <f t="shared" si="30"/>
        <v>595</v>
      </c>
      <c r="X158">
        <f t="shared" si="31"/>
        <v>845</v>
      </c>
      <c r="Y158" s="17">
        <f t="shared" si="32"/>
        <v>310.77816745562126</v>
      </c>
      <c r="Z158" t="str">
        <f t="shared" si="33"/>
        <v>Good Product</v>
      </c>
      <c r="AA158" t="str">
        <f t="shared" si="34"/>
        <v>Bad</v>
      </c>
      <c r="AB158" t="str">
        <f t="shared" si="35"/>
        <v>High</v>
      </c>
      <c r="AC158">
        <f t="shared" si="36"/>
        <v>89957.174999999959</v>
      </c>
      <c r="AD158">
        <f t="shared" si="37"/>
        <v>45573.213000000018</v>
      </c>
      <c r="AE158">
        <f t="shared" si="38"/>
        <v>41863.332000000002</v>
      </c>
    </row>
    <row r="159" spans="1:31" ht="15.75" customHeight="1" x14ac:dyDescent="0.2">
      <c r="A159" s="1"/>
      <c r="B159" s="6" t="s">
        <v>192</v>
      </c>
      <c r="C159" s="6" t="s">
        <v>42</v>
      </c>
      <c r="D159" s="6" t="s">
        <v>43</v>
      </c>
      <c r="E159" s="6" t="s">
        <v>20</v>
      </c>
      <c r="F159" s="6" t="s">
        <v>31</v>
      </c>
      <c r="G159" s="6" t="s">
        <v>28</v>
      </c>
      <c r="H159" s="7">
        <v>72.17</v>
      </c>
      <c r="I159" s="9">
        <v>1</v>
      </c>
      <c r="J159" s="7">
        <v>3.6084999999999998</v>
      </c>
      <c r="K159" s="7">
        <v>75.778499999999994</v>
      </c>
      <c r="L159" s="12">
        <v>43469</v>
      </c>
      <c r="M159" s="14">
        <v>0.81944444444444442</v>
      </c>
      <c r="N159" s="6" t="s">
        <v>29</v>
      </c>
      <c r="O159" s="7">
        <v>72.17</v>
      </c>
      <c r="P159" s="2">
        <v>4.7619047620000003</v>
      </c>
      <c r="Q159" s="7">
        <v>3.6084999999999998</v>
      </c>
      <c r="R159" s="8">
        <v>6.1</v>
      </c>
      <c r="S159" s="16">
        <f t="shared" si="26"/>
        <v>262123.02899999989</v>
      </c>
      <c r="T159" s="16">
        <f t="shared" si="27"/>
        <v>10.6785</v>
      </c>
      <c r="U159" s="17">
        <f t="shared" si="28"/>
        <v>1042.6500000000001</v>
      </c>
      <c r="V159">
        <f t="shared" si="29"/>
        <v>844</v>
      </c>
      <c r="W159">
        <f t="shared" si="30"/>
        <v>595</v>
      </c>
      <c r="X159">
        <f t="shared" si="31"/>
        <v>844</v>
      </c>
      <c r="Y159" s="17">
        <f t="shared" si="32"/>
        <v>310.57230924170602</v>
      </c>
      <c r="Z159" t="str">
        <f t="shared" si="33"/>
        <v>Bad Product</v>
      </c>
      <c r="AA159" t="str">
        <f t="shared" si="34"/>
        <v>Bad</v>
      </c>
      <c r="AB159" t="str">
        <f t="shared" si="35"/>
        <v>Low</v>
      </c>
      <c r="AC159">
        <f t="shared" si="36"/>
        <v>89957.174999999959</v>
      </c>
      <c r="AD159">
        <f t="shared" si="37"/>
        <v>45573.213000000018</v>
      </c>
      <c r="AE159">
        <f t="shared" si="38"/>
        <v>41378.809500000003</v>
      </c>
    </row>
    <row r="160" spans="1:31" ht="15.75" customHeight="1" x14ac:dyDescent="0.2">
      <c r="A160" s="1"/>
      <c r="B160" s="6" t="s">
        <v>193</v>
      </c>
      <c r="C160" s="6" t="s">
        <v>42</v>
      </c>
      <c r="D160" s="6" t="s">
        <v>43</v>
      </c>
      <c r="E160" s="6" t="s">
        <v>27</v>
      </c>
      <c r="F160" s="6" t="s">
        <v>31</v>
      </c>
      <c r="G160" s="6" t="s">
        <v>32</v>
      </c>
      <c r="H160" s="7">
        <v>50.28</v>
      </c>
      <c r="I160" s="9">
        <v>5</v>
      </c>
      <c r="J160" s="7">
        <v>12.57</v>
      </c>
      <c r="K160" s="7">
        <v>263.97000000000003</v>
      </c>
      <c r="L160" s="12">
        <v>43531</v>
      </c>
      <c r="M160" s="14">
        <v>0.58194444444444449</v>
      </c>
      <c r="N160" s="6" t="s">
        <v>23</v>
      </c>
      <c r="O160" s="7">
        <v>251.4</v>
      </c>
      <c r="P160" s="2">
        <v>4.7619047620000003</v>
      </c>
      <c r="Q160" s="7">
        <v>12.57</v>
      </c>
      <c r="R160" s="8">
        <v>9.6999999999999993</v>
      </c>
      <c r="S160" s="16">
        <f t="shared" si="26"/>
        <v>262047.25049999991</v>
      </c>
      <c r="T160" s="16">
        <f t="shared" si="27"/>
        <v>10.6785</v>
      </c>
      <c r="U160" s="17">
        <f t="shared" si="28"/>
        <v>1042.6500000000001</v>
      </c>
      <c r="V160">
        <f t="shared" si="29"/>
        <v>843</v>
      </c>
      <c r="W160">
        <f t="shared" si="30"/>
        <v>595</v>
      </c>
      <c r="X160">
        <f t="shared" si="31"/>
        <v>843</v>
      </c>
      <c r="Y160" s="17">
        <f t="shared" si="32"/>
        <v>310.85083096085395</v>
      </c>
      <c r="Z160" t="str">
        <f t="shared" si="33"/>
        <v>Good Product</v>
      </c>
      <c r="AA160" t="str">
        <f t="shared" si="34"/>
        <v>Bad</v>
      </c>
      <c r="AB160" t="str">
        <f t="shared" si="35"/>
        <v>High</v>
      </c>
      <c r="AC160">
        <f t="shared" si="36"/>
        <v>89881.396499999959</v>
      </c>
      <c r="AD160">
        <f t="shared" si="37"/>
        <v>45573.213000000018</v>
      </c>
      <c r="AE160">
        <f t="shared" si="38"/>
        <v>41378.809500000003</v>
      </c>
    </row>
    <row r="161" spans="1:31" ht="15.75" customHeight="1" x14ac:dyDescent="0.2">
      <c r="A161" s="1"/>
      <c r="B161" s="6" t="s">
        <v>194</v>
      </c>
      <c r="C161" s="6" t="s">
        <v>42</v>
      </c>
      <c r="D161" s="6" t="s">
        <v>43</v>
      </c>
      <c r="E161" s="6" t="s">
        <v>20</v>
      </c>
      <c r="F161" s="6" t="s">
        <v>31</v>
      </c>
      <c r="G161" s="6" t="s">
        <v>22</v>
      </c>
      <c r="H161" s="7">
        <v>97.22</v>
      </c>
      <c r="I161" s="9">
        <v>9</v>
      </c>
      <c r="J161" s="7">
        <v>43.749000000000002</v>
      </c>
      <c r="K161" s="7">
        <v>918.72900000000004</v>
      </c>
      <c r="L161" s="12">
        <v>43554</v>
      </c>
      <c r="M161" s="14">
        <v>0.61319444444444449</v>
      </c>
      <c r="N161" s="6" t="s">
        <v>23</v>
      </c>
      <c r="O161" s="7">
        <v>874.98</v>
      </c>
      <c r="P161" s="2">
        <v>4.7619047620000003</v>
      </c>
      <c r="Q161" s="7">
        <v>43.749000000000002</v>
      </c>
      <c r="R161" s="8">
        <v>6</v>
      </c>
      <c r="S161" s="16">
        <f t="shared" si="26"/>
        <v>261783.28049999991</v>
      </c>
      <c r="T161" s="16">
        <f t="shared" si="27"/>
        <v>10.6785</v>
      </c>
      <c r="U161" s="17">
        <f t="shared" si="28"/>
        <v>1042.6500000000001</v>
      </c>
      <c r="V161">
        <f t="shared" si="29"/>
        <v>842</v>
      </c>
      <c r="W161">
        <f t="shared" si="30"/>
        <v>595</v>
      </c>
      <c r="X161">
        <f t="shared" si="31"/>
        <v>842</v>
      </c>
      <c r="Y161" s="17">
        <f t="shared" si="32"/>
        <v>310.90650890736333</v>
      </c>
      <c r="Z161" t="str">
        <f t="shared" si="33"/>
        <v>Bad Product</v>
      </c>
      <c r="AA161" t="str">
        <f t="shared" si="34"/>
        <v>Bad</v>
      </c>
      <c r="AB161" t="str">
        <f t="shared" si="35"/>
        <v>Low</v>
      </c>
      <c r="AC161">
        <f t="shared" si="36"/>
        <v>89617.426499999958</v>
      </c>
      <c r="AD161">
        <f t="shared" si="37"/>
        <v>45573.213000000018</v>
      </c>
      <c r="AE161">
        <f t="shared" si="38"/>
        <v>41378.809500000003</v>
      </c>
    </row>
    <row r="162" spans="1:31" ht="15.75" customHeight="1" x14ac:dyDescent="0.2">
      <c r="A162" s="1"/>
      <c r="B162" s="6" t="s">
        <v>195</v>
      </c>
      <c r="C162" s="6" t="s">
        <v>42</v>
      </c>
      <c r="D162" s="6" t="s">
        <v>43</v>
      </c>
      <c r="E162" s="6" t="s">
        <v>27</v>
      </c>
      <c r="F162" s="6" t="s">
        <v>31</v>
      </c>
      <c r="G162" s="6" t="s">
        <v>36</v>
      </c>
      <c r="H162" s="7">
        <v>93.39</v>
      </c>
      <c r="I162" s="9">
        <v>6</v>
      </c>
      <c r="J162" s="7">
        <v>28.016999999999999</v>
      </c>
      <c r="K162" s="7">
        <v>588.35699999999997</v>
      </c>
      <c r="L162" s="12">
        <v>43551</v>
      </c>
      <c r="M162" s="14">
        <v>0.8041666666666667</v>
      </c>
      <c r="N162" s="6" t="s">
        <v>23</v>
      </c>
      <c r="O162" s="7">
        <v>560.34</v>
      </c>
      <c r="P162" s="2">
        <v>4.7619047620000003</v>
      </c>
      <c r="Q162" s="7">
        <v>28.016999999999999</v>
      </c>
      <c r="R162" s="8">
        <v>10</v>
      </c>
      <c r="S162" s="16">
        <f t="shared" si="26"/>
        <v>260864.55149999991</v>
      </c>
      <c r="T162" s="16">
        <f t="shared" si="27"/>
        <v>10.6785</v>
      </c>
      <c r="U162" s="17">
        <f t="shared" si="28"/>
        <v>1042.6500000000001</v>
      </c>
      <c r="V162">
        <f t="shared" si="29"/>
        <v>841</v>
      </c>
      <c r="W162">
        <f t="shared" si="30"/>
        <v>595</v>
      </c>
      <c r="X162">
        <f t="shared" si="31"/>
        <v>841</v>
      </c>
      <c r="Y162" s="17">
        <f t="shared" si="32"/>
        <v>310.18377110582628</v>
      </c>
      <c r="Z162" t="str">
        <f t="shared" si="33"/>
        <v>Good Product</v>
      </c>
      <c r="AA162" t="str">
        <f t="shared" si="34"/>
        <v>Good</v>
      </c>
      <c r="AB162" t="str">
        <f t="shared" si="35"/>
        <v>High</v>
      </c>
      <c r="AC162">
        <f t="shared" si="36"/>
        <v>88698.697499999966</v>
      </c>
      <c r="AD162">
        <f t="shared" si="37"/>
        <v>45573.213000000018</v>
      </c>
      <c r="AE162">
        <f t="shared" si="38"/>
        <v>41378.809500000003</v>
      </c>
    </row>
    <row r="163" spans="1:31" ht="15.75" customHeight="1" x14ac:dyDescent="0.2">
      <c r="A163" s="1"/>
      <c r="B163" s="6" t="s">
        <v>196</v>
      </c>
      <c r="C163" s="6" t="s">
        <v>25</v>
      </c>
      <c r="D163" s="6" t="s">
        <v>26</v>
      </c>
      <c r="E163" s="6" t="s">
        <v>27</v>
      </c>
      <c r="F163" s="6" t="s">
        <v>21</v>
      </c>
      <c r="G163" s="6" t="s">
        <v>44</v>
      </c>
      <c r="H163" s="7">
        <v>43.18</v>
      </c>
      <c r="I163" s="9">
        <v>8</v>
      </c>
      <c r="J163" s="7">
        <v>17.271999999999998</v>
      </c>
      <c r="K163" s="7">
        <v>362.71199999999999</v>
      </c>
      <c r="L163" s="12">
        <v>43484</v>
      </c>
      <c r="M163" s="14">
        <v>0.81874999999999998</v>
      </c>
      <c r="N163" s="6" t="s">
        <v>33</v>
      </c>
      <c r="O163" s="7">
        <v>345.44</v>
      </c>
      <c r="P163" s="2">
        <v>4.7619047620000003</v>
      </c>
      <c r="Q163" s="7">
        <v>17.271999999999998</v>
      </c>
      <c r="R163" s="8">
        <v>8.3000000000000007</v>
      </c>
      <c r="S163" s="16">
        <f t="shared" si="26"/>
        <v>260276.1944999999</v>
      </c>
      <c r="T163" s="16">
        <f t="shared" si="27"/>
        <v>10.6785</v>
      </c>
      <c r="U163" s="17">
        <f t="shared" si="28"/>
        <v>1042.6500000000001</v>
      </c>
      <c r="V163">
        <f t="shared" si="29"/>
        <v>840</v>
      </c>
      <c r="W163">
        <f t="shared" si="30"/>
        <v>595</v>
      </c>
      <c r="X163">
        <f t="shared" si="31"/>
        <v>840</v>
      </c>
      <c r="Y163" s="17">
        <f t="shared" si="32"/>
        <v>309.85261249999985</v>
      </c>
      <c r="Z163" t="str">
        <f t="shared" si="33"/>
        <v>Good Product</v>
      </c>
      <c r="AA163" t="str">
        <f t="shared" si="34"/>
        <v>Bad</v>
      </c>
      <c r="AB163" t="str">
        <f t="shared" si="35"/>
        <v>High</v>
      </c>
      <c r="AC163">
        <f t="shared" si="36"/>
        <v>88110.340499999962</v>
      </c>
      <c r="AD163">
        <f t="shared" si="37"/>
        <v>45573.213000000018</v>
      </c>
      <c r="AE163">
        <f t="shared" si="38"/>
        <v>41378.809500000003</v>
      </c>
    </row>
    <row r="164" spans="1:31" ht="15.75" customHeight="1" x14ac:dyDescent="0.2">
      <c r="A164" s="1"/>
      <c r="B164" s="6" t="s">
        <v>197</v>
      </c>
      <c r="C164" s="6" t="s">
        <v>18</v>
      </c>
      <c r="D164" s="6" t="s">
        <v>19</v>
      </c>
      <c r="E164" s="6" t="s">
        <v>27</v>
      </c>
      <c r="F164" s="6" t="s">
        <v>31</v>
      </c>
      <c r="G164" s="6" t="s">
        <v>36</v>
      </c>
      <c r="H164" s="7">
        <v>63.69</v>
      </c>
      <c r="I164" s="9">
        <v>1</v>
      </c>
      <c r="J164" s="7">
        <v>3.1844999999999999</v>
      </c>
      <c r="K164" s="7">
        <v>66.874499999999998</v>
      </c>
      <c r="L164" s="12">
        <v>43521</v>
      </c>
      <c r="M164" s="14">
        <v>0.68125000000000002</v>
      </c>
      <c r="N164" s="6" t="s">
        <v>29</v>
      </c>
      <c r="O164" s="7">
        <v>63.69</v>
      </c>
      <c r="P164" s="2">
        <v>4.7619047620000003</v>
      </c>
      <c r="Q164" s="7">
        <v>3.1844999999999999</v>
      </c>
      <c r="R164" s="8">
        <v>6</v>
      </c>
      <c r="S164" s="16">
        <f t="shared" si="26"/>
        <v>259913.4824999999</v>
      </c>
      <c r="T164" s="16">
        <f t="shared" si="27"/>
        <v>10.6785</v>
      </c>
      <c r="U164" s="17">
        <f t="shared" si="28"/>
        <v>1042.6500000000001</v>
      </c>
      <c r="V164">
        <f t="shared" si="29"/>
        <v>839</v>
      </c>
      <c r="W164">
        <f t="shared" si="30"/>
        <v>595</v>
      </c>
      <c r="X164">
        <f t="shared" si="31"/>
        <v>839</v>
      </c>
      <c r="Y164" s="17">
        <f t="shared" si="32"/>
        <v>309.78960965435027</v>
      </c>
      <c r="Z164" t="str">
        <f t="shared" si="33"/>
        <v>Bad Product</v>
      </c>
      <c r="AA164" t="str">
        <f t="shared" si="34"/>
        <v>Bad</v>
      </c>
      <c r="AB164" t="str">
        <f t="shared" si="35"/>
        <v>Low</v>
      </c>
      <c r="AC164">
        <f t="shared" si="36"/>
        <v>88110.340499999962</v>
      </c>
      <c r="AD164">
        <f t="shared" si="37"/>
        <v>45573.213000000018</v>
      </c>
      <c r="AE164">
        <f t="shared" si="38"/>
        <v>41378.809500000003</v>
      </c>
    </row>
    <row r="165" spans="1:31" ht="15.75" customHeight="1" x14ac:dyDescent="0.2">
      <c r="A165" s="1"/>
      <c r="B165" s="6" t="s">
        <v>198</v>
      </c>
      <c r="C165" s="6" t="s">
        <v>18</v>
      </c>
      <c r="D165" s="6" t="s">
        <v>19</v>
      </c>
      <c r="E165" s="6" t="s">
        <v>27</v>
      </c>
      <c r="F165" s="6" t="s">
        <v>31</v>
      </c>
      <c r="G165" s="6" t="s">
        <v>44</v>
      </c>
      <c r="H165" s="7">
        <v>45.79</v>
      </c>
      <c r="I165" s="9">
        <v>7</v>
      </c>
      <c r="J165" s="7">
        <v>16.026499999999999</v>
      </c>
      <c r="K165" s="7">
        <v>336.55650000000003</v>
      </c>
      <c r="L165" s="12">
        <v>43537</v>
      </c>
      <c r="M165" s="14">
        <v>0.82222222222222219</v>
      </c>
      <c r="N165" s="6" t="s">
        <v>33</v>
      </c>
      <c r="O165" s="7">
        <v>320.52999999999997</v>
      </c>
      <c r="P165" s="2">
        <v>4.7619047620000003</v>
      </c>
      <c r="Q165" s="7">
        <v>16.026499999999999</v>
      </c>
      <c r="R165" s="8">
        <v>7</v>
      </c>
      <c r="S165" s="16">
        <f t="shared" si="26"/>
        <v>259846.60799999989</v>
      </c>
      <c r="T165" s="16">
        <f t="shared" si="27"/>
        <v>10.6785</v>
      </c>
      <c r="U165" s="17">
        <f t="shared" si="28"/>
        <v>1042.6500000000001</v>
      </c>
      <c r="V165">
        <f t="shared" si="29"/>
        <v>838</v>
      </c>
      <c r="W165">
        <f t="shared" si="30"/>
        <v>595</v>
      </c>
      <c r="X165">
        <f t="shared" si="31"/>
        <v>838</v>
      </c>
      <c r="Y165" s="17">
        <f t="shared" si="32"/>
        <v>310.07948448687335</v>
      </c>
      <c r="Z165" t="str">
        <f t="shared" si="33"/>
        <v>Bad Product</v>
      </c>
      <c r="AA165" t="str">
        <f t="shared" si="34"/>
        <v>Bad</v>
      </c>
      <c r="AB165" t="str">
        <f t="shared" si="35"/>
        <v>Medium</v>
      </c>
      <c r="AC165">
        <f t="shared" si="36"/>
        <v>88110.340499999962</v>
      </c>
      <c r="AD165">
        <f t="shared" si="37"/>
        <v>45573.213000000018</v>
      </c>
      <c r="AE165">
        <f t="shared" si="38"/>
        <v>41311.934999999998</v>
      </c>
    </row>
    <row r="166" spans="1:31" ht="15.75" customHeight="1" x14ac:dyDescent="0.2">
      <c r="A166" s="1"/>
      <c r="B166" s="6" t="s">
        <v>199</v>
      </c>
      <c r="C166" s="6" t="s">
        <v>25</v>
      </c>
      <c r="D166" s="6" t="s">
        <v>26</v>
      </c>
      <c r="E166" s="6" t="s">
        <v>27</v>
      </c>
      <c r="F166" s="6" t="s">
        <v>31</v>
      </c>
      <c r="G166" s="6" t="s">
        <v>36</v>
      </c>
      <c r="H166" s="7">
        <v>76.400000000000006</v>
      </c>
      <c r="I166" s="9">
        <v>2</v>
      </c>
      <c r="J166" s="7">
        <v>7.64</v>
      </c>
      <c r="K166" s="7">
        <v>160.44</v>
      </c>
      <c r="L166" s="12">
        <v>43495</v>
      </c>
      <c r="M166" s="14">
        <v>0.8208333333333333</v>
      </c>
      <c r="N166" s="6" t="s">
        <v>23</v>
      </c>
      <c r="O166" s="7">
        <v>152.80000000000001</v>
      </c>
      <c r="P166" s="2">
        <v>4.7619047620000003</v>
      </c>
      <c r="Q166" s="7">
        <v>7.64</v>
      </c>
      <c r="R166" s="8">
        <v>6.5</v>
      </c>
      <c r="S166" s="16">
        <f t="shared" si="26"/>
        <v>259510.05149999991</v>
      </c>
      <c r="T166" s="16">
        <f t="shared" si="27"/>
        <v>10.6785</v>
      </c>
      <c r="U166" s="17">
        <f t="shared" si="28"/>
        <v>1042.6500000000001</v>
      </c>
      <c r="V166">
        <f t="shared" si="29"/>
        <v>837</v>
      </c>
      <c r="W166">
        <f t="shared" si="30"/>
        <v>595</v>
      </c>
      <c r="X166">
        <f t="shared" si="31"/>
        <v>837</v>
      </c>
      <c r="Y166" s="17">
        <f t="shared" si="32"/>
        <v>310.04785125448018</v>
      </c>
      <c r="Z166" t="str">
        <f t="shared" si="33"/>
        <v>Bad Product</v>
      </c>
      <c r="AA166" t="str">
        <f t="shared" si="34"/>
        <v>Bad</v>
      </c>
      <c r="AB166" t="str">
        <f t="shared" si="35"/>
        <v>Medium</v>
      </c>
      <c r="AC166">
        <f t="shared" si="36"/>
        <v>88110.340499999962</v>
      </c>
      <c r="AD166">
        <f t="shared" si="37"/>
        <v>45573.213000000018</v>
      </c>
      <c r="AE166">
        <f t="shared" si="38"/>
        <v>40975.378499999999</v>
      </c>
    </row>
    <row r="167" spans="1:31" ht="15.75" customHeight="1" x14ac:dyDescent="0.2">
      <c r="A167" s="1"/>
      <c r="B167" s="6" t="s">
        <v>200</v>
      </c>
      <c r="C167" s="6" t="s">
        <v>42</v>
      </c>
      <c r="D167" s="6" t="s">
        <v>43</v>
      </c>
      <c r="E167" s="6" t="s">
        <v>27</v>
      </c>
      <c r="F167" s="6" t="s">
        <v>31</v>
      </c>
      <c r="G167" s="6" t="s">
        <v>44</v>
      </c>
      <c r="H167" s="7">
        <v>39.9</v>
      </c>
      <c r="I167" s="9">
        <v>10</v>
      </c>
      <c r="J167" s="7">
        <v>19.95</v>
      </c>
      <c r="K167" s="7">
        <v>418.95</v>
      </c>
      <c r="L167" s="12">
        <v>43516</v>
      </c>
      <c r="M167" s="14">
        <v>0.64166666666666672</v>
      </c>
      <c r="N167" s="6" t="s">
        <v>33</v>
      </c>
      <c r="O167" s="7">
        <v>399</v>
      </c>
      <c r="P167" s="2">
        <v>4.7619047620000003</v>
      </c>
      <c r="Q167" s="7">
        <v>19.95</v>
      </c>
      <c r="R167" s="8">
        <v>5.9</v>
      </c>
      <c r="S167" s="16">
        <f t="shared" si="26"/>
        <v>259349.61149999991</v>
      </c>
      <c r="T167" s="16">
        <f t="shared" si="27"/>
        <v>10.6785</v>
      </c>
      <c r="U167" s="17">
        <f t="shared" si="28"/>
        <v>1042.6500000000001</v>
      </c>
      <c r="V167">
        <f t="shared" si="29"/>
        <v>836</v>
      </c>
      <c r="W167">
        <f t="shared" si="30"/>
        <v>595</v>
      </c>
      <c r="X167">
        <f t="shared" si="31"/>
        <v>836</v>
      </c>
      <c r="Y167" s="17">
        <f t="shared" si="32"/>
        <v>310.22680801435394</v>
      </c>
      <c r="Z167" t="str">
        <f t="shared" si="33"/>
        <v>Bad Product</v>
      </c>
      <c r="AA167" t="str">
        <f t="shared" si="34"/>
        <v>Bad</v>
      </c>
      <c r="AB167" t="str">
        <f t="shared" si="35"/>
        <v>Low</v>
      </c>
      <c r="AC167">
        <f t="shared" si="36"/>
        <v>88110.340499999962</v>
      </c>
      <c r="AD167">
        <f t="shared" si="37"/>
        <v>45573.213000000018</v>
      </c>
      <c r="AE167">
        <f t="shared" si="38"/>
        <v>40975.378499999999</v>
      </c>
    </row>
    <row r="168" spans="1:31" ht="15.75" customHeight="1" x14ac:dyDescent="0.2">
      <c r="A168" s="1"/>
      <c r="B168" s="6" t="s">
        <v>201</v>
      </c>
      <c r="C168" s="6" t="s">
        <v>42</v>
      </c>
      <c r="D168" s="6" t="s">
        <v>43</v>
      </c>
      <c r="E168" s="6" t="s">
        <v>20</v>
      </c>
      <c r="F168" s="6" t="s">
        <v>31</v>
      </c>
      <c r="G168" s="6" t="s">
        <v>22</v>
      </c>
      <c r="H168" s="7">
        <v>42.57</v>
      </c>
      <c r="I168" s="9">
        <v>8</v>
      </c>
      <c r="J168" s="7">
        <v>17.027999999999999</v>
      </c>
      <c r="K168" s="7">
        <v>357.58800000000002</v>
      </c>
      <c r="L168" s="12">
        <v>43521</v>
      </c>
      <c r="M168" s="14">
        <v>0.59166666666666667</v>
      </c>
      <c r="N168" s="6" t="s">
        <v>23</v>
      </c>
      <c r="O168" s="7">
        <v>340.56</v>
      </c>
      <c r="P168" s="2">
        <v>4.7619047620000003</v>
      </c>
      <c r="Q168" s="7">
        <v>17.027999999999999</v>
      </c>
      <c r="R168" s="8">
        <v>5.6</v>
      </c>
      <c r="S168" s="16">
        <f t="shared" si="26"/>
        <v>258930.6614999999</v>
      </c>
      <c r="T168" s="16">
        <f t="shared" si="27"/>
        <v>10.6785</v>
      </c>
      <c r="U168" s="17">
        <f t="shared" si="28"/>
        <v>1042.6500000000001</v>
      </c>
      <c r="V168">
        <f t="shared" si="29"/>
        <v>835</v>
      </c>
      <c r="W168">
        <f t="shared" si="30"/>
        <v>595</v>
      </c>
      <c r="X168">
        <f t="shared" si="31"/>
        <v>835</v>
      </c>
      <c r="Y168" s="17">
        <f t="shared" si="32"/>
        <v>310.0966005988023</v>
      </c>
      <c r="Z168" t="str">
        <f t="shared" si="33"/>
        <v>Bad Product</v>
      </c>
      <c r="AA168" t="str">
        <f t="shared" si="34"/>
        <v>Bad</v>
      </c>
      <c r="AB168" t="str">
        <f t="shared" si="35"/>
        <v>Low</v>
      </c>
      <c r="AC168">
        <f t="shared" si="36"/>
        <v>87691.390499999965</v>
      </c>
      <c r="AD168">
        <f t="shared" si="37"/>
        <v>45573.213000000018</v>
      </c>
      <c r="AE168">
        <f t="shared" si="38"/>
        <v>40975.378499999999</v>
      </c>
    </row>
    <row r="169" spans="1:31" ht="15.75" customHeight="1" x14ac:dyDescent="0.2">
      <c r="A169" s="1"/>
      <c r="B169" s="6" t="s">
        <v>202</v>
      </c>
      <c r="C169" s="6" t="s">
        <v>25</v>
      </c>
      <c r="D169" s="6" t="s">
        <v>26</v>
      </c>
      <c r="E169" s="6" t="s">
        <v>27</v>
      </c>
      <c r="F169" s="6" t="s">
        <v>31</v>
      </c>
      <c r="G169" s="6" t="s">
        <v>32</v>
      </c>
      <c r="H169" s="7">
        <v>95.58</v>
      </c>
      <c r="I169" s="9">
        <v>10</v>
      </c>
      <c r="J169" s="7">
        <v>47.79</v>
      </c>
      <c r="K169" s="7">
        <v>1003.59</v>
      </c>
      <c r="L169" s="12">
        <v>43481</v>
      </c>
      <c r="M169" s="14">
        <v>0.56388888888888888</v>
      </c>
      <c r="N169" s="6" t="s">
        <v>29</v>
      </c>
      <c r="O169" s="7">
        <v>955.8</v>
      </c>
      <c r="P169" s="2">
        <v>4.7619047620000003</v>
      </c>
      <c r="Q169" s="7">
        <v>47.79</v>
      </c>
      <c r="R169" s="8">
        <v>4.8</v>
      </c>
      <c r="S169" s="16">
        <f t="shared" si="26"/>
        <v>258573.07349999991</v>
      </c>
      <c r="T169" s="16">
        <f t="shared" si="27"/>
        <v>10.6785</v>
      </c>
      <c r="U169" s="17">
        <f t="shared" si="28"/>
        <v>1042.6500000000001</v>
      </c>
      <c r="V169">
        <f t="shared" si="29"/>
        <v>834</v>
      </c>
      <c r="W169">
        <f t="shared" si="30"/>
        <v>595</v>
      </c>
      <c r="X169">
        <f t="shared" si="31"/>
        <v>834</v>
      </c>
      <c r="Y169" s="17">
        <f t="shared" si="32"/>
        <v>310.03965647482005</v>
      </c>
      <c r="Z169" t="str">
        <f t="shared" si="33"/>
        <v>Bad Product</v>
      </c>
      <c r="AA169" t="str">
        <f t="shared" si="34"/>
        <v>Bad</v>
      </c>
      <c r="AB169" t="str">
        <f t="shared" si="35"/>
        <v>Low</v>
      </c>
      <c r="AC169">
        <f t="shared" si="36"/>
        <v>87333.802499999962</v>
      </c>
      <c r="AD169">
        <f t="shared" si="37"/>
        <v>45573.213000000018</v>
      </c>
      <c r="AE169">
        <f t="shared" si="38"/>
        <v>40975.378499999999</v>
      </c>
    </row>
    <row r="170" spans="1:31" ht="15.75" customHeight="1" x14ac:dyDescent="0.2">
      <c r="A170" s="1"/>
      <c r="B170" s="6" t="s">
        <v>203</v>
      </c>
      <c r="C170" s="6" t="s">
        <v>18</v>
      </c>
      <c r="D170" s="6" t="s">
        <v>19</v>
      </c>
      <c r="E170" s="6" t="s">
        <v>27</v>
      </c>
      <c r="F170" s="6" t="s">
        <v>31</v>
      </c>
      <c r="G170" s="6" t="s">
        <v>46</v>
      </c>
      <c r="H170" s="7">
        <v>98.98</v>
      </c>
      <c r="I170" s="9">
        <v>10</v>
      </c>
      <c r="J170" s="7">
        <v>49.49</v>
      </c>
      <c r="K170" s="7">
        <v>1039.29</v>
      </c>
      <c r="L170" s="12">
        <v>43504</v>
      </c>
      <c r="M170" s="14">
        <v>0.68055555555555558</v>
      </c>
      <c r="N170" s="6" t="s">
        <v>33</v>
      </c>
      <c r="O170" s="7">
        <v>989.8</v>
      </c>
      <c r="P170" s="2">
        <v>4.7619047620000003</v>
      </c>
      <c r="Q170" s="7">
        <v>49.49</v>
      </c>
      <c r="R170" s="8">
        <v>8.6999999999999993</v>
      </c>
      <c r="S170" s="16">
        <f t="shared" si="26"/>
        <v>257569.48349999989</v>
      </c>
      <c r="T170" s="16">
        <f t="shared" si="27"/>
        <v>10.6785</v>
      </c>
      <c r="U170" s="17">
        <f t="shared" si="28"/>
        <v>1042.6500000000001</v>
      </c>
      <c r="V170">
        <f t="shared" si="29"/>
        <v>833</v>
      </c>
      <c r="W170">
        <f t="shared" si="30"/>
        <v>595</v>
      </c>
      <c r="X170">
        <f t="shared" si="31"/>
        <v>833</v>
      </c>
      <c r="Y170" s="17">
        <f t="shared" si="32"/>
        <v>309.20706302520995</v>
      </c>
      <c r="Z170" t="str">
        <f t="shared" si="33"/>
        <v>Good Product</v>
      </c>
      <c r="AA170" t="str">
        <f t="shared" si="34"/>
        <v>Good</v>
      </c>
      <c r="AB170" t="str">
        <f t="shared" si="35"/>
        <v>High</v>
      </c>
      <c r="AC170">
        <f t="shared" si="36"/>
        <v>87333.802499999962</v>
      </c>
      <c r="AD170">
        <f t="shared" si="37"/>
        <v>45573.213000000018</v>
      </c>
      <c r="AE170">
        <f t="shared" si="38"/>
        <v>40975.378499999999</v>
      </c>
    </row>
    <row r="171" spans="1:31" ht="15.75" customHeight="1" x14ac:dyDescent="0.2">
      <c r="A171" s="1"/>
      <c r="B171" s="6" t="s">
        <v>204</v>
      </c>
      <c r="C171" s="6" t="s">
        <v>18</v>
      </c>
      <c r="D171" s="6" t="s">
        <v>19</v>
      </c>
      <c r="E171" s="6" t="s">
        <v>27</v>
      </c>
      <c r="F171" s="6" t="s">
        <v>31</v>
      </c>
      <c r="G171" s="6" t="s">
        <v>44</v>
      </c>
      <c r="H171" s="7">
        <v>51.28</v>
      </c>
      <c r="I171" s="9">
        <v>6</v>
      </c>
      <c r="J171" s="7">
        <v>15.384</v>
      </c>
      <c r="K171" s="7">
        <v>323.06400000000002</v>
      </c>
      <c r="L171" s="12">
        <v>43484</v>
      </c>
      <c r="M171" s="14">
        <v>0.68819444444444444</v>
      </c>
      <c r="N171" s="6" t="s">
        <v>29</v>
      </c>
      <c r="O171" s="7">
        <v>307.68</v>
      </c>
      <c r="P171" s="2">
        <v>4.7619047620000003</v>
      </c>
      <c r="Q171" s="7">
        <v>15.384</v>
      </c>
      <c r="R171" s="8">
        <v>6.5</v>
      </c>
      <c r="S171" s="16">
        <f t="shared" si="26"/>
        <v>256530.19349999991</v>
      </c>
      <c r="T171" s="16">
        <f t="shared" si="27"/>
        <v>10.6785</v>
      </c>
      <c r="U171" s="17">
        <f t="shared" si="28"/>
        <v>1042.6500000000001</v>
      </c>
      <c r="V171">
        <f t="shared" si="29"/>
        <v>832</v>
      </c>
      <c r="W171">
        <f t="shared" si="30"/>
        <v>595</v>
      </c>
      <c r="X171">
        <f t="shared" si="31"/>
        <v>832</v>
      </c>
      <c r="Y171" s="17">
        <f t="shared" si="32"/>
        <v>308.3295594951922</v>
      </c>
      <c r="Z171" t="str">
        <f t="shared" si="33"/>
        <v>Bad Product</v>
      </c>
      <c r="AA171" t="str">
        <f t="shared" si="34"/>
        <v>Bad</v>
      </c>
      <c r="AB171" t="str">
        <f t="shared" si="35"/>
        <v>Medium</v>
      </c>
      <c r="AC171">
        <f t="shared" si="36"/>
        <v>87333.802499999962</v>
      </c>
      <c r="AD171">
        <f t="shared" si="37"/>
        <v>45573.213000000018</v>
      </c>
      <c r="AE171">
        <f t="shared" si="38"/>
        <v>39936.088499999998</v>
      </c>
    </row>
    <row r="172" spans="1:31" ht="15.75" customHeight="1" x14ac:dyDescent="0.2">
      <c r="A172" s="1"/>
      <c r="B172" s="6" t="s">
        <v>205</v>
      </c>
      <c r="C172" s="6" t="s">
        <v>18</v>
      </c>
      <c r="D172" s="6" t="s">
        <v>19</v>
      </c>
      <c r="E172" s="6" t="s">
        <v>20</v>
      </c>
      <c r="F172" s="6" t="s">
        <v>31</v>
      </c>
      <c r="G172" s="6" t="s">
        <v>36</v>
      </c>
      <c r="H172" s="7">
        <v>69.52</v>
      </c>
      <c r="I172" s="9">
        <v>7</v>
      </c>
      <c r="J172" s="7">
        <v>24.332000000000001</v>
      </c>
      <c r="K172" s="7">
        <v>510.97199999999998</v>
      </c>
      <c r="L172" s="12">
        <v>43497</v>
      </c>
      <c r="M172" s="14">
        <v>0.63194444444444442</v>
      </c>
      <c r="N172" s="6" t="s">
        <v>33</v>
      </c>
      <c r="O172" s="7">
        <v>486.64</v>
      </c>
      <c r="P172" s="2">
        <v>4.7619047620000003</v>
      </c>
      <c r="Q172" s="7">
        <v>24.332000000000001</v>
      </c>
      <c r="R172" s="8">
        <v>8.5</v>
      </c>
      <c r="S172" s="16">
        <f t="shared" si="26"/>
        <v>256207.12949999992</v>
      </c>
      <c r="T172" s="16">
        <f t="shared" si="27"/>
        <v>10.6785</v>
      </c>
      <c r="U172" s="17">
        <f t="shared" si="28"/>
        <v>1042.6500000000001</v>
      </c>
      <c r="V172">
        <f t="shared" si="29"/>
        <v>831</v>
      </c>
      <c r="W172">
        <f t="shared" si="30"/>
        <v>595</v>
      </c>
      <c r="X172">
        <f t="shared" si="31"/>
        <v>831</v>
      </c>
      <c r="Y172" s="17">
        <f t="shared" si="32"/>
        <v>308.31182851985551</v>
      </c>
      <c r="Z172" t="str">
        <f t="shared" si="33"/>
        <v>Good Product</v>
      </c>
      <c r="AA172" t="str">
        <f t="shared" si="34"/>
        <v>Good</v>
      </c>
      <c r="AB172" t="str">
        <f t="shared" si="35"/>
        <v>High</v>
      </c>
      <c r="AC172">
        <f t="shared" si="36"/>
        <v>87333.802499999962</v>
      </c>
      <c r="AD172">
        <f t="shared" si="37"/>
        <v>45573.213000000018</v>
      </c>
      <c r="AE172">
        <f t="shared" si="38"/>
        <v>39613.024500000007</v>
      </c>
    </row>
    <row r="173" spans="1:31" ht="15.75" customHeight="1" x14ac:dyDescent="0.2">
      <c r="A173" s="1"/>
      <c r="B173" s="6" t="s">
        <v>206</v>
      </c>
      <c r="C173" s="6" t="s">
        <v>18</v>
      </c>
      <c r="D173" s="6" t="s">
        <v>19</v>
      </c>
      <c r="E173" s="6" t="s">
        <v>27</v>
      </c>
      <c r="F173" s="6" t="s">
        <v>31</v>
      </c>
      <c r="G173" s="6" t="s">
        <v>22</v>
      </c>
      <c r="H173" s="7">
        <v>70.010000000000005</v>
      </c>
      <c r="I173" s="9">
        <v>5</v>
      </c>
      <c r="J173" s="7">
        <v>17.502500000000001</v>
      </c>
      <c r="K173" s="7">
        <v>367.55250000000001</v>
      </c>
      <c r="L173" s="12">
        <v>43468</v>
      </c>
      <c r="M173" s="14">
        <v>0.48333333333333334</v>
      </c>
      <c r="N173" s="6" t="s">
        <v>23</v>
      </c>
      <c r="O173" s="7">
        <v>350.05</v>
      </c>
      <c r="P173" s="2">
        <v>4.7619047620000003</v>
      </c>
      <c r="Q173" s="7">
        <v>17.502500000000001</v>
      </c>
      <c r="R173" s="8">
        <v>5.5</v>
      </c>
      <c r="S173" s="16">
        <f t="shared" si="26"/>
        <v>255696.15749999988</v>
      </c>
      <c r="T173" s="16">
        <f t="shared" si="27"/>
        <v>10.6785</v>
      </c>
      <c r="U173" s="17">
        <f t="shared" si="28"/>
        <v>1042.6500000000001</v>
      </c>
      <c r="V173">
        <f t="shared" si="29"/>
        <v>830</v>
      </c>
      <c r="W173">
        <f t="shared" si="30"/>
        <v>595</v>
      </c>
      <c r="X173">
        <f t="shared" si="31"/>
        <v>830</v>
      </c>
      <c r="Y173" s="17">
        <f t="shared" si="32"/>
        <v>308.06765963855406</v>
      </c>
      <c r="Z173" t="str">
        <f t="shared" si="33"/>
        <v>Bad Product</v>
      </c>
      <c r="AA173" t="str">
        <f t="shared" si="34"/>
        <v>Bad</v>
      </c>
      <c r="AB173" t="str">
        <f t="shared" si="35"/>
        <v>Low</v>
      </c>
      <c r="AC173">
        <f t="shared" si="36"/>
        <v>87333.802499999962</v>
      </c>
      <c r="AD173">
        <f t="shared" si="37"/>
        <v>45573.213000000018</v>
      </c>
      <c r="AE173">
        <f t="shared" si="38"/>
        <v>39102.052500000005</v>
      </c>
    </row>
    <row r="174" spans="1:31" ht="15.75" customHeight="1" x14ac:dyDescent="0.2">
      <c r="A174" s="1"/>
      <c r="B174" s="6" t="s">
        <v>207</v>
      </c>
      <c r="C174" s="6" t="s">
        <v>42</v>
      </c>
      <c r="D174" s="6" t="s">
        <v>43</v>
      </c>
      <c r="E174" s="6" t="s">
        <v>20</v>
      </c>
      <c r="F174" s="6" t="s">
        <v>31</v>
      </c>
      <c r="G174" s="6" t="s">
        <v>44</v>
      </c>
      <c r="H174" s="7">
        <v>80.05</v>
      </c>
      <c r="I174" s="9">
        <v>5</v>
      </c>
      <c r="J174" s="7">
        <v>20.012499999999999</v>
      </c>
      <c r="K174" s="7">
        <v>420.26249999999999</v>
      </c>
      <c r="L174" s="12">
        <v>43491</v>
      </c>
      <c r="M174" s="14">
        <v>0.53125</v>
      </c>
      <c r="N174" s="6" t="s">
        <v>33</v>
      </c>
      <c r="O174" s="7">
        <v>400.25</v>
      </c>
      <c r="P174" s="2">
        <v>4.7619047620000003</v>
      </c>
      <c r="Q174" s="7">
        <v>20.012499999999999</v>
      </c>
      <c r="R174" s="8">
        <v>9.4</v>
      </c>
      <c r="S174" s="16">
        <f t="shared" si="26"/>
        <v>255328.60499999989</v>
      </c>
      <c r="T174" s="16">
        <f t="shared" si="27"/>
        <v>10.6785</v>
      </c>
      <c r="U174" s="17">
        <f t="shared" si="28"/>
        <v>1042.6500000000001</v>
      </c>
      <c r="V174">
        <f t="shared" si="29"/>
        <v>829</v>
      </c>
      <c r="W174">
        <f t="shared" si="30"/>
        <v>595</v>
      </c>
      <c r="X174">
        <f t="shared" si="31"/>
        <v>829</v>
      </c>
      <c r="Y174" s="17">
        <f t="shared" si="32"/>
        <v>307.9959047044631</v>
      </c>
      <c r="Z174" t="str">
        <f t="shared" si="33"/>
        <v>Good Product</v>
      </c>
      <c r="AA174" t="str">
        <f t="shared" si="34"/>
        <v>Bad</v>
      </c>
      <c r="AB174" t="str">
        <f t="shared" si="35"/>
        <v>High</v>
      </c>
      <c r="AC174">
        <f t="shared" si="36"/>
        <v>87333.802499999962</v>
      </c>
      <c r="AD174">
        <f t="shared" si="37"/>
        <v>45573.213000000018</v>
      </c>
      <c r="AE174">
        <f t="shared" si="38"/>
        <v>38734.500000000007</v>
      </c>
    </row>
    <row r="175" spans="1:31" ht="15.75" customHeight="1" x14ac:dyDescent="0.2">
      <c r="A175" s="1"/>
      <c r="B175" s="6" t="s">
        <v>208</v>
      </c>
      <c r="C175" s="6" t="s">
        <v>25</v>
      </c>
      <c r="D175" s="6" t="s">
        <v>26</v>
      </c>
      <c r="E175" s="6" t="s">
        <v>27</v>
      </c>
      <c r="F175" s="6" t="s">
        <v>31</v>
      </c>
      <c r="G175" s="6" t="s">
        <v>28</v>
      </c>
      <c r="H175" s="7">
        <v>20.85</v>
      </c>
      <c r="I175" s="9">
        <v>8</v>
      </c>
      <c r="J175" s="7">
        <v>8.34</v>
      </c>
      <c r="K175" s="7">
        <v>175.14</v>
      </c>
      <c r="L175" s="12">
        <v>43527</v>
      </c>
      <c r="M175" s="14">
        <v>0.80347222222222225</v>
      </c>
      <c r="N175" s="6" t="s">
        <v>29</v>
      </c>
      <c r="O175" s="7">
        <v>166.8</v>
      </c>
      <c r="P175" s="2">
        <v>4.7619047620000003</v>
      </c>
      <c r="Q175" s="7">
        <v>8.34</v>
      </c>
      <c r="R175" s="8">
        <v>6.3</v>
      </c>
      <c r="S175" s="16">
        <f t="shared" si="26"/>
        <v>254908.34249999988</v>
      </c>
      <c r="T175" s="16">
        <f t="shared" si="27"/>
        <v>10.6785</v>
      </c>
      <c r="U175" s="17">
        <f t="shared" si="28"/>
        <v>1042.6500000000001</v>
      </c>
      <c r="V175">
        <f t="shared" si="29"/>
        <v>828</v>
      </c>
      <c r="W175">
        <f t="shared" si="30"/>
        <v>595</v>
      </c>
      <c r="X175">
        <f t="shared" si="31"/>
        <v>828</v>
      </c>
      <c r="Y175" s="17">
        <f t="shared" si="32"/>
        <v>307.86031702898538</v>
      </c>
      <c r="Z175" t="str">
        <f t="shared" si="33"/>
        <v>Bad Product</v>
      </c>
      <c r="AA175" t="str">
        <f t="shared" si="34"/>
        <v>Bad</v>
      </c>
      <c r="AB175" t="str">
        <f t="shared" si="35"/>
        <v>Low</v>
      </c>
      <c r="AC175">
        <f t="shared" si="36"/>
        <v>86913.539999999964</v>
      </c>
      <c r="AD175">
        <f t="shared" si="37"/>
        <v>45573.213000000018</v>
      </c>
      <c r="AE175">
        <f t="shared" si="38"/>
        <v>38734.500000000007</v>
      </c>
    </row>
    <row r="176" spans="1:31" ht="15.75" customHeight="1" x14ac:dyDescent="0.2">
      <c r="A176" s="1"/>
      <c r="B176" s="6" t="s">
        <v>209</v>
      </c>
      <c r="C176" s="6" t="s">
        <v>42</v>
      </c>
      <c r="D176" s="6" t="s">
        <v>43</v>
      </c>
      <c r="E176" s="6" t="s">
        <v>20</v>
      </c>
      <c r="F176" s="6" t="s">
        <v>31</v>
      </c>
      <c r="G176" s="6" t="s">
        <v>28</v>
      </c>
      <c r="H176" s="7">
        <v>52.89</v>
      </c>
      <c r="I176" s="9">
        <v>6</v>
      </c>
      <c r="J176" s="7">
        <v>15.867000000000001</v>
      </c>
      <c r="K176" s="7">
        <v>333.20699999999999</v>
      </c>
      <c r="L176" s="12">
        <v>43484</v>
      </c>
      <c r="M176" s="14">
        <v>0.7319444444444444</v>
      </c>
      <c r="N176" s="6" t="s">
        <v>33</v>
      </c>
      <c r="O176" s="7">
        <v>317.33999999999997</v>
      </c>
      <c r="P176" s="2">
        <v>4.7619047620000003</v>
      </c>
      <c r="Q176" s="7">
        <v>15.867000000000001</v>
      </c>
      <c r="R176" s="8">
        <v>9.8000000000000007</v>
      </c>
      <c r="S176" s="16">
        <f t="shared" si="26"/>
        <v>254733.2024999999</v>
      </c>
      <c r="T176" s="16">
        <f t="shared" si="27"/>
        <v>10.6785</v>
      </c>
      <c r="U176" s="17">
        <f t="shared" si="28"/>
        <v>1042.6500000000001</v>
      </c>
      <c r="V176">
        <f t="shared" si="29"/>
        <v>827</v>
      </c>
      <c r="W176">
        <f t="shared" si="30"/>
        <v>595</v>
      </c>
      <c r="X176">
        <f t="shared" si="31"/>
        <v>827</v>
      </c>
      <c r="Y176" s="17">
        <f t="shared" si="32"/>
        <v>308.02080108827073</v>
      </c>
      <c r="Z176" t="str">
        <f t="shared" si="33"/>
        <v>Good Product</v>
      </c>
      <c r="AA176" t="str">
        <f t="shared" si="34"/>
        <v>Bad</v>
      </c>
      <c r="AB176" t="str">
        <f t="shared" si="35"/>
        <v>High</v>
      </c>
      <c r="AC176">
        <f t="shared" si="36"/>
        <v>86913.539999999964</v>
      </c>
      <c r="AD176">
        <f t="shared" si="37"/>
        <v>45573.213000000018</v>
      </c>
      <c r="AE176">
        <f t="shared" si="38"/>
        <v>38734.500000000007</v>
      </c>
    </row>
    <row r="177" spans="1:31" ht="15.75" customHeight="1" x14ac:dyDescent="0.2">
      <c r="A177" s="1"/>
      <c r="B177" s="6" t="s">
        <v>210</v>
      </c>
      <c r="C177" s="6" t="s">
        <v>42</v>
      </c>
      <c r="D177" s="6" t="s">
        <v>43</v>
      </c>
      <c r="E177" s="6" t="s">
        <v>27</v>
      </c>
      <c r="F177" s="6" t="s">
        <v>31</v>
      </c>
      <c r="G177" s="6" t="s">
        <v>44</v>
      </c>
      <c r="H177" s="7">
        <v>19.79</v>
      </c>
      <c r="I177" s="9">
        <v>8</v>
      </c>
      <c r="J177" s="7">
        <v>7.9160000000000004</v>
      </c>
      <c r="K177" s="7">
        <v>166.23599999999999</v>
      </c>
      <c r="L177" s="12">
        <v>43483</v>
      </c>
      <c r="M177" s="14">
        <v>0.50277777777777777</v>
      </c>
      <c r="N177" s="6" t="s">
        <v>23</v>
      </c>
      <c r="O177" s="7">
        <v>158.32</v>
      </c>
      <c r="P177" s="2">
        <v>4.7619047620000003</v>
      </c>
      <c r="Q177" s="7">
        <v>7.9160000000000004</v>
      </c>
      <c r="R177" s="8">
        <v>8.6999999999999993</v>
      </c>
      <c r="S177" s="16">
        <f t="shared" si="26"/>
        <v>254399.99549999987</v>
      </c>
      <c r="T177" s="16">
        <f t="shared" si="27"/>
        <v>10.6785</v>
      </c>
      <c r="U177" s="17">
        <f t="shared" si="28"/>
        <v>1042.6500000000001</v>
      </c>
      <c r="V177">
        <f t="shared" si="29"/>
        <v>826</v>
      </c>
      <c r="W177">
        <f t="shared" si="30"/>
        <v>595</v>
      </c>
      <c r="X177">
        <f t="shared" si="31"/>
        <v>826</v>
      </c>
      <c r="Y177" s="17">
        <f t="shared" si="32"/>
        <v>307.99030932203374</v>
      </c>
      <c r="Z177" t="str">
        <f t="shared" si="33"/>
        <v>Good Product</v>
      </c>
      <c r="AA177" t="str">
        <f t="shared" si="34"/>
        <v>Bad</v>
      </c>
      <c r="AB177" t="str">
        <f t="shared" si="35"/>
        <v>High</v>
      </c>
      <c r="AC177">
        <f t="shared" si="36"/>
        <v>86580.33299999997</v>
      </c>
      <c r="AD177">
        <f t="shared" si="37"/>
        <v>45573.213000000018</v>
      </c>
      <c r="AE177">
        <f t="shared" si="38"/>
        <v>38734.500000000007</v>
      </c>
    </row>
    <row r="178" spans="1:31" ht="15.75" customHeight="1" x14ac:dyDescent="0.2">
      <c r="A178" s="1"/>
      <c r="B178" s="6" t="s">
        <v>211</v>
      </c>
      <c r="C178" s="6" t="s">
        <v>18</v>
      </c>
      <c r="D178" s="6" t="s">
        <v>19</v>
      </c>
      <c r="E178" s="6" t="s">
        <v>20</v>
      </c>
      <c r="F178" s="6" t="s">
        <v>31</v>
      </c>
      <c r="G178" s="6" t="s">
        <v>32</v>
      </c>
      <c r="H178" s="7">
        <v>33.840000000000003</v>
      </c>
      <c r="I178" s="9">
        <v>9</v>
      </c>
      <c r="J178" s="7">
        <v>15.228</v>
      </c>
      <c r="K178" s="7">
        <v>319.78800000000001</v>
      </c>
      <c r="L178" s="12">
        <v>43545</v>
      </c>
      <c r="M178" s="14">
        <v>0.68125000000000002</v>
      </c>
      <c r="N178" s="6" t="s">
        <v>23</v>
      </c>
      <c r="O178" s="7">
        <v>304.56</v>
      </c>
      <c r="P178" s="2">
        <v>4.7619047620000003</v>
      </c>
      <c r="Q178" s="7">
        <v>15.228</v>
      </c>
      <c r="R178" s="8">
        <v>8.8000000000000007</v>
      </c>
      <c r="S178" s="16">
        <f t="shared" si="26"/>
        <v>254233.75949999987</v>
      </c>
      <c r="T178" s="16">
        <f t="shared" si="27"/>
        <v>10.6785</v>
      </c>
      <c r="U178" s="17">
        <f t="shared" si="28"/>
        <v>1042.6500000000001</v>
      </c>
      <c r="V178">
        <f t="shared" si="29"/>
        <v>825</v>
      </c>
      <c r="W178">
        <f t="shared" si="30"/>
        <v>595</v>
      </c>
      <c r="X178">
        <f t="shared" si="31"/>
        <v>825</v>
      </c>
      <c r="Y178" s="17">
        <f t="shared" si="32"/>
        <v>308.16213272727259</v>
      </c>
      <c r="Z178" t="str">
        <f t="shared" si="33"/>
        <v>Good Product</v>
      </c>
      <c r="AA178" t="str">
        <f t="shared" si="34"/>
        <v>Bad</v>
      </c>
      <c r="AB178" t="str">
        <f t="shared" si="35"/>
        <v>High</v>
      </c>
      <c r="AC178">
        <f t="shared" si="36"/>
        <v>86414.096999999965</v>
      </c>
      <c r="AD178">
        <f t="shared" si="37"/>
        <v>45573.213000000018</v>
      </c>
      <c r="AE178">
        <f t="shared" si="38"/>
        <v>38734.500000000007</v>
      </c>
    </row>
    <row r="179" spans="1:31" ht="15.75" customHeight="1" x14ac:dyDescent="0.2">
      <c r="A179" s="1"/>
      <c r="B179" s="6" t="s">
        <v>212</v>
      </c>
      <c r="C179" s="6" t="s">
        <v>18</v>
      </c>
      <c r="D179" s="6" t="s">
        <v>19</v>
      </c>
      <c r="E179" s="6" t="s">
        <v>20</v>
      </c>
      <c r="F179" s="6" t="s">
        <v>31</v>
      </c>
      <c r="G179" s="6" t="s">
        <v>44</v>
      </c>
      <c r="H179" s="7">
        <v>22.17</v>
      </c>
      <c r="I179" s="9">
        <v>8</v>
      </c>
      <c r="J179" s="7">
        <v>8.8680000000000003</v>
      </c>
      <c r="K179" s="7">
        <v>186.22800000000001</v>
      </c>
      <c r="L179" s="12">
        <v>43527</v>
      </c>
      <c r="M179" s="14">
        <v>0.70902777777777781</v>
      </c>
      <c r="N179" s="6" t="s">
        <v>33</v>
      </c>
      <c r="O179" s="7">
        <v>177.36</v>
      </c>
      <c r="P179" s="2">
        <v>4.7619047620000003</v>
      </c>
      <c r="Q179" s="7">
        <v>8.8680000000000003</v>
      </c>
      <c r="R179" s="8">
        <v>9.6</v>
      </c>
      <c r="S179" s="16">
        <f t="shared" si="26"/>
        <v>253913.9714999999</v>
      </c>
      <c r="T179" s="16">
        <f t="shared" si="27"/>
        <v>10.6785</v>
      </c>
      <c r="U179" s="17">
        <f t="shared" si="28"/>
        <v>1042.6500000000001</v>
      </c>
      <c r="V179">
        <f t="shared" si="29"/>
        <v>824</v>
      </c>
      <c r="W179">
        <f t="shared" si="30"/>
        <v>595</v>
      </c>
      <c r="X179">
        <f t="shared" si="31"/>
        <v>824</v>
      </c>
      <c r="Y179" s="17">
        <f t="shared" si="32"/>
        <v>308.14802366504841</v>
      </c>
      <c r="Z179" t="str">
        <f t="shared" si="33"/>
        <v>Good Product</v>
      </c>
      <c r="AA179" t="str">
        <f t="shared" si="34"/>
        <v>Bad</v>
      </c>
      <c r="AB179" t="str">
        <f t="shared" si="35"/>
        <v>High</v>
      </c>
      <c r="AC179">
        <f t="shared" si="36"/>
        <v>86414.096999999965</v>
      </c>
      <c r="AD179">
        <f t="shared" si="37"/>
        <v>45573.213000000018</v>
      </c>
      <c r="AE179">
        <f t="shared" si="38"/>
        <v>38414.712000000014</v>
      </c>
    </row>
    <row r="180" spans="1:31" ht="15.75" customHeight="1" x14ac:dyDescent="0.2">
      <c r="A180" s="1"/>
      <c r="B180" s="6" t="s">
        <v>213</v>
      </c>
      <c r="C180" s="6" t="s">
        <v>25</v>
      </c>
      <c r="D180" s="6" t="s">
        <v>26</v>
      </c>
      <c r="E180" s="6" t="s">
        <v>27</v>
      </c>
      <c r="F180" s="6" t="s">
        <v>21</v>
      </c>
      <c r="G180" s="6" t="s">
        <v>46</v>
      </c>
      <c r="H180" s="7">
        <v>22.51</v>
      </c>
      <c r="I180" s="9">
        <v>7</v>
      </c>
      <c r="J180" s="7">
        <v>7.8784999999999998</v>
      </c>
      <c r="K180" s="7">
        <v>165.4485</v>
      </c>
      <c r="L180" s="12">
        <v>43509</v>
      </c>
      <c r="M180" s="14">
        <v>0.4513888888888889</v>
      </c>
      <c r="N180" s="6" t="s">
        <v>33</v>
      </c>
      <c r="O180" s="7">
        <v>157.57</v>
      </c>
      <c r="P180" s="2">
        <v>4.7619047620000003</v>
      </c>
      <c r="Q180" s="7">
        <v>7.8784999999999998</v>
      </c>
      <c r="R180" s="8">
        <v>4.8</v>
      </c>
      <c r="S180" s="16">
        <f t="shared" si="26"/>
        <v>253727.74349999989</v>
      </c>
      <c r="T180" s="16">
        <f t="shared" si="27"/>
        <v>10.6785</v>
      </c>
      <c r="U180" s="17">
        <f t="shared" si="28"/>
        <v>1042.6500000000001</v>
      </c>
      <c r="V180">
        <f t="shared" si="29"/>
        <v>823</v>
      </c>
      <c r="W180">
        <f t="shared" si="30"/>
        <v>595</v>
      </c>
      <c r="X180">
        <f t="shared" si="31"/>
        <v>823</v>
      </c>
      <c r="Y180" s="17">
        <f t="shared" si="32"/>
        <v>308.29616464155515</v>
      </c>
      <c r="Z180" t="str">
        <f t="shared" si="33"/>
        <v>Bad Product</v>
      </c>
      <c r="AA180" t="str">
        <f t="shared" si="34"/>
        <v>Bad</v>
      </c>
      <c r="AB180" t="str">
        <f t="shared" si="35"/>
        <v>Low</v>
      </c>
      <c r="AC180">
        <f t="shared" si="36"/>
        <v>86414.096999999965</v>
      </c>
      <c r="AD180">
        <f t="shared" si="37"/>
        <v>45573.213000000018</v>
      </c>
      <c r="AE180">
        <f t="shared" si="38"/>
        <v>38228.484000000011</v>
      </c>
    </row>
    <row r="181" spans="1:31" ht="15.75" customHeight="1" x14ac:dyDescent="0.2">
      <c r="A181" s="1"/>
      <c r="B181" s="6" t="s">
        <v>214</v>
      </c>
      <c r="C181" s="6" t="s">
        <v>18</v>
      </c>
      <c r="D181" s="6" t="s">
        <v>19</v>
      </c>
      <c r="E181" s="6" t="s">
        <v>27</v>
      </c>
      <c r="F181" s="6" t="s">
        <v>31</v>
      </c>
      <c r="G181" s="6" t="s">
        <v>44</v>
      </c>
      <c r="H181" s="7">
        <v>73.88</v>
      </c>
      <c r="I181" s="9">
        <v>6</v>
      </c>
      <c r="J181" s="7">
        <v>22.164000000000001</v>
      </c>
      <c r="K181" s="7">
        <v>465.44400000000002</v>
      </c>
      <c r="L181" s="12">
        <v>43547</v>
      </c>
      <c r="M181" s="14">
        <v>0.80277777777777781</v>
      </c>
      <c r="N181" s="6" t="s">
        <v>23</v>
      </c>
      <c r="O181" s="7">
        <v>443.28</v>
      </c>
      <c r="P181" s="2">
        <v>4.7619047620000003</v>
      </c>
      <c r="Q181" s="7">
        <v>22.164000000000001</v>
      </c>
      <c r="R181" s="8">
        <v>4.4000000000000004</v>
      </c>
      <c r="S181" s="16">
        <f t="shared" si="26"/>
        <v>253562.2949999999</v>
      </c>
      <c r="T181" s="16">
        <f t="shared" si="27"/>
        <v>10.6785</v>
      </c>
      <c r="U181" s="17">
        <f t="shared" si="28"/>
        <v>1042.6500000000001</v>
      </c>
      <c r="V181">
        <f t="shared" si="29"/>
        <v>822</v>
      </c>
      <c r="W181">
        <f t="shared" si="30"/>
        <v>595</v>
      </c>
      <c r="X181">
        <f t="shared" si="31"/>
        <v>822</v>
      </c>
      <c r="Y181" s="17">
        <f t="shared" si="32"/>
        <v>308.46994525547433</v>
      </c>
      <c r="Z181" t="str">
        <f t="shared" si="33"/>
        <v>Bad Product</v>
      </c>
      <c r="AA181" t="str">
        <f t="shared" si="34"/>
        <v>Bad</v>
      </c>
      <c r="AB181" t="str">
        <f t="shared" si="35"/>
        <v>Low</v>
      </c>
      <c r="AC181">
        <f t="shared" si="36"/>
        <v>86414.096999999965</v>
      </c>
      <c r="AD181">
        <f t="shared" si="37"/>
        <v>45573.213000000018</v>
      </c>
      <c r="AE181">
        <f t="shared" si="38"/>
        <v>38228.484000000011</v>
      </c>
    </row>
    <row r="182" spans="1:31" ht="15.75" customHeight="1" x14ac:dyDescent="0.2">
      <c r="A182" s="1"/>
      <c r="B182" s="6" t="s">
        <v>215</v>
      </c>
      <c r="C182" s="6" t="s">
        <v>25</v>
      </c>
      <c r="D182" s="6" t="s">
        <v>26</v>
      </c>
      <c r="E182" s="6" t="s">
        <v>20</v>
      </c>
      <c r="F182" s="6" t="s">
        <v>31</v>
      </c>
      <c r="G182" s="6" t="s">
        <v>22</v>
      </c>
      <c r="H182" s="7">
        <v>86.8</v>
      </c>
      <c r="I182" s="9">
        <v>3</v>
      </c>
      <c r="J182" s="7">
        <v>13.02</v>
      </c>
      <c r="K182" s="7">
        <v>273.42</v>
      </c>
      <c r="L182" s="12">
        <v>43493</v>
      </c>
      <c r="M182" s="14">
        <v>0.69930555555555551</v>
      </c>
      <c r="N182" s="6" t="s">
        <v>23</v>
      </c>
      <c r="O182" s="7">
        <v>260.39999999999998</v>
      </c>
      <c r="P182" s="2">
        <v>4.7619047620000003</v>
      </c>
      <c r="Q182" s="7">
        <v>13.02</v>
      </c>
      <c r="R182" s="8">
        <v>9.9</v>
      </c>
      <c r="S182" s="16">
        <f t="shared" si="26"/>
        <v>253096.85099999988</v>
      </c>
      <c r="T182" s="16">
        <f t="shared" si="27"/>
        <v>10.6785</v>
      </c>
      <c r="U182" s="17">
        <f t="shared" si="28"/>
        <v>1042.6500000000001</v>
      </c>
      <c r="V182">
        <f t="shared" si="29"/>
        <v>821</v>
      </c>
      <c r="W182">
        <f t="shared" si="30"/>
        <v>595</v>
      </c>
      <c r="X182">
        <f t="shared" si="31"/>
        <v>821</v>
      </c>
      <c r="Y182" s="17">
        <f t="shared" si="32"/>
        <v>308.27874665042617</v>
      </c>
      <c r="Z182" t="str">
        <f t="shared" si="33"/>
        <v>Good Product</v>
      </c>
      <c r="AA182" t="str">
        <f t="shared" si="34"/>
        <v>Bad</v>
      </c>
      <c r="AB182" t="str">
        <f t="shared" si="35"/>
        <v>High</v>
      </c>
      <c r="AC182">
        <f t="shared" si="36"/>
        <v>86414.096999999965</v>
      </c>
      <c r="AD182">
        <f t="shared" si="37"/>
        <v>45573.213000000018</v>
      </c>
      <c r="AE182">
        <f t="shared" si="38"/>
        <v>37763.040000000015</v>
      </c>
    </row>
    <row r="183" spans="1:31" ht="15.75" customHeight="1" x14ac:dyDescent="0.2">
      <c r="A183" s="1"/>
      <c r="B183" s="6" t="s">
        <v>216</v>
      </c>
      <c r="C183" s="6" t="s">
        <v>25</v>
      </c>
      <c r="D183" s="6" t="s">
        <v>26</v>
      </c>
      <c r="E183" s="6" t="s">
        <v>27</v>
      </c>
      <c r="F183" s="6" t="s">
        <v>31</v>
      </c>
      <c r="G183" s="6" t="s">
        <v>46</v>
      </c>
      <c r="H183" s="7">
        <v>64.260000000000005</v>
      </c>
      <c r="I183" s="9">
        <v>7</v>
      </c>
      <c r="J183" s="7">
        <v>22.491</v>
      </c>
      <c r="K183" s="7">
        <v>472.31099999999998</v>
      </c>
      <c r="L183" s="12">
        <v>43505</v>
      </c>
      <c r="M183" s="14">
        <v>0.41666666666666669</v>
      </c>
      <c r="N183" s="6" t="s">
        <v>29</v>
      </c>
      <c r="O183" s="7">
        <v>449.82</v>
      </c>
      <c r="P183" s="2">
        <v>4.7619047620000003</v>
      </c>
      <c r="Q183" s="7">
        <v>22.491</v>
      </c>
      <c r="R183" s="8">
        <v>5.7</v>
      </c>
      <c r="S183" s="16">
        <f t="shared" si="26"/>
        <v>252823.43099999989</v>
      </c>
      <c r="T183" s="16">
        <f t="shared" si="27"/>
        <v>10.6785</v>
      </c>
      <c r="U183" s="17">
        <f t="shared" si="28"/>
        <v>1042.6500000000001</v>
      </c>
      <c r="V183">
        <f t="shared" si="29"/>
        <v>820</v>
      </c>
      <c r="W183">
        <f t="shared" si="30"/>
        <v>595</v>
      </c>
      <c r="X183">
        <f t="shared" si="31"/>
        <v>820</v>
      </c>
      <c r="Y183" s="17">
        <f t="shared" si="32"/>
        <v>308.32125731707305</v>
      </c>
      <c r="Z183" t="str">
        <f t="shared" si="33"/>
        <v>Bad Product</v>
      </c>
      <c r="AA183" t="str">
        <f t="shared" si="34"/>
        <v>Bad</v>
      </c>
      <c r="AB183" t="str">
        <f t="shared" si="35"/>
        <v>Low</v>
      </c>
      <c r="AC183">
        <f t="shared" si="36"/>
        <v>86414.096999999965</v>
      </c>
      <c r="AD183">
        <f t="shared" si="37"/>
        <v>45573.213000000018</v>
      </c>
      <c r="AE183">
        <f t="shared" si="38"/>
        <v>37763.040000000015</v>
      </c>
    </row>
    <row r="184" spans="1:31" ht="15.75" customHeight="1" x14ac:dyDescent="0.2">
      <c r="A184" s="1"/>
      <c r="B184" s="6" t="s">
        <v>217</v>
      </c>
      <c r="C184" s="6" t="s">
        <v>25</v>
      </c>
      <c r="D184" s="6" t="s">
        <v>26</v>
      </c>
      <c r="E184" s="6" t="s">
        <v>20</v>
      </c>
      <c r="F184" s="6" t="s">
        <v>31</v>
      </c>
      <c r="G184" s="6" t="s">
        <v>44</v>
      </c>
      <c r="H184" s="7">
        <v>38.47</v>
      </c>
      <c r="I184" s="9">
        <v>8</v>
      </c>
      <c r="J184" s="7">
        <v>15.388</v>
      </c>
      <c r="K184" s="7">
        <v>323.14800000000002</v>
      </c>
      <c r="L184" s="12">
        <v>43488</v>
      </c>
      <c r="M184" s="14">
        <v>0.49375000000000002</v>
      </c>
      <c r="N184" s="6" t="s">
        <v>29</v>
      </c>
      <c r="O184" s="7">
        <v>307.76</v>
      </c>
      <c r="P184" s="2">
        <v>4.7619047620000003</v>
      </c>
      <c r="Q184" s="7">
        <v>15.388</v>
      </c>
      <c r="R184" s="8">
        <v>7.7</v>
      </c>
      <c r="S184" s="16">
        <f t="shared" si="26"/>
        <v>252351.11999999991</v>
      </c>
      <c r="T184" s="16">
        <f t="shared" si="27"/>
        <v>10.6785</v>
      </c>
      <c r="U184" s="17">
        <f t="shared" si="28"/>
        <v>1042.6500000000001</v>
      </c>
      <c r="V184">
        <f t="shared" si="29"/>
        <v>819</v>
      </c>
      <c r="W184">
        <f t="shared" si="30"/>
        <v>595</v>
      </c>
      <c r="X184">
        <f t="shared" si="31"/>
        <v>819</v>
      </c>
      <c r="Y184" s="17">
        <f t="shared" si="32"/>
        <v>308.12102564102554</v>
      </c>
      <c r="Z184" t="str">
        <f t="shared" si="33"/>
        <v>Bad Product</v>
      </c>
      <c r="AA184" t="str">
        <f t="shared" si="34"/>
        <v>Bad</v>
      </c>
      <c r="AB184" t="str">
        <f t="shared" si="35"/>
        <v>Medium</v>
      </c>
      <c r="AC184">
        <f t="shared" si="36"/>
        <v>86414.096999999965</v>
      </c>
      <c r="AD184">
        <f t="shared" si="37"/>
        <v>45573.213000000018</v>
      </c>
      <c r="AE184">
        <f t="shared" si="38"/>
        <v>37763.040000000015</v>
      </c>
    </row>
    <row r="185" spans="1:31" ht="15.75" customHeight="1" x14ac:dyDescent="0.2">
      <c r="A185" s="1"/>
      <c r="B185" s="6" t="s">
        <v>218</v>
      </c>
      <c r="C185" s="6" t="s">
        <v>18</v>
      </c>
      <c r="D185" s="6" t="s">
        <v>19</v>
      </c>
      <c r="E185" s="6" t="s">
        <v>20</v>
      </c>
      <c r="F185" s="6" t="s">
        <v>31</v>
      </c>
      <c r="G185" s="6" t="s">
        <v>36</v>
      </c>
      <c r="H185" s="7">
        <v>15.5</v>
      </c>
      <c r="I185" s="9">
        <v>10</v>
      </c>
      <c r="J185" s="7">
        <v>7.75</v>
      </c>
      <c r="K185" s="7">
        <v>162.75</v>
      </c>
      <c r="L185" s="12">
        <v>43547</v>
      </c>
      <c r="M185" s="14">
        <v>0.4548611111111111</v>
      </c>
      <c r="N185" s="6" t="s">
        <v>23</v>
      </c>
      <c r="O185" s="7">
        <v>155</v>
      </c>
      <c r="P185" s="2">
        <v>4.7619047620000003</v>
      </c>
      <c r="Q185" s="7">
        <v>7.75</v>
      </c>
      <c r="R185" s="8">
        <v>8</v>
      </c>
      <c r="S185" s="16">
        <f t="shared" si="26"/>
        <v>252027.97199999989</v>
      </c>
      <c r="T185" s="16">
        <f t="shared" si="27"/>
        <v>10.6785</v>
      </c>
      <c r="U185" s="17">
        <f t="shared" si="28"/>
        <v>1042.6500000000001</v>
      </c>
      <c r="V185">
        <f t="shared" si="29"/>
        <v>818</v>
      </c>
      <c r="W185">
        <f t="shared" si="30"/>
        <v>595</v>
      </c>
      <c r="X185">
        <f t="shared" si="31"/>
        <v>818</v>
      </c>
      <c r="Y185" s="17">
        <f t="shared" si="32"/>
        <v>308.10265525672361</v>
      </c>
      <c r="Z185" t="str">
        <f t="shared" si="33"/>
        <v>Bad Product</v>
      </c>
      <c r="AA185" t="str">
        <f t="shared" si="34"/>
        <v>Bad</v>
      </c>
      <c r="AB185" t="str">
        <f t="shared" si="35"/>
        <v>Medium</v>
      </c>
      <c r="AC185">
        <f t="shared" si="36"/>
        <v>86414.096999999965</v>
      </c>
      <c r="AD185">
        <f t="shared" si="37"/>
        <v>45573.213000000018</v>
      </c>
      <c r="AE185">
        <f t="shared" si="38"/>
        <v>37763.040000000015</v>
      </c>
    </row>
    <row r="186" spans="1:31" ht="15.75" customHeight="1" x14ac:dyDescent="0.2">
      <c r="A186" s="1"/>
      <c r="B186" s="6" t="s">
        <v>219</v>
      </c>
      <c r="C186" s="6" t="s">
        <v>25</v>
      </c>
      <c r="D186" s="6" t="s">
        <v>26</v>
      </c>
      <c r="E186" s="6" t="s">
        <v>27</v>
      </c>
      <c r="F186" s="6" t="s">
        <v>31</v>
      </c>
      <c r="G186" s="6" t="s">
        <v>22</v>
      </c>
      <c r="H186" s="7">
        <v>34.31</v>
      </c>
      <c r="I186" s="9">
        <v>8</v>
      </c>
      <c r="J186" s="7">
        <v>13.724</v>
      </c>
      <c r="K186" s="7">
        <v>288.20400000000001</v>
      </c>
      <c r="L186" s="12">
        <v>43490</v>
      </c>
      <c r="M186" s="14">
        <v>0.625</v>
      </c>
      <c r="N186" s="6" t="s">
        <v>23</v>
      </c>
      <c r="O186" s="7">
        <v>274.48</v>
      </c>
      <c r="P186" s="2">
        <v>4.7619047620000003</v>
      </c>
      <c r="Q186" s="7">
        <v>13.724</v>
      </c>
      <c r="R186" s="8">
        <v>5.7</v>
      </c>
      <c r="S186" s="16">
        <f t="shared" si="26"/>
        <v>251865.22199999989</v>
      </c>
      <c r="T186" s="16">
        <f t="shared" si="27"/>
        <v>10.6785</v>
      </c>
      <c r="U186" s="17">
        <f t="shared" si="28"/>
        <v>1042.6500000000001</v>
      </c>
      <c r="V186">
        <f t="shared" si="29"/>
        <v>817</v>
      </c>
      <c r="W186">
        <f t="shared" si="30"/>
        <v>595</v>
      </c>
      <c r="X186">
        <f t="shared" si="31"/>
        <v>817</v>
      </c>
      <c r="Y186" s="17">
        <f t="shared" si="32"/>
        <v>308.28056548347598</v>
      </c>
      <c r="Z186" t="str">
        <f t="shared" si="33"/>
        <v>Bad Product</v>
      </c>
      <c r="AA186" t="str">
        <f t="shared" si="34"/>
        <v>Bad</v>
      </c>
      <c r="AB186" t="str">
        <f t="shared" si="35"/>
        <v>Low</v>
      </c>
      <c r="AC186">
        <f t="shared" si="36"/>
        <v>86414.096999999965</v>
      </c>
      <c r="AD186">
        <f t="shared" si="37"/>
        <v>45573.213000000018</v>
      </c>
      <c r="AE186">
        <f t="shared" si="38"/>
        <v>37600.290000000008</v>
      </c>
    </row>
    <row r="187" spans="1:31" ht="15.75" customHeight="1" x14ac:dyDescent="0.2">
      <c r="A187" s="1"/>
      <c r="B187" s="6" t="s">
        <v>220</v>
      </c>
      <c r="C187" s="6" t="s">
        <v>18</v>
      </c>
      <c r="D187" s="6" t="s">
        <v>19</v>
      </c>
      <c r="E187" s="6" t="s">
        <v>27</v>
      </c>
      <c r="F187" s="6" t="s">
        <v>21</v>
      </c>
      <c r="G187" s="6" t="s">
        <v>36</v>
      </c>
      <c r="H187" s="7">
        <v>12.34</v>
      </c>
      <c r="I187" s="9">
        <v>7</v>
      </c>
      <c r="J187" s="7">
        <v>4.319</v>
      </c>
      <c r="K187" s="7">
        <v>90.698999999999998</v>
      </c>
      <c r="L187" s="12">
        <v>43528</v>
      </c>
      <c r="M187" s="14">
        <v>0.47152777777777777</v>
      </c>
      <c r="N187" s="6" t="s">
        <v>33</v>
      </c>
      <c r="O187" s="7">
        <v>86.38</v>
      </c>
      <c r="P187" s="2">
        <v>4.7619047620000003</v>
      </c>
      <c r="Q187" s="7">
        <v>4.319</v>
      </c>
      <c r="R187" s="8">
        <v>6.7</v>
      </c>
      <c r="S187" s="16">
        <f t="shared" si="26"/>
        <v>251577.01799999987</v>
      </c>
      <c r="T187" s="16">
        <f t="shared" si="27"/>
        <v>10.6785</v>
      </c>
      <c r="U187" s="17">
        <f t="shared" si="28"/>
        <v>1042.6500000000001</v>
      </c>
      <c r="V187">
        <f t="shared" si="29"/>
        <v>816</v>
      </c>
      <c r="W187">
        <f t="shared" si="30"/>
        <v>595</v>
      </c>
      <c r="X187">
        <f t="shared" si="31"/>
        <v>816</v>
      </c>
      <c r="Y187" s="17">
        <f t="shared" si="32"/>
        <v>308.30516911764687</v>
      </c>
      <c r="Z187" t="str">
        <f t="shared" si="33"/>
        <v>Bad Product</v>
      </c>
      <c r="AA187" t="str">
        <f t="shared" si="34"/>
        <v>Bad</v>
      </c>
      <c r="AB187" t="str">
        <f t="shared" si="35"/>
        <v>Medium</v>
      </c>
      <c r="AC187">
        <f t="shared" si="36"/>
        <v>86414.096999999965</v>
      </c>
      <c r="AD187">
        <f t="shared" si="37"/>
        <v>45573.213000000018</v>
      </c>
      <c r="AE187">
        <f t="shared" si="38"/>
        <v>37600.290000000008</v>
      </c>
    </row>
    <row r="188" spans="1:31" ht="15.75" customHeight="1" x14ac:dyDescent="0.2">
      <c r="A188" s="1"/>
      <c r="B188" s="6" t="s">
        <v>221</v>
      </c>
      <c r="C188" s="6" t="s">
        <v>42</v>
      </c>
      <c r="D188" s="6" t="s">
        <v>43</v>
      </c>
      <c r="E188" s="6" t="s">
        <v>20</v>
      </c>
      <c r="F188" s="6" t="s">
        <v>31</v>
      </c>
      <c r="G188" s="6" t="s">
        <v>44</v>
      </c>
      <c r="H188" s="7">
        <v>18.079999999999998</v>
      </c>
      <c r="I188" s="9">
        <v>3</v>
      </c>
      <c r="J188" s="7">
        <v>2.7120000000000002</v>
      </c>
      <c r="K188" s="7">
        <v>56.951999999999998</v>
      </c>
      <c r="L188" s="12">
        <v>43529</v>
      </c>
      <c r="M188" s="14">
        <v>0.82361111111111107</v>
      </c>
      <c r="N188" s="6" t="s">
        <v>23</v>
      </c>
      <c r="O188" s="7">
        <v>54.24</v>
      </c>
      <c r="P188" s="2">
        <v>4.7619047620000003</v>
      </c>
      <c r="Q188" s="7">
        <v>2.7120000000000002</v>
      </c>
      <c r="R188" s="8">
        <v>8</v>
      </c>
      <c r="S188" s="16">
        <f t="shared" si="26"/>
        <v>251486.3189999999</v>
      </c>
      <c r="T188" s="16">
        <f t="shared" si="27"/>
        <v>10.6785</v>
      </c>
      <c r="U188" s="17">
        <f t="shared" si="28"/>
        <v>1042.6500000000001</v>
      </c>
      <c r="V188">
        <f t="shared" si="29"/>
        <v>815</v>
      </c>
      <c r="W188">
        <f t="shared" si="30"/>
        <v>595</v>
      </c>
      <c r="X188">
        <f t="shared" si="31"/>
        <v>815</v>
      </c>
      <c r="Y188" s="17">
        <f t="shared" si="32"/>
        <v>308.5721705521471</v>
      </c>
      <c r="Z188" t="str">
        <f t="shared" si="33"/>
        <v>Bad Product</v>
      </c>
      <c r="AA188" t="str">
        <f t="shared" si="34"/>
        <v>Bad</v>
      </c>
      <c r="AB188" t="str">
        <f t="shared" si="35"/>
        <v>Medium</v>
      </c>
      <c r="AC188">
        <f t="shared" si="36"/>
        <v>86414.096999999965</v>
      </c>
      <c r="AD188">
        <f t="shared" si="37"/>
        <v>45573.213000000018</v>
      </c>
      <c r="AE188">
        <f t="shared" si="38"/>
        <v>37600.290000000008</v>
      </c>
    </row>
    <row r="189" spans="1:31" ht="15.75" customHeight="1" x14ac:dyDescent="0.2">
      <c r="A189" s="1"/>
      <c r="B189" s="6" t="s">
        <v>222</v>
      </c>
      <c r="C189" s="6" t="s">
        <v>42</v>
      </c>
      <c r="D189" s="6" t="s">
        <v>43</v>
      </c>
      <c r="E189" s="6" t="s">
        <v>20</v>
      </c>
      <c r="F189" s="6" t="s">
        <v>21</v>
      </c>
      <c r="G189" s="6" t="s">
        <v>32</v>
      </c>
      <c r="H189" s="7">
        <v>94.49</v>
      </c>
      <c r="I189" s="9">
        <v>8</v>
      </c>
      <c r="J189" s="7">
        <v>37.795999999999999</v>
      </c>
      <c r="K189" s="7">
        <v>793.71600000000001</v>
      </c>
      <c r="L189" s="12">
        <v>43527</v>
      </c>
      <c r="M189" s="14">
        <v>0.79166666666666663</v>
      </c>
      <c r="N189" s="6" t="s">
        <v>23</v>
      </c>
      <c r="O189" s="7">
        <v>755.92</v>
      </c>
      <c r="P189" s="2">
        <v>4.7619047620000003</v>
      </c>
      <c r="Q189" s="7">
        <v>37.795999999999999</v>
      </c>
      <c r="R189" s="8">
        <v>7.5</v>
      </c>
      <c r="S189" s="16">
        <f t="shared" si="26"/>
        <v>251429.36699999988</v>
      </c>
      <c r="T189" s="16">
        <f t="shared" si="27"/>
        <v>10.6785</v>
      </c>
      <c r="U189" s="17">
        <f t="shared" si="28"/>
        <v>1042.6500000000001</v>
      </c>
      <c r="V189">
        <f t="shared" si="29"/>
        <v>814</v>
      </c>
      <c r="W189">
        <f t="shared" si="30"/>
        <v>595</v>
      </c>
      <c r="X189">
        <f t="shared" si="31"/>
        <v>814</v>
      </c>
      <c r="Y189" s="17">
        <f t="shared" si="32"/>
        <v>308.8812862407861</v>
      </c>
      <c r="Z189" t="str">
        <f t="shared" si="33"/>
        <v>Bad Product</v>
      </c>
      <c r="AA189" t="str">
        <f t="shared" si="34"/>
        <v>Bad</v>
      </c>
      <c r="AB189" t="str">
        <f t="shared" si="35"/>
        <v>Medium</v>
      </c>
      <c r="AC189">
        <f t="shared" si="36"/>
        <v>86357.144999999975</v>
      </c>
      <c r="AD189">
        <f t="shared" si="37"/>
        <v>45573.213000000018</v>
      </c>
      <c r="AE189">
        <f t="shared" si="38"/>
        <v>37600.290000000008</v>
      </c>
    </row>
    <row r="190" spans="1:31" ht="15.75" customHeight="1" x14ac:dyDescent="0.2">
      <c r="A190" s="1"/>
      <c r="B190" s="6" t="s">
        <v>223</v>
      </c>
      <c r="C190" s="6" t="s">
        <v>42</v>
      </c>
      <c r="D190" s="6" t="s">
        <v>43</v>
      </c>
      <c r="E190" s="6" t="s">
        <v>20</v>
      </c>
      <c r="F190" s="6" t="s">
        <v>31</v>
      </c>
      <c r="G190" s="6" t="s">
        <v>32</v>
      </c>
      <c r="H190" s="7">
        <v>46.47</v>
      </c>
      <c r="I190" s="9">
        <v>4</v>
      </c>
      <c r="J190" s="7">
        <v>9.2940000000000005</v>
      </c>
      <c r="K190" s="7">
        <v>195.17400000000001</v>
      </c>
      <c r="L190" s="12">
        <v>43504</v>
      </c>
      <c r="M190" s="14">
        <v>0.45347222222222222</v>
      </c>
      <c r="N190" s="6" t="s">
        <v>29</v>
      </c>
      <c r="O190" s="7">
        <v>185.88</v>
      </c>
      <c r="P190" s="2">
        <v>4.7619047620000003</v>
      </c>
      <c r="Q190" s="7">
        <v>9.2940000000000005</v>
      </c>
      <c r="R190" s="8">
        <v>7</v>
      </c>
      <c r="S190" s="16">
        <f t="shared" si="26"/>
        <v>250635.65099999987</v>
      </c>
      <c r="T190" s="16">
        <f t="shared" si="27"/>
        <v>10.6785</v>
      </c>
      <c r="U190" s="17">
        <f t="shared" si="28"/>
        <v>1042.6500000000001</v>
      </c>
      <c r="V190">
        <f t="shared" si="29"/>
        <v>813</v>
      </c>
      <c r="W190">
        <f t="shared" si="30"/>
        <v>595</v>
      </c>
      <c r="X190">
        <f t="shared" si="31"/>
        <v>813</v>
      </c>
      <c r="Y190" s="17">
        <f t="shared" si="32"/>
        <v>308.28493357933564</v>
      </c>
      <c r="Z190" t="str">
        <f t="shared" si="33"/>
        <v>Bad Product</v>
      </c>
      <c r="AA190" t="str">
        <f t="shared" si="34"/>
        <v>Bad</v>
      </c>
      <c r="AB190" t="str">
        <f t="shared" si="35"/>
        <v>Medium</v>
      </c>
      <c r="AC190">
        <f t="shared" si="36"/>
        <v>85563.42899999996</v>
      </c>
      <c r="AD190">
        <f t="shared" si="37"/>
        <v>44779.49700000001</v>
      </c>
      <c r="AE190">
        <f t="shared" si="38"/>
        <v>37600.290000000008</v>
      </c>
    </row>
    <row r="191" spans="1:31" ht="15.75" customHeight="1" x14ac:dyDescent="0.2">
      <c r="A191" s="1"/>
      <c r="B191" s="6" t="s">
        <v>224</v>
      </c>
      <c r="C191" s="6" t="s">
        <v>18</v>
      </c>
      <c r="D191" s="6" t="s">
        <v>19</v>
      </c>
      <c r="E191" s="6" t="s">
        <v>27</v>
      </c>
      <c r="F191" s="6" t="s">
        <v>31</v>
      </c>
      <c r="G191" s="6" t="s">
        <v>32</v>
      </c>
      <c r="H191" s="7">
        <v>74.069999999999993</v>
      </c>
      <c r="I191" s="9">
        <v>1</v>
      </c>
      <c r="J191" s="7">
        <v>3.7035</v>
      </c>
      <c r="K191" s="7">
        <v>77.773499999999999</v>
      </c>
      <c r="L191" s="12">
        <v>43506</v>
      </c>
      <c r="M191" s="14">
        <v>0.53472222222222221</v>
      </c>
      <c r="N191" s="6" t="s">
        <v>23</v>
      </c>
      <c r="O191" s="7">
        <v>74.069999999999993</v>
      </c>
      <c r="P191" s="2">
        <v>4.7619047620000003</v>
      </c>
      <c r="Q191" s="7">
        <v>3.7035</v>
      </c>
      <c r="R191" s="8">
        <v>9.9</v>
      </c>
      <c r="S191" s="16">
        <f t="shared" si="26"/>
        <v>250440.4769999999</v>
      </c>
      <c r="T191" s="16">
        <f t="shared" si="27"/>
        <v>10.6785</v>
      </c>
      <c r="U191" s="17">
        <f t="shared" si="28"/>
        <v>1042.6500000000001</v>
      </c>
      <c r="V191">
        <f t="shared" si="29"/>
        <v>812</v>
      </c>
      <c r="W191">
        <f t="shared" si="30"/>
        <v>595</v>
      </c>
      <c r="X191">
        <f t="shared" si="31"/>
        <v>812</v>
      </c>
      <c r="Y191" s="17">
        <f t="shared" si="32"/>
        <v>308.42423275862058</v>
      </c>
      <c r="Z191" t="str">
        <f t="shared" si="33"/>
        <v>Good Product</v>
      </c>
      <c r="AA191" t="str">
        <f t="shared" si="34"/>
        <v>Bad</v>
      </c>
      <c r="AB191" t="str">
        <f t="shared" si="35"/>
        <v>High</v>
      </c>
      <c r="AC191">
        <f t="shared" si="36"/>
        <v>85368.254999999961</v>
      </c>
      <c r="AD191">
        <f t="shared" si="37"/>
        <v>44779.49700000001</v>
      </c>
      <c r="AE191">
        <f t="shared" si="38"/>
        <v>37600.290000000008</v>
      </c>
    </row>
    <row r="192" spans="1:31" ht="15.75" customHeight="1" x14ac:dyDescent="0.2">
      <c r="A192" s="1"/>
      <c r="B192" s="6" t="s">
        <v>225</v>
      </c>
      <c r="C192" s="6" t="s">
        <v>25</v>
      </c>
      <c r="D192" s="6" t="s">
        <v>26</v>
      </c>
      <c r="E192" s="6" t="s">
        <v>27</v>
      </c>
      <c r="F192" s="6" t="s">
        <v>21</v>
      </c>
      <c r="G192" s="6" t="s">
        <v>32</v>
      </c>
      <c r="H192" s="7">
        <v>69.81</v>
      </c>
      <c r="I192" s="9">
        <v>4</v>
      </c>
      <c r="J192" s="7">
        <v>13.962</v>
      </c>
      <c r="K192" s="7">
        <v>293.202</v>
      </c>
      <c r="L192" s="12">
        <v>43493</v>
      </c>
      <c r="M192" s="14">
        <v>0.86805555555555558</v>
      </c>
      <c r="N192" s="6" t="s">
        <v>33</v>
      </c>
      <c r="O192" s="7">
        <v>279.24</v>
      </c>
      <c r="P192" s="2">
        <v>4.7619047620000003</v>
      </c>
      <c r="Q192" s="7">
        <v>13.962</v>
      </c>
      <c r="R192" s="8">
        <v>5.9</v>
      </c>
      <c r="S192" s="16">
        <f t="shared" si="26"/>
        <v>250362.70349999992</v>
      </c>
      <c r="T192" s="16">
        <f t="shared" si="27"/>
        <v>10.6785</v>
      </c>
      <c r="U192" s="17">
        <f t="shared" si="28"/>
        <v>1042.6500000000001</v>
      </c>
      <c r="V192">
        <f t="shared" si="29"/>
        <v>811</v>
      </c>
      <c r="W192">
        <f t="shared" si="30"/>
        <v>595</v>
      </c>
      <c r="X192">
        <f t="shared" si="31"/>
        <v>811</v>
      </c>
      <c r="Y192" s="17">
        <f t="shared" si="32"/>
        <v>308.70863563501837</v>
      </c>
      <c r="Z192" t="str">
        <f t="shared" si="33"/>
        <v>Bad Product</v>
      </c>
      <c r="AA192" t="str">
        <f t="shared" si="34"/>
        <v>Bad</v>
      </c>
      <c r="AB192" t="str">
        <f t="shared" si="35"/>
        <v>Low</v>
      </c>
      <c r="AC192">
        <f t="shared" si="36"/>
        <v>85368.254999999961</v>
      </c>
      <c r="AD192">
        <f t="shared" si="37"/>
        <v>44779.49700000001</v>
      </c>
      <c r="AE192">
        <f t="shared" si="38"/>
        <v>37522.516500000012</v>
      </c>
    </row>
    <row r="193" spans="1:31" ht="15.75" customHeight="1" x14ac:dyDescent="0.2">
      <c r="A193" s="1"/>
      <c r="B193" s="6" t="s">
        <v>226</v>
      </c>
      <c r="C193" s="6" t="s">
        <v>42</v>
      </c>
      <c r="D193" s="6" t="s">
        <v>43</v>
      </c>
      <c r="E193" s="6" t="s">
        <v>27</v>
      </c>
      <c r="F193" s="6" t="s">
        <v>21</v>
      </c>
      <c r="G193" s="6" t="s">
        <v>32</v>
      </c>
      <c r="H193" s="7">
        <v>77.040000000000006</v>
      </c>
      <c r="I193" s="9">
        <v>3</v>
      </c>
      <c r="J193" s="7">
        <v>11.555999999999999</v>
      </c>
      <c r="K193" s="7">
        <v>242.67599999999999</v>
      </c>
      <c r="L193" s="12">
        <v>43507</v>
      </c>
      <c r="M193" s="14">
        <v>0.44374999999999998</v>
      </c>
      <c r="N193" s="6" t="s">
        <v>33</v>
      </c>
      <c r="O193" s="7">
        <v>231.12</v>
      </c>
      <c r="P193" s="2">
        <v>4.7619047620000003</v>
      </c>
      <c r="Q193" s="7">
        <v>11.555999999999999</v>
      </c>
      <c r="R193" s="8">
        <v>7.2</v>
      </c>
      <c r="S193" s="16">
        <f t="shared" si="26"/>
        <v>250069.5014999999</v>
      </c>
      <c r="T193" s="16">
        <f t="shared" si="27"/>
        <v>10.6785</v>
      </c>
      <c r="U193" s="17">
        <f t="shared" si="28"/>
        <v>1042.6500000000001</v>
      </c>
      <c r="V193">
        <f t="shared" si="29"/>
        <v>810</v>
      </c>
      <c r="W193">
        <f t="shared" si="30"/>
        <v>595</v>
      </c>
      <c r="X193">
        <f t="shared" si="31"/>
        <v>810</v>
      </c>
      <c r="Y193" s="17">
        <f t="shared" si="32"/>
        <v>308.72777962962948</v>
      </c>
      <c r="Z193" t="str">
        <f t="shared" si="33"/>
        <v>Bad Product</v>
      </c>
      <c r="AA193" t="str">
        <f t="shared" si="34"/>
        <v>Bad</v>
      </c>
      <c r="AB193" t="str">
        <f t="shared" si="35"/>
        <v>Medium</v>
      </c>
      <c r="AC193">
        <f t="shared" si="36"/>
        <v>85368.254999999961</v>
      </c>
      <c r="AD193">
        <f t="shared" si="37"/>
        <v>44779.49700000001</v>
      </c>
      <c r="AE193">
        <f t="shared" si="38"/>
        <v>37522.516500000012</v>
      </c>
    </row>
    <row r="194" spans="1:31" ht="15.75" customHeight="1" x14ac:dyDescent="0.2">
      <c r="A194" s="1"/>
      <c r="B194" s="6" t="s">
        <v>227</v>
      </c>
      <c r="C194" s="6" t="s">
        <v>42</v>
      </c>
      <c r="D194" s="6" t="s">
        <v>43</v>
      </c>
      <c r="E194" s="6" t="s">
        <v>27</v>
      </c>
      <c r="F194" s="6" t="s">
        <v>21</v>
      </c>
      <c r="G194" s="6" t="s">
        <v>46</v>
      </c>
      <c r="H194" s="7">
        <v>73.52</v>
      </c>
      <c r="I194" s="9">
        <v>2</v>
      </c>
      <c r="J194" s="7">
        <v>7.3520000000000003</v>
      </c>
      <c r="K194" s="7">
        <v>154.392</v>
      </c>
      <c r="L194" s="12">
        <v>43480</v>
      </c>
      <c r="M194" s="14">
        <v>0.57013888888888886</v>
      </c>
      <c r="N194" s="6" t="s">
        <v>23</v>
      </c>
      <c r="O194" s="7">
        <v>147.04</v>
      </c>
      <c r="P194" s="2">
        <v>4.7619047620000003</v>
      </c>
      <c r="Q194" s="7">
        <v>7.3520000000000003</v>
      </c>
      <c r="R194" s="8">
        <v>4.5999999999999996</v>
      </c>
      <c r="S194" s="16">
        <f t="shared" si="26"/>
        <v>249826.82549999989</v>
      </c>
      <c r="T194" s="16">
        <f t="shared" si="27"/>
        <v>10.6785</v>
      </c>
      <c r="U194" s="17">
        <f t="shared" si="28"/>
        <v>1042.6500000000001</v>
      </c>
      <c r="V194">
        <f t="shared" si="29"/>
        <v>809</v>
      </c>
      <c r="W194">
        <f t="shared" si="30"/>
        <v>595</v>
      </c>
      <c r="X194">
        <f t="shared" si="31"/>
        <v>809</v>
      </c>
      <c r="Y194" s="17">
        <f t="shared" si="32"/>
        <v>308.80942583436325</v>
      </c>
      <c r="Z194" t="str">
        <f t="shared" si="33"/>
        <v>Bad Product</v>
      </c>
      <c r="AA194" t="str">
        <f t="shared" si="34"/>
        <v>Bad</v>
      </c>
      <c r="AB194" t="str">
        <f t="shared" si="35"/>
        <v>Low</v>
      </c>
      <c r="AC194">
        <f t="shared" si="36"/>
        <v>85125.578999999954</v>
      </c>
      <c r="AD194">
        <f t="shared" si="37"/>
        <v>44536.821000000018</v>
      </c>
      <c r="AE194">
        <f t="shared" si="38"/>
        <v>37522.516500000012</v>
      </c>
    </row>
    <row r="195" spans="1:31" ht="15.75" customHeight="1" x14ac:dyDescent="0.2">
      <c r="A195" s="1"/>
      <c r="B195" s="6" t="s">
        <v>228</v>
      </c>
      <c r="C195" s="6" t="s">
        <v>25</v>
      </c>
      <c r="D195" s="6" t="s">
        <v>26</v>
      </c>
      <c r="E195" s="6" t="s">
        <v>27</v>
      </c>
      <c r="F195" s="6" t="s">
        <v>21</v>
      </c>
      <c r="G195" s="6" t="s">
        <v>44</v>
      </c>
      <c r="H195" s="7">
        <v>87.8</v>
      </c>
      <c r="I195" s="9">
        <v>9</v>
      </c>
      <c r="J195" s="7">
        <v>39.51</v>
      </c>
      <c r="K195" s="7">
        <v>829.71</v>
      </c>
      <c r="L195" s="12">
        <v>43540</v>
      </c>
      <c r="M195" s="14">
        <v>0.79722222222222228</v>
      </c>
      <c r="N195" s="6" t="s">
        <v>29</v>
      </c>
      <c r="O195" s="7">
        <v>790.2</v>
      </c>
      <c r="P195" s="2">
        <v>4.7619047620000003</v>
      </c>
      <c r="Q195" s="7">
        <v>39.51</v>
      </c>
      <c r="R195" s="8">
        <v>9.1999999999999993</v>
      </c>
      <c r="S195" s="16">
        <f t="shared" si="26"/>
        <v>249672.43349999993</v>
      </c>
      <c r="T195" s="16">
        <f t="shared" si="27"/>
        <v>10.6785</v>
      </c>
      <c r="U195" s="17">
        <f t="shared" si="28"/>
        <v>1042.6500000000001</v>
      </c>
      <c r="V195">
        <f t="shared" si="29"/>
        <v>808</v>
      </c>
      <c r="W195">
        <f t="shared" si="30"/>
        <v>595</v>
      </c>
      <c r="X195">
        <f t="shared" si="31"/>
        <v>808</v>
      </c>
      <c r="Y195" s="17">
        <f t="shared" si="32"/>
        <v>309.00053650990088</v>
      </c>
      <c r="Z195" t="str">
        <f t="shared" si="33"/>
        <v>Good Product</v>
      </c>
      <c r="AA195" t="str">
        <f t="shared" si="34"/>
        <v>Good</v>
      </c>
      <c r="AB195" t="str">
        <f t="shared" si="35"/>
        <v>High</v>
      </c>
      <c r="AC195">
        <f t="shared" si="36"/>
        <v>84971.186999999962</v>
      </c>
      <c r="AD195">
        <f t="shared" si="37"/>
        <v>44382.429000000018</v>
      </c>
      <c r="AE195">
        <f t="shared" si="38"/>
        <v>37522.516500000012</v>
      </c>
    </row>
    <row r="196" spans="1:31" ht="15.75" customHeight="1" x14ac:dyDescent="0.2">
      <c r="A196" s="1"/>
      <c r="B196" s="6" t="s">
        <v>229</v>
      </c>
      <c r="C196" s="6" t="s">
        <v>42</v>
      </c>
      <c r="D196" s="6" t="s">
        <v>43</v>
      </c>
      <c r="E196" s="6" t="s">
        <v>27</v>
      </c>
      <c r="F196" s="6" t="s">
        <v>31</v>
      </c>
      <c r="G196" s="6" t="s">
        <v>32</v>
      </c>
      <c r="H196" s="7">
        <v>25.55</v>
      </c>
      <c r="I196" s="9">
        <v>4</v>
      </c>
      <c r="J196" s="7">
        <v>5.1100000000000003</v>
      </c>
      <c r="K196" s="7">
        <v>107.31</v>
      </c>
      <c r="L196" s="12">
        <v>43491</v>
      </c>
      <c r="M196" s="14">
        <v>0.84930555555555554</v>
      </c>
      <c r="N196" s="6" t="s">
        <v>23</v>
      </c>
      <c r="O196" s="7">
        <v>102.2</v>
      </c>
      <c r="P196" s="2">
        <v>4.7619047620000003</v>
      </c>
      <c r="Q196" s="7">
        <v>5.1100000000000003</v>
      </c>
      <c r="R196" s="8">
        <v>5.7</v>
      </c>
      <c r="S196" s="16">
        <f t="shared" ref="S196:S259" si="39">SUM(K196:K1195)</f>
        <v>248842.72349999991</v>
      </c>
      <c r="T196" s="16">
        <f t="shared" ref="T196:T259" si="40">MIN(K196:K1195)</f>
        <v>10.6785</v>
      </c>
      <c r="U196" s="17">
        <f t="shared" ref="U196:U259" si="41">MAX(K196:K1195)</f>
        <v>1042.6500000000001</v>
      </c>
      <c r="V196">
        <f t="shared" ref="V196:V259" si="42">COUNT(R196:R1195)</f>
        <v>807</v>
      </c>
      <c r="W196">
        <f t="shared" ref="W196:W259" si="43">COUNTBLANK(B1161:R1195)</f>
        <v>595</v>
      </c>
      <c r="X196">
        <f t="shared" ref="X196:X259" si="44">COUNTA(C196:C1195)</f>
        <v>807</v>
      </c>
      <c r="Y196" s="17">
        <f t="shared" ref="Y196:Y259" si="45">AVERAGE(K196:K1195)</f>
        <v>308.35529553903336</v>
      </c>
      <c r="Z196" t="str">
        <f t="shared" ref="Z196:Z259" si="46">IF(R196&gt;8,"Good Product","Bad Product")</f>
        <v>Bad Product</v>
      </c>
      <c r="AA196" t="str">
        <f t="shared" ref="AA196:AA259" si="47">IF(AND(R196&gt;8,K196&gt;500),"Good","Bad")</f>
        <v>Bad</v>
      </c>
      <c r="AB196" t="str">
        <f t="shared" ref="AB196:AB259" si="48">IF(R196&gt;8,"High", IF(R196&lt;6.5,"Low","Medium"))</f>
        <v>Low</v>
      </c>
      <c r="AC196">
        <f t="shared" ref="AC196:AC259" si="49">SUMIF(C196:C1195,"B",K196:K1195)</f>
        <v>84971.186999999962</v>
      </c>
      <c r="AD196">
        <f t="shared" ref="AD196:AD259" si="50">SUMIFS(K196:K1195,C196:C1195,"B",F196:F1195,"Female")</f>
        <v>44382.429000000018</v>
      </c>
      <c r="AE196">
        <f t="shared" ref="AE196:AE259" si="51">SUMIFS(K196:K1195,C196:C1195,"A",F196:F1195,"Male")</f>
        <v>37522.516500000012</v>
      </c>
    </row>
    <row r="197" spans="1:31" ht="15.75" customHeight="1" x14ac:dyDescent="0.2">
      <c r="A197" s="1"/>
      <c r="B197" s="6" t="s">
        <v>230</v>
      </c>
      <c r="C197" s="6" t="s">
        <v>18</v>
      </c>
      <c r="D197" s="6" t="s">
        <v>19</v>
      </c>
      <c r="E197" s="6" t="s">
        <v>27</v>
      </c>
      <c r="F197" s="6" t="s">
        <v>31</v>
      </c>
      <c r="G197" s="6" t="s">
        <v>28</v>
      </c>
      <c r="H197" s="7">
        <v>32.71</v>
      </c>
      <c r="I197" s="9">
        <v>5</v>
      </c>
      <c r="J197" s="7">
        <v>8.1775000000000002</v>
      </c>
      <c r="K197" s="7">
        <v>171.72749999999999</v>
      </c>
      <c r="L197" s="12">
        <v>43543</v>
      </c>
      <c r="M197" s="14">
        <v>0.47916666666666669</v>
      </c>
      <c r="N197" s="6" t="s">
        <v>33</v>
      </c>
      <c r="O197" s="7">
        <v>163.55000000000001</v>
      </c>
      <c r="P197" s="2">
        <v>4.7619047620000003</v>
      </c>
      <c r="Q197" s="7">
        <v>8.1775000000000002</v>
      </c>
      <c r="R197" s="8">
        <v>9.9</v>
      </c>
      <c r="S197" s="16">
        <f t="shared" si="39"/>
        <v>248735.41349999991</v>
      </c>
      <c r="T197" s="16">
        <f t="shared" si="40"/>
        <v>10.6785</v>
      </c>
      <c r="U197" s="17">
        <f t="shared" si="41"/>
        <v>1042.6500000000001</v>
      </c>
      <c r="V197">
        <f t="shared" si="42"/>
        <v>806</v>
      </c>
      <c r="W197">
        <f t="shared" si="43"/>
        <v>595</v>
      </c>
      <c r="X197">
        <f t="shared" si="44"/>
        <v>806</v>
      </c>
      <c r="Y197" s="17">
        <f t="shared" si="45"/>
        <v>308.60473138957803</v>
      </c>
      <c r="Z197" t="str">
        <f t="shared" si="46"/>
        <v>Good Product</v>
      </c>
      <c r="AA197" t="str">
        <f t="shared" si="47"/>
        <v>Bad</v>
      </c>
      <c r="AB197" t="str">
        <f t="shared" si="48"/>
        <v>High</v>
      </c>
      <c r="AC197">
        <f t="shared" si="49"/>
        <v>84863.876999999964</v>
      </c>
      <c r="AD197">
        <f t="shared" si="50"/>
        <v>44382.429000000018</v>
      </c>
      <c r="AE197">
        <f t="shared" si="51"/>
        <v>37522.516500000012</v>
      </c>
    </row>
    <row r="198" spans="1:31" ht="15.75" customHeight="1" x14ac:dyDescent="0.2">
      <c r="A198" s="1"/>
      <c r="B198" s="6" t="s">
        <v>231</v>
      </c>
      <c r="C198" s="6" t="s">
        <v>25</v>
      </c>
      <c r="D198" s="6" t="s">
        <v>26</v>
      </c>
      <c r="E198" s="6" t="s">
        <v>20</v>
      </c>
      <c r="F198" s="6" t="s">
        <v>21</v>
      </c>
      <c r="G198" s="6" t="s">
        <v>46</v>
      </c>
      <c r="H198" s="7">
        <v>74.290000000000006</v>
      </c>
      <c r="I198" s="9">
        <v>1</v>
      </c>
      <c r="J198" s="7">
        <v>3.7145000000000001</v>
      </c>
      <c r="K198" s="7">
        <v>78.004499999999993</v>
      </c>
      <c r="L198" s="12">
        <v>43478</v>
      </c>
      <c r="M198" s="14">
        <v>0.8125</v>
      </c>
      <c r="N198" s="6" t="s">
        <v>29</v>
      </c>
      <c r="O198" s="7">
        <v>74.290000000000006</v>
      </c>
      <c r="P198" s="2">
        <v>4.7619047620000003</v>
      </c>
      <c r="Q198" s="7">
        <v>3.7145000000000001</v>
      </c>
      <c r="R198" s="8">
        <v>5</v>
      </c>
      <c r="S198" s="16">
        <f t="shared" si="39"/>
        <v>248563.6859999999</v>
      </c>
      <c r="T198" s="16">
        <f t="shared" si="40"/>
        <v>10.6785</v>
      </c>
      <c r="U198" s="17">
        <f t="shared" si="41"/>
        <v>1042.6500000000001</v>
      </c>
      <c r="V198">
        <f t="shared" si="42"/>
        <v>805</v>
      </c>
      <c r="W198">
        <f t="shared" si="43"/>
        <v>595</v>
      </c>
      <c r="X198">
        <f t="shared" si="44"/>
        <v>805</v>
      </c>
      <c r="Y198" s="17">
        <f t="shared" si="45"/>
        <v>308.77476521739118</v>
      </c>
      <c r="Z198" t="str">
        <f t="shared" si="46"/>
        <v>Bad Product</v>
      </c>
      <c r="AA198" t="str">
        <f t="shared" si="47"/>
        <v>Bad</v>
      </c>
      <c r="AB198" t="str">
        <f t="shared" si="48"/>
        <v>Low</v>
      </c>
      <c r="AC198">
        <f t="shared" si="49"/>
        <v>84863.876999999964</v>
      </c>
      <c r="AD198">
        <f t="shared" si="50"/>
        <v>44382.429000000018</v>
      </c>
      <c r="AE198">
        <f t="shared" si="51"/>
        <v>37350.789000000012</v>
      </c>
    </row>
    <row r="199" spans="1:31" ht="15.75" customHeight="1" x14ac:dyDescent="0.2">
      <c r="A199" s="1"/>
      <c r="B199" s="6" t="s">
        <v>232</v>
      </c>
      <c r="C199" s="6" t="s">
        <v>25</v>
      </c>
      <c r="D199" s="6" t="s">
        <v>26</v>
      </c>
      <c r="E199" s="6" t="s">
        <v>20</v>
      </c>
      <c r="F199" s="6" t="s">
        <v>31</v>
      </c>
      <c r="G199" s="6" t="s">
        <v>22</v>
      </c>
      <c r="H199" s="7">
        <v>43.7</v>
      </c>
      <c r="I199" s="9">
        <v>2</v>
      </c>
      <c r="J199" s="7">
        <v>4.37</v>
      </c>
      <c r="K199" s="7">
        <v>91.77</v>
      </c>
      <c r="L199" s="12">
        <v>43550</v>
      </c>
      <c r="M199" s="14">
        <v>0.75208333333333333</v>
      </c>
      <c r="N199" s="6" t="s">
        <v>29</v>
      </c>
      <c r="O199" s="7">
        <v>87.4</v>
      </c>
      <c r="P199" s="2">
        <v>4.7619047620000003</v>
      </c>
      <c r="Q199" s="7">
        <v>4.37</v>
      </c>
      <c r="R199" s="8">
        <v>4.9000000000000004</v>
      </c>
      <c r="S199" s="16">
        <f t="shared" si="39"/>
        <v>248485.68149999989</v>
      </c>
      <c r="T199" s="16">
        <f t="shared" si="40"/>
        <v>10.6785</v>
      </c>
      <c r="U199" s="17">
        <f t="shared" si="41"/>
        <v>1042.6500000000001</v>
      </c>
      <c r="V199">
        <f t="shared" si="42"/>
        <v>804</v>
      </c>
      <c r="W199">
        <f t="shared" si="43"/>
        <v>595</v>
      </c>
      <c r="X199">
        <f t="shared" si="44"/>
        <v>804</v>
      </c>
      <c r="Y199" s="17">
        <f t="shared" si="45"/>
        <v>309.06179291044765</v>
      </c>
      <c r="Z199" t="str">
        <f t="shared" si="46"/>
        <v>Bad Product</v>
      </c>
      <c r="AA199" t="str">
        <f t="shared" si="47"/>
        <v>Bad</v>
      </c>
      <c r="AB199" t="str">
        <f t="shared" si="48"/>
        <v>Low</v>
      </c>
      <c r="AC199">
        <f t="shared" si="49"/>
        <v>84863.876999999964</v>
      </c>
      <c r="AD199">
        <f t="shared" si="50"/>
        <v>44382.429000000018</v>
      </c>
      <c r="AE199">
        <f t="shared" si="51"/>
        <v>37350.789000000012</v>
      </c>
    </row>
    <row r="200" spans="1:31" ht="15.75" customHeight="1" x14ac:dyDescent="0.2">
      <c r="A200" s="1"/>
      <c r="B200" s="6" t="s">
        <v>233</v>
      </c>
      <c r="C200" s="6" t="s">
        <v>18</v>
      </c>
      <c r="D200" s="6" t="s">
        <v>19</v>
      </c>
      <c r="E200" s="6" t="s">
        <v>27</v>
      </c>
      <c r="F200" s="6" t="s">
        <v>21</v>
      </c>
      <c r="G200" s="6" t="s">
        <v>32</v>
      </c>
      <c r="H200" s="7">
        <v>25.29</v>
      </c>
      <c r="I200" s="9">
        <v>1</v>
      </c>
      <c r="J200" s="7">
        <v>1.2645</v>
      </c>
      <c r="K200" s="7">
        <v>26.554500000000001</v>
      </c>
      <c r="L200" s="12">
        <v>43547</v>
      </c>
      <c r="M200" s="14">
        <v>0.42569444444444443</v>
      </c>
      <c r="N200" s="6" t="s">
        <v>23</v>
      </c>
      <c r="O200" s="7">
        <v>25.29</v>
      </c>
      <c r="P200" s="2">
        <v>4.7619047620000003</v>
      </c>
      <c r="Q200" s="7">
        <v>1.2645</v>
      </c>
      <c r="R200" s="8">
        <v>6.1</v>
      </c>
      <c r="S200" s="16">
        <f t="shared" si="39"/>
        <v>248393.9114999999</v>
      </c>
      <c r="T200" s="16">
        <f t="shared" si="40"/>
        <v>10.6785</v>
      </c>
      <c r="U200" s="17">
        <f t="shared" si="41"/>
        <v>1042.6500000000001</v>
      </c>
      <c r="V200">
        <f t="shared" si="42"/>
        <v>803</v>
      </c>
      <c r="W200">
        <f t="shared" si="43"/>
        <v>595</v>
      </c>
      <c r="X200">
        <f t="shared" si="44"/>
        <v>803</v>
      </c>
      <c r="Y200" s="17">
        <f t="shared" si="45"/>
        <v>309.33239290161879</v>
      </c>
      <c r="Z200" t="str">
        <f t="shared" si="46"/>
        <v>Bad Product</v>
      </c>
      <c r="AA200" t="str">
        <f t="shared" si="47"/>
        <v>Bad</v>
      </c>
      <c r="AB200" t="str">
        <f t="shared" si="48"/>
        <v>Low</v>
      </c>
      <c r="AC200">
        <f t="shared" si="49"/>
        <v>84863.876999999964</v>
      </c>
      <c r="AD200">
        <f t="shared" si="50"/>
        <v>44382.429000000018</v>
      </c>
      <c r="AE200">
        <f t="shared" si="51"/>
        <v>37350.789000000012</v>
      </c>
    </row>
    <row r="201" spans="1:31" ht="15.75" customHeight="1" x14ac:dyDescent="0.2">
      <c r="A201" s="1"/>
      <c r="B201" s="6" t="s">
        <v>234</v>
      </c>
      <c r="C201" s="6" t="s">
        <v>25</v>
      </c>
      <c r="D201" s="6" t="s">
        <v>26</v>
      </c>
      <c r="E201" s="6" t="s">
        <v>27</v>
      </c>
      <c r="F201" s="6" t="s">
        <v>31</v>
      </c>
      <c r="G201" s="6" t="s">
        <v>22</v>
      </c>
      <c r="H201" s="7">
        <v>41.5</v>
      </c>
      <c r="I201" s="9">
        <v>4</v>
      </c>
      <c r="J201" s="7">
        <v>8.3000000000000007</v>
      </c>
      <c r="K201" s="7">
        <v>174.3</v>
      </c>
      <c r="L201" s="12">
        <v>43536</v>
      </c>
      <c r="M201" s="14">
        <v>0.83194444444444449</v>
      </c>
      <c r="N201" s="6" t="s">
        <v>33</v>
      </c>
      <c r="O201" s="7">
        <v>166</v>
      </c>
      <c r="P201" s="2">
        <v>4.7619047620000003</v>
      </c>
      <c r="Q201" s="7">
        <v>8.3000000000000007</v>
      </c>
      <c r="R201" s="8">
        <v>8.1999999999999993</v>
      </c>
      <c r="S201" s="16">
        <f t="shared" si="39"/>
        <v>248367.3569999999</v>
      </c>
      <c r="T201" s="16">
        <f t="shared" si="40"/>
        <v>10.6785</v>
      </c>
      <c r="U201" s="17">
        <f t="shared" si="41"/>
        <v>1042.6500000000001</v>
      </c>
      <c r="V201">
        <f t="shared" si="42"/>
        <v>802</v>
      </c>
      <c r="W201">
        <f t="shared" si="43"/>
        <v>595</v>
      </c>
      <c r="X201">
        <f t="shared" si="44"/>
        <v>802</v>
      </c>
      <c r="Y201" s="17">
        <f t="shared" si="45"/>
        <v>309.68498379052357</v>
      </c>
      <c r="Z201" t="str">
        <f t="shared" si="46"/>
        <v>Good Product</v>
      </c>
      <c r="AA201" t="str">
        <f t="shared" si="47"/>
        <v>Bad</v>
      </c>
      <c r="AB201" t="str">
        <f t="shared" si="48"/>
        <v>High</v>
      </c>
      <c r="AC201">
        <f t="shared" si="49"/>
        <v>84863.876999999964</v>
      </c>
      <c r="AD201">
        <f t="shared" si="50"/>
        <v>44382.429000000018</v>
      </c>
      <c r="AE201">
        <f t="shared" si="51"/>
        <v>37350.789000000012</v>
      </c>
    </row>
    <row r="202" spans="1:31" ht="15.75" customHeight="1" x14ac:dyDescent="0.2">
      <c r="A202" s="1"/>
      <c r="B202" s="6" t="s">
        <v>235</v>
      </c>
      <c r="C202" s="6" t="s">
        <v>25</v>
      </c>
      <c r="D202" s="6" t="s">
        <v>26</v>
      </c>
      <c r="E202" s="6" t="s">
        <v>20</v>
      </c>
      <c r="F202" s="6" t="s">
        <v>21</v>
      </c>
      <c r="G202" s="6" t="s">
        <v>44</v>
      </c>
      <c r="H202" s="7">
        <v>71.39</v>
      </c>
      <c r="I202" s="9">
        <v>5</v>
      </c>
      <c r="J202" s="7">
        <v>17.8475</v>
      </c>
      <c r="K202" s="7">
        <v>374.79750000000001</v>
      </c>
      <c r="L202" s="12">
        <v>43513</v>
      </c>
      <c r="M202" s="14">
        <v>0.83125000000000004</v>
      </c>
      <c r="N202" s="6" t="s">
        <v>33</v>
      </c>
      <c r="O202" s="7">
        <v>356.95</v>
      </c>
      <c r="P202" s="2">
        <v>4.7619047620000003</v>
      </c>
      <c r="Q202" s="7">
        <v>17.8475</v>
      </c>
      <c r="R202" s="8">
        <v>5.5</v>
      </c>
      <c r="S202" s="16">
        <f t="shared" si="39"/>
        <v>248193.05699999991</v>
      </c>
      <c r="T202" s="16">
        <f t="shared" si="40"/>
        <v>10.6785</v>
      </c>
      <c r="U202" s="17">
        <f t="shared" si="41"/>
        <v>1042.6500000000001</v>
      </c>
      <c r="V202">
        <f t="shared" si="42"/>
        <v>801</v>
      </c>
      <c r="W202">
        <f t="shared" si="43"/>
        <v>595</v>
      </c>
      <c r="X202">
        <f t="shared" si="44"/>
        <v>801</v>
      </c>
      <c r="Y202" s="17">
        <f t="shared" si="45"/>
        <v>309.85400374531827</v>
      </c>
      <c r="Z202" t="str">
        <f t="shared" si="46"/>
        <v>Bad Product</v>
      </c>
      <c r="AA202" t="str">
        <f t="shared" si="47"/>
        <v>Bad</v>
      </c>
      <c r="AB202" t="str">
        <f t="shared" si="48"/>
        <v>Low</v>
      </c>
      <c r="AC202">
        <f t="shared" si="49"/>
        <v>84863.876999999964</v>
      </c>
      <c r="AD202">
        <f t="shared" si="50"/>
        <v>44382.429000000018</v>
      </c>
      <c r="AE202">
        <f t="shared" si="51"/>
        <v>37350.789000000012</v>
      </c>
    </row>
    <row r="203" spans="1:31" ht="15.75" customHeight="1" x14ac:dyDescent="0.2">
      <c r="A203" s="1"/>
      <c r="B203" s="6" t="s">
        <v>236</v>
      </c>
      <c r="C203" s="6" t="s">
        <v>25</v>
      </c>
      <c r="D203" s="6" t="s">
        <v>26</v>
      </c>
      <c r="E203" s="6" t="s">
        <v>20</v>
      </c>
      <c r="F203" s="6" t="s">
        <v>21</v>
      </c>
      <c r="G203" s="6" t="s">
        <v>36</v>
      </c>
      <c r="H203" s="7">
        <v>19.149999999999999</v>
      </c>
      <c r="I203" s="9">
        <v>6</v>
      </c>
      <c r="J203" s="7">
        <v>5.7450000000000001</v>
      </c>
      <c r="K203" s="7">
        <v>120.645</v>
      </c>
      <c r="L203" s="12">
        <v>43494</v>
      </c>
      <c r="M203" s="14">
        <v>0.41736111111111113</v>
      </c>
      <c r="N203" s="6" t="s">
        <v>33</v>
      </c>
      <c r="O203" s="7">
        <v>114.9</v>
      </c>
      <c r="P203" s="2">
        <v>4.7619047620000003</v>
      </c>
      <c r="Q203" s="7">
        <v>5.7450000000000001</v>
      </c>
      <c r="R203" s="8">
        <v>6.8</v>
      </c>
      <c r="S203" s="16">
        <f t="shared" si="39"/>
        <v>247818.2594999999</v>
      </c>
      <c r="T203" s="16">
        <f t="shared" si="40"/>
        <v>10.6785</v>
      </c>
      <c r="U203" s="17">
        <f t="shared" si="41"/>
        <v>1042.6500000000001</v>
      </c>
      <c r="V203">
        <f t="shared" si="42"/>
        <v>800</v>
      </c>
      <c r="W203">
        <f t="shared" si="43"/>
        <v>595</v>
      </c>
      <c r="X203">
        <f t="shared" si="44"/>
        <v>800</v>
      </c>
      <c r="Y203" s="17">
        <f t="shared" si="45"/>
        <v>309.77282437499986</v>
      </c>
      <c r="Z203" t="str">
        <f t="shared" si="46"/>
        <v>Bad Product</v>
      </c>
      <c r="AA203" t="str">
        <f t="shared" si="47"/>
        <v>Bad</v>
      </c>
      <c r="AB203" t="str">
        <f t="shared" si="48"/>
        <v>Medium</v>
      </c>
      <c r="AC203">
        <f t="shared" si="49"/>
        <v>84863.876999999964</v>
      </c>
      <c r="AD203">
        <f t="shared" si="50"/>
        <v>44382.429000000018</v>
      </c>
      <c r="AE203">
        <f t="shared" si="51"/>
        <v>37350.789000000012</v>
      </c>
    </row>
    <row r="204" spans="1:31" ht="15.75" customHeight="1" x14ac:dyDescent="0.2">
      <c r="A204" s="1"/>
      <c r="B204" s="6" t="s">
        <v>237</v>
      </c>
      <c r="C204" s="6" t="s">
        <v>42</v>
      </c>
      <c r="D204" s="6" t="s">
        <v>43</v>
      </c>
      <c r="E204" s="6" t="s">
        <v>20</v>
      </c>
      <c r="F204" s="6" t="s">
        <v>21</v>
      </c>
      <c r="G204" s="6" t="s">
        <v>28</v>
      </c>
      <c r="H204" s="7">
        <v>57.49</v>
      </c>
      <c r="I204" s="9">
        <v>4</v>
      </c>
      <c r="J204" s="7">
        <v>11.497999999999999</v>
      </c>
      <c r="K204" s="7">
        <v>241.458</v>
      </c>
      <c r="L204" s="12">
        <v>43539</v>
      </c>
      <c r="M204" s="14">
        <v>0.49791666666666667</v>
      </c>
      <c r="N204" s="6" t="s">
        <v>29</v>
      </c>
      <c r="O204" s="7">
        <v>229.96</v>
      </c>
      <c r="P204" s="2">
        <v>4.7619047620000003</v>
      </c>
      <c r="Q204" s="7">
        <v>11.497999999999999</v>
      </c>
      <c r="R204" s="8">
        <v>6.6</v>
      </c>
      <c r="S204" s="16">
        <f t="shared" si="39"/>
        <v>247697.61449999991</v>
      </c>
      <c r="T204" s="16">
        <f t="shared" si="40"/>
        <v>10.6785</v>
      </c>
      <c r="U204" s="17">
        <f t="shared" si="41"/>
        <v>1042.6500000000001</v>
      </c>
      <c r="V204">
        <f t="shared" si="42"/>
        <v>799</v>
      </c>
      <c r="W204">
        <f t="shared" si="43"/>
        <v>595</v>
      </c>
      <c r="X204">
        <f t="shared" si="44"/>
        <v>799</v>
      </c>
      <c r="Y204" s="17">
        <f t="shared" si="45"/>
        <v>310.00953003754682</v>
      </c>
      <c r="Z204" t="str">
        <f t="shared" si="46"/>
        <v>Bad Product</v>
      </c>
      <c r="AA204" t="str">
        <f t="shared" si="47"/>
        <v>Bad</v>
      </c>
      <c r="AB204" t="str">
        <f t="shared" si="48"/>
        <v>Medium</v>
      </c>
      <c r="AC204">
        <f t="shared" si="49"/>
        <v>84863.876999999964</v>
      </c>
      <c r="AD204">
        <f t="shared" si="50"/>
        <v>44382.429000000018</v>
      </c>
      <c r="AE204">
        <f t="shared" si="51"/>
        <v>37350.789000000012</v>
      </c>
    </row>
    <row r="205" spans="1:31" ht="15.75" customHeight="1" x14ac:dyDescent="0.2">
      <c r="A205" s="1"/>
      <c r="B205" s="6" t="s">
        <v>238</v>
      </c>
      <c r="C205" s="6" t="s">
        <v>25</v>
      </c>
      <c r="D205" s="6" t="s">
        <v>26</v>
      </c>
      <c r="E205" s="6" t="s">
        <v>27</v>
      </c>
      <c r="F205" s="6" t="s">
        <v>31</v>
      </c>
      <c r="G205" s="6" t="s">
        <v>28</v>
      </c>
      <c r="H205" s="7">
        <v>61.41</v>
      </c>
      <c r="I205" s="9">
        <v>7</v>
      </c>
      <c r="J205" s="7">
        <v>21.493500000000001</v>
      </c>
      <c r="K205" s="7">
        <v>451.36349999999999</v>
      </c>
      <c r="L205" s="12">
        <v>43479</v>
      </c>
      <c r="M205" s="14">
        <v>0.41805555555555557</v>
      </c>
      <c r="N205" s="6" t="s">
        <v>29</v>
      </c>
      <c r="O205" s="7">
        <v>429.87</v>
      </c>
      <c r="P205" s="2">
        <v>4.7619047620000003</v>
      </c>
      <c r="Q205" s="7">
        <v>21.493500000000001</v>
      </c>
      <c r="R205" s="8">
        <v>9.8000000000000007</v>
      </c>
      <c r="S205" s="16">
        <f t="shared" si="39"/>
        <v>247456.1564999999</v>
      </c>
      <c r="T205" s="16">
        <f t="shared" si="40"/>
        <v>10.6785</v>
      </c>
      <c r="U205" s="17">
        <f t="shared" si="41"/>
        <v>1042.6500000000001</v>
      </c>
      <c r="V205">
        <f t="shared" si="42"/>
        <v>798</v>
      </c>
      <c r="W205">
        <f t="shared" si="43"/>
        <v>595</v>
      </c>
      <c r="X205">
        <f t="shared" si="44"/>
        <v>798</v>
      </c>
      <c r="Y205" s="17">
        <f t="shared" si="45"/>
        <v>310.09543421052621</v>
      </c>
      <c r="Z205" t="str">
        <f t="shared" si="46"/>
        <v>Good Product</v>
      </c>
      <c r="AA205" t="str">
        <f t="shared" si="47"/>
        <v>Bad</v>
      </c>
      <c r="AB205" t="str">
        <f t="shared" si="48"/>
        <v>High</v>
      </c>
      <c r="AC205">
        <f t="shared" si="49"/>
        <v>84622.418999999965</v>
      </c>
      <c r="AD205">
        <f t="shared" si="50"/>
        <v>44140.971000000012</v>
      </c>
      <c r="AE205">
        <f t="shared" si="51"/>
        <v>37350.789000000012</v>
      </c>
    </row>
    <row r="206" spans="1:31" ht="15.75" customHeight="1" x14ac:dyDescent="0.2">
      <c r="A206" s="1"/>
      <c r="B206" s="6" t="s">
        <v>239</v>
      </c>
      <c r="C206" s="6" t="s">
        <v>42</v>
      </c>
      <c r="D206" s="6" t="s">
        <v>43</v>
      </c>
      <c r="E206" s="6" t="s">
        <v>20</v>
      </c>
      <c r="F206" s="6" t="s">
        <v>31</v>
      </c>
      <c r="G206" s="6" t="s">
        <v>22</v>
      </c>
      <c r="H206" s="7">
        <v>25.9</v>
      </c>
      <c r="I206" s="9">
        <v>10</v>
      </c>
      <c r="J206" s="7">
        <v>12.95</v>
      </c>
      <c r="K206" s="7">
        <v>271.95</v>
      </c>
      <c r="L206" s="12">
        <v>43502</v>
      </c>
      <c r="M206" s="14">
        <v>0.61875000000000002</v>
      </c>
      <c r="N206" s="6" t="s">
        <v>23</v>
      </c>
      <c r="O206" s="7">
        <v>259</v>
      </c>
      <c r="P206" s="2">
        <v>4.7619047620000003</v>
      </c>
      <c r="Q206" s="7">
        <v>12.95</v>
      </c>
      <c r="R206" s="8">
        <v>8.6999999999999993</v>
      </c>
      <c r="S206" s="16">
        <f t="shared" si="39"/>
        <v>247004.79299999989</v>
      </c>
      <c r="T206" s="16">
        <f t="shared" si="40"/>
        <v>10.6785</v>
      </c>
      <c r="U206" s="17">
        <f t="shared" si="41"/>
        <v>1042.6500000000001</v>
      </c>
      <c r="V206">
        <f t="shared" si="42"/>
        <v>797</v>
      </c>
      <c r="W206">
        <f t="shared" si="43"/>
        <v>595</v>
      </c>
      <c r="X206">
        <f t="shared" si="44"/>
        <v>797</v>
      </c>
      <c r="Y206" s="17">
        <f t="shared" si="45"/>
        <v>309.91818444165608</v>
      </c>
      <c r="Z206" t="str">
        <f t="shared" si="46"/>
        <v>Good Product</v>
      </c>
      <c r="AA206" t="str">
        <f t="shared" si="47"/>
        <v>Bad</v>
      </c>
      <c r="AB206" t="str">
        <f t="shared" si="48"/>
        <v>High</v>
      </c>
      <c r="AC206">
        <f t="shared" si="49"/>
        <v>84622.418999999965</v>
      </c>
      <c r="AD206">
        <f t="shared" si="50"/>
        <v>44140.971000000012</v>
      </c>
      <c r="AE206">
        <f t="shared" si="51"/>
        <v>37350.789000000012</v>
      </c>
    </row>
    <row r="207" spans="1:31" ht="15.75" customHeight="1" x14ac:dyDescent="0.2">
      <c r="A207" s="1"/>
      <c r="B207" s="6" t="s">
        <v>240</v>
      </c>
      <c r="C207" s="6" t="s">
        <v>42</v>
      </c>
      <c r="D207" s="6" t="s">
        <v>43</v>
      </c>
      <c r="E207" s="6" t="s">
        <v>20</v>
      </c>
      <c r="F207" s="6" t="s">
        <v>31</v>
      </c>
      <c r="G207" s="6" t="s">
        <v>32</v>
      </c>
      <c r="H207" s="7">
        <v>17.77</v>
      </c>
      <c r="I207" s="9">
        <v>5</v>
      </c>
      <c r="J207" s="7">
        <v>4.4424999999999999</v>
      </c>
      <c r="K207" s="7">
        <v>93.292500000000004</v>
      </c>
      <c r="L207" s="12">
        <v>43511</v>
      </c>
      <c r="M207" s="14">
        <v>0.52916666666666667</v>
      </c>
      <c r="N207" s="6" t="s">
        <v>33</v>
      </c>
      <c r="O207" s="7">
        <v>88.85</v>
      </c>
      <c r="P207" s="2">
        <v>4.7619047620000003</v>
      </c>
      <c r="Q207" s="7">
        <v>4.4424999999999999</v>
      </c>
      <c r="R207" s="8">
        <v>5.4</v>
      </c>
      <c r="S207" s="16">
        <f t="shared" si="39"/>
        <v>246732.84299999988</v>
      </c>
      <c r="T207" s="16">
        <f t="shared" si="40"/>
        <v>10.6785</v>
      </c>
      <c r="U207" s="17">
        <f t="shared" si="41"/>
        <v>1042.6500000000001</v>
      </c>
      <c r="V207">
        <f t="shared" si="42"/>
        <v>796</v>
      </c>
      <c r="W207">
        <f t="shared" si="43"/>
        <v>595</v>
      </c>
      <c r="X207">
        <f t="shared" si="44"/>
        <v>796</v>
      </c>
      <c r="Y207" s="17">
        <f t="shared" si="45"/>
        <v>309.96588316582898</v>
      </c>
      <c r="Z207" t="str">
        <f t="shared" si="46"/>
        <v>Bad Product</v>
      </c>
      <c r="AA207" t="str">
        <f t="shared" si="47"/>
        <v>Bad</v>
      </c>
      <c r="AB207" t="str">
        <f t="shared" si="48"/>
        <v>Low</v>
      </c>
      <c r="AC207">
        <f t="shared" si="49"/>
        <v>84350.468999999954</v>
      </c>
      <c r="AD207">
        <f t="shared" si="50"/>
        <v>44140.971000000012</v>
      </c>
      <c r="AE207">
        <f t="shared" si="51"/>
        <v>37350.789000000012</v>
      </c>
    </row>
    <row r="208" spans="1:31" ht="15.75" customHeight="1" x14ac:dyDescent="0.2">
      <c r="A208" s="1"/>
      <c r="B208" s="6" t="s">
        <v>241</v>
      </c>
      <c r="C208" s="6" t="s">
        <v>18</v>
      </c>
      <c r="D208" s="6" t="s">
        <v>19</v>
      </c>
      <c r="E208" s="6" t="s">
        <v>27</v>
      </c>
      <c r="F208" s="6" t="s">
        <v>21</v>
      </c>
      <c r="G208" s="6" t="s">
        <v>22</v>
      </c>
      <c r="H208" s="7">
        <v>23.03</v>
      </c>
      <c r="I208" s="9">
        <v>9</v>
      </c>
      <c r="J208" s="7">
        <v>10.3635</v>
      </c>
      <c r="K208" s="7">
        <v>217.6335</v>
      </c>
      <c r="L208" s="12">
        <v>43468</v>
      </c>
      <c r="M208" s="14">
        <v>0.50138888888888888</v>
      </c>
      <c r="N208" s="6" t="s">
        <v>23</v>
      </c>
      <c r="O208" s="7">
        <v>207.27</v>
      </c>
      <c r="P208" s="2">
        <v>4.7619047620000003</v>
      </c>
      <c r="Q208" s="7">
        <v>10.3635</v>
      </c>
      <c r="R208" s="8">
        <v>7.9</v>
      </c>
      <c r="S208" s="16">
        <f t="shared" si="39"/>
        <v>246639.55049999987</v>
      </c>
      <c r="T208" s="16">
        <f t="shared" si="40"/>
        <v>10.6785</v>
      </c>
      <c r="U208" s="17">
        <f t="shared" si="41"/>
        <v>1042.6500000000001</v>
      </c>
      <c r="V208">
        <f t="shared" si="42"/>
        <v>795</v>
      </c>
      <c r="W208">
        <f t="shared" si="43"/>
        <v>595</v>
      </c>
      <c r="X208">
        <f t="shared" si="44"/>
        <v>795</v>
      </c>
      <c r="Y208" s="17">
        <f t="shared" si="45"/>
        <v>310.23842830188664</v>
      </c>
      <c r="Z208" t="str">
        <f t="shared" si="46"/>
        <v>Bad Product</v>
      </c>
      <c r="AA208" t="str">
        <f t="shared" si="47"/>
        <v>Bad</v>
      </c>
      <c r="AB208" t="str">
        <f t="shared" si="48"/>
        <v>Medium</v>
      </c>
      <c r="AC208">
        <f t="shared" si="49"/>
        <v>84257.176499999943</v>
      </c>
      <c r="AD208">
        <f t="shared" si="50"/>
        <v>44140.971000000012</v>
      </c>
      <c r="AE208">
        <f t="shared" si="51"/>
        <v>37350.789000000012</v>
      </c>
    </row>
    <row r="209" spans="1:31" ht="15.75" customHeight="1" x14ac:dyDescent="0.2">
      <c r="A209" s="1"/>
      <c r="B209" s="6" t="s">
        <v>242</v>
      </c>
      <c r="C209" s="6" t="s">
        <v>25</v>
      </c>
      <c r="D209" s="6" t="s">
        <v>26</v>
      </c>
      <c r="E209" s="6" t="s">
        <v>20</v>
      </c>
      <c r="F209" s="6" t="s">
        <v>21</v>
      </c>
      <c r="G209" s="6" t="s">
        <v>28</v>
      </c>
      <c r="H209" s="7">
        <v>66.650000000000006</v>
      </c>
      <c r="I209" s="9">
        <v>9</v>
      </c>
      <c r="J209" s="7">
        <v>29.9925</v>
      </c>
      <c r="K209" s="7">
        <v>629.84249999999997</v>
      </c>
      <c r="L209" s="12">
        <v>43469</v>
      </c>
      <c r="M209" s="14">
        <v>0.7631944444444444</v>
      </c>
      <c r="N209" s="6" t="s">
        <v>33</v>
      </c>
      <c r="O209" s="7">
        <v>599.85</v>
      </c>
      <c r="P209" s="2">
        <v>4.7619047620000003</v>
      </c>
      <c r="Q209" s="7">
        <v>29.9925</v>
      </c>
      <c r="R209" s="8">
        <v>9.6999999999999993</v>
      </c>
      <c r="S209" s="16">
        <f t="shared" si="39"/>
        <v>246421.9169999999</v>
      </c>
      <c r="T209" s="16">
        <f t="shared" si="40"/>
        <v>10.6785</v>
      </c>
      <c r="U209" s="17">
        <f t="shared" si="41"/>
        <v>1042.6500000000001</v>
      </c>
      <c r="V209">
        <f t="shared" si="42"/>
        <v>794</v>
      </c>
      <c r="W209">
        <f t="shared" si="43"/>
        <v>595</v>
      </c>
      <c r="X209">
        <f t="shared" si="44"/>
        <v>794</v>
      </c>
      <c r="Y209" s="17">
        <f t="shared" si="45"/>
        <v>310.35505919395456</v>
      </c>
      <c r="Z209" t="str">
        <f t="shared" si="46"/>
        <v>Good Product</v>
      </c>
      <c r="AA209" t="str">
        <f t="shared" si="47"/>
        <v>Good</v>
      </c>
      <c r="AB209" t="str">
        <f t="shared" si="48"/>
        <v>High</v>
      </c>
      <c r="AC209">
        <f t="shared" si="49"/>
        <v>84257.176499999943</v>
      </c>
      <c r="AD209">
        <f t="shared" si="50"/>
        <v>44140.971000000012</v>
      </c>
      <c r="AE209">
        <f t="shared" si="51"/>
        <v>37350.789000000012</v>
      </c>
    </row>
    <row r="210" spans="1:31" ht="15.75" customHeight="1" x14ac:dyDescent="0.2">
      <c r="A210" s="1"/>
      <c r="B210" s="6" t="s">
        <v>243</v>
      </c>
      <c r="C210" s="6" t="s">
        <v>25</v>
      </c>
      <c r="D210" s="6" t="s">
        <v>26</v>
      </c>
      <c r="E210" s="6" t="s">
        <v>20</v>
      </c>
      <c r="F210" s="6" t="s">
        <v>21</v>
      </c>
      <c r="G210" s="6" t="s">
        <v>32</v>
      </c>
      <c r="H210" s="7">
        <v>28.53</v>
      </c>
      <c r="I210" s="9">
        <v>10</v>
      </c>
      <c r="J210" s="7">
        <v>14.265000000000001</v>
      </c>
      <c r="K210" s="7">
        <v>299.565</v>
      </c>
      <c r="L210" s="12">
        <v>43542</v>
      </c>
      <c r="M210" s="14">
        <v>0.73472222222222228</v>
      </c>
      <c r="N210" s="6" t="s">
        <v>23</v>
      </c>
      <c r="O210" s="7">
        <v>285.3</v>
      </c>
      <c r="P210" s="2">
        <v>4.7619047620000003</v>
      </c>
      <c r="Q210" s="7">
        <v>14.265000000000001</v>
      </c>
      <c r="R210" s="8">
        <v>7.8</v>
      </c>
      <c r="S210" s="16">
        <f t="shared" si="39"/>
        <v>245792.0744999999</v>
      </c>
      <c r="T210" s="16">
        <f t="shared" si="40"/>
        <v>10.6785</v>
      </c>
      <c r="U210" s="17">
        <f t="shared" si="41"/>
        <v>1042.6500000000001</v>
      </c>
      <c r="V210">
        <f t="shared" si="42"/>
        <v>793</v>
      </c>
      <c r="W210">
        <f t="shared" si="43"/>
        <v>595</v>
      </c>
      <c r="X210">
        <f t="shared" si="44"/>
        <v>793</v>
      </c>
      <c r="Y210" s="17">
        <f t="shared" si="45"/>
        <v>309.95217465321554</v>
      </c>
      <c r="Z210" t="str">
        <f t="shared" si="46"/>
        <v>Bad Product</v>
      </c>
      <c r="AA210" t="str">
        <f t="shared" si="47"/>
        <v>Bad</v>
      </c>
      <c r="AB210" t="str">
        <f t="shared" si="48"/>
        <v>Medium</v>
      </c>
      <c r="AC210">
        <f t="shared" si="49"/>
        <v>84257.176499999943</v>
      </c>
      <c r="AD210">
        <f t="shared" si="50"/>
        <v>44140.971000000012</v>
      </c>
      <c r="AE210">
        <f t="shared" si="51"/>
        <v>37350.789000000012</v>
      </c>
    </row>
    <row r="211" spans="1:31" ht="15.75" customHeight="1" x14ac:dyDescent="0.2">
      <c r="A211" s="1"/>
      <c r="B211" s="6" t="s">
        <v>244</v>
      </c>
      <c r="C211" s="6" t="s">
        <v>42</v>
      </c>
      <c r="D211" s="6" t="s">
        <v>43</v>
      </c>
      <c r="E211" s="6" t="s">
        <v>27</v>
      </c>
      <c r="F211" s="6" t="s">
        <v>21</v>
      </c>
      <c r="G211" s="6" t="s">
        <v>46</v>
      </c>
      <c r="H211" s="7">
        <v>30.37</v>
      </c>
      <c r="I211" s="9">
        <v>3</v>
      </c>
      <c r="J211" s="7">
        <v>4.5555000000000003</v>
      </c>
      <c r="K211" s="7">
        <v>95.665499999999994</v>
      </c>
      <c r="L211" s="12">
        <v>43552</v>
      </c>
      <c r="M211" s="14">
        <v>0.57013888888888886</v>
      </c>
      <c r="N211" s="6" t="s">
        <v>23</v>
      </c>
      <c r="O211" s="7">
        <v>91.11</v>
      </c>
      <c r="P211" s="2">
        <v>4.7619047620000003</v>
      </c>
      <c r="Q211" s="7">
        <v>4.5555000000000003</v>
      </c>
      <c r="R211" s="8">
        <v>5.0999999999999996</v>
      </c>
      <c r="S211" s="16">
        <f t="shared" si="39"/>
        <v>245492.5094999999</v>
      </c>
      <c r="T211" s="16">
        <f t="shared" si="40"/>
        <v>10.6785</v>
      </c>
      <c r="U211" s="17">
        <f t="shared" si="41"/>
        <v>1042.6500000000001</v>
      </c>
      <c r="V211">
        <f t="shared" si="42"/>
        <v>792</v>
      </c>
      <c r="W211">
        <f t="shared" si="43"/>
        <v>595</v>
      </c>
      <c r="X211">
        <f t="shared" si="44"/>
        <v>792</v>
      </c>
      <c r="Y211" s="17">
        <f t="shared" si="45"/>
        <v>309.96528977272715</v>
      </c>
      <c r="Z211" t="str">
        <f t="shared" si="46"/>
        <v>Bad Product</v>
      </c>
      <c r="AA211" t="str">
        <f t="shared" si="47"/>
        <v>Bad</v>
      </c>
      <c r="AB211" t="str">
        <f t="shared" si="48"/>
        <v>Low</v>
      </c>
      <c r="AC211">
        <f t="shared" si="49"/>
        <v>84257.176499999943</v>
      </c>
      <c r="AD211">
        <f t="shared" si="50"/>
        <v>44140.971000000012</v>
      </c>
      <c r="AE211">
        <f t="shared" si="51"/>
        <v>37350.789000000012</v>
      </c>
    </row>
    <row r="212" spans="1:31" ht="15.75" customHeight="1" x14ac:dyDescent="0.2">
      <c r="A212" s="1"/>
      <c r="B212" s="6" t="s">
        <v>245</v>
      </c>
      <c r="C212" s="6" t="s">
        <v>42</v>
      </c>
      <c r="D212" s="6" t="s">
        <v>43</v>
      </c>
      <c r="E212" s="6" t="s">
        <v>27</v>
      </c>
      <c r="F212" s="6" t="s">
        <v>21</v>
      </c>
      <c r="G212" s="6" t="s">
        <v>28</v>
      </c>
      <c r="H212" s="7">
        <v>99.73</v>
      </c>
      <c r="I212" s="9">
        <v>9</v>
      </c>
      <c r="J212" s="7">
        <v>44.878500000000003</v>
      </c>
      <c r="K212" s="7">
        <v>942.44849999999997</v>
      </c>
      <c r="L212" s="12">
        <v>43526</v>
      </c>
      <c r="M212" s="14">
        <v>0.8208333333333333</v>
      </c>
      <c r="N212" s="6" t="s">
        <v>33</v>
      </c>
      <c r="O212" s="7">
        <v>897.57</v>
      </c>
      <c r="P212" s="2">
        <v>4.7619047620000003</v>
      </c>
      <c r="Q212" s="7">
        <v>44.878500000000003</v>
      </c>
      <c r="R212" s="8">
        <v>6.5</v>
      </c>
      <c r="S212" s="16">
        <f t="shared" si="39"/>
        <v>245396.8439999999</v>
      </c>
      <c r="T212" s="16">
        <f t="shared" si="40"/>
        <v>10.6785</v>
      </c>
      <c r="U212" s="17">
        <f t="shared" si="41"/>
        <v>1042.6500000000001</v>
      </c>
      <c r="V212">
        <f t="shared" si="42"/>
        <v>791</v>
      </c>
      <c r="W212">
        <f t="shared" si="43"/>
        <v>595</v>
      </c>
      <c r="X212">
        <f t="shared" si="44"/>
        <v>791</v>
      </c>
      <c r="Y212" s="17">
        <f t="shared" si="45"/>
        <v>310.2362123893804</v>
      </c>
      <c r="Z212" t="str">
        <f t="shared" si="46"/>
        <v>Bad Product</v>
      </c>
      <c r="AA212" t="str">
        <f t="shared" si="47"/>
        <v>Bad</v>
      </c>
      <c r="AB212" t="str">
        <f t="shared" si="48"/>
        <v>Medium</v>
      </c>
      <c r="AC212">
        <f t="shared" si="49"/>
        <v>84161.51099999994</v>
      </c>
      <c r="AD212">
        <f t="shared" si="50"/>
        <v>44045.305500000017</v>
      </c>
      <c r="AE212">
        <f t="shared" si="51"/>
        <v>37350.789000000012</v>
      </c>
    </row>
    <row r="213" spans="1:31" ht="15.75" customHeight="1" x14ac:dyDescent="0.2">
      <c r="A213" s="1"/>
      <c r="B213" s="6" t="s">
        <v>246</v>
      </c>
      <c r="C213" s="6" t="s">
        <v>18</v>
      </c>
      <c r="D213" s="6" t="s">
        <v>19</v>
      </c>
      <c r="E213" s="6" t="s">
        <v>27</v>
      </c>
      <c r="F213" s="6" t="s">
        <v>31</v>
      </c>
      <c r="G213" s="6" t="s">
        <v>28</v>
      </c>
      <c r="H213" s="7">
        <v>26.23</v>
      </c>
      <c r="I213" s="9">
        <v>9</v>
      </c>
      <c r="J213" s="7">
        <v>11.8035</v>
      </c>
      <c r="K213" s="7">
        <v>247.87350000000001</v>
      </c>
      <c r="L213" s="12">
        <v>43490</v>
      </c>
      <c r="M213" s="14">
        <v>0.85</v>
      </c>
      <c r="N213" s="6" t="s">
        <v>23</v>
      </c>
      <c r="O213" s="7">
        <v>236.07</v>
      </c>
      <c r="P213" s="2">
        <v>4.7619047620000003</v>
      </c>
      <c r="Q213" s="7">
        <v>11.8035</v>
      </c>
      <c r="R213" s="8">
        <v>5.9</v>
      </c>
      <c r="S213" s="16">
        <f t="shared" si="39"/>
        <v>244454.3954999999</v>
      </c>
      <c r="T213" s="16">
        <f t="shared" si="40"/>
        <v>10.6785</v>
      </c>
      <c r="U213" s="17">
        <f t="shared" si="41"/>
        <v>1042.6500000000001</v>
      </c>
      <c r="V213">
        <f t="shared" si="42"/>
        <v>790</v>
      </c>
      <c r="W213">
        <f t="shared" si="43"/>
        <v>595</v>
      </c>
      <c r="X213">
        <f t="shared" si="44"/>
        <v>790</v>
      </c>
      <c r="Y213" s="17">
        <f t="shared" si="45"/>
        <v>309.43594367088593</v>
      </c>
      <c r="Z213" t="str">
        <f t="shared" si="46"/>
        <v>Bad Product</v>
      </c>
      <c r="AA213" t="str">
        <f t="shared" si="47"/>
        <v>Bad</v>
      </c>
      <c r="AB213" t="str">
        <f t="shared" si="48"/>
        <v>Low</v>
      </c>
      <c r="AC213">
        <f t="shared" si="49"/>
        <v>83219.062499999971</v>
      </c>
      <c r="AD213">
        <f t="shared" si="50"/>
        <v>43102.857000000018</v>
      </c>
      <c r="AE213">
        <f t="shared" si="51"/>
        <v>37350.789000000012</v>
      </c>
    </row>
    <row r="214" spans="1:31" ht="15.75" customHeight="1" x14ac:dyDescent="0.2">
      <c r="A214" s="1"/>
      <c r="B214" s="6" t="s">
        <v>247</v>
      </c>
      <c r="C214" s="6" t="s">
        <v>25</v>
      </c>
      <c r="D214" s="6" t="s">
        <v>26</v>
      </c>
      <c r="E214" s="6" t="s">
        <v>27</v>
      </c>
      <c r="F214" s="6" t="s">
        <v>21</v>
      </c>
      <c r="G214" s="6" t="s">
        <v>44</v>
      </c>
      <c r="H214" s="7">
        <v>93.26</v>
      </c>
      <c r="I214" s="9">
        <v>9</v>
      </c>
      <c r="J214" s="7">
        <v>41.966999999999999</v>
      </c>
      <c r="K214" s="7">
        <v>881.30700000000002</v>
      </c>
      <c r="L214" s="12">
        <v>43481</v>
      </c>
      <c r="M214" s="14">
        <v>0.75555555555555554</v>
      </c>
      <c r="N214" s="6" t="s">
        <v>29</v>
      </c>
      <c r="O214" s="7">
        <v>839.34</v>
      </c>
      <c r="P214" s="2">
        <v>4.7619047620000003</v>
      </c>
      <c r="Q214" s="7">
        <v>41.966999999999999</v>
      </c>
      <c r="R214" s="8">
        <v>8.8000000000000007</v>
      </c>
      <c r="S214" s="16">
        <f t="shared" si="39"/>
        <v>244206.52199999991</v>
      </c>
      <c r="T214" s="16">
        <f t="shared" si="40"/>
        <v>10.6785</v>
      </c>
      <c r="U214" s="17">
        <f t="shared" si="41"/>
        <v>1042.6500000000001</v>
      </c>
      <c r="V214">
        <f t="shared" si="42"/>
        <v>789</v>
      </c>
      <c r="W214">
        <f t="shared" si="43"/>
        <v>595</v>
      </c>
      <c r="X214">
        <f t="shared" si="44"/>
        <v>789</v>
      </c>
      <c r="Y214" s="17">
        <f t="shared" si="45"/>
        <v>309.51396958174894</v>
      </c>
      <c r="Z214" t="str">
        <f t="shared" si="46"/>
        <v>Good Product</v>
      </c>
      <c r="AA214" t="str">
        <f t="shared" si="47"/>
        <v>Good</v>
      </c>
      <c r="AB214" t="str">
        <f t="shared" si="48"/>
        <v>High</v>
      </c>
      <c r="AC214">
        <f t="shared" si="49"/>
        <v>83219.062499999971</v>
      </c>
      <c r="AD214">
        <f t="shared" si="50"/>
        <v>43102.857000000018</v>
      </c>
      <c r="AE214">
        <f t="shared" si="51"/>
        <v>37102.915500000003</v>
      </c>
    </row>
    <row r="215" spans="1:31" ht="15.75" customHeight="1" x14ac:dyDescent="0.2">
      <c r="A215" s="1"/>
      <c r="B215" s="6" t="s">
        <v>248</v>
      </c>
      <c r="C215" s="6" t="s">
        <v>42</v>
      </c>
      <c r="D215" s="6" t="s">
        <v>43</v>
      </c>
      <c r="E215" s="6" t="s">
        <v>27</v>
      </c>
      <c r="F215" s="6" t="s">
        <v>31</v>
      </c>
      <c r="G215" s="6" t="s">
        <v>32</v>
      </c>
      <c r="H215" s="7">
        <v>92.36</v>
      </c>
      <c r="I215" s="9">
        <v>5</v>
      </c>
      <c r="J215" s="7">
        <v>23.09</v>
      </c>
      <c r="K215" s="7">
        <v>484.89</v>
      </c>
      <c r="L215" s="12">
        <v>43544</v>
      </c>
      <c r="M215" s="14">
        <v>0.80347222222222225</v>
      </c>
      <c r="N215" s="6" t="s">
        <v>23</v>
      </c>
      <c r="O215" s="7">
        <v>461.8</v>
      </c>
      <c r="P215" s="2">
        <v>4.7619047620000003</v>
      </c>
      <c r="Q215" s="7">
        <v>23.09</v>
      </c>
      <c r="R215" s="8">
        <v>4.9000000000000004</v>
      </c>
      <c r="S215" s="16">
        <f t="shared" si="39"/>
        <v>243325.21499999991</v>
      </c>
      <c r="T215" s="16">
        <f t="shared" si="40"/>
        <v>10.6785</v>
      </c>
      <c r="U215" s="17">
        <f t="shared" si="41"/>
        <v>1042.6500000000001</v>
      </c>
      <c r="V215">
        <f t="shared" si="42"/>
        <v>788</v>
      </c>
      <c r="W215">
        <f t="shared" si="43"/>
        <v>595</v>
      </c>
      <c r="X215">
        <f t="shared" si="44"/>
        <v>788</v>
      </c>
      <c r="Y215" s="17">
        <f t="shared" si="45"/>
        <v>308.78834390862932</v>
      </c>
      <c r="Z215" t="str">
        <f t="shared" si="46"/>
        <v>Bad Product</v>
      </c>
      <c r="AA215" t="str">
        <f t="shared" si="47"/>
        <v>Bad</v>
      </c>
      <c r="AB215" t="str">
        <f t="shared" si="48"/>
        <v>Low</v>
      </c>
      <c r="AC215">
        <f t="shared" si="49"/>
        <v>83219.062499999971</v>
      </c>
      <c r="AD215">
        <f t="shared" si="50"/>
        <v>43102.857000000018</v>
      </c>
      <c r="AE215">
        <f t="shared" si="51"/>
        <v>37102.915500000003</v>
      </c>
    </row>
    <row r="216" spans="1:31" ht="15.75" customHeight="1" x14ac:dyDescent="0.2">
      <c r="A216" s="1"/>
      <c r="B216" s="6" t="s">
        <v>249</v>
      </c>
      <c r="C216" s="6" t="s">
        <v>42</v>
      </c>
      <c r="D216" s="6" t="s">
        <v>43</v>
      </c>
      <c r="E216" s="6" t="s">
        <v>27</v>
      </c>
      <c r="F216" s="6" t="s">
        <v>31</v>
      </c>
      <c r="G216" s="6" t="s">
        <v>36</v>
      </c>
      <c r="H216" s="7">
        <v>46.42</v>
      </c>
      <c r="I216" s="9">
        <v>3</v>
      </c>
      <c r="J216" s="7">
        <v>6.9630000000000001</v>
      </c>
      <c r="K216" s="7">
        <v>146.22300000000001</v>
      </c>
      <c r="L216" s="12">
        <v>43469</v>
      </c>
      <c r="M216" s="14">
        <v>0.55833333333333335</v>
      </c>
      <c r="N216" s="6" t="s">
        <v>33</v>
      </c>
      <c r="O216" s="7">
        <v>139.26</v>
      </c>
      <c r="P216" s="2">
        <v>4.7619047620000003</v>
      </c>
      <c r="Q216" s="7">
        <v>6.9630000000000001</v>
      </c>
      <c r="R216" s="8">
        <v>4.4000000000000004</v>
      </c>
      <c r="S216" s="16">
        <f t="shared" si="39"/>
        <v>242840.3249999999</v>
      </c>
      <c r="T216" s="16">
        <f t="shared" si="40"/>
        <v>10.6785</v>
      </c>
      <c r="U216" s="17">
        <f t="shared" si="41"/>
        <v>1042.6500000000001</v>
      </c>
      <c r="V216">
        <f t="shared" si="42"/>
        <v>787</v>
      </c>
      <c r="W216">
        <f t="shared" si="43"/>
        <v>595</v>
      </c>
      <c r="X216">
        <f t="shared" si="44"/>
        <v>787</v>
      </c>
      <c r="Y216" s="17">
        <f t="shared" si="45"/>
        <v>308.56458068614978</v>
      </c>
      <c r="Z216" t="str">
        <f t="shared" si="46"/>
        <v>Bad Product</v>
      </c>
      <c r="AA216" t="str">
        <f t="shared" si="47"/>
        <v>Bad</v>
      </c>
      <c r="AB216" t="str">
        <f t="shared" si="48"/>
        <v>Low</v>
      </c>
      <c r="AC216">
        <f t="shared" si="49"/>
        <v>82734.172499999986</v>
      </c>
      <c r="AD216">
        <f t="shared" si="50"/>
        <v>43102.857000000018</v>
      </c>
      <c r="AE216">
        <f t="shared" si="51"/>
        <v>37102.915500000003</v>
      </c>
    </row>
    <row r="217" spans="1:31" ht="15.75" customHeight="1" x14ac:dyDescent="0.2">
      <c r="A217" s="1"/>
      <c r="B217" s="6" t="s">
        <v>250</v>
      </c>
      <c r="C217" s="6" t="s">
        <v>42</v>
      </c>
      <c r="D217" s="6" t="s">
        <v>43</v>
      </c>
      <c r="E217" s="6" t="s">
        <v>20</v>
      </c>
      <c r="F217" s="6" t="s">
        <v>21</v>
      </c>
      <c r="G217" s="6" t="s">
        <v>36</v>
      </c>
      <c r="H217" s="7">
        <v>29.61</v>
      </c>
      <c r="I217" s="9">
        <v>7</v>
      </c>
      <c r="J217" s="7">
        <v>10.3635</v>
      </c>
      <c r="K217" s="7">
        <v>217.6335</v>
      </c>
      <c r="L217" s="12">
        <v>43535</v>
      </c>
      <c r="M217" s="14">
        <v>0.66180555555555554</v>
      </c>
      <c r="N217" s="6" t="s">
        <v>29</v>
      </c>
      <c r="O217" s="7">
        <v>207.27</v>
      </c>
      <c r="P217" s="2">
        <v>4.7619047620000003</v>
      </c>
      <c r="Q217" s="7">
        <v>10.3635</v>
      </c>
      <c r="R217" s="8">
        <v>6.5</v>
      </c>
      <c r="S217" s="16">
        <f t="shared" si="39"/>
        <v>242694.1019999999</v>
      </c>
      <c r="T217" s="16">
        <f t="shared" si="40"/>
        <v>10.6785</v>
      </c>
      <c r="U217" s="17">
        <f t="shared" si="41"/>
        <v>1042.6500000000001</v>
      </c>
      <c r="V217">
        <f t="shared" si="42"/>
        <v>786</v>
      </c>
      <c r="W217">
        <f t="shared" si="43"/>
        <v>595</v>
      </c>
      <c r="X217">
        <f t="shared" si="44"/>
        <v>786</v>
      </c>
      <c r="Y217" s="17">
        <f t="shared" si="45"/>
        <v>308.77112213740446</v>
      </c>
      <c r="Z217" t="str">
        <f t="shared" si="46"/>
        <v>Bad Product</v>
      </c>
      <c r="AA217" t="str">
        <f t="shared" si="47"/>
        <v>Bad</v>
      </c>
      <c r="AB217" t="str">
        <f t="shared" si="48"/>
        <v>Medium</v>
      </c>
      <c r="AC217">
        <f t="shared" si="49"/>
        <v>82587.949499999973</v>
      </c>
      <c r="AD217">
        <f t="shared" si="50"/>
        <v>43102.857000000018</v>
      </c>
      <c r="AE217">
        <f t="shared" si="51"/>
        <v>37102.915500000003</v>
      </c>
    </row>
    <row r="218" spans="1:31" ht="15.75" customHeight="1" x14ac:dyDescent="0.2">
      <c r="A218" s="1"/>
      <c r="B218" s="6" t="s">
        <v>251</v>
      </c>
      <c r="C218" s="6" t="s">
        <v>18</v>
      </c>
      <c r="D218" s="6" t="s">
        <v>19</v>
      </c>
      <c r="E218" s="6" t="s">
        <v>27</v>
      </c>
      <c r="F218" s="6" t="s">
        <v>31</v>
      </c>
      <c r="G218" s="6" t="s">
        <v>32</v>
      </c>
      <c r="H218" s="7">
        <v>18.28</v>
      </c>
      <c r="I218" s="9">
        <v>1</v>
      </c>
      <c r="J218" s="7">
        <v>0.91400000000000003</v>
      </c>
      <c r="K218" s="7">
        <v>19.193999999999999</v>
      </c>
      <c r="L218" s="12">
        <v>43546</v>
      </c>
      <c r="M218" s="14">
        <v>0.62847222222222221</v>
      </c>
      <c r="N218" s="6" t="s">
        <v>33</v>
      </c>
      <c r="O218" s="7">
        <v>18.28</v>
      </c>
      <c r="P218" s="2">
        <v>4.7619047620000003</v>
      </c>
      <c r="Q218" s="7">
        <v>0.91400000000000003</v>
      </c>
      <c r="R218" s="8">
        <v>8.3000000000000007</v>
      </c>
      <c r="S218" s="16">
        <f t="shared" si="39"/>
        <v>242476.46849999987</v>
      </c>
      <c r="T218" s="16">
        <f t="shared" si="40"/>
        <v>10.6785</v>
      </c>
      <c r="U218" s="17">
        <f t="shared" si="41"/>
        <v>1042.6500000000001</v>
      </c>
      <c r="V218">
        <f t="shared" si="42"/>
        <v>785</v>
      </c>
      <c r="W218">
        <f t="shared" si="43"/>
        <v>595</v>
      </c>
      <c r="X218">
        <f t="shared" si="44"/>
        <v>785</v>
      </c>
      <c r="Y218" s="17">
        <f t="shared" si="45"/>
        <v>308.8872210191081</v>
      </c>
      <c r="Z218" t="str">
        <f t="shared" si="46"/>
        <v>Good Product</v>
      </c>
      <c r="AA218" t="str">
        <f t="shared" si="47"/>
        <v>Bad</v>
      </c>
      <c r="AB218" t="str">
        <f t="shared" si="48"/>
        <v>High</v>
      </c>
      <c r="AC218">
        <f t="shared" si="49"/>
        <v>82370.315999999963</v>
      </c>
      <c r="AD218">
        <f t="shared" si="50"/>
        <v>42885.223500000015</v>
      </c>
      <c r="AE218">
        <f t="shared" si="51"/>
        <v>37102.915500000003</v>
      </c>
    </row>
    <row r="219" spans="1:31" ht="15.75" customHeight="1" x14ac:dyDescent="0.2">
      <c r="A219" s="1"/>
      <c r="B219" s="6" t="s">
        <v>252</v>
      </c>
      <c r="C219" s="6" t="s">
        <v>42</v>
      </c>
      <c r="D219" s="6" t="s">
        <v>43</v>
      </c>
      <c r="E219" s="6" t="s">
        <v>27</v>
      </c>
      <c r="F219" s="6" t="s">
        <v>21</v>
      </c>
      <c r="G219" s="6" t="s">
        <v>36</v>
      </c>
      <c r="H219" s="7">
        <v>24.77</v>
      </c>
      <c r="I219" s="9">
        <v>5</v>
      </c>
      <c r="J219" s="7">
        <v>6.1924999999999999</v>
      </c>
      <c r="K219" s="7">
        <v>130.04249999999999</v>
      </c>
      <c r="L219" s="12">
        <v>43548</v>
      </c>
      <c r="M219" s="14">
        <v>0.76875000000000004</v>
      </c>
      <c r="N219" s="6" t="s">
        <v>29</v>
      </c>
      <c r="O219" s="7">
        <v>123.85</v>
      </c>
      <c r="P219" s="2">
        <v>4.7619047620000003</v>
      </c>
      <c r="Q219" s="7">
        <v>6.1924999999999999</v>
      </c>
      <c r="R219" s="8">
        <v>8.5</v>
      </c>
      <c r="S219" s="16">
        <f t="shared" si="39"/>
        <v>242457.27449999988</v>
      </c>
      <c r="T219" s="16">
        <f t="shared" si="40"/>
        <v>10.6785</v>
      </c>
      <c r="U219" s="17">
        <f t="shared" si="41"/>
        <v>1042.6500000000001</v>
      </c>
      <c r="V219">
        <f t="shared" si="42"/>
        <v>784</v>
      </c>
      <c r="W219">
        <f t="shared" si="43"/>
        <v>595</v>
      </c>
      <c r="X219">
        <f t="shared" si="44"/>
        <v>784</v>
      </c>
      <c r="Y219" s="17">
        <f t="shared" si="45"/>
        <v>309.25672767857128</v>
      </c>
      <c r="Z219" t="str">
        <f t="shared" si="46"/>
        <v>Good Product</v>
      </c>
      <c r="AA219" t="str">
        <f t="shared" si="47"/>
        <v>Bad</v>
      </c>
      <c r="AB219" t="str">
        <f t="shared" si="48"/>
        <v>High</v>
      </c>
      <c r="AC219">
        <f t="shared" si="49"/>
        <v>82370.315999999963</v>
      </c>
      <c r="AD219">
        <f t="shared" si="50"/>
        <v>42885.223500000015</v>
      </c>
      <c r="AE219">
        <f t="shared" si="51"/>
        <v>37083.7215</v>
      </c>
    </row>
    <row r="220" spans="1:31" ht="15.75" customHeight="1" x14ac:dyDescent="0.2">
      <c r="A220" s="1"/>
      <c r="B220" s="6" t="s">
        <v>253</v>
      </c>
      <c r="C220" s="6" t="s">
        <v>18</v>
      </c>
      <c r="D220" s="6" t="s">
        <v>19</v>
      </c>
      <c r="E220" s="6" t="s">
        <v>20</v>
      </c>
      <c r="F220" s="6" t="s">
        <v>21</v>
      </c>
      <c r="G220" s="6" t="s">
        <v>28</v>
      </c>
      <c r="H220" s="7">
        <v>94.64</v>
      </c>
      <c r="I220" s="9">
        <v>3</v>
      </c>
      <c r="J220" s="7">
        <v>14.196</v>
      </c>
      <c r="K220" s="7">
        <v>298.11599999999999</v>
      </c>
      <c r="L220" s="12">
        <v>43517</v>
      </c>
      <c r="M220" s="14">
        <v>0.70486111111111116</v>
      </c>
      <c r="N220" s="6" t="s">
        <v>29</v>
      </c>
      <c r="O220" s="7">
        <v>283.92</v>
      </c>
      <c r="P220" s="2">
        <v>4.7619047620000003</v>
      </c>
      <c r="Q220" s="7">
        <v>14.196</v>
      </c>
      <c r="R220" s="8">
        <v>5.5</v>
      </c>
      <c r="S220" s="16">
        <f t="shared" si="39"/>
        <v>242327.23199999987</v>
      </c>
      <c r="T220" s="16">
        <f t="shared" si="40"/>
        <v>10.6785</v>
      </c>
      <c r="U220" s="17">
        <f t="shared" si="41"/>
        <v>1042.6500000000001</v>
      </c>
      <c r="V220">
        <f t="shared" si="42"/>
        <v>783</v>
      </c>
      <c r="W220">
        <f t="shared" si="43"/>
        <v>595</v>
      </c>
      <c r="X220">
        <f t="shared" si="44"/>
        <v>783</v>
      </c>
      <c r="Y220" s="17">
        <f t="shared" si="45"/>
        <v>309.48560919540216</v>
      </c>
      <c r="Z220" t="str">
        <f t="shared" si="46"/>
        <v>Bad Product</v>
      </c>
      <c r="AA220" t="str">
        <f t="shared" si="47"/>
        <v>Bad</v>
      </c>
      <c r="AB220" t="str">
        <f t="shared" si="48"/>
        <v>Low</v>
      </c>
      <c r="AC220">
        <f t="shared" si="49"/>
        <v>82240.273499999967</v>
      </c>
      <c r="AD220">
        <f t="shared" si="50"/>
        <v>42755.181000000019</v>
      </c>
      <c r="AE220">
        <f t="shared" si="51"/>
        <v>37083.7215</v>
      </c>
    </row>
    <row r="221" spans="1:31" ht="15.75" customHeight="1" x14ac:dyDescent="0.2">
      <c r="A221" s="1"/>
      <c r="B221" s="6" t="s">
        <v>254</v>
      </c>
      <c r="C221" s="6" t="s">
        <v>42</v>
      </c>
      <c r="D221" s="6" t="s">
        <v>43</v>
      </c>
      <c r="E221" s="6" t="s">
        <v>27</v>
      </c>
      <c r="F221" s="6" t="s">
        <v>31</v>
      </c>
      <c r="G221" s="6" t="s">
        <v>46</v>
      </c>
      <c r="H221" s="7">
        <v>94.87</v>
      </c>
      <c r="I221" s="9">
        <v>8</v>
      </c>
      <c r="J221" s="7">
        <v>37.948</v>
      </c>
      <c r="K221" s="7">
        <v>796.90800000000002</v>
      </c>
      <c r="L221" s="12">
        <v>43508</v>
      </c>
      <c r="M221" s="14">
        <v>0.54027777777777775</v>
      </c>
      <c r="N221" s="6" t="s">
        <v>23</v>
      </c>
      <c r="O221" s="7">
        <v>758.96</v>
      </c>
      <c r="P221" s="2">
        <v>4.7619047620000003</v>
      </c>
      <c r="Q221" s="7">
        <v>37.948</v>
      </c>
      <c r="R221" s="8">
        <v>8.6999999999999993</v>
      </c>
      <c r="S221" s="16">
        <f t="shared" si="39"/>
        <v>242029.11599999989</v>
      </c>
      <c r="T221" s="16">
        <f t="shared" si="40"/>
        <v>10.6785</v>
      </c>
      <c r="U221" s="17">
        <f t="shared" si="41"/>
        <v>1042.6500000000001</v>
      </c>
      <c r="V221">
        <f t="shared" si="42"/>
        <v>782</v>
      </c>
      <c r="W221">
        <f t="shared" si="43"/>
        <v>595</v>
      </c>
      <c r="X221">
        <f t="shared" si="44"/>
        <v>782</v>
      </c>
      <c r="Y221" s="17">
        <f t="shared" si="45"/>
        <v>309.50014833759576</v>
      </c>
      <c r="Z221" t="str">
        <f t="shared" si="46"/>
        <v>Good Product</v>
      </c>
      <c r="AA221" t="str">
        <f t="shared" si="47"/>
        <v>Good</v>
      </c>
      <c r="AB221" t="str">
        <f t="shared" si="48"/>
        <v>High</v>
      </c>
      <c r="AC221">
        <f t="shared" si="49"/>
        <v>82240.273499999967</v>
      </c>
      <c r="AD221">
        <f t="shared" si="50"/>
        <v>42755.181000000019</v>
      </c>
      <c r="AE221">
        <f t="shared" si="51"/>
        <v>37083.7215</v>
      </c>
    </row>
    <row r="222" spans="1:31" ht="15.75" customHeight="1" x14ac:dyDescent="0.2">
      <c r="A222" s="1"/>
      <c r="B222" s="6" t="s">
        <v>255</v>
      </c>
      <c r="C222" s="6" t="s">
        <v>42</v>
      </c>
      <c r="D222" s="6" t="s">
        <v>43</v>
      </c>
      <c r="E222" s="6" t="s">
        <v>27</v>
      </c>
      <c r="F222" s="6" t="s">
        <v>21</v>
      </c>
      <c r="G222" s="6" t="s">
        <v>44</v>
      </c>
      <c r="H222" s="7">
        <v>57.34</v>
      </c>
      <c r="I222" s="9">
        <v>3</v>
      </c>
      <c r="J222" s="7">
        <v>8.6010000000000009</v>
      </c>
      <c r="K222" s="7">
        <v>180.62100000000001</v>
      </c>
      <c r="L222" s="12">
        <v>43534</v>
      </c>
      <c r="M222" s="14">
        <v>0.79097222222222219</v>
      </c>
      <c r="N222" s="6" t="s">
        <v>33</v>
      </c>
      <c r="O222" s="7">
        <v>172.02</v>
      </c>
      <c r="P222" s="2">
        <v>4.7619047620000003</v>
      </c>
      <c r="Q222" s="7">
        <v>8.6010000000000009</v>
      </c>
      <c r="R222" s="8">
        <v>7.9</v>
      </c>
      <c r="S222" s="16">
        <f t="shared" si="39"/>
        <v>241232.2079999999</v>
      </c>
      <c r="T222" s="16">
        <f t="shared" si="40"/>
        <v>10.6785</v>
      </c>
      <c r="U222" s="17">
        <f t="shared" si="41"/>
        <v>1042.6500000000001</v>
      </c>
      <c r="V222">
        <f t="shared" si="42"/>
        <v>781</v>
      </c>
      <c r="W222">
        <f t="shared" si="43"/>
        <v>595</v>
      </c>
      <c r="X222">
        <f t="shared" si="44"/>
        <v>781</v>
      </c>
      <c r="Y222" s="17">
        <f t="shared" si="45"/>
        <v>308.87606658130591</v>
      </c>
      <c r="Z222" t="str">
        <f t="shared" si="46"/>
        <v>Bad Product</v>
      </c>
      <c r="AA222" t="str">
        <f t="shared" si="47"/>
        <v>Bad</v>
      </c>
      <c r="AB222" t="str">
        <f t="shared" si="48"/>
        <v>Medium</v>
      </c>
      <c r="AC222">
        <f t="shared" si="49"/>
        <v>81443.365499999971</v>
      </c>
      <c r="AD222">
        <f t="shared" si="50"/>
        <v>42755.181000000019</v>
      </c>
      <c r="AE222">
        <f t="shared" si="51"/>
        <v>37083.7215</v>
      </c>
    </row>
    <row r="223" spans="1:31" ht="15.75" customHeight="1" x14ac:dyDescent="0.2">
      <c r="A223" s="1"/>
      <c r="B223" s="6" t="s">
        <v>256</v>
      </c>
      <c r="C223" s="6" t="s">
        <v>42</v>
      </c>
      <c r="D223" s="6" t="s">
        <v>43</v>
      </c>
      <c r="E223" s="6" t="s">
        <v>27</v>
      </c>
      <c r="F223" s="6" t="s">
        <v>31</v>
      </c>
      <c r="G223" s="6" t="s">
        <v>28</v>
      </c>
      <c r="H223" s="7">
        <v>45.35</v>
      </c>
      <c r="I223" s="9">
        <v>6</v>
      </c>
      <c r="J223" s="7">
        <v>13.605</v>
      </c>
      <c r="K223" s="7">
        <v>285.70499999999998</v>
      </c>
      <c r="L223" s="12">
        <v>43496</v>
      </c>
      <c r="M223" s="14">
        <v>0.57222222222222219</v>
      </c>
      <c r="N223" s="6" t="s">
        <v>23</v>
      </c>
      <c r="O223" s="7">
        <v>272.10000000000002</v>
      </c>
      <c r="P223" s="2">
        <v>4.7619047620000003</v>
      </c>
      <c r="Q223" s="7">
        <v>13.605</v>
      </c>
      <c r="R223" s="8">
        <v>6.1</v>
      </c>
      <c r="S223" s="16">
        <f t="shared" si="39"/>
        <v>241051.58699999988</v>
      </c>
      <c r="T223" s="16">
        <f t="shared" si="40"/>
        <v>10.6785</v>
      </c>
      <c r="U223" s="17">
        <f t="shared" si="41"/>
        <v>1042.6500000000001</v>
      </c>
      <c r="V223">
        <f t="shared" si="42"/>
        <v>780</v>
      </c>
      <c r="W223">
        <f t="shared" si="43"/>
        <v>595</v>
      </c>
      <c r="X223">
        <f t="shared" si="44"/>
        <v>780</v>
      </c>
      <c r="Y223" s="17">
        <f t="shared" si="45"/>
        <v>309.04049615384599</v>
      </c>
      <c r="Z223" t="str">
        <f t="shared" si="46"/>
        <v>Bad Product</v>
      </c>
      <c r="AA223" t="str">
        <f t="shared" si="47"/>
        <v>Bad</v>
      </c>
      <c r="AB223" t="str">
        <f t="shared" si="48"/>
        <v>Low</v>
      </c>
      <c r="AC223">
        <f t="shared" si="49"/>
        <v>81262.744499999972</v>
      </c>
      <c r="AD223">
        <f t="shared" si="50"/>
        <v>42574.560000000012</v>
      </c>
      <c r="AE223">
        <f t="shared" si="51"/>
        <v>37083.7215</v>
      </c>
    </row>
    <row r="224" spans="1:31" ht="15.75" customHeight="1" x14ac:dyDescent="0.2">
      <c r="A224" s="1"/>
      <c r="B224" s="6" t="s">
        <v>257</v>
      </c>
      <c r="C224" s="6" t="s">
        <v>42</v>
      </c>
      <c r="D224" s="6" t="s">
        <v>43</v>
      </c>
      <c r="E224" s="6" t="s">
        <v>27</v>
      </c>
      <c r="F224" s="6" t="s">
        <v>31</v>
      </c>
      <c r="G224" s="6" t="s">
        <v>44</v>
      </c>
      <c r="H224" s="7">
        <v>62.08</v>
      </c>
      <c r="I224" s="9">
        <v>7</v>
      </c>
      <c r="J224" s="7">
        <v>21.728000000000002</v>
      </c>
      <c r="K224" s="7">
        <v>456.28800000000001</v>
      </c>
      <c r="L224" s="12">
        <v>43530</v>
      </c>
      <c r="M224" s="14">
        <v>0.57361111111111107</v>
      </c>
      <c r="N224" s="6" t="s">
        <v>23</v>
      </c>
      <c r="O224" s="7">
        <v>434.56</v>
      </c>
      <c r="P224" s="2">
        <v>4.7619047620000003</v>
      </c>
      <c r="Q224" s="7">
        <v>21.728000000000002</v>
      </c>
      <c r="R224" s="8">
        <v>5.4</v>
      </c>
      <c r="S224" s="16">
        <f t="shared" si="39"/>
        <v>240765.8819999999</v>
      </c>
      <c r="T224" s="16">
        <f t="shared" si="40"/>
        <v>10.6785</v>
      </c>
      <c r="U224" s="17">
        <f t="shared" si="41"/>
        <v>1042.6500000000001</v>
      </c>
      <c r="V224">
        <f t="shared" si="42"/>
        <v>779</v>
      </c>
      <c r="W224">
        <f t="shared" si="43"/>
        <v>595</v>
      </c>
      <c r="X224">
        <f t="shared" si="44"/>
        <v>779</v>
      </c>
      <c r="Y224" s="17">
        <f t="shared" si="45"/>
        <v>309.0704518613606</v>
      </c>
      <c r="Z224" t="str">
        <f t="shared" si="46"/>
        <v>Bad Product</v>
      </c>
      <c r="AA224" t="str">
        <f t="shared" si="47"/>
        <v>Bad</v>
      </c>
      <c r="AB224" t="str">
        <f t="shared" si="48"/>
        <v>Low</v>
      </c>
      <c r="AC224">
        <f t="shared" si="49"/>
        <v>80977.039499999984</v>
      </c>
      <c r="AD224">
        <f t="shared" si="50"/>
        <v>42574.560000000012</v>
      </c>
      <c r="AE224">
        <f t="shared" si="51"/>
        <v>37083.7215</v>
      </c>
    </row>
    <row r="225" spans="1:31" ht="15.75" customHeight="1" x14ac:dyDescent="0.2">
      <c r="A225" s="1"/>
      <c r="B225" s="6" t="s">
        <v>258</v>
      </c>
      <c r="C225" s="6" t="s">
        <v>25</v>
      </c>
      <c r="D225" s="6" t="s">
        <v>26</v>
      </c>
      <c r="E225" s="6" t="s">
        <v>27</v>
      </c>
      <c r="F225" s="6" t="s">
        <v>31</v>
      </c>
      <c r="G225" s="6" t="s">
        <v>28</v>
      </c>
      <c r="H225" s="7">
        <v>11.81</v>
      </c>
      <c r="I225" s="9">
        <v>5</v>
      </c>
      <c r="J225" s="7">
        <v>2.9525000000000001</v>
      </c>
      <c r="K225" s="7">
        <v>62.002499999999998</v>
      </c>
      <c r="L225" s="12">
        <v>43513</v>
      </c>
      <c r="M225" s="14">
        <v>0.75416666666666665</v>
      </c>
      <c r="N225" s="6" t="s">
        <v>29</v>
      </c>
      <c r="O225" s="7">
        <v>59.05</v>
      </c>
      <c r="P225" s="2">
        <v>4.7619047620000003</v>
      </c>
      <c r="Q225" s="7">
        <v>2.9525000000000001</v>
      </c>
      <c r="R225" s="8">
        <v>9.4</v>
      </c>
      <c r="S225" s="16">
        <f t="shared" si="39"/>
        <v>240309.5939999999</v>
      </c>
      <c r="T225" s="16">
        <f t="shared" si="40"/>
        <v>10.6785</v>
      </c>
      <c r="U225" s="17">
        <f t="shared" si="41"/>
        <v>1042.6500000000001</v>
      </c>
      <c r="V225">
        <f t="shared" si="42"/>
        <v>778</v>
      </c>
      <c r="W225">
        <f t="shared" si="43"/>
        <v>595</v>
      </c>
      <c r="X225">
        <f t="shared" si="44"/>
        <v>778</v>
      </c>
      <c r="Y225" s="17">
        <f t="shared" si="45"/>
        <v>308.88122622107954</v>
      </c>
      <c r="Z225" t="str">
        <f t="shared" si="46"/>
        <v>Good Product</v>
      </c>
      <c r="AA225" t="str">
        <f t="shared" si="47"/>
        <v>Bad</v>
      </c>
      <c r="AB225" t="str">
        <f t="shared" si="48"/>
        <v>High</v>
      </c>
      <c r="AC225">
        <f t="shared" si="49"/>
        <v>80520.751499999984</v>
      </c>
      <c r="AD225">
        <f t="shared" si="50"/>
        <v>42574.560000000012</v>
      </c>
      <c r="AE225">
        <f t="shared" si="51"/>
        <v>37083.7215</v>
      </c>
    </row>
    <row r="226" spans="1:31" ht="15.75" customHeight="1" x14ac:dyDescent="0.2">
      <c r="A226" s="1"/>
      <c r="B226" s="6" t="s">
        <v>259</v>
      </c>
      <c r="C226" s="6" t="s">
        <v>25</v>
      </c>
      <c r="D226" s="6" t="s">
        <v>26</v>
      </c>
      <c r="E226" s="6" t="s">
        <v>20</v>
      </c>
      <c r="F226" s="6" t="s">
        <v>21</v>
      </c>
      <c r="G226" s="6" t="s">
        <v>46</v>
      </c>
      <c r="H226" s="7">
        <v>12.54</v>
      </c>
      <c r="I226" s="9">
        <v>1</v>
      </c>
      <c r="J226" s="7">
        <v>0.627</v>
      </c>
      <c r="K226" s="7">
        <v>13.167</v>
      </c>
      <c r="L226" s="12">
        <v>43517</v>
      </c>
      <c r="M226" s="14">
        <v>0.52638888888888891</v>
      </c>
      <c r="N226" s="6" t="s">
        <v>29</v>
      </c>
      <c r="O226" s="7">
        <v>12.54</v>
      </c>
      <c r="P226" s="2">
        <v>4.7619047620000003</v>
      </c>
      <c r="Q226" s="7">
        <v>0.627</v>
      </c>
      <c r="R226" s="8">
        <v>8.1999999999999993</v>
      </c>
      <c r="S226" s="16">
        <f t="shared" si="39"/>
        <v>240247.59149999992</v>
      </c>
      <c r="T226" s="16">
        <f t="shared" si="40"/>
        <v>10.6785</v>
      </c>
      <c r="U226" s="17">
        <f t="shared" si="41"/>
        <v>1042.6500000000001</v>
      </c>
      <c r="V226">
        <f t="shared" si="42"/>
        <v>777</v>
      </c>
      <c r="W226">
        <f t="shared" si="43"/>
        <v>595</v>
      </c>
      <c r="X226">
        <f t="shared" si="44"/>
        <v>777</v>
      </c>
      <c r="Y226" s="17">
        <f t="shared" si="45"/>
        <v>309.19895945945933</v>
      </c>
      <c r="Z226" t="str">
        <f t="shared" si="46"/>
        <v>Good Product</v>
      </c>
      <c r="AA226" t="str">
        <f t="shared" si="47"/>
        <v>Bad</v>
      </c>
      <c r="AB226" t="str">
        <f t="shared" si="48"/>
        <v>High</v>
      </c>
      <c r="AC226">
        <f t="shared" si="49"/>
        <v>80520.751499999984</v>
      </c>
      <c r="AD226">
        <f t="shared" si="50"/>
        <v>42574.560000000012</v>
      </c>
      <c r="AE226">
        <f t="shared" si="51"/>
        <v>37083.7215</v>
      </c>
    </row>
    <row r="227" spans="1:31" ht="15.75" customHeight="1" x14ac:dyDescent="0.2">
      <c r="A227" s="1"/>
      <c r="B227" s="6" t="s">
        <v>260</v>
      </c>
      <c r="C227" s="6" t="s">
        <v>18</v>
      </c>
      <c r="D227" s="6" t="s">
        <v>19</v>
      </c>
      <c r="E227" s="6" t="s">
        <v>27</v>
      </c>
      <c r="F227" s="6" t="s">
        <v>31</v>
      </c>
      <c r="G227" s="6" t="s">
        <v>44</v>
      </c>
      <c r="H227" s="7">
        <v>43.25</v>
      </c>
      <c r="I227" s="9">
        <v>2</v>
      </c>
      <c r="J227" s="7">
        <v>4.3250000000000002</v>
      </c>
      <c r="K227" s="7">
        <v>90.825000000000003</v>
      </c>
      <c r="L227" s="12">
        <v>43544</v>
      </c>
      <c r="M227" s="14">
        <v>0.66388888888888886</v>
      </c>
      <c r="N227" s="6" t="s">
        <v>29</v>
      </c>
      <c r="O227" s="7">
        <v>86.5</v>
      </c>
      <c r="P227" s="2">
        <v>4.7619047620000003</v>
      </c>
      <c r="Q227" s="7">
        <v>4.3250000000000002</v>
      </c>
      <c r="R227" s="8">
        <v>6.2</v>
      </c>
      <c r="S227" s="16">
        <f t="shared" si="39"/>
        <v>240234.42449999991</v>
      </c>
      <c r="T227" s="16">
        <f t="shared" si="40"/>
        <v>10.6785</v>
      </c>
      <c r="U227" s="17">
        <f t="shared" si="41"/>
        <v>1042.6500000000001</v>
      </c>
      <c r="V227">
        <f t="shared" si="42"/>
        <v>776</v>
      </c>
      <c r="W227">
        <f t="shared" si="43"/>
        <v>595</v>
      </c>
      <c r="X227">
        <f t="shared" si="44"/>
        <v>776</v>
      </c>
      <c r="Y227" s="17">
        <f t="shared" si="45"/>
        <v>309.58044394329886</v>
      </c>
      <c r="Z227" t="str">
        <f t="shared" si="46"/>
        <v>Bad Product</v>
      </c>
      <c r="AA227" t="str">
        <f t="shared" si="47"/>
        <v>Bad</v>
      </c>
      <c r="AB227" t="str">
        <f t="shared" si="48"/>
        <v>Low</v>
      </c>
      <c r="AC227">
        <f t="shared" si="49"/>
        <v>80520.751499999984</v>
      </c>
      <c r="AD227">
        <f t="shared" si="50"/>
        <v>42574.560000000012</v>
      </c>
      <c r="AE227">
        <f t="shared" si="51"/>
        <v>37083.7215</v>
      </c>
    </row>
    <row r="228" spans="1:31" ht="15.75" customHeight="1" x14ac:dyDescent="0.2">
      <c r="A228" s="1"/>
      <c r="B228" s="6" t="s">
        <v>261</v>
      </c>
      <c r="C228" s="6" t="s">
        <v>25</v>
      </c>
      <c r="D228" s="6" t="s">
        <v>26</v>
      </c>
      <c r="E228" s="6" t="s">
        <v>20</v>
      </c>
      <c r="F228" s="6" t="s">
        <v>21</v>
      </c>
      <c r="G228" s="6" t="s">
        <v>36</v>
      </c>
      <c r="H228" s="7">
        <v>87.16</v>
      </c>
      <c r="I228" s="9">
        <v>2</v>
      </c>
      <c r="J228" s="7">
        <v>8.7159999999999993</v>
      </c>
      <c r="K228" s="7">
        <v>183.036</v>
      </c>
      <c r="L228" s="12">
        <v>43476</v>
      </c>
      <c r="M228" s="14">
        <v>0.60347222222222219</v>
      </c>
      <c r="N228" s="6" t="s">
        <v>33</v>
      </c>
      <c r="O228" s="7">
        <v>174.32</v>
      </c>
      <c r="P228" s="2">
        <v>4.7619047620000003</v>
      </c>
      <c r="Q228" s="7">
        <v>8.7159999999999993</v>
      </c>
      <c r="R228" s="8">
        <v>9.6999999999999993</v>
      </c>
      <c r="S228" s="16">
        <f t="shared" si="39"/>
        <v>240143.59949999992</v>
      </c>
      <c r="T228" s="16">
        <f t="shared" si="40"/>
        <v>10.6785</v>
      </c>
      <c r="U228" s="17">
        <f t="shared" si="41"/>
        <v>1042.6500000000001</v>
      </c>
      <c r="V228">
        <f t="shared" si="42"/>
        <v>775</v>
      </c>
      <c r="W228">
        <f t="shared" si="43"/>
        <v>595</v>
      </c>
      <c r="X228">
        <f t="shared" si="44"/>
        <v>775</v>
      </c>
      <c r="Y228" s="17">
        <f t="shared" si="45"/>
        <v>309.86270903225795</v>
      </c>
      <c r="Z228" t="str">
        <f t="shared" si="46"/>
        <v>Good Product</v>
      </c>
      <c r="AA228" t="str">
        <f t="shared" si="47"/>
        <v>Bad</v>
      </c>
      <c r="AB228" t="str">
        <f t="shared" si="48"/>
        <v>High</v>
      </c>
      <c r="AC228">
        <f t="shared" si="49"/>
        <v>80520.751499999984</v>
      </c>
      <c r="AD228">
        <f t="shared" si="50"/>
        <v>42574.560000000012</v>
      </c>
      <c r="AE228">
        <f t="shared" si="51"/>
        <v>36992.896500000003</v>
      </c>
    </row>
    <row r="229" spans="1:31" ht="15.75" customHeight="1" x14ac:dyDescent="0.2">
      <c r="A229" s="1"/>
      <c r="B229" s="6" t="s">
        <v>262</v>
      </c>
      <c r="C229" s="6" t="s">
        <v>42</v>
      </c>
      <c r="D229" s="6" t="s">
        <v>43</v>
      </c>
      <c r="E229" s="6" t="s">
        <v>20</v>
      </c>
      <c r="F229" s="6" t="s">
        <v>31</v>
      </c>
      <c r="G229" s="6" t="s">
        <v>22</v>
      </c>
      <c r="H229" s="7">
        <v>69.37</v>
      </c>
      <c r="I229" s="9">
        <v>9</v>
      </c>
      <c r="J229" s="7">
        <v>31.2165</v>
      </c>
      <c r="K229" s="7">
        <v>655.54650000000004</v>
      </c>
      <c r="L229" s="12">
        <v>43491</v>
      </c>
      <c r="M229" s="14">
        <v>0.80138888888888893</v>
      </c>
      <c r="N229" s="6" t="s">
        <v>23</v>
      </c>
      <c r="O229" s="7">
        <v>624.33000000000004</v>
      </c>
      <c r="P229" s="2">
        <v>4.7619047620000003</v>
      </c>
      <c r="Q229" s="7">
        <v>31.2165</v>
      </c>
      <c r="R229" s="8">
        <v>4</v>
      </c>
      <c r="S229" s="16">
        <f t="shared" si="39"/>
        <v>239960.5634999999</v>
      </c>
      <c r="T229" s="16">
        <f t="shared" si="40"/>
        <v>10.6785</v>
      </c>
      <c r="U229" s="17">
        <f t="shared" si="41"/>
        <v>1042.6500000000001</v>
      </c>
      <c r="V229">
        <f t="shared" si="42"/>
        <v>774</v>
      </c>
      <c r="W229">
        <f t="shared" si="43"/>
        <v>595</v>
      </c>
      <c r="X229">
        <f t="shared" si="44"/>
        <v>774</v>
      </c>
      <c r="Y229" s="17">
        <f t="shared" si="45"/>
        <v>310.02656782945724</v>
      </c>
      <c r="Z229" t="str">
        <f t="shared" si="46"/>
        <v>Bad Product</v>
      </c>
      <c r="AA229" t="str">
        <f t="shared" si="47"/>
        <v>Bad</v>
      </c>
      <c r="AB229" t="str">
        <f t="shared" si="48"/>
        <v>Low</v>
      </c>
      <c r="AC229">
        <f t="shared" si="49"/>
        <v>80520.751499999984</v>
      </c>
      <c r="AD229">
        <f t="shared" si="50"/>
        <v>42574.560000000012</v>
      </c>
      <c r="AE229">
        <f t="shared" si="51"/>
        <v>36992.896500000003</v>
      </c>
    </row>
    <row r="230" spans="1:31" ht="15.75" customHeight="1" x14ac:dyDescent="0.2">
      <c r="A230" s="1"/>
      <c r="B230" s="6" t="s">
        <v>263</v>
      </c>
      <c r="C230" s="6" t="s">
        <v>25</v>
      </c>
      <c r="D230" s="6" t="s">
        <v>26</v>
      </c>
      <c r="E230" s="6" t="s">
        <v>20</v>
      </c>
      <c r="F230" s="6" t="s">
        <v>31</v>
      </c>
      <c r="G230" s="6" t="s">
        <v>28</v>
      </c>
      <c r="H230" s="7">
        <v>37.06</v>
      </c>
      <c r="I230" s="9">
        <v>4</v>
      </c>
      <c r="J230" s="7">
        <v>7.4119999999999999</v>
      </c>
      <c r="K230" s="7">
        <v>155.65199999999999</v>
      </c>
      <c r="L230" s="12">
        <v>43496</v>
      </c>
      <c r="M230" s="14">
        <v>0.68333333333333335</v>
      </c>
      <c r="N230" s="6" t="s">
        <v>23</v>
      </c>
      <c r="O230" s="7">
        <v>148.24</v>
      </c>
      <c r="P230" s="2">
        <v>4.7619047620000003</v>
      </c>
      <c r="Q230" s="7">
        <v>7.4119999999999999</v>
      </c>
      <c r="R230" s="8">
        <v>9.6999999999999993</v>
      </c>
      <c r="S230" s="16">
        <f t="shared" si="39"/>
        <v>239305.01699999993</v>
      </c>
      <c r="T230" s="16">
        <f t="shared" si="40"/>
        <v>10.6785</v>
      </c>
      <c r="U230" s="17">
        <f t="shared" si="41"/>
        <v>1042.6500000000001</v>
      </c>
      <c r="V230">
        <f t="shared" si="42"/>
        <v>773</v>
      </c>
      <c r="W230">
        <f t="shared" si="43"/>
        <v>595</v>
      </c>
      <c r="X230">
        <f t="shared" si="44"/>
        <v>773</v>
      </c>
      <c r="Y230" s="17">
        <f t="shared" si="45"/>
        <v>309.57958214747725</v>
      </c>
      <c r="Z230" t="str">
        <f t="shared" si="46"/>
        <v>Good Product</v>
      </c>
      <c r="AA230" t="str">
        <f t="shared" si="47"/>
        <v>Bad</v>
      </c>
      <c r="AB230" t="str">
        <f t="shared" si="48"/>
        <v>High</v>
      </c>
      <c r="AC230">
        <f t="shared" si="49"/>
        <v>79865.204999999987</v>
      </c>
      <c r="AD230">
        <f t="shared" si="50"/>
        <v>42574.560000000012</v>
      </c>
      <c r="AE230">
        <f t="shared" si="51"/>
        <v>36992.896500000003</v>
      </c>
    </row>
    <row r="231" spans="1:31" ht="15.75" customHeight="1" x14ac:dyDescent="0.2">
      <c r="A231" s="1"/>
      <c r="B231" s="6" t="s">
        <v>264</v>
      </c>
      <c r="C231" s="6" t="s">
        <v>42</v>
      </c>
      <c r="D231" s="6" t="s">
        <v>43</v>
      </c>
      <c r="E231" s="6" t="s">
        <v>20</v>
      </c>
      <c r="F231" s="6" t="s">
        <v>21</v>
      </c>
      <c r="G231" s="6" t="s">
        <v>28</v>
      </c>
      <c r="H231" s="7">
        <v>90.7</v>
      </c>
      <c r="I231" s="9">
        <v>6</v>
      </c>
      <c r="J231" s="7">
        <v>27.21</v>
      </c>
      <c r="K231" s="7">
        <v>571.41</v>
      </c>
      <c r="L231" s="12">
        <v>43522</v>
      </c>
      <c r="M231" s="14">
        <v>0.45277777777777778</v>
      </c>
      <c r="N231" s="6" t="s">
        <v>29</v>
      </c>
      <c r="O231" s="7">
        <v>544.20000000000005</v>
      </c>
      <c r="P231" s="2">
        <v>4.7619047620000003</v>
      </c>
      <c r="Q231" s="7">
        <v>27.21</v>
      </c>
      <c r="R231" s="8">
        <v>5.3</v>
      </c>
      <c r="S231" s="16">
        <f t="shared" si="39"/>
        <v>239149.3649999999</v>
      </c>
      <c r="T231" s="16">
        <f t="shared" si="40"/>
        <v>10.6785</v>
      </c>
      <c r="U231" s="17">
        <f t="shared" si="41"/>
        <v>1042.6500000000001</v>
      </c>
      <c r="V231">
        <f t="shared" si="42"/>
        <v>772</v>
      </c>
      <c r="W231">
        <f t="shared" si="43"/>
        <v>595</v>
      </c>
      <c r="X231">
        <f t="shared" si="44"/>
        <v>772</v>
      </c>
      <c r="Y231" s="17">
        <f t="shared" si="45"/>
        <v>309.77897020725374</v>
      </c>
      <c r="Z231" t="str">
        <f t="shared" si="46"/>
        <v>Bad Product</v>
      </c>
      <c r="AA231" t="str">
        <f t="shared" si="47"/>
        <v>Bad</v>
      </c>
      <c r="AB231" t="str">
        <f t="shared" si="48"/>
        <v>Low</v>
      </c>
      <c r="AC231">
        <f t="shared" si="49"/>
        <v>79865.204999999987</v>
      </c>
      <c r="AD231">
        <f t="shared" si="50"/>
        <v>42574.560000000012</v>
      </c>
      <c r="AE231">
        <f t="shared" si="51"/>
        <v>36992.896500000003</v>
      </c>
    </row>
    <row r="232" spans="1:31" ht="15.75" customHeight="1" x14ac:dyDescent="0.2">
      <c r="A232" s="1"/>
      <c r="B232" s="6" t="s">
        <v>265</v>
      </c>
      <c r="C232" s="6" t="s">
        <v>18</v>
      </c>
      <c r="D232" s="6" t="s">
        <v>19</v>
      </c>
      <c r="E232" s="6" t="s">
        <v>27</v>
      </c>
      <c r="F232" s="6" t="s">
        <v>21</v>
      </c>
      <c r="G232" s="6" t="s">
        <v>32</v>
      </c>
      <c r="H232" s="7">
        <v>63.42</v>
      </c>
      <c r="I232" s="9">
        <v>8</v>
      </c>
      <c r="J232" s="7">
        <v>25.367999999999999</v>
      </c>
      <c r="K232" s="7">
        <v>532.72799999999995</v>
      </c>
      <c r="L232" s="12">
        <v>43535</v>
      </c>
      <c r="M232" s="14">
        <v>0.53819444444444442</v>
      </c>
      <c r="N232" s="6" t="s">
        <v>23</v>
      </c>
      <c r="O232" s="7">
        <v>507.36</v>
      </c>
      <c r="P232" s="2">
        <v>4.7619047620000003</v>
      </c>
      <c r="Q232" s="7">
        <v>25.367999999999999</v>
      </c>
      <c r="R232" s="8">
        <v>7.4</v>
      </c>
      <c r="S232" s="16">
        <f t="shared" si="39"/>
        <v>238577.95499999993</v>
      </c>
      <c r="T232" s="16">
        <f t="shared" si="40"/>
        <v>10.6785</v>
      </c>
      <c r="U232" s="17">
        <f t="shared" si="41"/>
        <v>1042.6500000000001</v>
      </c>
      <c r="V232">
        <f t="shared" si="42"/>
        <v>771</v>
      </c>
      <c r="W232">
        <f t="shared" si="43"/>
        <v>595</v>
      </c>
      <c r="X232">
        <f t="shared" si="44"/>
        <v>771</v>
      </c>
      <c r="Y232" s="17">
        <f t="shared" si="45"/>
        <v>309.43963035019448</v>
      </c>
      <c r="Z232" t="str">
        <f t="shared" si="46"/>
        <v>Bad Product</v>
      </c>
      <c r="AA232" t="str">
        <f t="shared" si="47"/>
        <v>Bad</v>
      </c>
      <c r="AB232" t="str">
        <f t="shared" si="48"/>
        <v>Medium</v>
      </c>
      <c r="AC232">
        <f t="shared" si="49"/>
        <v>79293.794999999984</v>
      </c>
      <c r="AD232">
        <f t="shared" si="50"/>
        <v>42003.150000000016</v>
      </c>
      <c r="AE232">
        <f t="shared" si="51"/>
        <v>36992.896500000003</v>
      </c>
    </row>
    <row r="233" spans="1:31" ht="15.75" customHeight="1" x14ac:dyDescent="0.2">
      <c r="A233" s="1"/>
      <c r="B233" s="6" t="s">
        <v>266</v>
      </c>
      <c r="C233" s="6" t="s">
        <v>42</v>
      </c>
      <c r="D233" s="6" t="s">
        <v>43</v>
      </c>
      <c r="E233" s="6" t="s">
        <v>27</v>
      </c>
      <c r="F233" s="6" t="s">
        <v>21</v>
      </c>
      <c r="G233" s="6" t="s">
        <v>46</v>
      </c>
      <c r="H233" s="7">
        <v>81.37</v>
      </c>
      <c r="I233" s="9">
        <v>2</v>
      </c>
      <c r="J233" s="7">
        <v>8.1370000000000005</v>
      </c>
      <c r="K233" s="7">
        <v>170.87700000000001</v>
      </c>
      <c r="L233" s="12">
        <v>43491</v>
      </c>
      <c r="M233" s="14">
        <v>0.81111111111111112</v>
      </c>
      <c r="N233" s="6" t="s">
        <v>29</v>
      </c>
      <c r="O233" s="7">
        <v>162.74</v>
      </c>
      <c r="P233" s="2">
        <v>4.7619047620000003</v>
      </c>
      <c r="Q233" s="7">
        <v>8.1370000000000005</v>
      </c>
      <c r="R233" s="8">
        <v>6.5</v>
      </c>
      <c r="S233" s="16">
        <f t="shared" si="39"/>
        <v>238045.22699999993</v>
      </c>
      <c r="T233" s="16">
        <f t="shared" si="40"/>
        <v>10.6785</v>
      </c>
      <c r="U233" s="17">
        <f t="shared" si="41"/>
        <v>1042.6500000000001</v>
      </c>
      <c r="V233">
        <f t="shared" si="42"/>
        <v>770</v>
      </c>
      <c r="W233">
        <f t="shared" si="43"/>
        <v>595</v>
      </c>
      <c r="X233">
        <f t="shared" si="44"/>
        <v>770</v>
      </c>
      <c r="Y233" s="17">
        <f t="shared" si="45"/>
        <v>309.14964545454535</v>
      </c>
      <c r="Z233" t="str">
        <f t="shared" si="46"/>
        <v>Bad Product</v>
      </c>
      <c r="AA233" t="str">
        <f t="shared" si="47"/>
        <v>Bad</v>
      </c>
      <c r="AB233" t="str">
        <f t="shared" si="48"/>
        <v>Medium</v>
      </c>
      <c r="AC233">
        <f t="shared" si="49"/>
        <v>79293.794999999984</v>
      </c>
      <c r="AD233">
        <f t="shared" si="50"/>
        <v>42003.150000000016</v>
      </c>
      <c r="AE233">
        <f t="shared" si="51"/>
        <v>36992.896500000003</v>
      </c>
    </row>
    <row r="234" spans="1:31" ht="15.75" customHeight="1" x14ac:dyDescent="0.2">
      <c r="A234" s="1"/>
      <c r="B234" s="6" t="s">
        <v>267</v>
      </c>
      <c r="C234" s="6" t="s">
        <v>42</v>
      </c>
      <c r="D234" s="6" t="s">
        <v>43</v>
      </c>
      <c r="E234" s="6" t="s">
        <v>20</v>
      </c>
      <c r="F234" s="6" t="s">
        <v>21</v>
      </c>
      <c r="G234" s="6" t="s">
        <v>28</v>
      </c>
      <c r="H234" s="7">
        <v>10.59</v>
      </c>
      <c r="I234" s="9">
        <v>3</v>
      </c>
      <c r="J234" s="7">
        <v>1.5885</v>
      </c>
      <c r="K234" s="7">
        <v>33.358499999999999</v>
      </c>
      <c r="L234" s="12">
        <v>43536</v>
      </c>
      <c r="M234" s="14">
        <v>0.57777777777777772</v>
      </c>
      <c r="N234" s="6" t="s">
        <v>33</v>
      </c>
      <c r="O234" s="7">
        <v>31.77</v>
      </c>
      <c r="P234" s="2">
        <v>4.7619047620000003</v>
      </c>
      <c r="Q234" s="7">
        <v>1.5885</v>
      </c>
      <c r="R234" s="8">
        <v>8.6999999999999993</v>
      </c>
      <c r="S234" s="16">
        <f t="shared" si="39"/>
        <v>237874.34999999992</v>
      </c>
      <c r="T234" s="16">
        <f t="shared" si="40"/>
        <v>10.6785</v>
      </c>
      <c r="U234" s="17">
        <f t="shared" si="41"/>
        <v>1042.6500000000001</v>
      </c>
      <c r="V234">
        <f t="shared" si="42"/>
        <v>769</v>
      </c>
      <c r="W234">
        <f t="shared" si="43"/>
        <v>595</v>
      </c>
      <c r="X234">
        <f t="shared" si="44"/>
        <v>769</v>
      </c>
      <c r="Y234" s="17">
        <f t="shared" si="45"/>
        <v>309.32945383615072</v>
      </c>
      <c r="Z234" t="str">
        <f t="shared" si="46"/>
        <v>Good Product</v>
      </c>
      <c r="AA234" t="str">
        <f t="shared" si="47"/>
        <v>Bad</v>
      </c>
      <c r="AB234" t="str">
        <f t="shared" si="48"/>
        <v>High</v>
      </c>
      <c r="AC234">
        <f t="shared" si="49"/>
        <v>79122.917999999976</v>
      </c>
      <c r="AD234">
        <f t="shared" si="50"/>
        <v>41832.273000000023</v>
      </c>
      <c r="AE234">
        <f t="shared" si="51"/>
        <v>36992.896500000003</v>
      </c>
    </row>
    <row r="235" spans="1:31" ht="15.75" customHeight="1" x14ac:dyDescent="0.2">
      <c r="A235" s="1"/>
      <c r="B235" s="6" t="s">
        <v>268</v>
      </c>
      <c r="C235" s="6" t="s">
        <v>42</v>
      </c>
      <c r="D235" s="6" t="s">
        <v>43</v>
      </c>
      <c r="E235" s="6" t="s">
        <v>27</v>
      </c>
      <c r="F235" s="6" t="s">
        <v>21</v>
      </c>
      <c r="G235" s="6" t="s">
        <v>22</v>
      </c>
      <c r="H235" s="7">
        <v>84.09</v>
      </c>
      <c r="I235" s="9">
        <v>9</v>
      </c>
      <c r="J235" s="7">
        <v>37.840499999999999</v>
      </c>
      <c r="K235" s="7">
        <v>794.65049999999997</v>
      </c>
      <c r="L235" s="12">
        <v>43507</v>
      </c>
      <c r="M235" s="14">
        <v>0.45416666666666666</v>
      </c>
      <c r="N235" s="6" t="s">
        <v>29</v>
      </c>
      <c r="O235" s="7">
        <v>756.81</v>
      </c>
      <c r="P235" s="2">
        <v>4.7619047620000003</v>
      </c>
      <c r="Q235" s="7">
        <v>37.840499999999999</v>
      </c>
      <c r="R235" s="8">
        <v>8</v>
      </c>
      <c r="S235" s="16">
        <f t="shared" si="39"/>
        <v>237840.99149999992</v>
      </c>
      <c r="T235" s="16">
        <f t="shared" si="40"/>
        <v>10.6785</v>
      </c>
      <c r="U235" s="17">
        <f t="shared" si="41"/>
        <v>1042.6500000000001</v>
      </c>
      <c r="V235">
        <f t="shared" si="42"/>
        <v>768</v>
      </c>
      <c r="W235">
        <f t="shared" si="43"/>
        <v>595</v>
      </c>
      <c r="X235">
        <f t="shared" si="44"/>
        <v>768</v>
      </c>
      <c r="Y235" s="17">
        <f t="shared" si="45"/>
        <v>309.68879101562487</v>
      </c>
      <c r="Z235" t="str">
        <f t="shared" si="46"/>
        <v>Bad Product</v>
      </c>
      <c r="AA235" t="str">
        <f t="shared" si="47"/>
        <v>Bad</v>
      </c>
      <c r="AB235" t="str">
        <f t="shared" si="48"/>
        <v>Medium</v>
      </c>
      <c r="AC235">
        <f t="shared" si="49"/>
        <v>79089.559499999988</v>
      </c>
      <c r="AD235">
        <f t="shared" si="50"/>
        <v>41798.914500000021</v>
      </c>
      <c r="AE235">
        <f t="shared" si="51"/>
        <v>36992.896500000003</v>
      </c>
    </row>
    <row r="236" spans="1:31" ht="15.75" customHeight="1" x14ac:dyDescent="0.2">
      <c r="A236" s="1"/>
      <c r="B236" s="6" t="s">
        <v>269</v>
      </c>
      <c r="C236" s="6" t="s">
        <v>42</v>
      </c>
      <c r="D236" s="6" t="s">
        <v>43</v>
      </c>
      <c r="E236" s="6" t="s">
        <v>20</v>
      </c>
      <c r="F236" s="6" t="s">
        <v>31</v>
      </c>
      <c r="G236" s="6" t="s">
        <v>46</v>
      </c>
      <c r="H236" s="7">
        <v>73.819999999999993</v>
      </c>
      <c r="I236" s="9">
        <v>4</v>
      </c>
      <c r="J236" s="7">
        <v>14.763999999999999</v>
      </c>
      <c r="K236" s="7">
        <v>310.04399999999998</v>
      </c>
      <c r="L236" s="12">
        <v>43517</v>
      </c>
      <c r="M236" s="14">
        <v>0.77152777777777781</v>
      </c>
      <c r="N236" s="6" t="s">
        <v>29</v>
      </c>
      <c r="O236" s="7">
        <v>295.27999999999997</v>
      </c>
      <c r="P236" s="2">
        <v>4.7619047620000003</v>
      </c>
      <c r="Q236" s="7">
        <v>14.763999999999999</v>
      </c>
      <c r="R236" s="8">
        <v>6.7</v>
      </c>
      <c r="S236" s="16">
        <f t="shared" si="39"/>
        <v>237046.3409999999</v>
      </c>
      <c r="T236" s="16">
        <f t="shared" si="40"/>
        <v>10.6785</v>
      </c>
      <c r="U236" s="17">
        <f t="shared" si="41"/>
        <v>1042.6500000000001</v>
      </c>
      <c r="V236">
        <f t="shared" si="42"/>
        <v>767</v>
      </c>
      <c r="W236">
        <f t="shared" si="43"/>
        <v>595</v>
      </c>
      <c r="X236">
        <f t="shared" si="44"/>
        <v>767</v>
      </c>
      <c r="Y236" s="17">
        <f t="shared" si="45"/>
        <v>309.05650717079516</v>
      </c>
      <c r="Z236" t="str">
        <f t="shared" si="46"/>
        <v>Bad Product</v>
      </c>
      <c r="AA236" t="str">
        <f t="shared" si="47"/>
        <v>Bad</v>
      </c>
      <c r="AB236" t="str">
        <f t="shared" si="48"/>
        <v>Medium</v>
      </c>
      <c r="AC236">
        <f t="shared" si="49"/>
        <v>78294.908999999971</v>
      </c>
      <c r="AD236">
        <f t="shared" si="50"/>
        <v>41004.264000000017</v>
      </c>
      <c r="AE236">
        <f t="shared" si="51"/>
        <v>36992.896500000003</v>
      </c>
    </row>
    <row r="237" spans="1:31" ht="15.75" customHeight="1" x14ac:dyDescent="0.2">
      <c r="A237" s="1"/>
      <c r="B237" s="6" t="s">
        <v>270</v>
      </c>
      <c r="C237" s="6" t="s">
        <v>18</v>
      </c>
      <c r="D237" s="6" t="s">
        <v>19</v>
      </c>
      <c r="E237" s="6" t="s">
        <v>20</v>
      </c>
      <c r="F237" s="6" t="s">
        <v>31</v>
      </c>
      <c r="G237" s="6" t="s">
        <v>22</v>
      </c>
      <c r="H237" s="7">
        <v>51.94</v>
      </c>
      <c r="I237" s="9">
        <v>10</v>
      </c>
      <c r="J237" s="7">
        <v>25.97</v>
      </c>
      <c r="K237" s="7">
        <v>545.37</v>
      </c>
      <c r="L237" s="12">
        <v>43533</v>
      </c>
      <c r="M237" s="14">
        <v>0.76666666666666672</v>
      </c>
      <c r="N237" s="6" t="s">
        <v>23</v>
      </c>
      <c r="O237" s="7">
        <v>519.4</v>
      </c>
      <c r="P237" s="2">
        <v>4.7619047620000003</v>
      </c>
      <c r="Q237" s="7">
        <v>25.97</v>
      </c>
      <c r="R237" s="8">
        <v>6.5</v>
      </c>
      <c r="S237" s="16">
        <f t="shared" si="39"/>
        <v>236736.2969999999</v>
      </c>
      <c r="T237" s="16">
        <f t="shared" si="40"/>
        <v>10.6785</v>
      </c>
      <c r="U237" s="17">
        <f t="shared" si="41"/>
        <v>1042.6500000000001</v>
      </c>
      <c r="V237">
        <f t="shared" si="42"/>
        <v>766</v>
      </c>
      <c r="W237">
        <f t="shared" si="43"/>
        <v>595</v>
      </c>
      <c r="X237">
        <f t="shared" si="44"/>
        <v>766</v>
      </c>
      <c r="Y237" s="17">
        <f t="shared" si="45"/>
        <v>309.05521801566567</v>
      </c>
      <c r="Z237" t="str">
        <f t="shared" si="46"/>
        <v>Bad Product</v>
      </c>
      <c r="AA237" t="str">
        <f t="shared" si="47"/>
        <v>Bad</v>
      </c>
      <c r="AB237" t="str">
        <f t="shared" si="48"/>
        <v>Medium</v>
      </c>
      <c r="AC237">
        <f t="shared" si="49"/>
        <v>77984.864999999976</v>
      </c>
      <c r="AD237">
        <f t="shared" si="50"/>
        <v>41004.264000000017</v>
      </c>
      <c r="AE237">
        <f t="shared" si="51"/>
        <v>36992.896500000003</v>
      </c>
    </row>
    <row r="238" spans="1:31" ht="15.75" customHeight="1" x14ac:dyDescent="0.2">
      <c r="A238" s="1"/>
      <c r="B238" s="6" t="s">
        <v>271</v>
      </c>
      <c r="C238" s="6" t="s">
        <v>18</v>
      </c>
      <c r="D238" s="6" t="s">
        <v>19</v>
      </c>
      <c r="E238" s="6" t="s">
        <v>27</v>
      </c>
      <c r="F238" s="6" t="s">
        <v>21</v>
      </c>
      <c r="G238" s="6" t="s">
        <v>36</v>
      </c>
      <c r="H238" s="7">
        <v>93.14</v>
      </c>
      <c r="I238" s="9">
        <v>2</v>
      </c>
      <c r="J238" s="7">
        <v>9.3140000000000001</v>
      </c>
      <c r="K238" s="7">
        <v>195.59399999999999</v>
      </c>
      <c r="L238" s="12">
        <v>43485</v>
      </c>
      <c r="M238" s="14">
        <v>0.75624999999999998</v>
      </c>
      <c r="N238" s="6" t="s">
        <v>23</v>
      </c>
      <c r="O238" s="7">
        <v>186.28</v>
      </c>
      <c r="P238" s="2">
        <v>4.7619047620000003</v>
      </c>
      <c r="Q238" s="7">
        <v>9.3140000000000001</v>
      </c>
      <c r="R238" s="8">
        <v>4.0999999999999996</v>
      </c>
      <c r="S238" s="16">
        <f t="shared" si="39"/>
        <v>236190.92699999988</v>
      </c>
      <c r="T238" s="16">
        <f t="shared" si="40"/>
        <v>10.6785</v>
      </c>
      <c r="U238" s="17">
        <f t="shared" si="41"/>
        <v>1042.6500000000001</v>
      </c>
      <c r="V238">
        <f t="shared" si="42"/>
        <v>765</v>
      </c>
      <c r="W238">
        <f t="shared" si="43"/>
        <v>595</v>
      </c>
      <c r="X238">
        <f t="shared" si="44"/>
        <v>765</v>
      </c>
      <c r="Y238" s="17">
        <f t="shared" si="45"/>
        <v>308.74630980392141</v>
      </c>
      <c r="Z238" t="str">
        <f t="shared" si="46"/>
        <v>Bad Product</v>
      </c>
      <c r="AA238" t="str">
        <f t="shared" si="47"/>
        <v>Bad</v>
      </c>
      <c r="AB238" t="str">
        <f t="shared" si="48"/>
        <v>Low</v>
      </c>
      <c r="AC238">
        <f t="shared" si="49"/>
        <v>77984.864999999976</v>
      </c>
      <c r="AD238">
        <f t="shared" si="50"/>
        <v>41004.264000000017</v>
      </c>
      <c r="AE238">
        <f t="shared" si="51"/>
        <v>36447.526500000007</v>
      </c>
    </row>
    <row r="239" spans="1:31" ht="15.75" customHeight="1" x14ac:dyDescent="0.2">
      <c r="A239" s="1"/>
      <c r="B239" s="6" t="s">
        <v>272</v>
      </c>
      <c r="C239" s="6" t="s">
        <v>25</v>
      </c>
      <c r="D239" s="6" t="s">
        <v>26</v>
      </c>
      <c r="E239" s="6" t="s">
        <v>27</v>
      </c>
      <c r="F239" s="6" t="s">
        <v>31</v>
      </c>
      <c r="G239" s="6" t="s">
        <v>22</v>
      </c>
      <c r="H239" s="7">
        <v>17.41</v>
      </c>
      <c r="I239" s="9">
        <v>5</v>
      </c>
      <c r="J239" s="7">
        <v>4.3525</v>
      </c>
      <c r="K239" s="7">
        <v>91.402500000000003</v>
      </c>
      <c r="L239" s="12">
        <v>43493</v>
      </c>
      <c r="M239" s="14">
        <v>0.63611111111111107</v>
      </c>
      <c r="N239" s="6" t="s">
        <v>33</v>
      </c>
      <c r="O239" s="7">
        <v>87.05</v>
      </c>
      <c r="P239" s="2">
        <v>4.7619047620000003</v>
      </c>
      <c r="Q239" s="7">
        <v>4.3525</v>
      </c>
      <c r="R239" s="8">
        <v>4.9000000000000004</v>
      </c>
      <c r="S239" s="16">
        <f t="shared" si="39"/>
        <v>235995.3329999999</v>
      </c>
      <c r="T239" s="16">
        <f t="shared" si="40"/>
        <v>10.6785</v>
      </c>
      <c r="U239" s="17">
        <f t="shared" si="41"/>
        <v>1042.6500000000001</v>
      </c>
      <c r="V239">
        <f t="shared" si="42"/>
        <v>764</v>
      </c>
      <c r="W239">
        <f t="shared" si="43"/>
        <v>595</v>
      </c>
      <c r="X239">
        <f t="shared" si="44"/>
        <v>764</v>
      </c>
      <c r="Y239" s="17">
        <f t="shared" si="45"/>
        <v>308.89441492146585</v>
      </c>
      <c r="Z239" t="str">
        <f t="shared" si="46"/>
        <v>Bad Product</v>
      </c>
      <c r="AA239" t="str">
        <f t="shared" si="47"/>
        <v>Bad</v>
      </c>
      <c r="AB239" t="str">
        <f t="shared" si="48"/>
        <v>Low</v>
      </c>
      <c r="AC239">
        <f t="shared" si="49"/>
        <v>77984.864999999976</v>
      </c>
      <c r="AD239">
        <f t="shared" si="50"/>
        <v>41004.264000000017</v>
      </c>
      <c r="AE239">
        <f t="shared" si="51"/>
        <v>36447.526500000007</v>
      </c>
    </row>
    <row r="240" spans="1:31" ht="15.75" customHeight="1" x14ac:dyDescent="0.2">
      <c r="A240" s="1"/>
      <c r="B240" s="6" t="s">
        <v>273</v>
      </c>
      <c r="C240" s="6" t="s">
        <v>25</v>
      </c>
      <c r="D240" s="6" t="s">
        <v>26</v>
      </c>
      <c r="E240" s="6" t="s">
        <v>20</v>
      </c>
      <c r="F240" s="6" t="s">
        <v>21</v>
      </c>
      <c r="G240" s="6" t="s">
        <v>46</v>
      </c>
      <c r="H240" s="7">
        <v>44.22</v>
      </c>
      <c r="I240" s="9">
        <v>5</v>
      </c>
      <c r="J240" s="7">
        <v>11.055</v>
      </c>
      <c r="K240" s="7">
        <v>232.155</v>
      </c>
      <c r="L240" s="12">
        <v>43529</v>
      </c>
      <c r="M240" s="14">
        <v>0.71319444444444446</v>
      </c>
      <c r="N240" s="6" t="s">
        <v>33</v>
      </c>
      <c r="O240" s="7">
        <v>221.1</v>
      </c>
      <c r="P240" s="2">
        <v>4.7619047620000003</v>
      </c>
      <c r="Q240" s="7">
        <v>11.055</v>
      </c>
      <c r="R240" s="8">
        <v>8.6</v>
      </c>
      <c r="S240" s="16">
        <f t="shared" si="39"/>
        <v>235903.9304999999</v>
      </c>
      <c r="T240" s="16">
        <f t="shared" si="40"/>
        <v>10.6785</v>
      </c>
      <c r="U240" s="17">
        <f t="shared" si="41"/>
        <v>1042.6500000000001</v>
      </c>
      <c r="V240">
        <f t="shared" si="42"/>
        <v>763</v>
      </c>
      <c r="W240">
        <f t="shared" si="43"/>
        <v>595</v>
      </c>
      <c r="X240">
        <f t="shared" si="44"/>
        <v>763</v>
      </c>
      <c r="Y240" s="17">
        <f t="shared" si="45"/>
        <v>309.17946330275214</v>
      </c>
      <c r="Z240" t="str">
        <f t="shared" si="46"/>
        <v>Good Product</v>
      </c>
      <c r="AA240" t="str">
        <f t="shared" si="47"/>
        <v>Bad</v>
      </c>
      <c r="AB240" t="str">
        <f t="shared" si="48"/>
        <v>High</v>
      </c>
      <c r="AC240">
        <f t="shared" si="49"/>
        <v>77984.864999999976</v>
      </c>
      <c r="AD240">
        <f t="shared" si="50"/>
        <v>41004.264000000017</v>
      </c>
      <c r="AE240">
        <f t="shared" si="51"/>
        <v>36447.526500000007</v>
      </c>
    </row>
    <row r="241" spans="1:31" ht="15.75" customHeight="1" x14ac:dyDescent="0.2">
      <c r="A241" s="1"/>
      <c r="B241" s="6" t="s">
        <v>274</v>
      </c>
      <c r="C241" s="6" t="s">
        <v>42</v>
      </c>
      <c r="D241" s="6" t="s">
        <v>43</v>
      </c>
      <c r="E241" s="6" t="s">
        <v>20</v>
      </c>
      <c r="F241" s="6" t="s">
        <v>21</v>
      </c>
      <c r="G241" s="6" t="s">
        <v>28</v>
      </c>
      <c r="H241" s="7">
        <v>13.22</v>
      </c>
      <c r="I241" s="9">
        <v>5</v>
      </c>
      <c r="J241" s="7">
        <v>3.3050000000000002</v>
      </c>
      <c r="K241" s="7">
        <v>69.405000000000001</v>
      </c>
      <c r="L241" s="12">
        <v>43526</v>
      </c>
      <c r="M241" s="14">
        <v>0.80972222222222223</v>
      </c>
      <c r="N241" s="6" t="s">
        <v>29</v>
      </c>
      <c r="O241" s="7">
        <v>66.099999999999994</v>
      </c>
      <c r="P241" s="2">
        <v>4.7619047620000003</v>
      </c>
      <c r="Q241" s="7">
        <v>3.3050000000000002</v>
      </c>
      <c r="R241" s="8">
        <v>4.3</v>
      </c>
      <c r="S241" s="16">
        <f t="shared" si="39"/>
        <v>235671.7754999999</v>
      </c>
      <c r="T241" s="16">
        <f t="shared" si="40"/>
        <v>10.6785</v>
      </c>
      <c r="U241" s="17">
        <f t="shared" si="41"/>
        <v>1042.6500000000001</v>
      </c>
      <c r="V241">
        <f t="shared" si="42"/>
        <v>762</v>
      </c>
      <c r="W241">
        <f t="shared" si="43"/>
        <v>595</v>
      </c>
      <c r="X241">
        <f t="shared" si="44"/>
        <v>762</v>
      </c>
      <c r="Y241" s="17">
        <f t="shared" si="45"/>
        <v>309.28054527559044</v>
      </c>
      <c r="Z241" t="str">
        <f t="shared" si="46"/>
        <v>Bad Product</v>
      </c>
      <c r="AA241" t="str">
        <f t="shared" si="47"/>
        <v>Bad</v>
      </c>
      <c r="AB241" t="str">
        <f t="shared" si="48"/>
        <v>Low</v>
      </c>
      <c r="AC241">
        <f t="shared" si="49"/>
        <v>77984.864999999976</v>
      </c>
      <c r="AD241">
        <f t="shared" si="50"/>
        <v>41004.264000000017</v>
      </c>
      <c r="AE241">
        <f t="shared" si="51"/>
        <v>36447.526500000007</v>
      </c>
    </row>
    <row r="242" spans="1:31" ht="15.75" customHeight="1" x14ac:dyDescent="0.2">
      <c r="A242" s="1"/>
      <c r="B242" s="6" t="s">
        <v>275</v>
      </c>
      <c r="C242" s="6" t="s">
        <v>18</v>
      </c>
      <c r="D242" s="6" t="s">
        <v>19</v>
      </c>
      <c r="E242" s="6" t="s">
        <v>27</v>
      </c>
      <c r="F242" s="6" t="s">
        <v>31</v>
      </c>
      <c r="G242" s="6" t="s">
        <v>46</v>
      </c>
      <c r="H242" s="7">
        <v>89.69</v>
      </c>
      <c r="I242" s="9">
        <v>1</v>
      </c>
      <c r="J242" s="7">
        <v>4.4844999999999997</v>
      </c>
      <c r="K242" s="7">
        <v>94.174499999999995</v>
      </c>
      <c r="L242" s="12">
        <v>43476</v>
      </c>
      <c r="M242" s="14">
        <v>0.47222222222222221</v>
      </c>
      <c r="N242" s="6" t="s">
        <v>23</v>
      </c>
      <c r="O242" s="7">
        <v>89.69</v>
      </c>
      <c r="P242" s="2">
        <v>4.7619047620000003</v>
      </c>
      <c r="Q242" s="7">
        <v>4.4844999999999997</v>
      </c>
      <c r="R242" s="8">
        <v>4.9000000000000004</v>
      </c>
      <c r="S242" s="16">
        <f t="shared" si="39"/>
        <v>235602.3704999999</v>
      </c>
      <c r="T242" s="16">
        <f t="shared" si="40"/>
        <v>10.6785</v>
      </c>
      <c r="U242" s="17">
        <f t="shared" si="41"/>
        <v>1042.6500000000001</v>
      </c>
      <c r="V242">
        <f t="shared" si="42"/>
        <v>761</v>
      </c>
      <c r="W242">
        <f t="shared" si="43"/>
        <v>595</v>
      </c>
      <c r="X242">
        <f t="shared" si="44"/>
        <v>761</v>
      </c>
      <c r="Y242" s="17">
        <f t="shared" si="45"/>
        <v>309.595756241787</v>
      </c>
      <c r="Z242" t="str">
        <f t="shared" si="46"/>
        <v>Bad Product</v>
      </c>
      <c r="AA242" t="str">
        <f t="shared" si="47"/>
        <v>Bad</v>
      </c>
      <c r="AB242" t="str">
        <f t="shared" si="48"/>
        <v>Low</v>
      </c>
      <c r="AC242">
        <f t="shared" si="49"/>
        <v>77915.459999999977</v>
      </c>
      <c r="AD242">
        <f t="shared" si="50"/>
        <v>40934.859000000019</v>
      </c>
      <c r="AE242">
        <f t="shared" si="51"/>
        <v>36447.526500000007</v>
      </c>
    </row>
    <row r="243" spans="1:31" ht="15.75" customHeight="1" x14ac:dyDescent="0.2">
      <c r="A243" s="1"/>
      <c r="B243" s="6" t="s">
        <v>276</v>
      </c>
      <c r="C243" s="6" t="s">
        <v>18</v>
      </c>
      <c r="D243" s="6" t="s">
        <v>19</v>
      </c>
      <c r="E243" s="6" t="s">
        <v>27</v>
      </c>
      <c r="F243" s="6" t="s">
        <v>31</v>
      </c>
      <c r="G243" s="6" t="s">
        <v>44</v>
      </c>
      <c r="H243" s="7">
        <v>24.94</v>
      </c>
      <c r="I243" s="9">
        <v>9</v>
      </c>
      <c r="J243" s="7">
        <v>11.223000000000001</v>
      </c>
      <c r="K243" s="7">
        <v>235.68299999999999</v>
      </c>
      <c r="L243" s="12">
        <v>43476</v>
      </c>
      <c r="M243" s="14">
        <v>0.7006944444444444</v>
      </c>
      <c r="N243" s="6" t="s">
        <v>33</v>
      </c>
      <c r="O243" s="7">
        <v>224.46</v>
      </c>
      <c r="P243" s="2">
        <v>4.7619047620000003</v>
      </c>
      <c r="Q243" s="7">
        <v>11.223000000000001</v>
      </c>
      <c r="R243" s="8">
        <v>5.6</v>
      </c>
      <c r="S243" s="16">
        <f t="shared" si="39"/>
        <v>235508.19599999988</v>
      </c>
      <c r="T243" s="16">
        <f t="shared" si="40"/>
        <v>10.6785</v>
      </c>
      <c r="U243" s="17">
        <f t="shared" si="41"/>
        <v>1042.6500000000001</v>
      </c>
      <c r="V243">
        <f t="shared" si="42"/>
        <v>760</v>
      </c>
      <c r="W243">
        <f t="shared" si="43"/>
        <v>595</v>
      </c>
      <c r="X243">
        <f t="shared" si="44"/>
        <v>760</v>
      </c>
      <c r="Y243" s="17">
        <f t="shared" si="45"/>
        <v>309.87920526315776</v>
      </c>
      <c r="Z243" t="str">
        <f t="shared" si="46"/>
        <v>Bad Product</v>
      </c>
      <c r="AA243" t="str">
        <f t="shared" si="47"/>
        <v>Bad</v>
      </c>
      <c r="AB243" t="str">
        <f t="shared" si="48"/>
        <v>Low</v>
      </c>
      <c r="AC243">
        <f t="shared" si="49"/>
        <v>77915.459999999977</v>
      </c>
      <c r="AD243">
        <f t="shared" si="50"/>
        <v>40934.859000000019</v>
      </c>
      <c r="AE243">
        <f t="shared" si="51"/>
        <v>36353.352000000006</v>
      </c>
    </row>
    <row r="244" spans="1:31" ht="15.75" customHeight="1" x14ac:dyDescent="0.2">
      <c r="A244" s="1"/>
      <c r="B244" s="6" t="s">
        <v>277</v>
      </c>
      <c r="C244" s="6" t="s">
        <v>18</v>
      </c>
      <c r="D244" s="6" t="s">
        <v>19</v>
      </c>
      <c r="E244" s="6" t="s">
        <v>27</v>
      </c>
      <c r="F244" s="6" t="s">
        <v>31</v>
      </c>
      <c r="G244" s="6" t="s">
        <v>22</v>
      </c>
      <c r="H244" s="7">
        <v>59.77</v>
      </c>
      <c r="I244" s="9">
        <v>2</v>
      </c>
      <c r="J244" s="7">
        <v>5.9770000000000003</v>
      </c>
      <c r="K244" s="7">
        <v>125.517</v>
      </c>
      <c r="L244" s="12">
        <v>43535</v>
      </c>
      <c r="M244" s="14">
        <v>0.50069444444444444</v>
      </c>
      <c r="N244" s="6" t="s">
        <v>33</v>
      </c>
      <c r="O244" s="7">
        <v>119.54</v>
      </c>
      <c r="P244" s="2">
        <v>4.7619047620000003</v>
      </c>
      <c r="Q244" s="7">
        <v>5.9770000000000003</v>
      </c>
      <c r="R244" s="8">
        <v>5.8</v>
      </c>
      <c r="S244" s="16">
        <f t="shared" si="39"/>
        <v>235272.51299999989</v>
      </c>
      <c r="T244" s="16">
        <f t="shared" si="40"/>
        <v>10.6785</v>
      </c>
      <c r="U244" s="17">
        <f t="shared" si="41"/>
        <v>1042.6500000000001</v>
      </c>
      <c r="V244">
        <f t="shared" si="42"/>
        <v>759</v>
      </c>
      <c r="W244">
        <f t="shared" si="43"/>
        <v>595</v>
      </c>
      <c r="X244">
        <f t="shared" si="44"/>
        <v>759</v>
      </c>
      <c r="Y244" s="17">
        <f t="shared" si="45"/>
        <v>309.97696047430816</v>
      </c>
      <c r="Z244" t="str">
        <f t="shared" si="46"/>
        <v>Bad Product</v>
      </c>
      <c r="AA244" t="str">
        <f t="shared" si="47"/>
        <v>Bad</v>
      </c>
      <c r="AB244" t="str">
        <f t="shared" si="48"/>
        <v>Low</v>
      </c>
      <c r="AC244">
        <f t="shared" si="49"/>
        <v>77915.459999999977</v>
      </c>
      <c r="AD244">
        <f t="shared" si="50"/>
        <v>40934.859000000019</v>
      </c>
      <c r="AE244">
        <f t="shared" si="51"/>
        <v>36117.669000000009</v>
      </c>
    </row>
    <row r="245" spans="1:31" ht="15.75" customHeight="1" x14ac:dyDescent="0.2">
      <c r="A245" s="1"/>
      <c r="B245" s="6" t="s">
        <v>278</v>
      </c>
      <c r="C245" s="6" t="s">
        <v>25</v>
      </c>
      <c r="D245" s="6" t="s">
        <v>26</v>
      </c>
      <c r="E245" s="6" t="s">
        <v>20</v>
      </c>
      <c r="F245" s="6" t="s">
        <v>31</v>
      </c>
      <c r="G245" s="6" t="s">
        <v>46</v>
      </c>
      <c r="H245" s="7">
        <v>93.2</v>
      </c>
      <c r="I245" s="9">
        <v>2</v>
      </c>
      <c r="J245" s="7">
        <v>9.32</v>
      </c>
      <c r="K245" s="7">
        <v>195.72</v>
      </c>
      <c r="L245" s="12">
        <v>43524</v>
      </c>
      <c r="M245" s="14">
        <v>0.77569444444444446</v>
      </c>
      <c r="N245" s="6" t="s">
        <v>33</v>
      </c>
      <c r="O245" s="7">
        <v>186.4</v>
      </c>
      <c r="P245" s="2">
        <v>4.7619047620000003</v>
      </c>
      <c r="Q245" s="7">
        <v>9.32</v>
      </c>
      <c r="R245" s="8">
        <v>6</v>
      </c>
      <c r="S245" s="16">
        <f t="shared" si="39"/>
        <v>235146.9959999999</v>
      </c>
      <c r="T245" s="16">
        <f t="shared" si="40"/>
        <v>10.6785</v>
      </c>
      <c r="U245" s="17">
        <f t="shared" si="41"/>
        <v>1042.6500000000001</v>
      </c>
      <c r="V245">
        <f t="shared" si="42"/>
        <v>758</v>
      </c>
      <c r="W245">
        <f t="shared" si="43"/>
        <v>595</v>
      </c>
      <c r="X245">
        <f t="shared" si="44"/>
        <v>758</v>
      </c>
      <c r="Y245" s="17">
        <f t="shared" si="45"/>
        <v>310.22031134564628</v>
      </c>
      <c r="Z245" t="str">
        <f t="shared" si="46"/>
        <v>Bad Product</v>
      </c>
      <c r="AA245" t="str">
        <f t="shared" si="47"/>
        <v>Bad</v>
      </c>
      <c r="AB245" t="str">
        <f t="shared" si="48"/>
        <v>Low</v>
      </c>
      <c r="AC245">
        <f t="shared" si="49"/>
        <v>77915.459999999977</v>
      </c>
      <c r="AD245">
        <f t="shared" si="50"/>
        <v>40934.859000000019</v>
      </c>
      <c r="AE245">
        <f t="shared" si="51"/>
        <v>35992.152000000002</v>
      </c>
    </row>
    <row r="246" spans="1:31" ht="15.75" customHeight="1" x14ac:dyDescent="0.2">
      <c r="A246" s="1"/>
      <c r="B246" s="6" t="s">
        <v>279</v>
      </c>
      <c r="C246" s="6" t="s">
        <v>18</v>
      </c>
      <c r="D246" s="6" t="s">
        <v>19</v>
      </c>
      <c r="E246" s="6" t="s">
        <v>20</v>
      </c>
      <c r="F246" s="6" t="s">
        <v>31</v>
      </c>
      <c r="G246" s="6" t="s">
        <v>32</v>
      </c>
      <c r="H246" s="7">
        <v>62.65</v>
      </c>
      <c r="I246" s="9">
        <v>4</v>
      </c>
      <c r="J246" s="7">
        <v>12.53</v>
      </c>
      <c r="K246" s="7">
        <v>263.13</v>
      </c>
      <c r="L246" s="12">
        <v>43470</v>
      </c>
      <c r="M246" s="14">
        <v>0.47569444444444442</v>
      </c>
      <c r="N246" s="6" t="s">
        <v>29</v>
      </c>
      <c r="O246" s="7">
        <v>250.6</v>
      </c>
      <c r="P246" s="2">
        <v>4.7619047620000003</v>
      </c>
      <c r="Q246" s="7">
        <v>12.53</v>
      </c>
      <c r="R246" s="8">
        <v>4.2</v>
      </c>
      <c r="S246" s="16">
        <f t="shared" si="39"/>
        <v>234951.2759999999</v>
      </c>
      <c r="T246" s="16">
        <f t="shared" si="40"/>
        <v>10.6785</v>
      </c>
      <c r="U246" s="17">
        <f t="shared" si="41"/>
        <v>1042.6500000000001</v>
      </c>
      <c r="V246">
        <f t="shared" si="42"/>
        <v>757</v>
      </c>
      <c r="W246">
        <f t="shared" si="43"/>
        <v>595</v>
      </c>
      <c r="X246">
        <f t="shared" si="44"/>
        <v>757</v>
      </c>
      <c r="Y246" s="17">
        <f t="shared" si="45"/>
        <v>310.37156671069999</v>
      </c>
      <c r="Z246" t="str">
        <f t="shared" si="46"/>
        <v>Bad Product</v>
      </c>
      <c r="AA246" t="str">
        <f t="shared" si="47"/>
        <v>Bad</v>
      </c>
      <c r="AB246" t="str">
        <f t="shared" si="48"/>
        <v>Low</v>
      </c>
      <c r="AC246">
        <f t="shared" si="49"/>
        <v>77915.459999999977</v>
      </c>
      <c r="AD246">
        <f t="shared" si="50"/>
        <v>40934.859000000019</v>
      </c>
      <c r="AE246">
        <f t="shared" si="51"/>
        <v>35992.152000000002</v>
      </c>
    </row>
    <row r="247" spans="1:31" ht="15.75" customHeight="1" x14ac:dyDescent="0.2">
      <c r="A247" s="1"/>
      <c r="B247" s="6" t="s">
        <v>280</v>
      </c>
      <c r="C247" s="6" t="s">
        <v>42</v>
      </c>
      <c r="D247" s="6" t="s">
        <v>43</v>
      </c>
      <c r="E247" s="6" t="s">
        <v>27</v>
      </c>
      <c r="F247" s="6" t="s">
        <v>31</v>
      </c>
      <c r="G247" s="6" t="s">
        <v>32</v>
      </c>
      <c r="H247" s="7">
        <v>93.87</v>
      </c>
      <c r="I247" s="9">
        <v>8</v>
      </c>
      <c r="J247" s="7">
        <v>37.548000000000002</v>
      </c>
      <c r="K247" s="7">
        <v>788.50800000000004</v>
      </c>
      <c r="L247" s="12">
        <v>43498</v>
      </c>
      <c r="M247" s="14">
        <v>0.77916666666666667</v>
      </c>
      <c r="N247" s="6" t="s">
        <v>33</v>
      </c>
      <c r="O247" s="7">
        <v>750.96</v>
      </c>
      <c r="P247" s="2">
        <v>4.7619047620000003</v>
      </c>
      <c r="Q247" s="7">
        <v>37.548000000000002</v>
      </c>
      <c r="R247" s="8">
        <v>8.3000000000000007</v>
      </c>
      <c r="S247" s="16">
        <f t="shared" si="39"/>
        <v>234688.14599999992</v>
      </c>
      <c r="T247" s="16">
        <f t="shared" si="40"/>
        <v>10.6785</v>
      </c>
      <c r="U247" s="17">
        <f t="shared" si="41"/>
        <v>1042.6500000000001</v>
      </c>
      <c r="V247">
        <f t="shared" si="42"/>
        <v>756</v>
      </c>
      <c r="W247">
        <f t="shared" si="43"/>
        <v>595</v>
      </c>
      <c r="X247">
        <f t="shared" si="44"/>
        <v>756</v>
      </c>
      <c r="Y247" s="17">
        <f t="shared" si="45"/>
        <v>310.43405555555546</v>
      </c>
      <c r="Z247" t="str">
        <f t="shared" si="46"/>
        <v>Good Product</v>
      </c>
      <c r="AA247" t="str">
        <f t="shared" si="47"/>
        <v>Good</v>
      </c>
      <c r="AB247" t="str">
        <f t="shared" si="48"/>
        <v>High</v>
      </c>
      <c r="AC247">
        <f t="shared" si="49"/>
        <v>77915.459999999977</v>
      </c>
      <c r="AD247">
        <f t="shared" si="50"/>
        <v>40934.859000000019</v>
      </c>
      <c r="AE247">
        <f t="shared" si="51"/>
        <v>35729.022000000004</v>
      </c>
    </row>
    <row r="248" spans="1:31" ht="15.75" customHeight="1" x14ac:dyDescent="0.2">
      <c r="A248" s="1"/>
      <c r="B248" s="6" t="s">
        <v>281</v>
      </c>
      <c r="C248" s="6" t="s">
        <v>18</v>
      </c>
      <c r="D248" s="6" t="s">
        <v>19</v>
      </c>
      <c r="E248" s="6" t="s">
        <v>20</v>
      </c>
      <c r="F248" s="6" t="s">
        <v>31</v>
      </c>
      <c r="G248" s="6" t="s">
        <v>32</v>
      </c>
      <c r="H248" s="7">
        <v>47.59</v>
      </c>
      <c r="I248" s="9">
        <v>8</v>
      </c>
      <c r="J248" s="7">
        <v>19.036000000000001</v>
      </c>
      <c r="K248" s="7">
        <v>399.75599999999997</v>
      </c>
      <c r="L248" s="12">
        <v>43466</v>
      </c>
      <c r="M248" s="14">
        <v>0.61597222222222225</v>
      </c>
      <c r="N248" s="6" t="s">
        <v>29</v>
      </c>
      <c r="O248" s="7">
        <v>380.72</v>
      </c>
      <c r="P248" s="2">
        <v>4.7619047620000003</v>
      </c>
      <c r="Q248" s="7">
        <v>19.036000000000001</v>
      </c>
      <c r="R248" s="8">
        <v>5.7</v>
      </c>
      <c r="S248" s="16">
        <f t="shared" si="39"/>
        <v>233899.63799999989</v>
      </c>
      <c r="T248" s="16">
        <f t="shared" si="40"/>
        <v>10.6785</v>
      </c>
      <c r="U248" s="17">
        <f t="shared" si="41"/>
        <v>1042.6500000000001</v>
      </c>
      <c r="V248">
        <f t="shared" si="42"/>
        <v>755</v>
      </c>
      <c r="W248">
        <f t="shared" si="43"/>
        <v>595</v>
      </c>
      <c r="X248">
        <f t="shared" si="44"/>
        <v>755</v>
      </c>
      <c r="Y248" s="17">
        <f t="shared" si="45"/>
        <v>309.80084503311241</v>
      </c>
      <c r="Z248" t="str">
        <f t="shared" si="46"/>
        <v>Bad Product</v>
      </c>
      <c r="AA248" t="str">
        <f t="shared" si="47"/>
        <v>Bad</v>
      </c>
      <c r="AB248" t="str">
        <f t="shared" si="48"/>
        <v>Low</v>
      </c>
      <c r="AC248">
        <f t="shared" si="49"/>
        <v>77126.951999999961</v>
      </c>
      <c r="AD248">
        <f t="shared" si="50"/>
        <v>40934.859000000019</v>
      </c>
      <c r="AE248">
        <f t="shared" si="51"/>
        <v>35729.022000000004</v>
      </c>
    </row>
    <row r="249" spans="1:31" ht="15.75" customHeight="1" x14ac:dyDescent="0.2">
      <c r="A249" s="1"/>
      <c r="B249" s="6" t="s">
        <v>282</v>
      </c>
      <c r="C249" s="6" t="s">
        <v>42</v>
      </c>
      <c r="D249" s="6" t="s">
        <v>43</v>
      </c>
      <c r="E249" s="6" t="s">
        <v>20</v>
      </c>
      <c r="F249" s="6" t="s">
        <v>21</v>
      </c>
      <c r="G249" s="6" t="s">
        <v>28</v>
      </c>
      <c r="H249" s="7">
        <v>81.400000000000006</v>
      </c>
      <c r="I249" s="9">
        <v>3</v>
      </c>
      <c r="J249" s="7">
        <v>12.21</v>
      </c>
      <c r="K249" s="7">
        <v>256.41000000000003</v>
      </c>
      <c r="L249" s="12">
        <v>43505</v>
      </c>
      <c r="M249" s="14">
        <v>0.82152777777777775</v>
      </c>
      <c r="N249" s="6" t="s">
        <v>29</v>
      </c>
      <c r="O249" s="7">
        <v>244.2</v>
      </c>
      <c r="P249" s="2">
        <v>4.7619047620000003</v>
      </c>
      <c r="Q249" s="7">
        <v>12.21</v>
      </c>
      <c r="R249" s="8">
        <v>4.8</v>
      </c>
      <c r="S249" s="16">
        <f t="shared" si="39"/>
        <v>233499.88199999987</v>
      </c>
      <c r="T249" s="16">
        <f t="shared" si="40"/>
        <v>10.6785</v>
      </c>
      <c r="U249" s="17">
        <f t="shared" si="41"/>
        <v>1042.6500000000001</v>
      </c>
      <c r="V249">
        <f t="shared" si="42"/>
        <v>754</v>
      </c>
      <c r="W249">
        <f t="shared" si="43"/>
        <v>595</v>
      </c>
      <c r="X249">
        <f t="shared" si="44"/>
        <v>754</v>
      </c>
      <c r="Y249" s="17">
        <f t="shared" si="45"/>
        <v>309.68154111405818</v>
      </c>
      <c r="Z249" t="str">
        <f t="shared" si="46"/>
        <v>Bad Product</v>
      </c>
      <c r="AA249" t="str">
        <f t="shared" si="47"/>
        <v>Bad</v>
      </c>
      <c r="AB249" t="str">
        <f t="shared" si="48"/>
        <v>Low</v>
      </c>
      <c r="AC249">
        <f t="shared" si="49"/>
        <v>77126.951999999961</v>
      </c>
      <c r="AD249">
        <f t="shared" si="50"/>
        <v>40934.859000000019</v>
      </c>
      <c r="AE249">
        <f t="shared" si="51"/>
        <v>35329.266000000003</v>
      </c>
    </row>
    <row r="250" spans="1:31" ht="15.75" customHeight="1" x14ac:dyDescent="0.2">
      <c r="A250" s="1"/>
      <c r="B250" s="6" t="s">
        <v>283</v>
      </c>
      <c r="C250" s="6" t="s">
        <v>18</v>
      </c>
      <c r="D250" s="6" t="s">
        <v>19</v>
      </c>
      <c r="E250" s="6" t="s">
        <v>20</v>
      </c>
      <c r="F250" s="6" t="s">
        <v>31</v>
      </c>
      <c r="G250" s="6" t="s">
        <v>46</v>
      </c>
      <c r="H250" s="7">
        <v>17.940000000000001</v>
      </c>
      <c r="I250" s="9">
        <v>5</v>
      </c>
      <c r="J250" s="7">
        <v>4.4850000000000003</v>
      </c>
      <c r="K250" s="7">
        <v>94.185000000000002</v>
      </c>
      <c r="L250" s="12">
        <v>43488</v>
      </c>
      <c r="M250" s="14">
        <v>0.58611111111111114</v>
      </c>
      <c r="N250" s="6" t="s">
        <v>23</v>
      </c>
      <c r="O250" s="7">
        <v>89.7</v>
      </c>
      <c r="P250" s="2">
        <v>4.7619047620000003</v>
      </c>
      <c r="Q250" s="7">
        <v>4.4850000000000003</v>
      </c>
      <c r="R250" s="8">
        <v>6.8</v>
      </c>
      <c r="S250" s="16">
        <f t="shared" si="39"/>
        <v>233243.47199999986</v>
      </c>
      <c r="T250" s="16">
        <f t="shared" si="40"/>
        <v>10.6785</v>
      </c>
      <c r="U250" s="17">
        <f t="shared" si="41"/>
        <v>1042.6500000000001</v>
      </c>
      <c r="V250">
        <f t="shared" si="42"/>
        <v>753</v>
      </c>
      <c r="W250">
        <f t="shared" si="43"/>
        <v>595</v>
      </c>
      <c r="X250">
        <f t="shared" si="44"/>
        <v>753</v>
      </c>
      <c r="Y250" s="17">
        <f t="shared" si="45"/>
        <v>309.75228685258946</v>
      </c>
      <c r="Z250" t="str">
        <f t="shared" si="46"/>
        <v>Bad Product</v>
      </c>
      <c r="AA250" t="str">
        <f t="shared" si="47"/>
        <v>Bad</v>
      </c>
      <c r="AB250" t="str">
        <f t="shared" si="48"/>
        <v>Medium</v>
      </c>
      <c r="AC250">
        <f t="shared" si="49"/>
        <v>76870.541999999972</v>
      </c>
      <c r="AD250">
        <f t="shared" si="50"/>
        <v>40678.449000000022</v>
      </c>
      <c r="AE250">
        <f t="shared" si="51"/>
        <v>35329.266000000003</v>
      </c>
    </row>
    <row r="251" spans="1:31" ht="15.75" customHeight="1" x14ac:dyDescent="0.2">
      <c r="A251" s="1"/>
      <c r="B251" s="6" t="s">
        <v>284</v>
      </c>
      <c r="C251" s="6" t="s">
        <v>18</v>
      </c>
      <c r="D251" s="6" t="s">
        <v>19</v>
      </c>
      <c r="E251" s="6" t="s">
        <v>20</v>
      </c>
      <c r="F251" s="6" t="s">
        <v>31</v>
      </c>
      <c r="G251" s="6" t="s">
        <v>28</v>
      </c>
      <c r="H251" s="7">
        <v>77.72</v>
      </c>
      <c r="I251" s="9">
        <v>4</v>
      </c>
      <c r="J251" s="7">
        <v>15.544</v>
      </c>
      <c r="K251" s="7">
        <v>326.42399999999998</v>
      </c>
      <c r="L251" s="12">
        <v>43472</v>
      </c>
      <c r="M251" s="14">
        <v>0.6743055555555556</v>
      </c>
      <c r="N251" s="6" t="s">
        <v>33</v>
      </c>
      <c r="O251" s="7">
        <v>310.88</v>
      </c>
      <c r="P251" s="2">
        <v>4.7619047620000003</v>
      </c>
      <c r="Q251" s="7">
        <v>15.544</v>
      </c>
      <c r="R251" s="8">
        <v>8.8000000000000007</v>
      </c>
      <c r="S251" s="16">
        <f t="shared" si="39"/>
        <v>233149.28699999987</v>
      </c>
      <c r="T251" s="16">
        <f t="shared" si="40"/>
        <v>10.6785</v>
      </c>
      <c r="U251" s="17">
        <f t="shared" si="41"/>
        <v>1042.6500000000001</v>
      </c>
      <c r="V251">
        <f t="shared" si="42"/>
        <v>752</v>
      </c>
      <c r="W251">
        <f t="shared" si="43"/>
        <v>595</v>
      </c>
      <c r="X251">
        <f t="shared" si="44"/>
        <v>752</v>
      </c>
      <c r="Y251" s="17">
        <f t="shared" si="45"/>
        <v>310.03894547872324</v>
      </c>
      <c r="Z251" t="str">
        <f t="shared" si="46"/>
        <v>Good Product</v>
      </c>
      <c r="AA251" t="str">
        <f t="shared" si="47"/>
        <v>Bad</v>
      </c>
      <c r="AB251" t="str">
        <f t="shared" si="48"/>
        <v>High</v>
      </c>
      <c r="AC251">
        <f t="shared" si="49"/>
        <v>76870.541999999972</v>
      </c>
      <c r="AD251">
        <f t="shared" si="50"/>
        <v>40678.449000000022</v>
      </c>
      <c r="AE251">
        <f t="shared" si="51"/>
        <v>35235.080999999998</v>
      </c>
    </row>
    <row r="252" spans="1:31" ht="15.75" customHeight="1" x14ac:dyDescent="0.2">
      <c r="A252" s="1"/>
      <c r="B252" s="6" t="s">
        <v>285</v>
      </c>
      <c r="C252" s="6" t="s">
        <v>42</v>
      </c>
      <c r="D252" s="6" t="s">
        <v>43</v>
      </c>
      <c r="E252" s="6" t="s">
        <v>27</v>
      </c>
      <c r="F252" s="6" t="s">
        <v>31</v>
      </c>
      <c r="G252" s="6" t="s">
        <v>44</v>
      </c>
      <c r="H252" s="7">
        <v>73.06</v>
      </c>
      <c r="I252" s="9">
        <v>7</v>
      </c>
      <c r="J252" s="7">
        <v>25.571000000000002</v>
      </c>
      <c r="K252" s="7">
        <v>536.99099999999999</v>
      </c>
      <c r="L252" s="12">
        <v>43479</v>
      </c>
      <c r="M252" s="14">
        <v>0.79583333333333328</v>
      </c>
      <c r="N252" s="6" t="s">
        <v>33</v>
      </c>
      <c r="O252" s="7">
        <v>511.42</v>
      </c>
      <c r="P252" s="2">
        <v>4.7619047620000003</v>
      </c>
      <c r="Q252" s="7">
        <v>25.571000000000002</v>
      </c>
      <c r="R252" s="8">
        <v>4.2</v>
      </c>
      <c r="S252" s="16">
        <f t="shared" si="39"/>
        <v>232822.86299999987</v>
      </c>
      <c r="T252" s="16">
        <f t="shared" si="40"/>
        <v>10.6785</v>
      </c>
      <c r="U252" s="17">
        <f t="shared" si="41"/>
        <v>1042.6500000000001</v>
      </c>
      <c r="V252">
        <f t="shared" si="42"/>
        <v>751</v>
      </c>
      <c r="W252">
        <f t="shared" si="43"/>
        <v>595</v>
      </c>
      <c r="X252">
        <f t="shared" si="44"/>
        <v>751</v>
      </c>
      <c r="Y252" s="17">
        <f t="shared" si="45"/>
        <v>310.01712782956042</v>
      </c>
      <c r="Z252" t="str">
        <f t="shared" si="46"/>
        <v>Bad Product</v>
      </c>
      <c r="AA252" t="str">
        <f t="shared" si="47"/>
        <v>Bad</v>
      </c>
      <c r="AB252" t="str">
        <f t="shared" si="48"/>
        <v>Low</v>
      </c>
      <c r="AC252">
        <f t="shared" si="49"/>
        <v>76870.541999999972</v>
      </c>
      <c r="AD252">
        <f t="shared" si="50"/>
        <v>40678.449000000022</v>
      </c>
      <c r="AE252">
        <f t="shared" si="51"/>
        <v>34908.657000000007</v>
      </c>
    </row>
    <row r="253" spans="1:31" ht="15.75" customHeight="1" x14ac:dyDescent="0.2">
      <c r="A253" s="1"/>
      <c r="B253" s="6" t="s">
        <v>286</v>
      </c>
      <c r="C253" s="6" t="s">
        <v>42</v>
      </c>
      <c r="D253" s="6" t="s">
        <v>43</v>
      </c>
      <c r="E253" s="6" t="s">
        <v>20</v>
      </c>
      <c r="F253" s="6" t="s">
        <v>31</v>
      </c>
      <c r="G253" s="6" t="s">
        <v>44</v>
      </c>
      <c r="H253" s="7">
        <v>46.55</v>
      </c>
      <c r="I253" s="9">
        <v>9</v>
      </c>
      <c r="J253" s="7">
        <v>20.947500000000002</v>
      </c>
      <c r="K253" s="7">
        <v>439.89749999999998</v>
      </c>
      <c r="L253" s="12">
        <v>43498</v>
      </c>
      <c r="M253" s="14">
        <v>0.64861111111111114</v>
      </c>
      <c r="N253" s="6" t="s">
        <v>23</v>
      </c>
      <c r="O253" s="7">
        <v>418.95</v>
      </c>
      <c r="P253" s="2">
        <v>4.7619047620000003</v>
      </c>
      <c r="Q253" s="7">
        <v>20.947500000000002</v>
      </c>
      <c r="R253" s="8">
        <v>6.4</v>
      </c>
      <c r="S253" s="16">
        <f t="shared" si="39"/>
        <v>232285.87199999986</v>
      </c>
      <c r="T253" s="16">
        <f t="shared" si="40"/>
        <v>10.6785</v>
      </c>
      <c r="U253" s="17">
        <f t="shared" si="41"/>
        <v>1042.6500000000001</v>
      </c>
      <c r="V253">
        <f t="shared" si="42"/>
        <v>750</v>
      </c>
      <c r="W253">
        <f t="shared" si="43"/>
        <v>595</v>
      </c>
      <c r="X253">
        <f t="shared" si="44"/>
        <v>750</v>
      </c>
      <c r="Y253" s="17">
        <f t="shared" si="45"/>
        <v>309.71449599999983</v>
      </c>
      <c r="Z253" t="str">
        <f t="shared" si="46"/>
        <v>Bad Product</v>
      </c>
      <c r="AA253" t="str">
        <f t="shared" si="47"/>
        <v>Bad</v>
      </c>
      <c r="AB253" t="str">
        <f t="shared" si="48"/>
        <v>Low</v>
      </c>
      <c r="AC253">
        <f t="shared" si="49"/>
        <v>76333.550999999992</v>
      </c>
      <c r="AD253">
        <f t="shared" si="50"/>
        <v>40678.449000000022</v>
      </c>
      <c r="AE253">
        <f t="shared" si="51"/>
        <v>34908.657000000007</v>
      </c>
    </row>
    <row r="254" spans="1:31" ht="15.75" customHeight="1" x14ac:dyDescent="0.2">
      <c r="A254" s="1"/>
      <c r="B254" s="6" t="s">
        <v>287</v>
      </c>
      <c r="C254" s="6" t="s">
        <v>25</v>
      </c>
      <c r="D254" s="6" t="s">
        <v>26</v>
      </c>
      <c r="E254" s="6" t="s">
        <v>20</v>
      </c>
      <c r="F254" s="6" t="s">
        <v>31</v>
      </c>
      <c r="G254" s="6" t="s">
        <v>46</v>
      </c>
      <c r="H254" s="7">
        <v>35.19</v>
      </c>
      <c r="I254" s="9">
        <v>10</v>
      </c>
      <c r="J254" s="7">
        <v>17.594999999999999</v>
      </c>
      <c r="K254" s="7">
        <v>369.495</v>
      </c>
      <c r="L254" s="12">
        <v>43541</v>
      </c>
      <c r="M254" s="14">
        <v>0.79583333333333328</v>
      </c>
      <c r="N254" s="6" t="s">
        <v>33</v>
      </c>
      <c r="O254" s="7">
        <v>351.9</v>
      </c>
      <c r="P254" s="2">
        <v>4.7619047620000003</v>
      </c>
      <c r="Q254" s="7">
        <v>17.594999999999999</v>
      </c>
      <c r="R254" s="8">
        <v>8.4</v>
      </c>
      <c r="S254" s="16">
        <f t="shared" si="39"/>
        <v>231845.97449999984</v>
      </c>
      <c r="T254" s="16">
        <f t="shared" si="40"/>
        <v>10.6785</v>
      </c>
      <c r="U254" s="17">
        <f t="shared" si="41"/>
        <v>1042.6500000000001</v>
      </c>
      <c r="V254">
        <f t="shared" si="42"/>
        <v>749</v>
      </c>
      <c r="W254">
        <f t="shared" si="43"/>
        <v>595</v>
      </c>
      <c r="X254">
        <f t="shared" si="44"/>
        <v>749</v>
      </c>
      <c r="Y254" s="17">
        <f t="shared" si="45"/>
        <v>309.54068691588765</v>
      </c>
      <c r="Z254" t="str">
        <f t="shared" si="46"/>
        <v>Good Product</v>
      </c>
      <c r="AA254" t="str">
        <f t="shared" si="47"/>
        <v>Bad</v>
      </c>
      <c r="AB254" t="str">
        <f t="shared" si="48"/>
        <v>High</v>
      </c>
      <c r="AC254">
        <f t="shared" si="49"/>
        <v>75893.6535</v>
      </c>
      <c r="AD254">
        <f t="shared" si="50"/>
        <v>40678.449000000022</v>
      </c>
      <c r="AE254">
        <f t="shared" si="51"/>
        <v>34908.657000000007</v>
      </c>
    </row>
    <row r="255" spans="1:31" ht="15.75" customHeight="1" x14ac:dyDescent="0.2">
      <c r="A255" s="1"/>
      <c r="B255" s="6" t="s">
        <v>288</v>
      </c>
      <c r="C255" s="6" t="s">
        <v>25</v>
      </c>
      <c r="D255" s="6" t="s">
        <v>26</v>
      </c>
      <c r="E255" s="6" t="s">
        <v>27</v>
      </c>
      <c r="F255" s="6" t="s">
        <v>21</v>
      </c>
      <c r="G255" s="6" t="s">
        <v>36</v>
      </c>
      <c r="H255" s="7">
        <v>14.39</v>
      </c>
      <c r="I255" s="9">
        <v>2</v>
      </c>
      <c r="J255" s="7">
        <v>1.4390000000000001</v>
      </c>
      <c r="K255" s="7">
        <v>30.219000000000001</v>
      </c>
      <c r="L255" s="12">
        <v>43526</v>
      </c>
      <c r="M255" s="14">
        <v>0.82222222222222219</v>
      </c>
      <c r="N255" s="6" t="s">
        <v>33</v>
      </c>
      <c r="O255" s="7">
        <v>28.78</v>
      </c>
      <c r="P255" s="2">
        <v>4.7619047620000003</v>
      </c>
      <c r="Q255" s="7">
        <v>1.4390000000000001</v>
      </c>
      <c r="R255" s="8">
        <v>7.2</v>
      </c>
      <c r="S255" s="16">
        <f t="shared" si="39"/>
        <v>231476.47949999984</v>
      </c>
      <c r="T255" s="16">
        <f t="shared" si="40"/>
        <v>10.6785</v>
      </c>
      <c r="U255" s="17">
        <f t="shared" si="41"/>
        <v>1042.6500000000001</v>
      </c>
      <c r="V255">
        <f t="shared" si="42"/>
        <v>748</v>
      </c>
      <c r="W255">
        <f t="shared" si="43"/>
        <v>595</v>
      </c>
      <c r="X255">
        <f t="shared" si="44"/>
        <v>748</v>
      </c>
      <c r="Y255" s="17">
        <f t="shared" si="45"/>
        <v>309.46053409090888</v>
      </c>
      <c r="Z255" t="str">
        <f t="shared" si="46"/>
        <v>Bad Product</v>
      </c>
      <c r="AA255" t="str">
        <f t="shared" si="47"/>
        <v>Bad</v>
      </c>
      <c r="AB255" t="str">
        <f t="shared" si="48"/>
        <v>Medium</v>
      </c>
      <c r="AC255">
        <f t="shared" si="49"/>
        <v>75893.6535</v>
      </c>
      <c r="AD255">
        <f t="shared" si="50"/>
        <v>40678.449000000022</v>
      </c>
      <c r="AE255">
        <f t="shared" si="51"/>
        <v>34908.657000000007</v>
      </c>
    </row>
    <row r="256" spans="1:31" ht="15.75" customHeight="1" x14ac:dyDescent="0.2">
      <c r="A256" s="1"/>
      <c r="B256" s="6" t="s">
        <v>289</v>
      </c>
      <c r="C256" s="6" t="s">
        <v>18</v>
      </c>
      <c r="D256" s="6" t="s">
        <v>19</v>
      </c>
      <c r="E256" s="6" t="s">
        <v>27</v>
      </c>
      <c r="F256" s="6" t="s">
        <v>31</v>
      </c>
      <c r="G256" s="6" t="s">
        <v>32</v>
      </c>
      <c r="H256" s="7">
        <v>23.75</v>
      </c>
      <c r="I256" s="9">
        <v>4</v>
      </c>
      <c r="J256" s="7">
        <v>4.75</v>
      </c>
      <c r="K256" s="7">
        <v>99.75</v>
      </c>
      <c r="L256" s="12">
        <v>43540</v>
      </c>
      <c r="M256" s="14">
        <v>0.47361111111111109</v>
      </c>
      <c r="N256" s="6" t="s">
        <v>29</v>
      </c>
      <c r="O256" s="7">
        <v>95</v>
      </c>
      <c r="P256" s="2">
        <v>4.7619047620000003</v>
      </c>
      <c r="Q256" s="7">
        <v>4.75</v>
      </c>
      <c r="R256" s="8">
        <v>5.2</v>
      </c>
      <c r="S256" s="16">
        <f t="shared" si="39"/>
        <v>231446.26049999983</v>
      </c>
      <c r="T256" s="16">
        <f t="shared" si="40"/>
        <v>10.6785</v>
      </c>
      <c r="U256" s="17">
        <f t="shared" si="41"/>
        <v>1042.6500000000001</v>
      </c>
      <c r="V256">
        <f t="shared" si="42"/>
        <v>747</v>
      </c>
      <c r="W256">
        <f t="shared" si="43"/>
        <v>595</v>
      </c>
      <c r="X256">
        <f t="shared" si="44"/>
        <v>747</v>
      </c>
      <c r="Y256" s="17">
        <f t="shared" si="45"/>
        <v>309.83435140562227</v>
      </c>
      <c r="Z256" t="str">
        <f t="shared" si="46"/>
        <v>Bad Product</v>
      </c>
      <c r="AA256" t="str">
        <f t="shared" si="47"/>
        <v>Bad</v>
      </c>
      <c r="AB256" t="str">
        <f t="shared" si="48"/>
        <v>Low</v>
      </c>
      <c r="AC256">
        <f t="shared" si="49"/>
        <v>75893.6535</v>
      </c>
      <c r="AD256">
        <f t="shared" si="50"/>
        <v>40678.449000000022</v>
      </c>
      <c r="AE256">
        <f t="shared" si="51"/>
        <v>34908.657000000007</v>
      </c>
    </row>
    <row r="257" spans="1:31" ht="15.75" customHeight="1" x14ac:dyDescent="0.2">
      <c r="A257" s="1"/>
      <c r="B257" s="6" t="s">
        <v>290</v>
      </c>
      <c r="C257" s="6" t="s">
        <v>18</v>
      </c>
      <c r="D257" s="6" t="s">
        <v>19</v>
      </c>
      <c r="E257" s="6" t="s">
        <v>20</v>
      </c>
      <c r="F257" s="6" t="s">
        <v>31</v>
      </c>
      <c r="G257" s="6" t="s">
        <v>32</v>
      </c>
      <c r="H257" s="7">
        <v>58.9</v>
      </c>
      <c r="I257" s="9">
        <v>8</v>
      </c>
      <c r="J257" s="7">
        <v>23.56</v>
      </c>
      <c r="K257" s="7">
        <v>494.76</v>
      </c>
      <c r="L257" s="12">
        <v>43471</v>
      </c>
      <c r="M257" s="14">
        <v>0.47430555555555554</v>
      </c>
      <c r="N257" s="6" t="s">
        <v>29</v>
      </c>
      <c r="O257" s="7">
        <v>471.2</v>
      </c>
      <c r="P257" s="2">
        <v>4.7619047620000003</v>
      </c>
      <c r="Q257" s="7">
        <v>23.56</v>
      </c>
      <c r="R257" s="8">
        <v>8.9</v>
      </c>
      <c r="S257" s="16">
        <f t="shared" si="39"/>
        <v>231346.51049999986</v>
      </c>
      <c r="T257" s="16">
        <f t="shared" si="40"/>
        <v>10.6785</v>
      </c>
      <c r="U257" s="17">
        <f t="shared" si="41"/>
        <v>1042.6500000000001</v>
      </c>
      <c r="V257">
        <f t="shared" si="42"/>
        <v>746</v>
      </c>
      <c r="W257">
        <f t="shared" si="43"/>
        <v>595</v>
      </c>
      <c r="X257">
        <f t="shared" si="44"/>
        <v>746</v>
      </c>
      <c r="Y257" s="17">
        <f t="shared" si="45"/>
        <v>310.11596581769419</v>
      </c>
      <c r="Z257" t="str">
        <f t="shared" si="46"/>
        <v>Good Product</v>
      </c>
      <c r="AA257" t="str">
        <f t="shared" si="47"/>
        <v>Bad</v>
      </c>
      <c r="AB257" t="str">
        <f t="shared" si="48"/>
        <v>High</v>
      </c>
      <c r="AC257">
        <f t="shared" si="49"/>
        <v>75893.6535</v>
      </c>
      <c r="AD257">
        <f t="shared" si="50"/>
        <v>40678.449000000022</v>
      </c>
      <c r="AE257">
        <f t="shared" si="51"/>
        <v>34808.907000000007</v>
      </c>
    </row>
    <row r="258" spans="1:31" ht="15.75" customHeight="1" x14ac:dyDescent="0.2">
      <c r="A258" s="1"/>
      <c r="B258" s="6" t="s">
        <v>291</v>
      </c>
      <c r="C258" s="6" t="s">
        <v>42</v>
      </c>
      <c r="D258" s="6" t="s">
        <v>43</v>
      </c>
      <c r="E258" s="6" t="s">
        <v>20</v>
      </c>
      <c r="F258" s="6" t="s">
        <v>31</v>
      </c>
      <c r="G258" s="6" t="s">
        <v>46</v>
      </c>
      <c r="H258" s="7">
        <v>32.619999999999997</v>
      </c>
      <c r="I258" s="9">
        <v>4</v>
      </c>
      <c r="J258" s="7">
        <v>6.524</v>
      </c>
      <c r="K258" s="7">
        <v>137.00399999999999</v>
      </c>
      <c r="L258" s="12">
        <v>43494</v>
      </c>
      <c r="M258" s="14">
        <v>0.59166666666666667</v>
      </c>
      <c r="N258" s="6" t="s">
        <v>29</v>
      </c>
      <c r="O258" s="7">
        <v>130.47999999999999</v>
      </c>
      <c r="P258" s="2">
        <v>4.7619047620000003</v>
      </c>
      <c r="Q258" s="7">
        <v>6.524</v>
      </c>
      <c r="R258" s="8">
        <v>9</v>
      </c>
      <c r="S258" s="16">
        <f t="shared" si="39"/>
        <v>230851.75049999985</v>
      </c>
      <c r="T258" s="16">
        <f t="shared" si="40"/>
        <v>10.6785</v>
      </c>
      <c r="U258" s="17">
        <f t="shared" si="41"/>
        <v>1042.6500000000001</v>
      </c>
      <c r="V258">
        <f t="shared" si="42"/>
        <v>745</v>
      </c>
      <c r="W258">
        <f t="shared" si="43"/>
        <v>595</v>
      </c>
      <c r="X258">
        <f t="shared" si="44"/>
        <v>745</v>
      </c>
      <c r="Y258" s="17">
        <f t="shared" si="45"/>
        <v>309.86812147650988</v>
      </c>
      <c r="Z258" t="str">
        <f t="shared" si="46"/>
        <v>Good Product</v>
      </c>
      <c r="AA258" t="str">
        <f t="shared" si="47"/>
        <v>Bad</v>
      </c>
      <c r="AB258" t="str">
        <f t="shared" si="48"/>
        <v>High</v>
      </c>
      <c r="AC258">
        <f t="shared" si="49"/>
        <v>75893.6535</v>
      </c>
      <c r="AD258">
        <f t="shared" si="50"/>
        <v>40678.449000000022</v>
      </c>
      <c r="AE258">
        <f t="shared" si="51"/>
        <v>34314.147000000012</v>
      </c>
    </row>
    <row r="259" spans="1:31" ht="15.75" customHeight="1" x14ac:dyDescent="0.2">
      <c r="A259" s="1"/>
      <c r="B259" s="6" t="s">
        <v>292</v>
      </c>
      <c r="C259" s="6" t="s">
        <v>18</v>
      </c>
      <c r="D259" s="6" t="s">
        <v>19</v>
      </c>
      <c r="E259" s="6" t="s">
        <v>20</v>
      </c>
      <c r="F259" s="6" t="s">
        <v>31</v>
      </c>
      <c r="G259" s="6" t="s">
        <v>28</v>
      </c>
      <c r="H259" s="7">
        <v>66.349999999999994</v>
      </c>
      <c r="I259" s="9">
        <v>1</v>
      </c>
      <c r="J259" s="7">
        <v>3.3174999999999999</v>
      </c>
      <c r="K259" s="7">
        <v>69.667500000000004</v>
      </c>
      <c r="L259" s="12">
        <v>43496</v>
      </c>
      <c r="M259" s="14">
        <v>0.44861111111111113</v>
      </c>
      <c r="N259" s="6" t="s">
        <v>33</v>
      </c>
      <c r="O259" s="7">
        <v>66.349999999999994</v>
      </c>
      <c r="P259" s="2">
        <v>4.7619047620000003</v>
      </c>
      <c r="Q259" s="7">
        <v>3.3174999999999999</v>
      </c>
      <c r="R259" s="8">
        <v>9.6999999999999993</v>
      </c>
      <c r="S259" s="16">
        <f t="shared" si="39"/>
        <v>230714.74649999986</v>
      </c>
      <c r="T259" s="16">
        <f t="shared" si="40"/>
        <v>10.6785</v>
      </c>
      <c r="U259" s="17">
        <f t="shared" si="41"/>
        <v>1042.6500000000001</v>
      </c>
      <c r="V259">
        <f t="shared" si="42"/>
        <v>744</v>
      </c>
      <c r="W259">
        <f t="shared" si="43"/>
        <v>595</v>
      </c>
      <c r="X259">
        <f t="shared" si="44"/>
        <v>744</v>
      </c>
      <c r="Y259" s="17">
        <f t="shared" si="45"/>
        <v>310.10046572580626</v>
      </c>
      <c r="Z259" t="str">
        <f t="shared" si="46"/>
        <v>Good Product</v>
      </c>
      <c r="AA259" t="str">
        <f t="shared" si="47"/>
        <v>Bad</v>
      </c>
      <c r="AB259" t="str">
        <f t="shared" si="48"/>
        <v>High</v>
      </c>
      <c r="AC259">
        <f t="shared" si="49"/>
        <v>75756.6495</v>
      </c>
      <c r="AD259">
        <f t="shared" si="50"/>
        <v>40678.449000000022</v>
      </c>
      <c r="AE259">
        <f t="shared" si="51"/>
        <v>34314.147000000012</v>
      </c>
    </row>
    <row r="260" spans="1:31" ht="15.75" customHeight="1" x14ac:dyDescent="0.2">
      <c r="A260" s="1"/>
      <c r="B260" s="6" t="s">
        <v>293</v>
      </c>
      <c r="C260" s="6" t="s">
        <v>18</v>
      </c>
      <c r="D260" s="6" t="s">
        <v>19</v>
      </c>
      <c r="E260" s="6" t="s">
        <v>20</v>
      </c>
      <c r="F260" s="6" t="s">
        <v>31</v>
      </c>
      <c r="G260" s="6" t="s">
        <v>32</v>
      </c>
      <c r="H260" s="7">
        <v>25.91</v>
      </c>
      <c r="I260" s="9">
        <v>6</v>
      </c>
      <c r="J260" s="7">
        <v>7.7729999999999997</v>
      </c>
      <c r="K260" s="7">
        <v>163.233</v>
      </c>
      <c r="L260" s="12">
        <v>43501</v>
      </c>
      <c r="M260" s="14">
        <v>0.42777777777777776</v>
      </c>
      <c r="N260" s="6" t="s">
        <v>23</v>
      </c>
      <c r="O260" s="7">
        <v>155.46</v>
      </c>
      <c r="P260" s="2">
        <v>4.7619047620000003</v>
      </c>
      <c r="Q260" s="7">
        <v>7.7729999999999997</v>
      </c>
      <c r="R260" s="8">
        <v>8.6999999999999993</v>
      </c>
      <c r="S260" s="16">
        <f t="shared" ref="S260:S323" si="52">SUM(K260:K1259)</f>
        <v>230645.07899999985</v>
      </c>
      <c r="T260" s="16">
        <f t="shared" ref="T260:T323" si="53">MIN(K260:K1259)</f>
        <v>10.6785</v>
      </c>
      <c r="U260" s="17">
        <f t="shared" ref="U260:U323" si="54">MAX(K260:K1259)</f>
        <v>1042.6500000000001</v>
      </c>
      <c r="V260">
        <f t="shared" ref="V260:V323" si="55">COUNT(R260:R1259)</f>
        <v>743</v>
      </c>
      <c r="W260">
        <f t="shared" ref="W260:W323" si="56">COUNTBLANK(B1225:R1259)</f>
        <v>595</v>
      </c>
      <c r="X260">
        <f t="shared" ref="X260:X323" si="57">COUNTA(C260:C1259)</f>
        <v>743</v>
      </c>
      <c r="Y260" s="17">
        <f t="shared" ref="Y260:Y323" si="58">AVERAGE(K260:K1259)</f>
        <v>310.42406325706577</v>
      </c>
      <c r="Z260" t="str">
        <f t="shared" ref="Z260:Z323" si="59">IF(R260&gt;8,"Good Product","Bad Product")</f>
        <v>Good Product</v>
      </c>
      <c r="AA260" t="str">
        <f t="shared" ref="AA260:AA323" si="60">IF(AND(R260&gt;8,K260&gt;500),"Good","Bad")</f>
        <v>Bad</v>
      </c>
      <c r="AB260" t="str">
        <f t="shared" ref="AB260:AB323" si="61">IF(R260&gt;8,"High", IF(R260&lt;6.5,"Low","Medium"))</f>
        <v>High</v>
      </c>
      <c r="AC260">
        <f t="shared" ref="AC260:AC323" si="62">SUMIF(C260:C1259,"B",K260:K1259)</f>
        <v>75756.6495</v>
      </c>
      <c r="AD260">
        <f t="shared" ref="AD260:AD323" si="63">SUMIFS(K260:K1259,C260:C1259,"B",F260:F1259,"Female")</f>
        <v>40678.449000000022</v>
      </c>
      <c r="AE260">
        <f t="shared" ref="AE260:AE323" si="64">SUMIFS(K260:K1259,C260:C1259,"A",F260:F1259,"Male")</f>
        <v>34244.479500000009</v>
      </c>
    </row>
    <row r="261" spans="1:31" ht="15.75" customHeight="1" x14ac:dyDescent="0.2">
      <c r="A261" s="1"/>
      <c r="B261" s="6" t="s">
        <v>294</v>
      </c>
      <c r="C261" s="6" t="s">
        <v>18</v>
      </c>
      <c r="D261" s="6" t="s">
        <v>19</v>
      </c>
      <c r="E261" s="6" t="s">
        <v>20</v>
      </c>
      <c r="F261" s="6" t="s">
        <v>31</v>
      </c>
      <c r="G261" s="6" t="s">
        <v>28</v>
      </c>
      <c r="H261" s="7">
        <v>32.25</v>
      </c>
      <c r="I261" s="9">
        <v>4</v>
      </c>
      <c r="J261" s="7">
        <v>6.45</v>
      </c>
      <c r="K261" s="7">
        <v>135.44999999999999</v>
      </c>
      <c r="L261" s="12">
        <v>43509</v>
      </c>
      <c r="M261" s="14">
        <v>0.52638888888888891</v>
      </c>
      <c r="N261" s="6" t="s">
        <v>23</v>
      </c>
      <c r="O261" s="7">
        <v>129</v>
      </c>
      <c r="P261" s="2">
        <v>4.7619047620000003</v>
      </c>
      <c r="Q261" s="7">
        <v>6.45</v>
      </c>
      <c r="R261" s="8">
        <v>6.5</v>
      </c>
      <c r="S261" s="16">
        <f t="shared" si="52"/>
        <v>230481.84599999984</v>
      </c>
      <c r="T261" s="16">
        <f t="shared" si="53"/>
        <v>10.6785</v>
      </c>
      <c r="U261" s="17">
        <f t="shared" si="54"/>
        <v>1042.6500000000001</v>
      </c>
      <c r="V261">
        <f t="shared" si="55"/>
        <v>742</v>
      </c>
      <c r="W261">
        <f t="shared" si="56"/>
        <v>595</v>
      </c>
      <c r="X261">
        <f t="shared" si="57"/>
        <v>742</v>
      </c>
      <c r="Y261" s="17">
        <f t="shared" si="58"/>
        <v>310.62243396226393</v>
      </c>
      <c r="Z261" t="str">
        <f t="shared" si="59"/>
        <v>Bad Product</v>
      </c>
      <c r="AA261" t="str">
        <f t="shared" si="60"/>
        <v>Bad</v>
      </c>
      <c r="AB261" t="str">
        <f t="shared" si="61"/>
        <v>Medium</v>
      </c>
      <c r="AC261">
        <f t="shared" si="62"/>
        <v>75756.6495</v>
      </c>
      <c r="AD261">
        <f t="shared" si="63"/>
        <v>40678.449000000022</v>
      </c>
      <c r="AE261">
        <f t="shared" si="64"/>
        <v>34081.246500000008</v>
      </c>
    </row>
    <row r="262" spans="1:31" ht="15.75" customHeight="1" x14ac:dyDescent="0.2">
      <c r="A262" s="1"/>
      <c r="B262" s="6" t="s">
        <v>295</v>
      </c>
      <c r="C262" s="6" t="s">
        <v>25</v>
      </c>
      <c r="D262" s="6" t="s">
        <v>26</v>
      </c>
      <c r="E262" s="6" t="s">
        <v>20</v>
      </c>
      <c r="F262" s="6" t="s">
        <v>31</v>
      </c>
      <c r="G262" s="6" t="s">
        <v>28</v>
      </c>
      <c r="H262" s="7">
        <v>65.94</v>
      </c>
      <c r="I262" s="9">
        <v>4</v>
      </c>
      <c r="J262" s="7">
        <v>13.188000000000001</v>
      </c>
      <c r="K262" s="7">
        <v>276.94799999999998</v>
      </c>
      <c r="L262" s="12">
        <v>43503</v>
      </c>
      <c r="M262" s="14">
        <v>0.54513888888888884</v>
      </c>
      <c r="N262" s="6" t="s">
        <v>33</v>
      </c>
      <c r="O262" s="7">
        <v>263.76</v>
      </c>
      <c r="P262" s="2">
        <v>4.7619047620000003</v>
      </c>
      <c r="Q262" s="7">
        <v>13.188000000000001</v>
      </c>
      <c r="R262" s="8">
        <v>6.9</v>
      </c>
      <c r="S262" s="16">
        <f t="shared" si="52"/>
        <v>230346.39599999983</v>
      </c>
      <c r="T262" s="16">
        <f t="shared" si="53"/>
        <v>10.6785</v>
      </c>
      <c r="U262" s="17">
        <f t="shared" si="54"/>
        <v>1042.6500000000001</v>
      </c>
      <c r="V262">
        <f t="shared" si="55"/>
        <v>741</v>
      </c>
      <c r="W262">
        <f t="shared" si="56"/>
        <v>595</v>
      </c>
      <c r="X262">
        <f t="shared" si="57"/>
        <v>741</v>
      </c>
      <c r="Y262" s="17">
        <f t="shared" si="58"/>
        <v>310.85883400809695</v>
      </c>
      <c r="Z262" t="str">
        <f t="shared" si="59"/>
        <v>Bad Product</v>
      </c>
      <c r="AA262" t="str">
        <f t="shared" si="60"/>
        <v>Bad</v>
      </c>
      <c r="AB262" t="str">
        <f t="shared" si="61"/>
        <v>Medium</v>
      </c>
      <c r="AC262">
        <f t="shared" si="62"/>
        <v>75756.6495</v>
      </c>
      <c r="AD262">
        <f t="shared" si="63"/>
        <v>40678.449000000022</v>
      </c>
      <c r="AE262">
        <f t="shared" si="64"/>
        <v>33945.796500000011</v>
      </c>
    </row>
    <row r="263" spans="1:31" ht="15.75" customHeight="1" x14ac:dyDescent="0.2">
      <c r="A263" s="1"/>
      <c r="B263" s="6" t="s">
        <v>296</v>
      </c>
      <c r="C263" s="6" t="s">
        <v>18</v>
      </c>
      <c r="D263" s="6" t="s">
        <v>19</v>
      </c>
      <c r="E263" s="6" t="s">
        <v>27</v>
      </c>
      <c r="F263" s="6" t="s">
        <v>21</v>
      </c>
      <c r="G263" s="6" t="s">
        <v>28</v>
      </c>
      <c r="H263" s="7">
        <v>75.06</v>
      </c>
      <c r="I263" s="9">
        <v>9</v>
      </c>
      <c r="J263" s="7">
        <v>33.777000000000001</v>
      </c>
      <c r="K263" s="7">
        <v>709.31700000000001</v>
      </c>
      <c r="L263" s="12">
        <v>43543</v>
      </c>
      <c r="M263" s="14">
        <v>0.55902777777777779</v>
      </c>
      <c r="N263" s="6" t="s">
        <v>23</v>
      </c>
      <c r="O263" s="7">
        <v>675.54</v>
      </c>
      <c r="P263" s="2">
        <v>4.7619047620000003</v>
      </c>
      <c r="Q263" s="7">
        <v>33.777000000000001</v>
      </c>
      <c r="R263" s="8">
        <v>6.2</v>
      </c>
      <c r="S263" s="16">
        <f t="shared" si="52"/>
        <v>230069.44799999986</v>
      </c>
      <c r="T263" s="16">
        <f t="shared" si="53"/>
        <v>10.6785</v>
      </c>
      <c r="U263" s="17">
        <f t="shared" si="54"/>
        <v>1042.6500000000001</v>
      </c>
      <c r="V263">
        <f t="shared" si="55"/>
        <v>740</v>
      </c>
      <c r="W263">
        <f t="shared" si="56"/>
        <v>595</v>
      </c>
      <c r="X263">
        <f t="shared" si="57"/>
        <v>740</v>
      </c>
      <c r="Y263" s="17">
        <f t="shared" si="58"/>
        <v>310.90465945945925</v>
      </c>
      <c r="Z263" t="str">
        <f t="shared" si="59"/>
        <v>Bad Product</v>
      </c>
      <c r="AA263" t="str">
        <f t="shared" si="60"/>
        <v>Bad</v>
      </c>
      <c r="AB263" t="str">
        <f t="shared" si="61"/>
        <v>Low</v>
      </c>
      <c r="AC263">
        <f t="shared" si="62"/>
        <v>75756.6495</v>
      </c>
      <c r="AD263">
        <f t="shared" si="63"/>
        <v>40678.449000000022</v>
      </c>
      <c r="AE263">
        <f t="shared" si="64"/>
        <v>33945.796500000011</v>
      </c>
    </row>
    <row r="264" spans="1:31" ht="15.75" customHeight="1" x14ac:dyDescent="0.2">
      <c r="A264" s="1"/>
      <c r="B264" s="6" t="s">
        <v>297</v>
      </c>
      <c r="C264" s="6" t="s">
        <v>25</v>
      </c>
      <c r="D264" s="6" t="s">
        <v>26</v>
      </c>
      <c r="E264" s="6" t="s">
        <v>27</v>
      </c>
      <c r="F264" s="6" t="s">
        <v>21</v>
      </c>
      <c r="G264" s="6" t="s">
        <v>46</v>
      </c>
      <c r="H264" s="7">
        <v>16.45</v>
      </c>
      <c r="I264" s="9">
        <v>4</v>
      </c>
      <c r="J264" s="7">
        <v>3.29</v>
      </c>
      <c r="K264" s="7">
        <v>69.09</v>
      </c>
      <c r="L264" s="12">
        <v>43531</v>
      </c>
      <c r="M264" s="14">
        <v>0.62013888888888891</v>
      </c>
      <c r="N264" s="6" t="s">
        <v>23</v>
      </c>
      <c r="O264" s="7">
        <v>65.8</v>
      </c>
      <c r="P264" s="2">
        <v>4.7619047620000003</v>
      </c>
      <c r="Q264" s="7">
        <v>3.29</v>
      </c>
      <c r="R264" s="8">
        <v>5.6</v>
      </c>
      <c r="S264" s="16">
        <f t="shared" si="52"/>
        <v>229360.13099999985</v>
      </c>
      <c r="T264" s="16">
        <f t="shared" si="53"/>
        <v>10.6785</v>
      </c>
      <c r="U264" s="17">
        <f t="shared" si="54"/>
        <v>1042.6500000000001</v>
      </c>
      <c r="V264">
        <f t="shared" si="55"/>
        <v>739</v>
      </c>
      <c r="W264">
        <f t="shared" si="56"/>
        <v>595</v>
      </c>
      <c r="X264">
        <f t="shared" si="57"/>
        <v>739</v>
      </c>
      <c r="Y264" s="17">
        <f t="shared" si="58"/>
        <v>310.36553585926907</v>
      </c>
      <c r="Z264" t="str">
        <f t="shared" si="59"/>
        <v>Bad Product</v>
      </c>
      <c r="AA264" t="str">
        <f t="shared" si="60"/>
        <v>Bad</v>
      </c>
      <c r="AB264" t="str">
        <f t="shared" si="61"/>
        <v>Low</v>
      </c>
      <c r="AC264">
        <f t="shared" si="62"/>
        <v>75756.6495</v>
      </c>
      <c r="AD264">
        <f t="shared" si="63"/>
        <v>40678.449000000022</v>
      </c>
      <c r="AE264">
        <f t="shared" si="64"/>
        <v>33945.796500000011</v>
      </c>
    </row>
    <row r="265" spans="1:31" ht="15.75" customHeight="1" x14ac:dyDescent="0.2">
      <c r="A265" s="1"/>
      <c r="B265" s="6" t="s">
        <v>298</v>
      </c>
      <c r="C265" s="6" t="s">
        <v>42</v>
      </c>
      <c r="D265" s="6" t="s">
        <v>43</v>
      </c>
      <c r="E265" s="6" t="s">
        <v>20</v>
      </c>
      <c r="F265" s="6" t="s">
        <v>21</v>
      </c>
      <c r="G265" s="6" t="s">
        <v>46</v>
      </c>
      <c r="H265" s="7">
        <v>38.299999999999997</v>
      </c>
      <c r="I265" s="9">
        <v>4</v>
      </c>
      <c r="J265" s="7">
        <v>7.66</v>
      </c>
      <c r="K265" s="7">
        <v>160.86000000000001</v>
      </c>
      <c r="L265" s="12">
        <v>43537</v>
      </c>
      <c r="M265" s="14">
        <v>0.80694444444444446</v>
      </c>
      <c r="N265" s="6" t="s">
        <v>29</v>
      </c>
      <c r="O265" s="7">
        <v>153.19999999999999</v>
      </c>
      <c r="P265" s="2">
        <v>4.7619047620000003</v>
      </c>
      <c r="Q265" s="7">
        <v>7.66</v>
      </c>
      <c r="R265" s="8">
        <v>5.7</v>
      </c>
      <c r="S265" s="16">
        <f t="shared" si="52"/>
        <v>229291.04099999988</v>
      </c>
      <c r="T265" s="16">
        <f t="shared" si="53"/>
        <v>10.6785</v>
      </c>
      <c r="U265" s="17">
        <f t="shared" si="54"/>
        <v>1042.6500000000001</v>
      </c>
      <c r="V265">
        <f t="shared" si="55"/>
        <v>738</v>
      </c>
      <c r="W265">
        <f t="shared" si="56"/>
        <v>595</v>
      </c>
      <c r="X265">
        <f t="shared" si="57"/>
        <v>738</v>
      </c>
      <c r="Y265" s="17">
        <f t="shared" si="58"/>
        <v>310.69246747967463</v>
      </c>
      <c r="Z265" t="str">
        <f t="shared" si="59"/>
        <v>Bad Product</v>
      </c>
      <c r="AA265" t="str">
        <f t="shared" si="60"/>
        <v>Bad</v>
      </c>
      <c r="AB265" t="str">
        <f t="shared" si="61"/>
        <v>Low</v>
      </c>
      <c r="AC265">
        <f t="shared" si="62"/>
        <v>75756.6495</v>
      </c>
      <c r="AD265">
        <f t="shared" si="63"/>
        <v>40678.449000000022</v>
      </c>
      <c r="AE265">
        <f t="shared" si="64"/>
        <v>33945.796500000011</v>
      </c>
    </row>
    <row r="266" spans="1:31" ht="15.75" customHeight="1" x14ac:dyDescent="0.2">
      <c r="A266" s="1"/>
      <c r="B266" s="6" t="s">
        <v>299</v>
      </c>
      <c r="C266" s="6" t="s">
        <v>18</v>
      </c>
      <c r="D266" s="6" t="s">
        <v>19</v>
      </c>
      <c r="E266" s="6" t="s">
        <v>20</v>
      </c>
      <c r="F266" s="6" t="s">
        <v>21</v>
      </c>
      <c r="G266" s="6" t="s">
        <v>36</v>
      </c>
      <c r="H266" s="7">
        <v>22.24</v>
      </c>
      <c r="I266" s="9">
        <v>10</v>
      </c>
      <c r="J266" s="7">
        <v>11.12</v>
      </c>
      <c r="K266" s="7">
        <v>233.52</v>
      </c>
      <c r="L266" s="12">
        <v>43505</v>
      </c>
      <c r="M266" s="14">
        <v>0.45833333333333331</v>
      </c>
      <c r="N266" s="6" t="s">
        <v>29</v>
      </c>
      <c r="O266" s="7">
        <v>222.4</v>
      </c>
      <c r="P266" s="2">
        <v>4.7619047620000003</v>
      </c>
      <c r="Q266" s="7">
        <v>11.12</v>
      </c>
      <c r="R266" s="8">
        <v>4.2</v>
      </c>
      <c r="S266" s="16">
        <f t="shared" si="52"/>
        <v>229130.18099999987</v>
      </c>
      <c r="T266" s="16">
        <f t="shared" si="53"/>
        <v>10.6785</v>
      </c>
      <c r="U266" s="17">
        <f t="shared" si="54"/>
        <v>1042.6500000000001</v>
      </c>
      <c r="V266">
        <f t="shared" si="55"/>
        <v>737</v>
      </c>
      <c r="W266">
        <f t="shared" si="56"/>
        <v>595</v>
      </c>
      <c r="X266">
        <f t="shared" si="57"/>
        <v>737</v>
      </c>
      <c r="Y266" s="17">
        <f t="shared" si="58"/>
        <v>310.89576797829017</v>
      </c>
      <c r="Z266" t="str">
        <f t="shared" si="59"/>
        <v>Bad Product</v>
      </c>
      <c r="AA266" t="str">
        <f t="shared" si="60"/>
        <v>Bad</v>
      </c>
      <c r="AB266" t="str">
        <f t="shared" si="61"/>
        <v>Low</v>
      </c>
      <c r="AC266">
        <f t="shared" si="62"/>
        <v>75595.789499999999</v>
      </c>
      <c r="AD266">
        <f t="shared" si="63"/>
        <v>40517.589000000022</v>
      </c>
      <c r="AE266">
        <f t="shared" si="64"/>
        <v>33945.796500000011</v>
      </c>
    </row>
    <row r="267" spans="1:31" ht="15.75" customHeight="1" x14ac:dyDescent="0.2">
      <c r="A267" s="1"/>
      <c r="B267" s="6" t="s">
        <v>300</v>
      </c>
      <c r="C267" s="6" t="s">
        <v>42</v>
      </c>
      <c r="D267" s="6" t="s">
        <v>43</v>
      </c>
      <c r="E267" s="6" t="s">
        <v>27</v>
      </c>
      <c r="F267" s="6" t="s">
        <v>31</v>
      </c>
      <c r="G267" s="6" t="s">
        <v>36</v>
      </c>
      <c r="H267" s="7">
        <v>54.45</v>
      </c>
      <c r="I267" s="9">
        <v>1</v>
      </c>
      <c r="J267" s="7">
        <v>2.7225000000000001</v>
      </c>
      <c r="K267" s="7">
        <v>57.172499999999999</v>
      </c>
      <c r="L267" s="12">
        <v>43522</v>
      </c>
      <c r="M267" s="14">
        <v>0.80833333333333335</v>
      </c>
      <c r="N267" s="6" t="s">
        <v>23</v>
      </c>
      <c r="O267" s="7">
        <v>54.45</v>
      </c>
      <c r="P267" s="2">
        <v>4.7619047620000003</v>
      </c>
      <c r="Q267" s="7">
        <v>2.7225000000000001</v>
      </c>
      <c r="R267" s="8">
        <v>7.9</v>
      </c>
      <c r="S267" s="16">
        <f t="shared" si="52"/>
        <v>228896.66099999988</v>
      </c>
      <c r="T267" s="16">
        <f t="shared" si="53"/>
        <v>10.6785</v>
      </c>
      <c r="U267" s="17">
        <f t="shared" si="54"/>
        <v>1042.6500000000001</v>
      </c>
      <c r="V267">
        <f t="shared" si="55"/>
        <v>736</v>
      </c>
      <c r="W267">
        <f t="shared" si="56"/>
        <v>595</v>
      </c>
      <c r="X267">
        <f t="shared" si="57"/>
        <v>736</v>
      </c>
      <c r="Y267" s="17">
        <f t="shared" si="58"/>
        <v>311.00089809782594</v>
      </c>
      <c r="Z267" t="str">
        <f t="shared" si="59"/>
        <v>Bad Product</v>
      </c>
      <c r="AA267" t="str">
        <f t="shared" si="60"/>
        <v>Bad</v>
      </c>
      <c r="AB267" t="str">
        <f t="shared" si="61"/>
        <v>Medium</v>
      </c>
      <c r="AC267">
        <f t="shared" si="62"/>
        <v>75595.789499999999</v>
      </c>
      <c r="AD267">
        <f t="shared" si="63"/>
        <v>40517.589000000022</v>
      </c>
      <c r="AE267">
        <f t="shared" si="64"/>
        <v>33945.796500000011</v>
      </c>
    </row>
    <row r="268" spans="1:31" ht="15.75" customHeight="1" x14ac:dyDescent="0.2">
      <c r="A268" s="1"/>
      <c r="B268" s="6" t="s">
        <v>301</v>
      </c>
      <c r="C268" s="6" t="s">
        <v>18</v>
      </c>
      <c r="D268" s="6" t="s">
        <v>19</v>
      </c>
      <c r="E268" s="6" t="s">
        <v>20</v>
      </c>
      <c r="F268" s="6" t="s">
        <v>21</v>
      </c>
      <c r="G268" s="6" t="s">
        <v>36</v>
      </c>
      <c r="H268" s="7">
        <v>98.4</v>
      </c>
      <c r="I268" s="9">
        <v>7</v>
      </c>
      <c r="J268" s="7">
        <v>34.44</v>
      </c>
      <c r="K268" s="7">
        <v>723.24</v>
      </c>
      <c r="L268" s="12">
        <v>43536</v>
      </c>
      <c r="M268" s="14">
        <v>0.52986111111111112</v>
      </c>
      <c r="N268" s="6" t="s">
        <v>33</v>
      </c>
      <c r="O268" s="7">
        <v>688.8</v>
      </c>
      <c r="P268" s="2">
        <v>4.7619047620000003</v>
      </c>
      <c r="Q268" s="7">
        <v>34.44</v>
      </c>
      <c r="R268" s="8">
        <v>8.6999999999999993</v>
      </c>
      <c r="S268" s="16">
        <f t="shared" si="52"/>
        <v>228839.48849999986</v>
      </c>
      <c r="T268" s="16">
        <f t="shared" si="53"/>
        <v>10.6785</v>
      </c>
      <c r="U268" s="17">
        <f t="shared" si="54"/>
        <v>1042.6500000000001</v>
      </c>
      <c r="V268">
        <f t="shared" si="55"/>
        <v>735</v>
      </c>
      <c r="W268">
        <f t="shared" si="56"/>
        <v>595</v>
      </c>
      <c r="X268">
        <f t="shared" si="57"/>
        <v>735</v>
      </c>
      <c r="Y268" s="17">
        <f t="shared" si="58"/>
        <v>311.34624285714267</v>
      </c>
      <c r="Z268" t="str">
        <f t="shared" si="59"/>
        <v>Good Product</v>
      </c>
      <c r="AA268" t="str">
        <f t="shared" si="60"/>
        <v>Good</v>
      </c>
      <c r="AB268" t="str">
        <f t="shared" si="61"/>
        <v>High</v>
      </c>
      <c r="AC268">
        <f t="shared" si="62"/>
        <v>75538.616999999998</v>
      </c>
      <c r="AD268">
        <f t="shared" si="63"/>
        <v>40517.589000000022</v>
      </c>
      <c r="AE268">
        <f t="shared" si="64"/>
        <v>33945.796500000011</v>
      </c>
    </row>
    <row r="269" spans="1:31" ht="15.75" customHeight="1" x14ac:dyDescent="0.2">
      <c r="A269" s="1"/>
      <c r="B269" s="6" t="s">
        <v>302</v>
      </c>
      <c r="C269" s="6" t="s">
        <v>25</v>
      </c>
      <c r="D269" s="6" t="s">
        <v>26</v>
      </c>
      <c r="E269" s="6" t="s">
        <v>27</v>
      </c>
      <c r="F269" s="6" t="s">
        <v>31</v>
      </c>
      <c r="G269" s="6" t="s">
        <v>32</v>
      </c>
      <c r="H269" s="7">
        <v>35.47</v>
      </c>
      <c r="I269" s="9">
        <v>4</v>
      </c>
      <c r="J269" s="7">
        <v>7.0940000000000003</v>
      </c>
      <c r="K269" s="7">
        <v>148.97399999999999</v>
      </c>
      <c r="L269" s="12">
        <v>43538</v>
      </c>
      <c r="M269" s="14">
        <v>0.72361111111111109</v>
      </c>
      <c r="N269" s="6" t="s">
        <v>33</v>
      </c>
      <c r="O269" s="7">
        <v>141.88</v>
      </c>
      <c r="P269" s="2">
        <v>4.7619047620000003</v>
      </c>
      <c r="Q269" s="7">
        <v>7.0940000000000003</v>
      </c>
      <c r="R269" s="8">
        <v>6.9</v>
      </c>
      <c r="S269" s="16">
        <f t="shared" si="52"/>
        <v>228116.24849999987</v>
      </c>
      <c r="T269" s="16">
        <f t="shared" si="53"/>
        <v>10.6785</v>
      </c>
      <c r="U269" s="17">
        <f t="shared" si="54"/>
        <v>1042.6500000000001</v>
      </c>
      <c r="V269">
        <f t="shared" si="55"/>
        <v>734</v>
      </c>
      <c r="W269">
        <f t="shared" si="56"/>
        <v>595</v>
      </c>
      <c r="X269">
        <f t="shared" si="57"/>
        <v>734</v>
      </c>
      <c r="Y269" s="17">
        <f t="shared" si="58"/>
        <v>310.78507970027232</v>
      </c>
      <c r="Z269" t="str">
        <f t="shared" si="59"/>
        <v>Bad Product</v>
      </c>
      <c r="AA269" t="str">
        <f t="shared" si="60"/>
        <v>Bad</v>
      </c>
      <c r="AB269" t="str">
        <f t="shared" si="61"/>
        <v>Medium</v>
      </c>
      <c r="AC269">
        <f t="shared" si="62"/>
        <v>75538.616999999998</v>
      </c>
      <c r="AD269">
        <f t="shared" si="63"/>
        <v>40517.589000000022</v>
      </c>
      <c r="AE269">
        <f t="shared" si="64"/>
        <v>33945.796500000011</v>
      </c>
    </row>
    <row r="270" spans="1:31" ht="15.75" customHeight="1" x14ac:dyDescent="0.2">
      <c r="A270" s="1"/>
      <c r="B270" s="6" t="s">
        <v>303</v>
      </c>
      <c r="C270" s="6" t="s">
        <v>42</v>
      </c>
      <c r="D270" s="6" t="s">
        <v>43</v>
      </c>
      <c r="E270" s="6" t="s">
        <v>20</v>
      </c>
      <c r="F270" s="6" t="s">
        <v>21</v>
      </c>
      <c r="G270" s="6" t="s">
        <v>44</v>
      </c>
      <c r="H270" s="7">
        <v>74.599999999999994</v>
      </c>
      <c r="I270" s="9">
        <v>10</v>
      </c>
      <c r="J270" s="7">
        <v>37.299999999999997</v>
      </c>
      <c r="K270" s="7">
        <v>783.3</v>
      </c>
      <c r="L270" s="12">
        <v>43473</v>
      </c>
      <c r="M270" s="14">
        <v>0.87152777777777779</v>
      </c>
      <c r="N270" s="6" t="s">
        <v>29</v>
      </c>
      <c r="O270" s="7">
        <v>746</v>
      </c>
      <c r="P270" s="2">
        <v>4.7619047620000003</v>
      </c>
      <c r="Q270" s="7">
        <v>37.299999999999997</v>
      </c>
      <c r="R270" s="8">
        <v>9.5</v>
      </c>
      <c r="S270" s="16">
        <f t="shared" si="52"/>
        <v>227967.27449999985</v>
      </c>
      <c r="T270" s="16">
        <f t="shared" si="53"/>
        <v>10.6785</v>
      </c>
      <c r="U270" s="17">
        <f t="shared" si="54"/>
        <v>1042.6500000000001</v>
      </c>
      <c r="V270">
        <f t="shared" si="55"/>
        <v>733</v>
      </c>
      <c r="W270">
        <f t="shared" si="56"/>
        <v>595</v>
      </c>
      <c r="X270">
        <f t="shared" si="57"/>
        <v>733</v>
      </c>
      <c r="Y270" s="17">
        <f t="shared" si="58"/>
        <v>311.00583151432448</v>
      </c>
      <c r="Z270" t="str">
        <f t="shared" si="59"/>
        <v>Good Product</v>
      </c>
      <c r="AA270" t="str">
        <f t="shared" si="60"/>
        <v>Good</v>
      </c>
      <c r="AB270" t="str">
        <f t="shared" si="61"/>
        <v>High</v>
      </c>
      <c r="AC270">
        <f t="shared" si="62"/>
        <v>75538.616999999998</v>
      </c>
      <c r="AD270">
        <f t="shared" si="63"/>
        <v>40517.589000000022</v>
      </c>
      <c r="AE270">
        <f t="shared" si="64"/>
        <v>33945.796500000011</v>
      </c>
    </row>
    <row r="271" spans="1:31" ht="15.75" customHeight="1" x14ac:dyDescent="0.2">
      <c r="A271" s="1"/>
      <c r="B271" s="6" t="s">
        <v>304</v>
      </c>
      <c r="C271" s="6" t="s">
        <v>18</v>
      </c>
      <c r="D271" s="6" t="s">
        <v>19</v>
      </c>
      <c r="E271" s="6" t="s">
        <v>20</v>
      </c>
      <c r="F271" s="6" t="s">
        <v>31</v>
      </c>
      <c r="G271" s="6" t="s">
        <v>32</v>
      </c>
      <c r="H271" s="7">
        <v>70.739999999999995</v>
      </c>
      <c r="I271" s="9">
        <v>4</v>
      </c>
      <c r="J271" s="7">
        <v>14.148</v>
      </c>
      <c r="K271" s="7">
        <v>297.108</v>
      </c>
      <c r="L271" s="12">
        <v>43470</v>
      </c>
      <c r="M271" s="14">
        <v>0.67013888888888884</v>
      </c>
      <c r="N271" s="6" t="s">
        <v>33</v>
      </c>
      <c r="O271" s="7">
        <v>282.95999999999998</v>
      </c>
      <c r="P271" s="2">
        <v>4.7619047620000003</v>
      </c>
      <c r="Q271" s="7">
        <v>14.148</v>
      </c>
      <c r="R271" s="8">
        <v>4.4000000000000004</v>
      </c>
      <c r="S271" s="16">
        <f t="shared" si="52"/>
        <v>227183.97449999987</v>
      </c>
      <c r="T271" s="16">
        <f t="shared" si="53"/>
        <v>10.6785</v>
      </c>
      <c r="U271" s="17">
        <f t="shared" si="54"/>
        <v>1042.6500000000001</v>
      </c>
      <c r="V271">
        <f t="shared" si="55"/>
        <v>732</v>
      </c>
      <c r="W271">
        <f t="shared" si="56"/>
        <v>595</v>
      </c>
      <c r="X271">
        <f t="shared" si="57"/>
        <v>732</v>
      </c>
      <c r="Y271" s="17">
        <f t="shared" si="58"/>
        <v>310.36062090163915</v>
      </c>
      <c r="Z271" t="str">
        <f t="shared" si="59"/>
        <v>Bad Product</v>
      </c>
      <c r="AA271" t="str">
        <f t="shared" si="60"/>
        <v>Bad</v>
      </c>
      <c r="AB271" t="str">
        <f t="shared" si="61"/>
        <v>Low</v>
      </c>
      <c r="AC271">
        <f t="shared" si="62"/>
        <v>74755.31700000001</v>
      </c>
      <c r="AD271">
        <f t="shared" si="63"/>
        <v>39734.289000000004</v>
      </c>
      <c r="AE271">
        <f t="shared" si="64"/>
        <v>33945.796500000011</v>
      </c>
    </row>
    <row r="272" spans="1:31" ht="15.75" customHeight="1" x14ac:dyDescent="0.2">
      <c r="A272" s="1"/>
      <c r="B272" s="6" t="s">
        <v>305</v>
      </c>
      <c r="C272" s="6" t="s">
        <v>18</v>
      </c>
      <c r="D272" s="6" t="s">
        <v>19</v>
      </c>
      <c r="E272" s="6" t="s">
        <v>20</v>
      </c>
      <c r="F272" s="6" t="s">
        <v>21</v>
      </c>
      <c r="G272" s="6" t="s">
        <v>32</v>
      </c>
      <c r="H272" s="7">
        <v>35.54</v>
      </c>
      <c r="I272" s="9">
        <v>10</v>
      </c>
      <c r="J272" s="7">
        <v>17.77</v>
      </c>
      <c r="K272" s="7">
        <v>373.17</v>
      </c>
      <c r="L272" s="12">
        <v>43469</v>
      </c>
      <c r="M272" s="14">
        <v>0.56527777777777777</v>
      </c>
      <c r="N272" s="6" t="s">
        <v>23</v>
      </c>
      <c r="O272" s="7">
        <v>355.4</v>
      </c>
      <c r="P272" s="2">
        <v>4.7619047620000003</v>
      </c>
      <c r="Q272" s="7">
        <v>17.77</v>
      </c>
      <c r="R272" s="8">
        <v>7</v>
      </c>
      <c r="S272" s="16">
        <f t="shared" si="52"/>
        <v>226886.86649999992</v>
      </c>
      <c r="T272" s="16">
        <f t="shared" si="53"/>
        <v>10.6785</v>
      </c>
      <c r="U272" s="17">
        <f t="shared" si="54"/>
        <v>1042.6500000000001</v>
      </c>
      <c r="V272">
        <f t="shared" si="55"/>
        <v>731</v>
      </c>
      <c r="W272">
        <f t="shared" si="56"/>
        <v>595</v>
      </c>
      <c r="X272">
        <f t="shared" si="57"/>
        <v>731</v>
      </c>
      <c r="Y272" s="17">
        <f t="shared" si="58"/>
        <v>310.37875034199715</v>
      </c>
      <c r="Z272" t="str">
        <f t="shared" si="59"/>
        <v>Bad Product</v>
      </c>
      <c r="AA272" t="str">
        <f t="shared" si="60"/>
        <v>Bad</v>
      </c>
      <c r="AB272" t="str">
        <f t="shared" si="61"/>
        <v>Medium</v>
      </c>
      <c r="AC272">
        <f t="shared" si="62"/>
        <v>74755.31700000001</v>
      </c>
      <c r="AD272">
        <f t="shared" si="63"/>
        <v>39734.289000000004</v>
      </c>
      <c r="AE272">
        <f t="shared" si="64"/>
        <v>33648.688500000011</v>
      </c>
    </row>
    <row r="273" spans="1:31" ht="15.75" customHeight="1" x14ac:dyDescent="0.2">
      <c r="A273" s="1"/>
      <c r="B273" s="6" t="s">
        <v>306</v>
      </c>
      <c r="C273" s="6" t="s">
        <v>42</v>
      </c>
      <c r="D273" s="6" t="s">
        <v>43</v>
      </c>
      <c r="E273" s="6" t="s">
        <v>27</v>
      </c>
      <c r="F273" s="6" t="s">
        <v>21</v>
      </c>
      <c r="G273" s="6" t="s">
        <v>36</v>
      </c>
      <c r="H273" s="7">
        <v>67.430000000000007</v>
      </c>
      <c r="I273" s="9">
        <v>5</v>
      </c>
      <c r="J273" s="7">
        <v>16.857500000000002</v>
      </c>
      <c r="K273" s="7">
        <v>354.00749999999999</v>
      </c>
      <c r="L273" s="12">
        <v>43530</v>
      </c>
      <c r="M273" s="14">
        <v>0.75902777777777775</v>
      </c>
      <c r="N273" s="6" t="s">
        <v>23</v>
      </c>
      <c r="O273" s="7">
        <v>337.15</v>
      </c>
      <c r="P273" s="2">
        <v>4.7619047620000003</v>
      </c>
      <c r="Q273" s="7">
        <v>16.857500000000002</v>
      </c>
      <c r="R273" s="8">
        <v>6.3</v>
      </c>
      <c r="S273" s="16">
        <f t="shared" si="52"/>
        <v>226513.6964999999</v>
      </c>
      <c r="T273" s="16">
        <f t="shared" si="53"/>
        <v>10.6785</v>
      </c>
      <c r="U273" s="17">
        <f t="shared" si="54"/>
        <v>1042.6500000000001</v>
      </c>
      <c r="V273">
        <f t="shared" si="55"/>
        <v>730</v>
      </c>
      <c r="W273">
        <f t="shared" si="56"/>
        <v>595</v>
      </c>
      <c r="X273">
        <f t="shared" si="57"/>
        <v>730</v>
      </c>
      <c r="Y273" s="17">
        <f t="shared" si="58"/>
        <v>310.29273493150674</v>
      </c>
      <c r="Z273" t="str">
        <f t="shared" si="59"/>
        <v>Bad Product</v>
      </c>
      <c r="AA273" t="str">
        <f t="shared" si="60"/>
        <v>Bad</v>
      </c>
      <c r="AB273" t="str">
        <f t="shared" si="61"/>
        <v>Low</v>
      </c>
      <c r="AC273">
        <f t="shared" si="62"/>
        <v>74755.31700000001</v>
      </c>
      <c r="AD273">
        <f t="shared" si="63"/>
        <v>39734.289000000004</v>
      </c>
      <c r="AE273">
        <f t="shared" si="64"/>
        <v>33648.688500000011</v>
      </c>
    </row>
    <row r="274" spans="1:31" ht="15.75" customHeight="1" x14ac:dyDescent="0.2">
      <c r="A274" s="1"/>
      <c r="B274" s="6" t="s">
        <v>307</v>
      </c>
      <c r="C274" s="6" t="s">
        <v>25</v>
      </c>
      <c r="D274" s="6" t="s">
        <v>26</v>
      </c>
      <c r="E274" s="6" t="s">
        <v>20</v>
      </c>
      <c r="F274" s="6" t="s">
        <v>21</v>
      </c>
      <c r="G274" s="6" t="s">
        <v>22</v>
      </c>
      <c r="H274" s="7">
        <v>21.12</v>
      </c>
      <c r="I274" s="9">
        <v>2</v>
      </c>
      <c r="J274" s="7">
        <v>2.1120000000000001</v>
      </c>
      <c r="K274" s="7">
        <v>44.351999999999997</v>
      </c>
      <c r="L274" s="12">
        <v>43468</v>
      </c>
      <c r="M274" s="14">
        <v>0.80347222222222225</v>
      </c>
      <c r="N274" s="6" t="s">
        <v>29</v>
      </c>
      <c r="O274" s="7">
        <v>42.24</v>
      </c>
      <c r="P274" s="2">
        <v>4.7619047620000003</v>
      </c>
      <c r="Q274" s="7">
        <v>2.1120000000000001</v>
      </c>
      <c r="R274" s="8">
        <v>9.6999999999999993</v>
      </c>
      <c r="S274" s="16">
        <f t="shared" si="52"/>
        <v>226159.68899999993</v>
      </c>
      <c r="T274" s="16">
        <f t="shared" si="53"/>
        <v>10.6785</v>
      </c>
      <c r="U274" s="17">
        <f t="shared" si="54"/>
        <v>1042.6500000000001</v>
      </c>
      <c r="V274">
        <f t="shared" si="55"/>
        <v>729</v>
      </c>
      <c r="W274">
        <f t="shared" si="56"/>
        <v>595</v>
      </c>
      <c r="X274">
        <f t="shared" si="57"/>
        <v>729</v>
      </c>
      <c r="Y274" s="17">
        <f t="shared" si="58"/>
        <v>310.23276954732501</v>
      </c>
      <c r="Z274" t="str">
        <f t="shared" si="59"/>
        <v>Good Product</v>
      </c>
      <c r="AA274" t="str">
        <f t="shared" si="60"/>
        <v>Bad</v>
      </c>
      <c r="AB274" t="str">
        <f t="shared" si="61"/>
        <v>High</v>
      </c>
      <c r="AC274">
        <f t="shared" si="62"/>
        <v>74401.309500000003</v>
      </c>
      <c r="AD274">
        <f t="shared" si="63"/>
        <v>39380.281500000005</v>
      </c>
      <c r="AE274">
        <f t="shared" si="64"/>
        <v>33648.688500000011</v>
      </c>
    </row>
    <row r="275" spans="1:31" ht="15.75" customHeight="1" x14ac:dyDescent="0.2">
      <c r="A275" s="1"/>
      <c r="B275" s="6" t="s">
        <v>308</v>
      </c>
      <c r="C275" s="6" t="s">
        <v>18</v>
      </c>
      <c r="D275" s="6" t="s">
        <v>19</v>
      </c>
      <c r="E275" s="6" t="s">
        <v>20</v>
      </c>
      <c r="F275" s="6" t="s">
        <v>21</v>
      </c>
      <c r="G275" s="6" t="s">
        <v>32</v>
      </c>
      <c r="H275" s="7">
        <v>21.54</v>
      </c>
      <c r="I275" s="9">
        <v>9</v>
      </c>
      <c r="J275" s="7">
        <v>9.6929999999999996</v>
      </c>
      <c r="K275" s="7">
        <v>203.553</v>
      </c>
      <c r="L275" s="12">
        <v>43472</v>
      </c>
      <c r="M275" s="14">
        <v>0.48888888888888887</v>
      </c>
      <c r="N275" s="6" t="s">
        <v>33</v>
      </c>
      <c r="O275" s="7">
        <v>193.86</v>
      </c>
      <c r="P275" s="2">
        <v>4.7619047620000003</v>
      </c>
      <c r="Q275" s="7">
        <v>9.6929999999999996</v>
      </c>
      <c r="R275" s="8">
        <v>8.8000000000000007</v>
      </c>
      <c r="S275" s="16">
        <f t="shared" si="52"/>
        <v>226115.33699999994</v>
      </c>
      <c r="T275" s="16">
        <f t="shared" si="53"/>
        <v>10.6785</v>
      </c>
      <c r="U275" s="17">
        <f t="shared" si="54"/>
        <v>1042.6500000000001</v>
      </c>
      <c r="V275">
        <f t="shared" si="55"/>
        <v>728</v>
      </c>
      <c r="W275">
        <f t="shared" si="56"/>
        <v>595</v>
      </c>
      <c r="X275">
        <f t="shared" si="57"/>
        <v>728</v>
      </c>
      <c r="Y275" s="17">
        <f t="shared" si="58"/>
        <v>310.59799038461529</v>
      </c>
      <c r="Z275" t="str">
        <f t="shared" si="59"/>
        <v>Good Product</v>
      </c>
      <c r="AA275" t="str">
        <f t="shared" si="60"/>
        <v>Bad</v>
      </c>
      <c r="AB275" t="str">
        <f t="shared" si="61"/>
        <v>High</v>
      </c>
      <c r="AC275">
        <f t="shared" si="62"/>
        <v>74401.309500000003</v>
      </c>
      <c r="AD275">
        <f t="shared" si="63"/>
        <v>39380.281500000005</v>
      </c>
      <c r="AE275">
        <f t="shared" si="64"/>
        <v>33648.688500000011</v>
      </c>
    </row>
    <row r="276" spans="1:31" ht="15.75" customHeight="1" x14ac:dyDescent="0.2">
      <c r="A276" s="1"/>
      <c r="B276" s="6" t="s">
        <v>309</v>
      </c>
      <c r="C276" s="6" t="s">
        <v>18</v>
      </c>
      <c r="D276" s="6" t="s">
        <v>19</v>
      </c>
      <c r="E276" s="6" t="s">
        <v>27</v>
      </c>
      <c r="F276" s="6" t="s">
        <v>21</v>
      </c>
      <c r="G276" s="6" t="s">
        <v>32</v>
      </c>
      <c r="H276" s="7">
        <v>12.03</v>
      </c>
      <c r="I276" s="9">
        <v>2</v>
      </c>
      <c r="J276" s="7">
        <v>1.2030000000000001</v>
      </c>
      <c r="K276" s="7">
        <v>25.263000000000002</v>
      </c>
      <c r="L276" s="12">
        <v>43492</v>
      </c>
      <c r="M276" s="14">
        <v>0.66041666666666665</v>
      </c>
      <c r="N276" s="6" t="s">
        <v>29</v>
      </c>
      <c r="O276" s="7">
        <v>24.06</v>
      </c>
      <c r="P276" s="2">
        <v>4.7619047620000003</v>
      </c>
      <c r="Q276" s="7">
        <v>1.2030000000000001</v>
      </c>
      <c r="R276" s="8">
        <v>5.0999999999999996</v>
      </c>
      <c r="S276" s="16">
        <f t="shared" si="52"/>
        <v>225911.78399999996</v>
      </c>
      <c r="T276" s="16">
        <f t="shared" si="53"/>
        <v>10.6785</v>
      </c>
      <c r="U276" s="17">
        <f t="shared" si="54"/>
        <v>1042.6500000000001</v>
      </c>
      <c r="V276">
        <f t="shared" si="55"/>
        <v>727</v>
      </c>
      <c r="W276">
        <f t="shared" si="56"/>
        <v>595</v>
      </c>
      <c r="X276">
        <f t="shared" si="57"/>
        <v>727</v>
      </c>
      <c r="Y276" s="17">
        <f t="shared" si="58"/>
        <v>310.74523246217325</v>
      </c>
      <c r="Z276" t="str">
        <f t="shared" si="59"/>
        <v>Bad Product</v>
      </c>
      <c r="AA276" t="str">
        <f t="shared" si="60"/>
        <v>Bad</v>
      </c>
      <c r="AB276" t="str">
        <f t="shared" si="61"/>
        <v>Low</v>
      </c>
      <c r="AC276">
        <f t="shared" si="62"/>
        <v>74401.309500000003</v>
      </c>
      <c r="AD276">
        <f t="shared" si="63"/>
        <v>39380.281500000005</v>
      </c>
      <c r="AE276">
        <f t="shared" si="64"/>
        <v>33648.688500000011</v>
      </c>
    </row>
    <row r="277" spans="1:31" ht="15.75" customHeight="1" x14ac:dyDescent="0.2">
      <c r="A277" s="1"/>
      <c r="B277" s="6" t="s">
        <v>310</v>
      </c>
      <c r="C277" s="6" t="s">
        <v>42</v>
      </c>
      <c r="D277" s="6" t="s">
        <v>43</v>
      </c>
      <c r="E277" s="6" t="s">
        <v>27</v>
      </c>
      <c r="F277" s="6" t="s">
        <v>21</v>
      </c>
      <c r="G277" s="6" t="s">
        <v>22</v>
      </c>
      <c r="H277" s="7">
        <v>99.71</v>
      </c>
      <c r="I277" s="9">
        <v>6</v>
      </c>
      <c r="J277" s="7">
        <v>29.913</v>
      </c>
      <c r="K277" s="7">
        <v>628.173</v>
      </c>
      <c r="L277" s="12">
        <v>43522</v>
      </c>
      <c r="M277" s="14">
        <v>0.70277777777777772</v>
      </c>
      <c r="N277" s="6" t="s">
        <v>23</v>
      </c>
      <c r="O277" s="7">
        <v>598.26</v>
      </c>
      <c r="P277" s="2">
        <v>4.7619047620000003</v>
      </c>
      <c r="Q277" s="7">
        <v>29.913</v>
      </c>
      <c r="R277" s="8">
        <v>7.9</v>
      </c>
      <c r="S277" s="16">
        <f t="shared" si="52"/>
        <v>225886.52099999995</v>
      </c>
      <c r="T277" s="16">
        <f t="shared" si="53"/>
        <v>10.6785</v>
      </c>
      <c r="U277" s="17">
        <f t="shared" si="54"/>
        <v>1042.6500000000001</v>
      </c>
      <c r="V277">
        <f t="shared" si="55"/>
        <v>726</v>
      </c>
      <c r="W277">
        <f t="shared" si="56"/>
        <v>595</v>
      </c>
      <c r="X277">
        <f t="shared" si="57"/>
        <v>726</v>
      </c>
      <c r="Y277" s="17">
        <f t="shared" si="58"/>
        <v>311.13845867768589</v>
      </c>
      <c r="Z277" t="str">
        <f t="shared" si="59"/>
        <v>Bad Product</v>
      </c>
      <c r="AA277" t="str">
        <f t="shared" si="60"/>
        <v>Bad</v>
      </c>
      <c r="AB277" t="str">
        <f t="shared" si="61"/>
        <v>Medium</v>
      </c>
      <c r="AC277">
        <f t="shared" si="62"/>
        <v>74401.309500000003</v>
      </c>
      <c r="AD277">
        <f t="shared" si="63"/>
        <v>39380.281500000005</v>
      </c>
      <c r="AE277">
        <f t="shared" si="64"/>
        <v>33648.688500000011</v>
      </c>
    </row>
    <row r="278" spans="1:31" ht="15.75" customHeight="1" x14ac:dyDescent="0.2">
      <c r="A278" s="1"/>
      <c r="B278" s="6" t="s">
        <v>311</v>
      </c>
      <c r="C278" s="6" t="s">
        <v>42</v>
      </c>
      <c r="D278" s="6" t="s">
        <v>43</v>
      </c>
      <c r="E278" s="6" t="s">
        <v>27</v>
      </c>
      <c r="F278" s="6" t="s">
        <v>31</v>
      </c>
      <c r="G278" s="6" t="s">
        <v>46</v>
      </c>
      <c r="H278" s="7">
        <v>47.97</v>
      </c>
      <c r="I278" s="9">
        <v>7</v>
      </c>
      <c r="J278" s="7">
        <v>16.7895</v>
      </c>
      <c r="K278" s="7">
        <v>352.5795</v>
      </c>
      <c r="L278" s="12">
        <v>43472</v>
      </c>
      <c r="M278" s="14">
        <v>0.86944444444444446</v>
      </c>
      <c r="N278" s="6" t="s">
        <v>29</v>
      </c>
      <c r="O278" s="7">
        <v>335.79</v>
      </c>
      <c r="P278" s="2">
        <v>4.7619047620000003</v>
      </c>
      <c r="Q278" s="7">
        <v>16.7895</v>
      </c>
      <c r="R278" s="8">
        <v>6.2</v>
      </c>
      <c r="S278" s="16">
        <f t="shared" si="52"/>
        <v>225258.34799999997</v>
      </c>
      <c r="T278" s="16">
        <f t="shared" si="53"/>
        <v>10.6785</v>
      </c>
      <c r="U278" s="17">
        <f t="shared" si="54"/>
        <v>1042.6500000000001</v>
      </c>
      <c r="V278">
        <f t="shared" si="55"/>
        <v>725</v>
      </c>
      <c r="W278">
        <f t="shared" si="56"/>
        <v>595</v>
      </c>
      <c r="X278">
        <f t="shared" si="57"/>
        <v>725</v>
      </c>
      <c r="Y278" s="17">
        <f t="shared" si="58"/>
        <v>310.70116965517235</v>
      </c>
      <c r="Z278" t="str">
        <f t="shared" si="59"/>
        <v>Bad Product</v>
      </c>
      <c r="AA278" t="str">
        <f t="shared" si="60"/>
        <v>Bad</v>
      </c>
      <c r="AB278" t="str">
        <f t="shared" si="61"/>
        <v>Low</v>
      </c>
      <c r="AC278">
        <f t="shared" si="62"/>
        <v>73773.136500000022</v>
      </c>
      <c r="AD278">
        <f t="shared" si="63"/>
        <v>38752.108499999995</v>
      </c>
      <c r="AE278">
        <f t="shared" si="64"/>
        <v>33648.688500000011</v>
      </c>
    </row>
    <row r="279" spans="1:31" ht="15.75" customHeight="1" x14ac:dyDescent="0.2">
      <c r="A279" s="1"/>
      <c r="B279" s="6" t="s">
        <v>312</v>
      </c>
      <c r="C279" s="6" t="s">
        <v>25</v>
      </c>
      <c r="D279" s="6" t="s">
        <v>26</v>
      </c>
      <c r="E279" s="6" t="s">
        <v>20</v>
      </c>
      <c r="F279" s="6" t="s">
        <v>21</v>
      </c>
      <c r="G279" s="6" t="s">
        <v>32</v>
      </c>
      <c r="H279" s="7">
        <v>21.82</v>
      </c>
      <c r="I279" s="9">
        <v>10</v>
      </c>
      <c r="J279" s="7">
        <v>10.91</v>
      </c>
      <c r="K279" s="7">
        <v>229.11</v>
      </c>
      <c r="L279" s="12">
        <v>43472</v>
      </c>
      <c r="M279" s="14">
        <v>0.73333333333333328</v>
      </c>
      <c r="N279" s="6" t="s">
        <v>29</v>
      </c>
      <c r="O279" s="7">
        <v>218.2</v>
      </c>
      <c r="P279" s="2">
        <v>4.7619047620000003</v>
      </c>
      <c r="Q279" s="7">
        <v>10.91</v>
      </c>
      <c r="R279" s="8">
        <v>7.1</v>
      </c>
      <c r="S279" s="16">
        <f t="shared" si="52"/>
        <v>224905.76849999998</v>
      </c>
      <c r="T279" s="16">
        <f t="shared" si="53"/>
        <v>10.6785</v>
      </c>
      <c r="U279" s="17">
        <f t="shared" si="54"/>
        <v>1042.6500000000001</v>
      </c>
      <c r="V279">
        <f t="shared" si="55"/>
        <v>724</v>
      </c>
      <c r="W279">
        <f t="shared" si="56"/>
        <v>595</v>
      </c>
      <c r="X279">
        <f t="shared" si="57"/>
        <v>724</v>
      </c>
      <c r="Y279" s="17">
        <f t="shared" si="58"/>
        <v>310.64332665745854</v>
      </c>
      <c r="Z279" t="str">
        <f t="shared" si="59"/>
        <v>Bad Product</v>
      </c>
      <c r="AA279" t="str">
        <f t="shared" si="60"/>
        <v>Bad</v>
      </c>
      <c r="AB279" t="str">
        <f t="shared" si="61"/>
        <v>Medium</v>
      </c>
      <c r="AC279">
        <f t="shared" si="62"/>
        <v>73420.557000000015</v>
      </c>
      <c r="AD279">
        <f t="shared" si="63"/>
        <v>38752.108499999995</v>
      </c>
      <c r="AE279">
        <f t="shared" si="64"/>
        <v>33648.688500000011</v>
      </c>
    </row>
    <row r="280" spans="1:31" ht="15.75" customHeight="1" x14ac:dyDescent="0.2">
      <c r="A280" s="1"/>
      <c r="B280" s="6" t="s">
        <v>313</v>
      </c>
      <c r="C280" s="6" t="s">
        <v>25</v>
      </c>
      <c r="D280" s="6" t="s">
        <v>26</v>
      </c>
      <c r="E280" s="6" t="s">
        <v>27</v>
      </c>
      <c r="F280" s="6" t="s">
        <v>21</v>
      </c>
      <c r="G280" s="6" t="s">
        <v>46</v>
      </c>
      <c r="H280" s="7">
        <v>95.42</v>
      </c>
      <c r="I280" s="9">
        <v>4</v>
      </c>
      <c r="J280" s="7">
        <v>19.084</v>
      </c>
      <c r="K280" s="7">
        <v>400.76400000000001</v>
      </c>
      <c r="L280" s="12">
        <v>43498</v>
      </c>
      <c r="M280" s="14">
        <v>0.55763888888888891</v>
      </c>
      <c r="N280" s="6" t="s">
        <v>23</v>
      </c>
      <c r="O280" s="7">
        <v>381.68</v>
      </c>
      <c r="P280" s="2">
        <v>4.7619047620000003</v>
      </c>
      <c r="Q280" s="7">
        <v>19.084</v>
      </c>
      <c r="R280" s="8">
        <v>6.4</v>
      </c>
      <c r="S280" s="16">
        <f t="shared" si="52"/>
        <v>224676.65849999996</v>
      </c>
      <c r="T280" s="16">
        <f t="shared" si="53"/>
        <v>10.6785</v>
      </c>
      <c r="U280" s="17">
        <f t="shared" si="54"/>
        <v>1042.6500000000001</v>
      </c>
      <c r="V280">
        <f t="shared" si="55"/>
        <v>723</v>
      </c>
      <c r="W280">
        <f t="shared" si="56"/>
        <v>595</v>
      </c>
      <c r="X280">
        <f t="shared" si="57"/>
        <v>723</v>
      </c>
      <c r="Y280" s="17">
        <f t="shared" si="58"/>
        <v>310.75609751037337</v>
      </c>
      <c r="Z280" t="str">
        <f t="shared" si="59"/>
        <v>Bad Product</v>
      </c>
      <c r="AA280" t="str">
        <f t="shared" si="60"/>
        <v>Bad</v>
      </c>
      <c r="AB280" t="str">
        <f t="shared" si="61"/>
        <v>Low</v>
      </c>
      <c r="AC280">
        <f t="shared" si="62"/>
        <v>73420.557000000015</v>
      </c>
      <c r="AD280">
        <f t="shared" si="63"/>
        <v>38752.108499999995</v>
      </c>
      <c r="AE280">
        <f t="shared" si="64"/>
        <v>33648.688500000011</v>
      </c>
    </row>
    <row r="281" spans="1:31" ht="15.75" customHeight="1" x14ac:dyDescent="0.2">
      <c r="A281" s="1"/>
      <c r="B281" s="6" t="s">
        <v>314</v>
      </c>
      <c r="C281" s="6" t="s">
        <v>25</v>
      </c>
      <c r="D281" s="6" t="s">
        <v>26</v>
      </c>
      <c r="E281" s="6" t="s">
        <v>20</v>
      </c>
      <c r="F281" s="6" t="s">
        <v>31</v>
      </c>
      <c r="G281" s="6" t="s">
        <v>46</v>
      </c>
      <c r="H281" s="7">
        <v>70.989999999999995</v>
      </c>
      <c r="I281" s="9">
        <v>10</v>
      </c>
      <c r="J281" s="7">
        <v>35.494999999999997</v>
      </c>
      <c r="K281" s="7">
        <v>745.39499999999998</v>
      </c>
      <c r="L281" s="12">
        <v>43544</v>
      </c>
      <c r="M281" s="14">
        <v>0.68611111111111112</v>
      </c>
      <c r="N281" s="6" t="s">
        <v>29</v>
      </c>
      <c r="O281" s="7">
        <v>709.9</v>
      </c>
      <c r="P281" s="2">
        <v>4.7619047620000003</v>
      </c>
      <c r="Q281" s="7">
        <v>35.494999999999997</v>
      </c>
      <c r="R281" s="8">
        <v>5.7</v>
      </c>
      <c r="S281" s="16">
        <f t="shared" si="52"/>
        <v>224275.89449999997</v>
      </c>
      <c r="T281" s="16">
        <f t="shared" si="53"/>
        <v>10.6785</v>
      </c>
      <c r="U281" s="17">
        <f t="shared" si="54"/>
        <v>1042.6500000000001</v>
      </c>
      <c r="V281">
        <f t="shared" si="55"/>
        <v>722</v>
      </c>
      <c r="W281">
        <f t="shared" si="56"/>
        <v>595</v>
      </c>
      <c r="X281">
        <f t="shared" si="57"/>
        <v>722</v>
      </c>
      <c r="Y281" s="17">
        <f t="shared" si="58"/>
        <v>310.63143282548469</v>
      </c>
      <c r="Z281" t="str">
        <f t="shared" si="59"/>
        <v>Bad Product</v>
      </c>
      <c r="AA281" t="str">
        <f t="shared" si="60"/>
        <v>Bad</v>
      </c>
      <c r="AB281" t="str">
        <f t="shared" si="61"/>
        <v>Low</v>
      </c>
      <c r="AC281">
        <f t="shared" si="62"/>
        <v>73420.557000000015</v>
      </c>
      <c r="AD281">
        <f t="shared" si="63"/>
        <v>38752.108499999995</v>
      </c>
      <c r="AE281">
        <f t="shared" si="64"/>
        <v>33648.688500000011</v>
      </c>
    </row>
    <row r="282" spans="1:31" ht="15.75" customHeight="1" x14ac:dyDescent="0.2">
      <c r="A282" s="1"/>
      <c r="B282" s="6" t="s">
        <v>315</v>
      </c>
      <c r="C282" s="6" t="s">
        <v>18</v>
      </c>
      <c r="D282" s="6" t="s">
        <v>19</v>
      </c>
      <c r="E282" s="6" t="s">
        <v>20</v>
      </c>
      <c r="F282" s="6" t="s">
        <v>31</v>
      </c>
      <c r="G282" s="6" t="s">
        <v>36</v>
      </c>
      <c r="H282" s="7">
        <v>44.02</v>
      </c>
      <c r="I282" s="9">
        <v>10</v>
      </c>
      <c r="J282" s="7">
        <v>22.01</v>
      </c>
      <c r="K282" s="7">
        <v>462.21</v>
      </c>
      <c r="L282" s="12">
        <v>43544</v>
      </c>
      <c r="M282" s="14">
        <v>0.83125000000000004</v>
      </c>
      <c r="N282" s="6" t="s">
        <v>33</v>
      </c>
      <c r="O282" s="7">
        <v>440.2</v>
      </c>
      <c r="P282" s="2">
        <v>4.7619047620000003</v>
      </c>
      <c r="Q282" s="7">
        <v>22.01</v>
      </c>
      <c r="R282" s="8">
        <v>9.6</v>
      </c>
      <c r="S282" s="16">
        <f t="shared" si="52"/>
        <v>223530.49950000003</v>
      </c>
      <c r="T282" s="16">
        <f t="shared" si="53"/>
        <v>10.6785</v>
      </c>
      <c r="U282" s="17">
        <f t="shared" si="54"/>
        <v>1042.6500000000001</v>
      </c>
      <c r="V282">
        <f t="shared" si="55"/>
        <v>721</v>
      </c>
      <c r="W282">
        <f t="shared" si="56"/>
        <v>595</v>
      </c>
      <c r="X282">
        <f t="shared" si="57"/>
        <v>721</v>
      </c>
      <c r="Y282" s="17">
        <f t="shared" si="58"/>
        <v>310.02843203883498</v>
      </c>
      <c r="Z282" t="str">
        <f t="shared" si="59"/>
        <v>Good Product</v>
      </c>
      <c r="AA282" t="str">
        <f t="shared" si="60"/>
        <v>Bad</v>
      </c>
      <c r="AB282" t="str">
        <f t="shared" si="61"/>
        <v>High</v>
      </c>
      <c r="AC282">
        <f t="shared" si="62"/>
        <v>73420.557000000015</v>
      </c>
      <c r="AD282">
        <f t="shared" si="63"/>
        <v>38752.108499999995</v>
      </c>
      <c r="AE282">
        <f t="shared" si="64"/>
        <v>33648.688500000011</v>
      </c>
    </row>
    <row r="283" spans="1:31" ht="15.75" customHeight="1" x14ac:dyDescent="0.2">
      <c r="A283" s="1"/>
      <c r="B283" s="6" t="s">
        <v>316</v>
      </c>
      <c r="C283" s="6" t="s">
        <v>18</v>
      </c>
      <c r="D283" s="6" t="s">
        <v>19</v>
      </c>
      <c r="E283" s="6" t="s">
        <v>27</v>
      </c>
      <c r="F283" s="6" t="s">
        <v>21</v>
      </c>
      <c r="G283" s="6" t="s">
        <v>32</v>
      </c>
      <c r="H283" s="7">
        <v>69.959999999999994</v>
      </c>
      <c r="I283" s="9">
        <v>8</v>
      </c>
      <c r="J283" s="7">
        <v>27.984000000000002</v>
      </c>
      <c r="K283" s="7">
        <v>587.66399999999999</v>
      </c>
      <c r="L283" s="12">
        <v>43511</v>
      </c>
      <c r="M283" s="14">
        <v>0.70902777777777781</v>
      </c>
      <c r="N283" s="6" t="s">
        <v>33</v>
      </c>
      <c r="O283" s="7">
        <v>559.67999999999995</v>
      </c>
      <c r="P283" s="2">
        <v>4.7619047620000003</v>
      </c>
      <c r="Q283" s="7">
        <v>27.984000000000002</v>
      </c>
      <c r="R283" s="8">
        <v>6.4</v>
      </c>
      <c r="S283" s="16">
        <f t="shared" si="52"/>
        <v>223068.28950000001</v>
      </c>
      <c r="T283" s="16">
        <f t="shared" si="53"/>
        <v>10.6785</v>
      </c>
      <c r="U283" s="17">
        <f t="shared" si="54"/>
        <v>1042.6500000000001</v>
      </c>
      <c r="V283">
        <f t="shared" si="55"/>
        <v>720</v>
      </c>
      <c r="W283">
        <f t="shared" si="56"/>
        <v>595</v>
      </c>
      <c r="X283">
        <f t="shared" si="57"/>
        <v>720</v>
      </c>
      <c r="Y283" s="17">
        <f t="shared" si="58"/>
        <v>309.81706875000003</v>
      </c>
      <c r="Z283" t="str">
        <f t="shared" si="59"/>
        <v>Bad Product</v>
      </c>
      <c r="AA283" t="str">
        <f t="shared" si="60"/>
        <v>Bad</v>
      </c>
      <c r="AB283" t="str">
        <f t="shared" si="61"/>
        <v>Low</v>
      </c>
      <c r="AC283">
        <f t="shared" si="62"/>
        <v>73420.557000000015</v>
      </c>
      <c r="AD283">
        <f t="shared" si="63"/>
        <v>38752.108499999995</v>
      </c>
      <c r="AE283">
        <f t="shared" si="64"/>
        <v>33186.478500000005</v>
      </c>
    </row>
    <row r="284" spans="1:31" ht="15.75" customHeight="1" x14ac:dyDescent="0.2">
      <c r="A284" s="1"/>
      <c r="B284" s="6" t="s">
        <v>317</v>
      </c>
      <c r="C284" s="6" t="s">
        <v>25</v>
      </c>
      <c r="D284" s="6" t="s">
        <v>26</v>
      </c>
      <c r="E284" s="6" t="s">
        <v>27</v>
      </c>
      <c r="F284" s="6" t="s">
        <v>31</v>
      </c>
      <c r="G284" s="6" t="s">
        <v>32</v>
      </c>
      <c r="H284" s="7">
        <v>37</v>
      </c>
      <c r="I284" s="9">
        <v>1</v>
      </c>
      <c r="J284" s="7">
        <v>1.85</v>
      </c>
      <c r="K284" s="7">
        <v>38.85</v>
      </c>
      <c r="L284" s="12">
        <v>43530</v>
      </c>
      <c r="M284" s="14">
        <v>0.56180555555555556</v>
      </c>
      <c r="N284" s="6" t="s">
        <v>33</v>
      </c>
      <c r="O284" s="7">
        <v>37</v>
      </c>
      <c r="P284" s="2">
        <v>4.7619047620000003</v>
      </c>
      <c r="Q284" s="7">
        <v>1.85</v>
      </c>
      <c r="R284" s="8">
        <v>7.9</v>
      </c>
      <c r="S284" s="16">
        <f t="shared" si="52"/>
        <v>222480.62550000005</v>
      </c>
      <c r="T284" s="16">
        <f t="shared" si="53"/>
        <v>10.6785</v>
      </c>
      <c r="U284" s="17">
        <f t="shared" si="54"/>
        <v>1042.6500000000001</v>
      </c>
      <c r="V284">
        <f t="shared" si="55"/>
        <v>719</v>
      </c>
      <c r="W284">
        <f t="shared" si="56"/>
        <v>595</v>
      </c>
      <c r="X284">
        <f t="shared" si="57"/>
        <v>719</v>
      </c>
      <c r="Y284" s="17">
        <f t="shared" si="58"/>
        <v>309.43063351877618</v>
      </c>
      <c r="Z284" t="str">
        <f t="shared" si="59"/>
        <v>Bad Product</v>
      </c>
      <c r="AA284" t="str">
        <f t="shared" si="60"/>
        <v>Bad</v>
      </c>
      <c r="AB284" t="str">
        <f t="shared" si="61"/>
        <v>Medium</v>
      </c>
      <c r="AC284">
        <f t="shared" si="62"/>
        <v>73420.557000000015</v>
      </c>
      <c r="AD284">
        <f t="shared" si="63"/>
        <v>38752.108499999995</v>
      </c>
      <c r="AE284">
        <f t="shared" si="64"/>
        <v>33186.478500000005</v>
      </c>
    </row>
    <row r="285" spans="1:31" ht="15.75" customHeight="1" x14ac:dyDescent="0.2">
      <c r="A285" s="1"/>
      <c r="B285" s="6" t="s">
        <v>318</v>
      </c>
      <c r="C285" s="6" t="s">
        <v>18</v>
      </c>
      <c r="D285" s="6" t="s">
        <v>19</v>
      </c>
      <c r="E285" s="6" t="s">
        <v>27</v>
      </c>
      <c r="F285" s="6" t="s">
        <v>21</v>
      </c>
      <c r="G285" s="6" t="s">
        <v>36</v>
      </c>
      <c r="H285" s="7">
        <v>15.34</v>
      </c>
      <c r="I285" s="9">
        <v>1</v>
      </c>
      <c r="J285" s="7">
        <v>0.76700000000000002</v>
      </c>
      <c r="K285" s="7">
        <v>16.106999999999999</v>
      </c>
      <c r="L285" s="12">
        <v>43471</v>
      </c>
      <c r="M285" s="14">
        <v>0.46458333333333335</v>
      </c>
      <c r="N285" s="6" t="s">
        <v>29</v>
      </c>
      <c r="O285" s="7">
        <v>15.34</v>
      </c>
      <c r="P285" s="2">
        <v>4.7619047620000003</v>
      </c>
      <c r="Q285" s="7">
        <v>0.76700000000000002</v>
      </c>
      <c r="R285" s="8">
        <v>6.5</v>
      </c>
      <c r="S285" s="16">
        <f t="shared" si="52"/>
        <v>222441.77550000005</v>
      </c>
      <c r="T285" s="16">
        <f t="shared" si="53"/>
        <v>10.6785</v>
      </c>
      <c r="U285" s="17">
        <f t="shared" si="54"/>
        <v>1042.6500000000001</v>
      </c>
      <c r="V285">
        <f t="shared" si="55"/>
        <v>718</v>
      </c>
      <c r="W285">
        <f t="shared" si="56"/>
        <v>595</v>
      </c>
      <c r="X285">
        <f t="shared" si="57"/>
        <v>718</v>
      </c>
      <c r="Y285" s="17">
        <f t="shared" si="58"/>
        <v>309.80748676880228</v>
      </c>
      <c r="Z285" t="str">
        <f t="shared" si="59"/>
        <v>Bad Product</v>
      </c>
      <c r="AA285" t="str">
        <f t="shared" si="60"/>
        <v>Bad</v>
      </c>
      <c r="AB285" t="str">
        <f t="shared" si="61"/>
        <v>Medium</v>
      </c>
      <c r="AC285">
        <f t="shared" si="62"/>
        <v>73420.557000000015</v>
      </c>
      <c r="AD285">
        <f t="shared" si="63"/>
        <v>38752.108499999995</v>
      </c>
      <c r="AE285">
        <f t="shared" si="64"/>
        <v>33186.478500000005</v>
      </c>
    </row>
    <row r="286" spans="1:31" ht="15.75" customHeight="1" x14ac:dyDescent="0.2">
      <c r="A286" s="1"/>
      <c r="B286" s="6" t="s">
        <v>319</v>
      </c>
      <c r="C286" s="6" t="s">
        <v>18</v>
      </c>
      <c r="D286" s="6" t="s">
        <v>19</v>
      </c>
      <c r="E286" s="6" t="s">
        <v>20</v>
      </c>
      <c r="F286" s="6" t="s">
        <v>31</v>
      </c>
      <c r="G286" s="6" t="s">
        <v>22</v>
      </c>
      <c r="H286" s="7">
        <v>99.83</v>
      </c>
      <c r="I286" s="9">
        <v>6</v>
      </c>
      <c r="J286" s="7">
        <v>29.949000000000002</v>
      </c>
      <c r="K286" s="7">
        <v>628.92899999999997</v>
      </c>
      <c r="L286" s="12">
        <v>43528</v>
      </c>
      <c r="M286" s="14">
        <v>0.62638888888888888</v>
      </c>
      <c r="N286" s="6" t="s">
        <v>23</v>
      </c>
      <c r="O286" s="7">
        <v>598.98</v>
      </c>
      <c r="P286" s="2">
        <v>4.7619047620000003</v>
      </c>
      <c r="Q286" s="7">
        <v>29.949000000000002</v>
      </c>
      <c r="R286" s="8">
        <v>8.5</v>
      </c>
      <c r="S286" s="16">
        <f t="shared" si="52"/>
        <v>222425.66850000003</v>
      </c>
      <c r="T286" s="16">
        <f t="shared" si="53"/>
        <v>10.6785</v>
      </c>
      <c r="U286" s="17">
        <f t="shared" si="54"/>
        <v>1042.6500000000001</v>
      </c>
      <c r="V286">
        <f t="shared" si="55"/>
        <v>717</v>
      </c>
      <c r="W286">
        <f t="shared" si="56"/>
        <v>595</v>
      </c>
      <c r="X286">
        <f t="shared" si="57"/>
        <v>717</v>
      </c>
      <c r="Y286" s="17">
        <f t="shared" si="58"/>
        <v>310.21711087866112</v>
      </c>
      <c r="Z286" t="str">
        <f t="shared" si="59"/>
        <v>Good Product</v>
      </c>
      <c r="AA286" t="str">
        <f t="shared" si="60"/>
        <v>Good</v>
      </c>
      <c r="AB286" t="str">
        <f t="shared" si="61"/>
        <v>High</v>
      </c>
      <c r="AC286">
        <f t="shared" si="62"/>
        <v>73420.557000000015</v>
      </c>
      <c r="AD286">
        <f t="shared" si="63"/>
        <v>38752.108499999995</v>
      </c>
      <c r="AE286">
        <f t="shared" si="64"/>
        <v>33186.478500000005</v>
      </c>
    </row>
    <row r="287" spans="1:31" ht="15.75" customHeight="1" x14ac:dyDescent="0.2">
      <c r="A287" s="1"/>
      <c r="B287" s="6" t="s">
        <v>320</v>
      </c>
      <c r="C287" s="6" t="s">
        <v>18</v>
      </c>
      <c r="D287" s="6" t="s">
        <v>19</v>
      </c>
      <c r="E287" s="6" t="s">
        <v>20</v>
      </c>
      <c r="F287" s="6" t="s">
        <v>21</v>
      </c>
      <c r="G287" s="6" t="s">
        <v>22</v>
      </c>
      <c r="H287" s="7">
        <v>47.67</v>
      </c>
      <c r="I287" s="9">
        <v>4</v>
      </c>
      <c r="J287" s="7">
        <v>9.5340000000000007</v>
      </c>
      <c r="K287" s="7">
        <v>200.214</v>
      </c>
      <c r="L287" s="12">
        <v>43536</v>
      </c>
      <c r="M287" s="14">
        <v>0.59791666666666665</v>
      </c>
      <c r="N287" s="6" t="s">
        <v>29</v>
      </c>
      <c r="O287" s="7">
        <v>190.68</v>
      </c>
      <c r="P287" s="2">
        <v>4.7619047620000003</v>
      </c>
      <c r="Q287" s="7">
        <v>9.5340000000000007</v>
      </c>
      <c r="R287" s="8">
        <v>9.1</v>
      </c>
      <c r="S287" s="16">
        <f t="shared" si="52"/>
        <v>221796.73950000003</v>
      </c>
      <c r="T287" s="16">
        <f t="shared" si="53"/>
        <v>10.6785</v>
      </c>
      <c r="U287" s="17">
        <f t="shared" si="54"/>
        <v>1042.6500000000001</v>
      </c>
      <c r="V287">
        <f t="shared" si="55"/>
        <v>716</v>
      </c>
      <c r="W287">
        <f t="shared" si="56"/>
        <v>595</v>
      </c>
      <c r="X287">
        <f t="shared" si="57"/>
        <v>716</v>
      </c>
      <c r="Y287" s="17">
        <f t="shared" si="58"/>
        <v>309.77198254189949</v>
      </c>
      <c r="Z287" t="str">
        <f t="shared" si="59"/>
        <v>Good Product</v>
      </c>
      <c r="AA287" t="str">
        <f t="shared" si="60"/>
        <v>Bad</v>
      </c>
      <c r="AB287" t="str">
        <f t="shared" si="61"/>
        <v>High</v>
      </c>
      <c r="AC287">
        <f t="shared" si="62"/>
        <v>73420.557000000015</v>
      </c>
      <c r="AD287">
        <f t="shared" si="63"/>
        <v>38752.108499999995</v>
      </c>
      <c r="AE287">
        <f t="shared" si="64"/>
        <v>32557.549500000008</v>
      </c>
    </row>
    <row r="288" spans="1:31" ht="15.75" customHeight="1" x14ac:dyDescent="0.2">
      <c r="A288" s="1"/>
      <c r="B288" s="6" t="s">
        <v>321</v>
      </c>
      <c r="C288" s="6" t="s">
        <v>42</v>
      </c>
      <c r="D288" s="6" t="s">
        <v>43</v>
      </c>
      <c r="E288" s="6" t="s">
        <v>27</v>
      </c>
      <c r="F288" s="6" t="s">
        <v>31</v>
      </c>
      <c r="G288" s="6" t="s">
        <v>22</v>
      </c>
      <c r="H288" s="7">
        <v>66.680000000000007</v>
      </c>
      <c r="I288" s="9">
        <v>5</v>
      </c>
      <c r="J288" s="7">
        <v>16.670000000000002</v>
      </c>
      <c r="K288" s="7">
        <v>350.07</v>
      </c>
      <c r="L288" s="12">
        <v>43516</v>
      </c>
      <c r="M288" s="14">
        <v>0.75069444444444444</v>
      </c>
      <c r="N288" s="6" t="s">
        <v>29</v>
      </c>
      <c r="O288" s="7">
        <v>333.4</v>
      </c>
      <c r="P288" s="2">
        <v>4.7619047620000003</v>
      </c>
      <c r="Q288" s="7">
        <v>16.670000000000002</v>
      </c>
      <c r="R288" s="8">
        <v>7.6</v>
      </c>
      <c r="S288" s="16">
        <f t="shared" si="52"/>
        <v>221596.52550000002</v>
      </c>
      <c r="T288" s="16">
        <f t="shared" si="53"/>
        <v>10.6785</v>
      </c>
      <c r="U288" s="17">
        <f t="shared" si="54"/>
        <v>1042.6500000000001</v>
      </c>
      <c r="V288">
        <f t="shared" si="55"/>
        <v>715</v>
      </c>
      <c r="W288">
        <f t="shared" si="56"/>
        <v>595</v>
      </c>
      <c r="X288">
        <f t="shared" si="57"/>
        <v>715</v>
      </c>
      <c r="Y288" s="17">
        <f t="shared" si="58"/>
        <v>309.9252104895105</v>
      </c>
      <c r="Z288" t="str">
        <f t="shared" si="59"/>
        <v>Bad Product</v>
      </c>
      <c r="AA288" t="str">
        <f t="shared" si="60"/>
        <v>Bad</v>
      </c>
      <c r="AB288" t="str">
        <f t="shared" si="61"/>
        <v>Medium</v>
      </c>
      <c r="AC288">
        <f t="shared" si="62"/>
        <v>73420.557000000015</v>
      </c>
      <c r="AD288">
        <f t="shared" si="63"/>
        <v>38752.108499999995</v>
      </c>
      <c r="AE288">
        <f t="shared" si="64"/>
        <v>32557.549500000008</v>
      </c>
    </row>
    <row r="289" spans="1:31" ht="15.75" customHeight="1" x14ac:dyDescent="0.2">
      <c r="A289" s="1"/>
      <c r="B289" s="6" t="s">
        <v>322</v>
      </c>
      <c r="C289" s="6" t="s">
        <v>25</v>
      </c>
      <c r="D289" s="6" t="s">
        <v>26</v>
      </c>
      <c r="E289" s="6" t="s">
        <v>20</v>
      </c>
      <c r="F289" s="6" t="s">
        <v>31</v>
      </c>
      <c r="G289" s="6" t="s">
        <v>32</v>
      </c>
      <c r="H289" s="7">
        <v>74.86</v>
      </c>
      <c r="I289" s="9">
        <v>1</v>
      </c>
      <c r="J289" s="7">
        <v>3.7429999999999999</v>
      </c>
      <c r="K289" s="7">
        <v>78.602999999999994</v>
      </c>
      <c r="L289" s="12">
        <v>43548</v>
      </c>
      <c r="M289" s="14">
        <v>0.61736111111111114</v>
      </c>
      <c r="N289" s="6" t="s">
        <v>29</v>
      </c>
      <c r="O289" s="7">
        <v>74.86</v>
      </c>
      <c r="P289" s="2">
        <v>4.7619047620000003</v>
      </c>
      <c r="Q289" s="7">
        <v>3.7429999999999999</v>
      </c>
      <c r="R289" s="8">
        <v>6.9</v>
      </c>
      <c r="S289" s="16">
        <f t="shared" si="52"/>
        <v>221246.45550000004</v>
      </c>
      <c r="T289" s="16">
        <f t="shared" si="53"/>
        <v>10.6785</v>
      </c>
      <c r="U289" s="17">
        <f t="shared" si="54"/>
        <v>1042.6500000000001</v>
      </c>
      <c r="V289">
        <f t="shared" si="55"/>
        <v>714</v>
      </c>
      <c r="W289">
        <f t="shared" si="56"/>
        <v>595</v>
      </c>
      <c r="X289">
        <f t="shared" si="57"/>
        <v>714</v>
      </c>
      <c r="Y289" s="17">
        <f t="shared" si="58"/>
        <v>309.86898529411769</v>
      </c>
      <c r="Z289" t="str">
        <f t="shared" si="59"/>
        <v>Bad Product</v>
      </c>
      <c r="AA289" t="str">
        <f t="shared" si="60"/>
        <v>Bad</v>
      </c>
      <c r="AB289" t="str">
        <f t="shared" si="61"/>
        <v>Medium</v>
      </c>
      <c r="AC289">
        <f t="shared" si="62"/>
        <v>73070.487000000008</v>
      </c>
      <c r="AD289">
        <f t="shared" si="63"/>
        <v>38752.108499999995</v>
      </c>
      <c r="AE289">
        <f t="shared" si="64"/>
        <v>32557.549500000008</v>
      </c>
    </row>
    <row r="290" spans="1:31" ht="15.75" customHeight="1" x14ac:dyDescent="0.2">
      <c r="A290" s="1"/>
      <c r="B290" s="6" t="s">
        <v>323</v>
      </c>
      <c r="C290" s="6" t="s">
        <v>25</v>
      </c>
      <c r="D290" s="6" t="s">
        <v>26</v>
      </c>
      <c r="E290" s="6" t="s">
        <v>27</v>
      </c>
      <c r="F290" s="6" t="s">
        <v>21</v>
      </c>
      <c r="G290" s="6" t="s">
        <v>36</v>
      </c>
      <c r="H290" s="7">
        <v>23.75</v>
      </c>
      <c r="I290" s="9">
        <v>9</v>
      </c>
      <c r="J290" s="7">
        <v>10.6875</v>
      </c>
      <c r="K290" s="7">
        <v>224.4375</v>
      </c>
      <c r="L290" s="12">
        <v>43496</v>
      </c>
      <c r="M290" s="14">
        <v>0.50138888888888888</v>
      </c>
      <c r="N290" s="6" t="s">
        <v>29</v>
      </c>
      <c r="O290" s="7">
        <v>213.75</v>
      </c>
      <c r="P290" s="2">
        <v>4.7619047620000003</v>
      </c>
      <c r="Q290" s="7">
        <v>10.6875</v>
      </c>
      <c r="R290" s="8">
        <v>9.5</v>
      </c>
      <c r="S290" s="16">
        <f t="shared" si="52"/>
        <v>221167.85250000004</v>
      </c>
      <c r="T290" s="16">
        <f t="shared" si="53"/>
        <v>10.6785</v>
      </c>
      <c r="U290" s="17">
        <f t="shared" si="54"/>
        <v>1042.6500000000001</v>
      </c>
      <c r="V290">
        <f t="shared" si="55"/>
        <v>713</v>
      </c>
      <c r="W290">
        <f t="shared" si="56"/>
        <v>595</v>
      </c>
      <c r="X290">
        <f t="shared" si="57"/>
        <v>713</v>
      </c>
      <c r="Y290" s="17">
        <f t="shared" si="58"/>
        <v>310.19334151472657</v>
      </c>
      <c r="Z290" t="str">
        <f t="shared" si="59"/>
        <v>Good Product</v>
      </c>
      <c r="AA290" t="str">
        <f t="shared" si="60"/>
        <v>Bad</v>
      </c>
      <c r="AB290" t="str">
        <f t="shared" si="61"/>
        <v>High</v>
      </c>
      <c r="AC290">
        <f t="shared" si="62"/>
        <v>73070.487000000008</v>
      </c>
      <c r="AD290">
        <f t="shared" si="63"/>
        <v>38752.108499999995</v>
      </c>
      <c r="AE290">
        <f t="shared" si="64"/>
        <v>32557.549500000008</v>
      </c>
    </row>
    <row r="291" spans="1:31" ht="15.75" customHeight="1" x14ac:dyDescent="0.2">
      <c r="A291" s="1"/>
      <c r="B291" s="6" t="s">
        <v>324</v>
      </c>
      <c r="C291" s="6" t="s">
        <v>42</v>
      </c>
      <c r="D291" s="6" t="s">
        <v>43</v>
      </c>
      <c r="E291" s="6" t="s">
        <v>27</v>
      </c>
      <c r="F291" s="6" t="s">
        <v>21</v>
      </c>
      <c r="G291" s="6" t="s">
        <v>44</v>
      </c>
      <c r="H291" s="7">
        <v>48.51</v>
      </c>
      <c r="I291" s="9">
        <v>7</v>
      </c>
      <c r="J291" s="7">
        <v>16.9785</v>
      </c>
      <c r="K291" s="7">
        <v>356.54849999999999</v>
      </c>
      <c r="L291" s="12">
        <v>43490</v>
      </c>
      <c r="M291" s="14">
        <v>0.5625</v>
      </c>
      <c r="N291" s="6" t="s">
        <v>33</v>
      </c>
      <c r="O291" s="7">
        <v>339.57</v>
      </c>
      <c r="P291" s="2">
        <v>4.7619047620000003</v>
      </c>
      <c r="Q291" s="7">
        <v>16.9785</v>
      </c>
      <c r="R291" s="8">
        <v>5.2</v>
      </c>
      <c r="S291" s="16">
        <f t="shared" si="52"/>
        <v>220943.41500000004</v>
      </c>
      <c r="T291" s="16">
        <f t="shared" si="53"/>
        <v>10.6785</v>
      </c>
      <c r="U291" s="17">
        <f t="shared" si="54"/>
        <v>1042.6500000000001</v>
      </c>
      <c r="V291">
        <f t="shared" si="55"/>
        <v>712</v>
      </c>
      <c r="W291">
        <f t="shared" si="56"/>
        <v>595</v>
      </c>
      <c r="X291">
        <f t="shared" si="57"/>
        <v>712</v>
      </c>
      <c r="Y291" s="17">
        <f t="shared" si="58"/>
        <v>310.3137851123596</v>
      </c>
      <c r="Z291" t="str">
        <f t="shared" si="59"/>
        <v>Bad Product</v>
      </c>
      <c r="AA291" t="str">
        <f t="shared" si="60"/>
        <v>Bad</v>
      </c>
      <c r="AB291" t="str">
        <f t="shared" si="61"/>
        <v>Low</v>
      </c>
      <c r="AC291">
        <f t="shared" si="62"/>
        <v>73070.487000000008</v>
      </c>
      <c r="AD291">
        <f t="shared" si="63"/>
        <v>38752.108499999995</v>
      </c>
      <c r="AE291">
        <f t="shared" si="64"/>
        <v>32557.549500000008</v>
      </c>
    </row>
    <row r="292" spans="1:31" ht="15.75" customHeight="1" x14ac:dyDescent="0.2">
      <c r="A292" s="1"/>
      <c r="B292" s="6" t="s">
        <v>325</v>
      </c>
      <c r="C292" s="6" t="s">
        <v>18</v>
      </c>
      <c r="D292" s="6" t="s">
        <v>19</v>
      </c>
      <c r="E292" s="6" t="s">
        <v>20</v>
      </c>
      <c r="F292" s="6" t="s">
        <v>21</v>
      </c>
      <c r="G292" s="6" t="s">
        <v>32</v>
      </c>
      <c r="H292" s="7">
        <v>94.88</v>
      </c>
      <c r="I292" s="9">
        <v>7</v>
      </c>
      <c r="J292" s="7">
        <v>33.207999999999998</v>
      </c>
      <c r="K292" s="7">
        <v>697.36800000000005</v>
      </c>
      <c r="L292" s="12">
        <v>43499</v>
      </c>
      <c r="M292" s="14">
        <v>0.60972222222222228</v>
      </c>
      <c r="N292" s="6" t="s">
        <v>29</v>
      </c>
      <c r="O292" s="7">
        <v>664.16</v>
      </c>
      <c r="P292" s="2">
        <v>4.7619047620000003</v>
      </c>
      <c r="Q292" s="7">
        <v>33.207999999999998</v>
      </c>
      <c r="R292" s="8">
        <v>4.2</v>
      </c>
      <c r="S292" s="16">
        <f t="shared" si="52"/>
        <v>220586.86650000003</v>
      </c>
      <c r="T292" s="16">
        <f t="shared" si="53"/>
        <v>10.6785</v>
      </c>
      <c r="U292" s="17">
        <f t="shared" si="54"/>
        <v>1042.6500000000001</v>
      </c>
      <c r="V292">
        <f t="shared" si="55"/>
        <v>711</v>
      </c>
      <c r="W292">
        <f t="shared" si="56"/>
        <v>595</v>
      </c>
      <c r="X292">
        <f t="shared" si="57"/>
        <v>711</v>
      </c>
      <c r="Y292" s="17">
        <f t="shared" si="58"/>
        <v>310.24875738396628</v>
      </c>
      <c r="Z292" t="str">
        <f t="shared" si="59"/>
        <v>Bad Product</v>
      </c>
      <c r="AA292" t="str">
        <f t="shared" si="60"/>
        <v>Bad</v>
      </c>
      <c r="AB292" t="str">
        <f t="shared" si="61"/>
        <v>Low</v>
      </c>
      <c r="AC292">
        <f t="shared" si="62"/>
        <v>72713.938500000018</v>
      </c>
      <c r="AD292">
        <f t="shared" si="63"/>
        <v>38395.56</v>
      </c>
      <c r="AE292">
        <f t="shared" si="64"/>
        <v>32557.549500000008</v>
      </c>
    </row>
    <row r="293" spans="1:31" ht="15.75" customHeight="1" x14ac:dyDescent="0.2">
      <c r="A293" s="1"/>
      <c r="B293" s="6" t="s">
        <v>326</v>
      </c>
      <c r="C293" s="6" t="s">
        <v>42</v>
      </c>
      <c r="D293" s="6" t="s">
        <v>43</v>
      </c>
      <c r="E293" s="6" t="s">
        <v>20</v>
      </c>
      <c r="F293" s="6" t="s">
        <v>31</v>
      </c>
      <c r="G293" s="6" t="s">
        <v>28</v>
      </c>
      <c r="H293" s="7">
        <v>40.299999999999997</v>
      </c>
      <c r="I293" s="9">
        <v>10</v>
      </c>
      <c r="J293" s="7">
        <v>20.149999999999999</v>
      </c>
      <c r="K293" s="7">
        <v>423.15</v>
      </c>
      <c r="L293" s="12">
        <v>43489</v>
      </c>
      <c r="M293" s="14">
        <v>0.73402777777777772</v>
      </c>
      <c r="N293" s="6" t="s">
        <v>33</v>
      </c>
      <c r="O293" s="7">
        <v>403</v>
      </c>
      <c r="P293" s="2">
        <v>4.7619047620000003</v>
      </c>
      <c r="Q293" s="7">
        <v>20.149999999999999</v>
      </c>
      <c r="R293" s="8">
        <v>7</v>
      </c>
      <c r="S293" s="16">
        <f t="shared" si="52"/>
        <v>219889.49850000002</v>
      </c>
      <c r="T293" s="16">
        <f t="shared" si="53"/>
        <v>10.6785</v>
      </c>
      <c r="U293" s="17">
        <f t="shared" si="54"/>
        <v>1042.6500000000001</v>
      </c>
      <c r="V293">
        <f t="shared" si="55"/>
        <v>710</v>
      </c>
      <c r="W293">
        <f t="shared" si="56"/>
        <v>595</v>
      </c>
      <c r="X293">
        <f t="shared" si="57"/>
        <v>710</v>
      </c>
      <c r="Y293" s="17">
        <f t="shared" si="58"/>
        <v>309.70351901408452</v>
      </c>
      <c r="Z293" t="str">
        <f t="shared" si="59"/>
        <v>Bad Product</v>
      </c>
      <c r="AA293" t="str">
        <f t="shared" si="60"/>
        <v>Bad</v>
      </c>
      <c r="AB293" t="str">
        <f t="shared" si="61"/>
        <v>Medium</v>
      </c>
      <c r="AC293">
        <f t="shared" si="62"/>
        <v>72713.938500000018</v>
      </c>
      <c r="AD293">
        <f t="shared" si="63"/>
        <v>38395.56</v>
      </c>
      <c r="AE293">
        <f t="shared" si="64"/>
        <v>32557.549500000008</v>
      </c>
    </row>
    <row r="294" spans="1:31" ht="15.75" customHeight="1" x14ac:dyDescent="0.2">
      <c r="A294" s="1"/>
      <c r="B294" s="6" t="s">
        <v>327</v>
      </c>
      <c r="C294" s="6" t="s">
        <v>25</v>
      </c>
      <c r="D294" s="6" t="s">
        <v>26</v>
      </c>
      <c r="E294" s="6" t="s">
        <v>27</v>
      </c>
      <c r="F294" s="6" t="s">
        <v>31</v>
      </c>
      <c r="G294" s="6" t="s">
        <v>28</v>
      </c>
      <c r="H294" s="7">
        <v>27.85</v>
      </c>
      <c r="I294" s="9">
        <v>7</v>
      </c>
      <c r="J294" s="7">
        <v>9.7475000000000005</v>
      </c>
      <c r="K294" s="7">
        <v>204.69749999999999</v>
      </c>
      <c r="L294" s="12">
        <v>43538</v>
      </c>
      <c r="M294" s="14">
        <v>0.72222222222222221</v>
      </c>
      <c r="N294" s="6" t="s">
        <v>23</v>
      </c>
      <c r="O294" s="7">
        <v>194.95</v>
      </c>
      <c r="P294" s="2">
        <v>4.7619047620000003</v>
      </c>
      <c r="Q294" s="7">
        <v>9.7475000000000005</v>
      </c>
      <c r="R294" s="8">
        <v>6</v>
      </c>
      <c r="S294" s="16">
        <f t="shared" si="52"/>
        <v>219466.34850000002</v>
      </c>
      <c r="T294" s="16">
        <f t="shared" si="53"/>
        <v>10.6785</v>
      </c>
      <c r="U294" s="17">
        <f t="shared" si="54"/>
        <v>1042.6500000000001</v>
      </c>
      <c r="V294">
        <f t="shared" si="55"/>
        <v>709</v>
      </c>
      <c r="W294">
        <f t="shared" si="56"/>
        <v>595</v>
      </c>
      <c r="X294">
        <f t="shared" si="57"/>
        <v>709</v>
      </c>
      <c r="Y294" s="17">
        <f t="shared" si="58"/>
        <v>309.54350987306066</v>
      </c>
      <c r="Z294" t="str">
        <f t="shared" si="59"/>
        <v>Bad Product</v>
      </c>
      <c r="AA294" t="str">
        <f t="shared" si="60"/>
        <v>Bad</v>
      </c>
      <c r="AB294" t="str">
        <f t="shared" si="61"/>
        <v>Low</v>
      </c>
      <c r="AC294">
        <f t="shared" si="62"/>
        <v>72290.78850000001</v>
      </c>
      <c r="AD294">
        <f t="shared" si="63"/>
        <v>38395.56</v>
      </c>
      <c r="AE294">
        <f t="shared" si="64"/>
        <v>32557.549500000008</v>
      </c>
    </row>
    <row r="295" spans="1:31" ht="15.75" customHeight="1" x14ac:dyDescent="0.2">
      <c r="A295" s="1"/>
      <c r="B295" s="6" t="s">
        <v>328</v>
      </c>
      <c r="C295" s="6" t="s">
        <v>18</v>
      </c>
      <c r="D295" s="6" t="s">
        <v>19</v>
      </c>
      <c r="E295" s="6" t="s">
        <v>20</v>
      </c>
      <c r="F295" s="6" t="s">
        <v>21</v>
      </c>
      <c r="G295" s="6" t="s">
        <v>28</v>
      </c>
      <c r="H295" s="7">
        <v>62.48</v>
      </c>
      <c r="I295" s="9">
        <v>1</v>
      </c>
      <c r="J295" s="7">
        <v>3.1240000000000001</v>
      </c>
      <c r="K295" s="7">
        <v>65.603999999999999</v>
      </c>
      <c r="L295" s="12">
        <v>43514</v>
      </c>
      <c r="M295" s="14">
        <v>0.85347222222222219</v>
      </c>
      <c r="N295" s="6" t="s">
        <v>29</v>
      </c>
      <c r="O295" s="7">
        <v>62.48</v>
      </c>
      <c r="P295" s="2">
        <v>4.7619047620000003</v>
      </c>
      <c r="Q295" s="7">
        <v>3.1240000000000001</v>
      </c>
      <c r="R295" s="8">
        <v>4.7</v>
      </c>
      <c r="S295" s="16">
        <f t="shared" si="52"/>
        <v>219261.65100000001</v>
      </c>
      <c r="T295" s="16">
        <f t="shared" si="53"/>
        <v>10.6785</v>
      </c>
      <c r="U295" s="17">
        <f t="shared" si="54"/>
        <v>1042.6500000000001</v>
      </c>
      <c r="V295">
        <f t="shared" si="55"/>
        <v>708</v>
      </c>
      <c r="W295">
        <f t="shared" si="56"/>
        <v>595</v>
      </c>
      <c r="X295">
        <f t="shared" si="57"/>
        <v>708</v>
      </c>
      <c r="Y295" s="17">
        <f t="shared" si="58"/>
        <v>309.69159745762715</v>
      </c>
      <c r="Z295" t="str">
        <f t="shared" si="59"/>
        <v>Bad Product</v>
      </c>
      <c r="AA295" t="str">
        <f t="shared" si="60"/>
        <v>Bad</v>
      </c>
      <c r="AB295" t="str">
        <f t="shared" si="61"/>
        <v>Low</v>
      </c>
      <c r="AC295">
        <f t="shared" si="62"/>
        <v>72290.78850000001</v>
      </c>
      <c r="AD295">
        <f t="shared" si="63"/>
        <v>38395.56</v>
      </c>
      <c r="AE295">
        <f t="shared" si="64"/>
        <v>32557.549500000008</v>
      </c>
    </row>
    <row r="296" spans="1:31" ht="15.75" customHeight="1" x14ac:dyDescent="0.2">
      <c r="A296" s="1"/>
      <c r="B296" s="6" t="s">
        <v>329</v>
      </c>
      <c r="C296" s="6" t="s">
        <v>18</v>
      </c>
      <c r="D296" s="6" t="s">
        <v>19</v>
      </c>
      <c r="E296" s="6" t="s">
        <v>20</v>
      </c>
      <c r="F296" s="6" t="s">
        <v>21</v>
      </c>
      <c r="G296" s="6" t="s">
        <v>44</v>
      </c>
      <c r="H296" s="7">
        <v>36.36</v>
      </c>
      <c r="I296" s="9">
        <v>2</v>
      </c>
      <c r="J296" s="7">
        <v>3.6360000000000001</v>
      </c>
      <c r="K296" s="7">
        <v>76.355999999999995</v>
      </c>
      <c r="L296" s="12">
        <v>43486</v>
      </c>
      <c r="M296" s="14">
        <v>0.41666666666666669</v>
      </c>
      <c r="N296" s="6" t="s">
        <v>29</v>
      </c>
      <c r="O296" s="7">
        <v>72.72</v>
      </c>
      <c r="P296" s="2">
        <v>4.7619047620000003</v>
      </c>
      <c r="Q296" s="7">
        <v>3.6360000000000001</v>
      </c>
      <c r="R296" s="8">
        <v>7.1</v>
      </c>
      <c r="S296" s="16">
        <f t="shared" si="52"/>
        <v>219196.04700000002</v>
      </c>
      <c r="T296" s="16">
        <f t="shared" si="53"/>
        <v>10.6785</v>
      </c>
      <c r="U296" s="17">
        <f t="shared" si="54"/>
        <v>1042.6500000000001</v>
      </c>
      <c r="V296">
        <f t="shared" si="55"/>
        <v>707</v>
      </c>
      <c r="W296">
        <f t="shared" si="56"/>
        <v>595</v>
      </c>
      <c r="X296">
        <f t="shared" si="57"/>
        <v>707</v>
      </c>
      <c r="Y296" s="17">
        <f t="shared" si="58"/>
        <v>310.03684158415842</v>
      </c>
      <c r="Z296" t="str">
        <f t="shared" si="59"/>
        <v>Bad Product</v>
      </c>
      <c r="AA296" t="str">
        <f t="shared" si="60"/>
        <v>Bad</v>
      </c>
      <c r="AB296" t="str">
        <f t="shared" si="61"/>
        <v>Medium</v>
      </c>
      <c r="AC296">
        <f t="shared" si="62"/>
        <v>72290.78850000001</v>
      </c>
      <c r="AD296">
        <f t="shared" si="63"/>
        <v>38395.56</v>
      </c>
      <c r="AE296">
        <f t="shared" si="64"/>
        <v>32557.549500000008</v>
      </c>
    </row>
    <row r="297" spans="1:31" ht="15.75" customHeight="1" x14ac:dyDescent="0.2">
      <c r="A297" s="1"/>
      <c r="B297" s="6" t="s">
        <v>330</v>
      </c>
      <c r="C297" s="6" t="s">
        <v>42</v>
      </c>
      <c r="D297" s="6" t="s">
        <v>43</v>
      </c>
      <c r="E297" s="6" t="s">
        <v>27</v>
      </c>
      <c r="F297" s="6" t="s">
        <v>31</v>
      </c>
      <c r="G297" s="6" t="s">
        <v>22</v>
      </c>
      <c r="H297" s="7">
        <v>18.11</v>
      </c>
      <c r="I297" s="9">
        <v>10</v>
      </c>
      <c r="J297" s="7">
        <v>9.0549999999999997</v>
      </c>
      <c r="K297" s="7">
        <v>190.155</v>
      </c>
      <c r="L297" s="12">
        <v>43537</v>
      </c>
      <c r="M297" s="14">
        <v>0.49027777777777776</v>
      </c>
      <c r="N297" s="6" t="s">
        <v>23</v>
      </c>
      <c r="O297" s="7">
        <v>181.1</v>
      </c>
      <c r="P297" s="2">
        <v>4.7619047620000003</v>
      </c>
      <c r="Q297" s="7">
        <v>9.0549999999999997</v>
      </c>
      <c r="R297" s="8">
        <v>5.9</v>
      </c>
      <c r="S297" s="16">
        <f t="shared" si="52"/>
        <v>219119.69100000005</v>
      </c>
      <c r="T297" s="16">
        <f t="shared" si="53"/>
        <v>10.6785</v>
      </c>
      <c r="U297" s="17">
        <f t="shared" si="54"/>
        <v>1042.6500000000001</v>
      </c>
      <c r="V297">
        <f t="shared" si="55"/>
        <v>706</v>
      </c>
      <c r="W297">
        <f t="shared" si="56"/>
        <v>595</v>
      </c>
      <c r="X297">
        <f t="shared" si="57"/>
        <v>706</v>
      </c>
      <c r="Y297" s="17">
        <f t="shared" si="58"/>
        <v>310.36783427762049</v>
      </c>
      <c r="Z297" t="str">
        <f t="shared" si="59"/>
        <v>Bad Product</v>
      </c>
      <c r="AA297" t="str">
        <f t="shared" si="60"/>
        <v>Bad</v>
      </c>
      <c r="AB297" t="str">
        <f t="shared" si="61"/>
        <v>Low</v>
      </c>
      <c r="AC297">
        <f t="shared" si="62"/>
        <v>72290.78850000001</v>
      </c>
      <c r="AD297">
        <f t="shared" si="63"/>
        <v>38395.56</v>
      </c>
      <c r="AE297">
        <f t="shared" si="64"/>
        <v>32557.549500000008</v>
      </c>
    </row>
    <row r="298" spans="1:31" ht="15.75" customHeight="1" x14ac:dyDescent="0.2">
      <c r="A298" s="1"/>
      <c r="B298" s="6" t="s">
        <v>331</v>
      </c>
      <c r="C298" s="6" t="s">
        <v>25</v>
      </c>
      <c r="D298" s="6" t="s">
        <v>26</v>
      </c>
      <c r="E298" s="6" t="s">
        <v>20</v>
      </c>
      <c r="F298" s="6" t="s">
        <v>21</v>
      </c>
      <c r="G298" s="6" t="s">
        <v>28</v>
      </c>
      <c r="H298" s="7">
        <v>51.92</v>
      </c>
      <c r="I298" s="9">
        <v>5</v>
      </c>
      <c r="J298" s="7">
        <v>12.98</v>
      </c>
      <c r="K298" s="7">
        <v>272.58</v>
      </c>
      <c r="L298" s="12">
        <v>43527</v>
      </c>
      <c r="M298" s="14">
        <v>0.5708333333333333</v>
      </c>
      <c r="N298" s="6" t="s">
        <v>29</v>
      </c>
      <c r="O298" s="7">
        <v>259.60000000000002</v>
      </c>
      <c r="P298" s="2">
        <v>4.7619047620000003</v>
      </c>
      <c r="Q298" s="7">
        <v>12.98</v>
      </c>
      <c r="R298" s="8">
        <v>7.5</v>
      </c>
      <c r="S298" s="16">
        <f t="shared" si="52"/>
        <v>218929.53600000002</v>
      </c>
      <c r="T298" s="16">
        <f t="shared" si="53"/>
        <v>10.6785</v>
      </c>
      <c r="U298" s="17">
        <f t="shared" si="54"/>
        <v>1042.6500000000001</v>
      </c>
      <c r="V298">
        <f t="shared" si="55"/>
        <v>705</v>
      </c>
      <c r="W298">
        <f t="shared" si="56"/>
        <v>595</v>
      </c>
      <c r="X298">
        <f t="shared" si="57"/>
        <v>705</v>
      </c>
      <c r="Y298" s="17">
        <f t="shared" si="58"/>
        <v>310.53834893617022</v>
      </c>
      <c r="Z298" t="str">
        <f t="shared" si="59"/>
        <v>Bad Product</v>
      </c>
      <c r="AA298" t="str">
        <f t="shared" si="60"/>
        <v>Bad</v>
      </c>
      <c r="AB298" t="str">
        <f t="shared" si="61"/>
        <v>Medium</v>
      </c>
      <c r="AC298">
        <f t="shared" si="62"/>
        <v>72100.633500000025</v>
      </c>
      <c r="AD298">
        <f t="shared" si="63"/>
        <v>38395.56</v>
      </c>
      <c r="AE298">
        <f t="shared" si="64"/>
        <v>32557.549500000008</v>
      </c>
    </row>
    <row r="299" spans="1:31" ht="15.75" customHeight="1" x14ac:dyDescent="0.2">
      <c r="A299" s="1"/>
      <c r="B299" s="6" t="s">
        <v>332</v>
      </c>
      <c r="C299" s="6" t="s">
        <v>25</v>
      </c>
      <c r="D299" s="6" t="s">
        <v>26</v>
      </c>
      <c r="E299" s="6" t="s">
        <v>27</v>
      </c>
      <c r="F299" s="6" t="s">
        <v>31</v>
      </c>
      <c r="G299" s="6" t="s">
        <v>28</v>
      </c>
      <c r="H299" s="7">
        <v>28.84</v>
      </c>
      <c r="I299" s="9">
        <v>4</v>
      </c>
      <c r="J299" s="7">
        <v>5.7679999999999998</v>
      </c>
      <c r="K299" s="7">
        <v>121.128</v>
      </c>
      <c r="L299" s="12">
        <v>43553</v>
      </c>
      <c r="M299" s="14">
        <v>0.61388888888888893</v>
      </c>
      <c r="N299" s="6" t="s">
        <v>29</v>
      </c>
      <c r="O299" s="7">
        <v>115.36</v>
      </c>
      <c r="P299" s="2">
        <v>4.7619047620000003</v>
      </c>
      <c r="Q299" s="7">
        <v>5.7679999999999998</v>
      </c>
      <c r="R299" s="8">
        <v>6.4</v>
      </c>
      <c r="S299" s="16">
        <f t="shared" si="52"/>
        <v>218656.95600000001</v>
      </c>
      <c r="T299" s="16">
        <f t="shared" si="53"/>
        <v>10.6785</v>
      </c>
      <c r="U299" s="17">
        <f t="shared" si="54"/>
        <v>1042.6500000000001</v>
      </c>
      <c r="V299">
        <f t="shared" si="55"/>
        <v>704</v>
      </c>
      <c r="W299">
        <f t="shared" si="56"/>
        <v>595</v>
      </c>
      <c r="X299">
        <f t="shared" si="57"/>
        <v>704</v>
      </c>
      <c r="Y299" s="17">
        <f t="shared" si="58"/>
        <v>310.59226704545455</v>
      </c>
      <c r="Z299" t="str">
        <f t="shared" si="59"/>
        <v>Bad Product</v>
      </c>
      <c r="AA299" t="str">
        <f t="shared" si="60"/>
        <v>Bad</v>
      </c>
      <c r="AB299" t="str">
        <f t="shared" si="61"/>
        <v>Low</v>
      </c>
      <c r="AC299">
        <f t="shared" si="62"/>
        <v>72100.633500000025</v>
      </c>
      <c r="AD299">
        <f t="shared" si="63"/>
        <v>38395.56</v>
      </c>
      <c r="AE299">
        <f t="shared" si="64"/>
        <v>32557.549500000008</v>
      </c>
    </row>
    <row r="300" spans="1:31" ht="15.75" customHeight="1" x14ac:dyDescent="0.2">
      <c r="A300" s="1"/>
      <c r="B300" s="6" t="s">
        <v>333</v>
      </c>
      <c r="C300" s="6" t="s">
        <v>18</v>
      </c>
      <c r="D300" s="6" t="s">
        <v>19</v>
      </c>
      <c r="E300" s="6" t="s">
        <v>20</v>
      </c>
      <c r="F300" s="6" t="s">
        <v>31</v>
      </c>
      <c r="G300" s="6" t="s">
        <v>32</v>
      </c>
      <c r="H300" s="7">
        <v>78.38</v>
      </c>
      <c r="I300" s="9">
        <v>6</v>
      </c>
      <c r="J300" s="7">
        <v>23.513999999999999</v>
      </c>
      <c r="K300" s="7">
        <v>493.79399999999998</v>
      </c>
      <c r="L300" s="12">
        <v>43475</v>
      </c>
      <c r="M300" s="14">
        <v>0.59444444444444444</v>
      </c>
      <c r="N300" s="6" t="s">
        <v>23</v>
      </c>
      <c r="O300" s="7">
        <v>470.28</v>
      </c>
      <c r="P300" s="2">
        <v>4.7619047620000003</v>
      </c>
      <c r="Q300" s="7">
        <v>23.513999999999999</v>
      </c>
      <c r="R300" s="8">
        <v>5.8</v>
      </c>
      <c r="S300" s="16">
        <f t="shared" si="52"/>
        <v>218535.82800000001</v>
      </c>
      <c r="T300" s="16">
        <f t="shared" si="53"/>
        <v>10.6785</v>
      </c>
      <c r="U300" s="17">
        <f t="shared" si="54"/>
        <v>1042.6500000000001</v>
      </c>
      <c r="V300">
        <f t="shared" si="55"/>
        <v>703</v>
      </c>
      <c r="W300">
        <f t="shared" si="56"/>
        <v>595</v>
      </c>
      <c r="X300">
        <f t="shared" si="57"/>
        <v>703</v>
      </c>
      <c r="Y300" s="17">
        <f t="shared" si="58"/>
        <v>310.86177524893316</v>
      </c>
      <c r="Z300" t="str">
        <f t="shared" si="59"/>
        <v>Bad Product</v>
      </c>
      <c r="AA300" t="str">
        <f t="shared" si="60"/>
        <v>Bad</v>
      </c>
      <c r="AB300" t="str">
        <f t="shared" si="61"/>
        <v>Low</v>
      </c>
      <c r="AC300">
        <f t="shared" si="62"/>
        <v>72100.633500000025</v>
      </c>
      <c r="AD300">
        <f t="shared" si="63"/>
        <v>38395.56</v>
      </c>
      <c r="AE300">
        <f t="shared" si="64"/>
        <v>32557.549500000008</v>
      </c>
    </row>
    <row r="301" spans="1:31" ht="15.75" customHeight="1" x14ac:dyDescent="0.2">
      <c r="A301" s="1"/>
      <c r="B301" s="6" t="s">
        <v>334</v>
      </c>
      <c r="C301" s="6" t="s">
        <v>18</v>
      </c>
      <c r="D301" s="6" t="s">
        <v>19</v>
      </c>
      <c r="E301" s="6" t="s">
        <v>20</v>
      </c>
      <c r="F301" s="6" t="s">
        <v>31</v>
      </c>
      <c r="G301" s="6" t="s">
        <v>32</v>
      </c>
      <c r="H301" s="7">
        <v>60.01</v>
      </c>
      <c r="I301" s="9">
        <v>4</v>
      </c>
      <c r="J301" s="7">
        <v>12.002000000000001</v>
      </c>
      <c r="K301" s="7">
        <v>252.042</v>
      </c>
      <c r="L301" s="12">
        <v>43490</v>
      </c>
      <c r="M301" s="14">
        <v>0.66249999999999998</v>
      </c>
      <c r="N301" s="6" t="s">
        <v>29</v>
      </c>
      <c r="O301" s="7">
        <v>240.04</v>
      </c>
      <c r="P301" s="2">
        <v>4.7619047620000003</v>
      </c>
      <c r="Q301" s="7">
        <v>12.002000000000001</v>
      </c>
      <c r="R301" s="8">
        <v>4.5</v>
      </c>
      <c r="S301" s="16">
        <f t="shared" si="52"/>
        <v>218042.03400000001</v>
      </c>
      <c r="T301" s="16">
        <f t="shared" si="53"/>
        <v>10.6785</v>
      </c>
      <c r="U301" s="17">
        <f t="shared" si="54"/>
        <v>1042.6500000000001</v>
      </c>
      <c r="V301">
        <f t="shared" si="55"/>
        <v>702</v>
      </c>
      <c r="W301">
        <f t="shared" si="56"/>
        <v>595</v>
      </c>
      <c r="X301">
        <f t="shared" si="57"/>
        <v>702</v>
      </c>
      <c r="Y301" s="17">
        <f t="shared" si="58"/>
        <v>310.60118803418806</v>
      </c>
      <c r="Z301" t="str">
        <f t="shared" si="59"/>
        <v>Bad Product</v>
      </c>
      <c r="AA301" t="str">
        <f t="shared" si="60"/>
        <v>Bad</v>
      </c>
      <c r="AB301" t="str">
        <f t="shared" si="61"/>
        <v>Low</v>
      </c>
      <c r="AC301">
        <f t="shared" si="62"/>
        <v>72100.633500000025</v>
      </c>
      <c r="AD301">
        <f t="shared" si="63"/>
        <v>38395.56</v>
      </c>
      <c r="AE301">
        <f t="shared" si="64"/>
        <v>32063.755500000007</v>
      </c>
    </row>
    <row r="302" spans="1:31" ht="15.75" customHeight="1" x14ac:dyDescent="0.2">
      <c r="A302" s="1"/>
      <c r="B302" s="6" t="s">
        <v>335</v>
      </c>
      <c r="C302" s="6" t="s">
        <v>25</v>
      </c>
      <c r="D302" s="6" t="s">
        <v>26</v>
      </c>
      <c r="E302" s="6" t="s">
        <v>20</v>
      </c>
      <c r="F302" s="6" t="s">
        <v>21</v>
      </c>
      <c r="G302" s="6" t="s">
        <v>32</v>
      </c>
      <c r="H302" s="7">
        <v>88.61</v>
      </c>
      <c r="I302" s="9">
        <v>1</v>
      </c>
      <c r="J302" s="7">
        <v>4.4305000000000003</v>
      </c>
      <c r="K302" s="7">
        <v>93.040499999999994</v>
      </c>
      <c r="L302" s="12">
        <v>43484</v>
      </c>
      <c r="M302" s="14">
        <v>0.43125000000000002</v>
      </c>
      <c r="N302" s="6" t="s">
        <v>29</v>
      </c>
      <c r="O302" s="7">
        <v>88.61</v>
      </c>
      <c r="P302" s="2">
        <v>4.7619047620000003</v>
      </c>
      <c r="Q302" s="7">
        <v>4.4305000000000003</v>
      </c>
      <c r="R302" s="8">
        <v>7.7</v>
      </c>
      <c r="S302" s="16">
        <f t="shared" si="52"/>
        <v>217789.99200000003</v>
      </c>
      <c r="T302" s="16">
        <f t="shared" si="53"/>
        <v>10.6785</v>
      </c>
      <c r="U302" s="17">
        <f t="shared" si="54"/>
        <v>1042.6500000000001</v>
      </c>
      <c r="V302">
        <f t="shared" si="55"/>
        <v>701</v>
      </c>
      <c r="W302">
        <f t="shared" si="56"/>
        <v>595</v>
      </c>
      <c r="X302">
        <f t="shared" si="57"/>
        <v>701</v>
      </c>
      <c r="Y302" s="17">
        <f t="shared" si="58"/>
        <v>310.68472467903001</v>
      </c>
      <c r="Z302" t="str">
        <f t="shared" si="59"/>
        <v>Bad Product</v>
      </c>
      <c r="AA302" t="str">
        <f t="shared" si="60"/>
        <v>Bad</v>
      </c>
      <c r="AB302" t="str">
        <f t="shared" si="61"/>
        <v>Medium</v>
      </c>
      <c r="AC302">
        <f t="shared" si="62"/>
        <v>72100.633500000025</v>
      </c>
      <c r="AD302">
        <f t="shared" si="63"/>
        <v>38395.56</v>
      </c>
      <c r="AE302">
        <f t="shared" si="64"/>
        <v>31811.713500000005</v>
      </c>
    </row>
    <row r="303" spans="1:31" ht="15.75" customHeight="1" x14ac:dyDescent="0.2">
      <c r="A303" s="1"/>
      <c r="B303" s="6" t="s">
        <v>336</v>
      </c>
      <c r="C303" s="6" t="s">
        <v>25</v>
      </c>
      <c r="D303" s="6" t="s">
        <v>26</v>
      </c>
      <c r="E303" s="6" t="s">
        <v>27</v>
      </c>
      <c r="F303" s="6" t="s">
        <v>31</v>
      </c>
      <c r="G303" s="6" t="s">
        <v>46</v>
      </c>
      <c r="H303" s="7">
        <v>99.82</v>
      </c>
      <c r="I303" s="9">
        <v>2</v>
      </c>
      <c r="J303" s="7">
        <v>9.9819999999999993</v>
      </c>
      <c r="K303" s="7">
        <v>209.62200000000001</v>
      </c>
      <c r="L303" s="12">
        <v>43467</v>
      </c>
      <c r="M303" s="14">
        <v>0.75624999999999998</v>
      </c>
      <c r="N303" s="6" t="s">
        <v>33</v>
      </c>
      <c r="O303" s="7">
        <v>199.64</v>
      </c>
      <c r="P303" s="2">
        <v>4.7619047620000003</v>
      </c>
      <c r="Q303" s="7">
        <v>9.9819999999999993</v>
      </c>
      <c r="R303" s="8">
        <v>6.7</v>
      </c>
      <c r="S303" s="16">
        <f t="shared" si="52"/>
        <v>217696.95150000002</v>
      </c>
      <c r="T303" s="16">
        <f t="shared" si="53"/>
        <v>10.6785</v>
      </c>
      <c r="U303" s="17">
        <f t="shared" si="54"/>
        <v>1042.6500000000001</v>
      </c>
      <c r="V303">
        <f t="shared" si="55"/>
        <v>700</v>
      </c>
      <c r="W303">
        <f t="shared" si="56"/>
        <v>595</v>
      </c>
      <c r="X303">
        <f t="shared" si="57"/>
        <v>700</v>
      </c>
      <c r="Y303" s="17">
        <f t="shared" si="58"/>
        <v>310.99564500000002</v>
      </c>
      <c r="Z303" t="str">
        <f t="shared" si="59"/>
        <v>Bad Product</v>
      </c>
      <c r="AA303" t="str">
        <f t="shared" si="60"/>
        <v>Bad</v>
      </c>
      <c r="AB303" t="str">
        <f t="shared" si="61"/>
        <v>Medium</v>
      </c>
      <c r="AC303">
        <f t="shared" si="62"/>
        <v>72100.633500000025</v>
      </c>
      <c r="AD303">
        <f t="shared" si="63"/>
        <v>38395.56</v>
      </c>
      <c r="AE303">
        <f t="shared" si="64"/>
        <v>31811.713500000005</v>
      </c>
    </row>
    <row r="304" spans="1:31" ht="15.75" customHeight="1" x14ac:dyDescent="0.2">
      <c r="A304" s="1"/>
      <c r="B304" s="6" t="s">
        <v>337</v>
      </c>
      <c r="C304" s="6" t="s">
        <v>42</v>
      </c>
      <c r="D304" s="6" t="s">
        <v>43</v>
      </c>
      <c r="E304" s="6" t="s">
        <v>20</v>
      </c>
      <c r="F304" s="6" t="s">
        <v>31</v>
      </c>
      <c r="G304" s="6" t="s">
        <v>22</v>
      </c>
      <c r="H304" s="7">
        <v>39.01</v>
      </c>
      <c r="I304" s="9">
        <v>1</v>
      </c>
      <c r="J304" s="7">
        <v>1.9504999999999999</v>
      </c>
      <c r="K304" s="7">
        <v>40.960500000000003</v>
      </c>
      <c r="L304" s="12">
        <v>43536</v>
      </c>
      <c r="M304" s="14">
        <v>0.69861111111111107</v>
      </c>
      <c r="N304" s="6" t="s">
        <v>33</v>
      </c>
      <c r="O304" s="7">
        <v>39.01</v>
      </c>
      <c r="P304" s="2">
        <v>4.7619047620000003</v>
      </c>
      <c r="Q304" s="7">
        <v>1.9504999999999999</v>
      </c>
      <c r="R304" s="8">
        <v>4.7</v>
      </c>
      <c r="S304" s="16">
        <f t="shared" si="52"/>
        <v>217487.32950000002</v>
      </c>
      <c r="T304" s="16">
        <f t="shared" si="53"/>
        <v>10.6785</v>
      </c>
      <c r="U304" s="17">
        <f t="shared" si="54"/>
        <v>1042.6500000000001</v>
      </c>
      <c r="V304">
        <f t="shared" si="55"/>
        <v>699</v>
      </c>
      <c r="W304">
        <f t="shared" si="56"/>
        <v>595</v>
      </c>
      <c r="X304">
        <f t="shared" si="57"/>
        <v>699</v>
      </c>
      <c r="Y304" s="17">
        <f t="shared" si="58"/>
        <v>311.14067167381978</v>
      </c>
      <c r="Z304" t="str">
        <f t="shared" si="59"/>
        <v>Bad Product</v>
      </c>
      <c r="AA304" t="str">
        <f t="shared" si="60"/>
        <v>Bad</v>
      </c>
      <c r="AB304" t="str">
        <f t="shared" si="61"/>
        <v>Low</v>
      </c>
      <c r="AC304">
        <f t="shared" si="62"/>
        <v>72100.633500000025</v>
      </c>
      <c r="AD304">
        <f t="shared" si="63"/>
        <v>38395.56</v>
      </c>
      <c r="AE304">
        <f t="shared" si="64"/>
        <v>31811.713500000005</v>
      </c>
    </row>
    <row r="305" spans="1:31" ht="15.75" customHeight="1" x14ac:dyDescent="0.2">
      <c r="A305" s="1"/>
      <c r="B305" s="6" t="s">
        <v>338</v>
      </c>
      <c r="C305" s="6" t="s">
        <v>25</v>
      </c>
      <c r="D305" s="6" t="s">
        <v>26</v>
      </c>
      <c r="E305" s="6" t="s">
        <v>27</v>
      </c>
      <c r="F305" s="6" t="s">
        <v>31</v>
      </c>
      <c r="G305" s="6" t="s">
        <v>44</v>
      </c>
      <c r="H305" s="7">
        <v>48.61</v>
      </c>
      <c r="I305" s="9">
        <v>1</v>
      </c>
      <c r="J305" s="7">
        <v>2.4304999999999999</v>
      </c>
      <c r="K305" s="7">
        <v>51.040500000000002</v>
      </c>
      <c r="L305" s="12">
        <v>43521</v>
      </c>
      <c r="M305" s="14">
        <v>0.64652777777777781</v>
      </c>
      <c r="N305" s="6" t="s">
        <v>29</v>
      </c>
      <c r="O305" s="7">
        <v>48.61</v>
      </c>
      <c r="P305" s="2">
        <v>4.7619047620000003</v>
      </c>
      <c r="Q305" s="7">
        <v>2.4304999999999999</v>
      </c>
      <c r="R305" s="8">
        <v>4.4000000000000004</v>
      </c>
      <c r="S305" s="16">
        <f t="shared" si="52"/>
        <v>217446.36900000001</v>
      </c>
      <c r="T305" s="16">
        <f t="shared" si="53"/>
        <v>10.6785</v>
      </c>
      <c r="U305" s="17">
        <f t="shared" si="54"/>
        <v>1042.6500000000001</v>
      </c>
      <c r="V305">
        <f t="shared" si="55"/>
        <v>698</v>
      </c>
      <c r="W305">
        <f t="shared" si="56"/>
        <v>595</v>
      </c>
      <c r="X305">
        <f t="shared" si="57"/>
        <v>698</v>
      </c>
      <c r="Y305" s="17">
        <f t="shared" si="58"/>
        <v>311.52774928366762</v>
      </c>
      <c r="Z305" t="str">
        <f t="shared" si="59"/>
        <v>Bad Product</v>
      </c>
      <c r="AA305" t="str">
        <f t="shared" si="60"/>
        <v>Bad</v>
      </c>
      <c r="AB305" t="str">
        <f t="shared" si="61"/>
        <v>Low</v>
      </c>
      <c r="AC305">
        <f t="shared" si="62"/>
        <v>72059.673000000024</v>
      </c>
      <c r="AD305">
        <f t="shared" si="63"/>
        <v>38395.56</v>
      </c>
      <c r="AE305">
        <f t="shared" si="64"/>
        <v>31811.713500000005</v>
      </c>
    </row>
    <row r="306" spans="1:31" ht="15.75" customHeight="1" x14ac:dyDescent="0.2">
      <c r="A306" s="1"/>
      <c r="B306" s="6" t="s">
        <v>339</v>
      </c>
      <c r="C306" s="6" t="s">
        <v>18</v>
      </c>
      <c r="D306" s="6" t="s">
        <v>19</v>
      </c>
      <c r="E306" s="6" t="s">
        <v>27</v>
      </c>
      <c r="F306" s="6" t="s">
        <v>21</v>
      </c>
      <c r="G306" s="6" t="s">
        <v>28</v>
      </c>
      <c r="H306" s="7">
        <v>51.19</v>
      </c>
      <c r="I306" s="9">
        <v>4</v>
      </c>
      <c r="J306" s="7">
        <v>10.238</v>
      </c>
      <c r="K306" s="7">
        <v>214.99799999999999</v>
      </c>
      <c r="L306" s="12">
        <v>43542</v>
      </c>
      <c r="M306" s="14">
        <v>0.71875</v>
      </c>
      <c r="N306" s="6" t="s">
        <v>33</v>
      </c>
      <c r="O306" s="7">
        <v>204.76</v>
      </c>
      <c r="P306" s="2">
        <v>4.7619047620000003</v>
      </c>
      <c r="Q306" s="7">
        <v>10.238</v>
      </c>
      <c r="R306" s="8">
        <v>4.7</v>
      </c>
      <c r="S306" s="16">
        <f t="shared" si="52"/>
        <v>217395.3285</v>
      </c>
      <c r="T306" s="16">
        <f t="shared" si="53"/>
        <v>10.6785</v>
      </c>
      <c r="U306" s="17">
        <f t="shared" si="54"/>
        <v>1042.6500000000001</v>
      </c>
      <c r="V306">
        <f t="shared" si="55"/>
        <v>697</v>
      </c>
      <c r="W306">
        <f t="shared" si="56"/>
        <v>595</v>
      </c>
      <c r="X306">
        <f t="shared" si="57"/>
        <v>697</v>
      </c>
      <c r="Y306" s="17">
        <f t="shared" si="58"/>
        <v>311.90147560975612</v>
      </c>
      <c r="Z306" t="str">
        <f t="shared" si="59"/>
        <v>Bad Product</v>
      </c>
      <c r="AA306" t="str">
        <f t="shared" si="60"/>
        <v>Bad</v>
      </c>
      <c r="AB306" t="str">
        <f t="shared" si="61"/>
        <v>Low</v>
      </c>
      <c r="AC306">
        <f t="shared" si="62"/>
        <v>72059.673000000024</v>
      </c>
      <c r="AD306">
        <f t="shared" si="63"/>
        <v>38395.56</v>
      </c>
      <c r="AE306">
        <f t="shared" si="64"/>
        <v>31811.713500000005</v>
      </c>
    </row>
    <row r="307" spans="1:31" ht="15.75" customHeight="1" x14ac:dyDescent="0.2">
      <c r="A307" s="1"/>
      <c r="B307" s="6" t="s">
        <v>340</v>
      </c>
      <c r="C307" s="6" t="s">
        <v>42</v>
      </c>
      <c r="D307" s="6" t="s">
        <v>43</v>
      </c>
      <c r="E307" s="6" t="s">
        <v>27</v>
      </c>
      <c r="F307" s="6" t="s">
        <v>21</v>
      </c>
      <c r="G307" s="6" t="s">
        <v>28</v>
      </c>
      <c r="H307" s="7">
        <v>14.96</v>
      </c>
      <c r="I307" s="9">
        <v>8</v>
      </c>
      <c r="J307" s="7">
        <v>5.984</v>
      </c>
      <c r="K307" s="7">
        <v>125.664</v>
      </c>
      <c r="L307" s="12">
        <v>43519</v>
      </c>
      <c r="M307" s="14">
        <v>0.52013888888888893</v>
      </c>
      <c r="N307" s="6" t="s">
        <v>29</v>
      </c>
      <c r="O307" s="7">
        <v>119.68</v>
      </c>
      <c r="P307" s="2">
        <v>4.7619047620000003</v>
      </c>
      <c r="Q307" s="7">
        <v>5.984</v>
      </c>
      <c r="R307" s="8">
        <v>8.6</v>
      </c>
      <c r="S307" s="16">
        <f t="shared" si="52"/>
        <v>217180.33050000001</v>
      </c>
      <c r="T307" s="16">
        <f t="shared" si="53"/>
        <v>10.6785</v>
      </c>
      <c r="U307" s="17">
        <f t="shared" si="54"/>
        <v>1042.6500000000001</v>
      </c>
      <c r="V307">
        <f t="shared" si="55"/>
        <v>696</v>
      </c>
      <c r="W307">
        <f t="shared" si="56"/>
        <v>595</v>
      </c>
      <c r="X307">
        <f t="shared" si="57"/>
        <v>696</v>
      </c>
      <c r="Y307" s="17">
        <f t="shared" si="58"/>
        <v>312.04070474137933</v>
      </c>
      <c r="Z307" t="str">
        <f t="shared" si="59"/>
        <v>Good Product</v>
      </c>
      <c r="AA307" t="str">
        <f t="shared" si="60"/>
        <v>Bad</v>
      </c>
      <c r="AB307" t="str">
        <f t="shared" si="61"/>
        <v>High</v>
      </c>
      <c r="AC307">
        <f t="shared" si="62"/>
        <v>72059.673000000024</v>
      </c>
      <c r="AD307">
        <f t="shared" si="63"/>
        <v>38395.56</v>
      </c>
      <c r="AE307">
        <f t="shared" si="64"/>
        <v>31811.713500000005</v>
      </c>
    </row>
    <row r="308" spans="1:31" ht="15.75" customHeight="1" x14ac:dyDescent="0.2">
      <c r="A308" s="1"/>
      <c r="B308" s="6" t="s">
        <v>341</v>
      </c>
      <c r="C308" s="6" t="s">
        <v>18</v>
      </c>
      <c r="D308" s="6" t="s">
        <v>19</v>
      </c>
      <c r="E308" s="6" t="s">
        <v>20</v>
      </c>
      <c r="F308" s="6" t="s">
        <v>31</v>
      </c>
      <c r="G308" s="6" t="s">
        <v>28</v>
      </c>
      <c r="H308" s="7">
        <v>72.2</v>
      </c>
      <c r="I308" s="9">
        <v>7</v>
      </c>
      <c r="J308" s="7">
        <v>25.27</v>
      </c>
      <c r="K308" s="7">
        <v>530.66999999999996</v>
      </c>
      <c r="L308" s="12">
        <v>43550</v>
      </c>
      <c r="M308" s="14">
        <v>0.84305555555555556</v>
      </c>
      <c r="N308" s="6" t="s">
        <v>23</v>
      </c>
      <c r="O308" s="7">
        <v>505.4</v>
      </c>
      <c r="P308" s="2">
        <v>4.7619047620000003</v>
      </c>
      <c r="Q308" s="7">
        <v>25.27</v>
      </c>
      <c r="R308" s="8">
        <v>4.3</v>
      </c>
      <c r="S308" s="16">
        <f t="shared" si="52"/>
        <v>217054.66650000002</v>
      </c>
      <c r="T308" s="16">
        <f t="shared" si="53"/>
        <v>10.6785</v>
      </c>
      <c r="U308" s="17">
        <f t="shared" si="54"/>
        <v>1042.6500000000001</v>
      </c>
      <c r="V308">
        <f t="shared" si="55"/>
        <v>695</v>
      </c>
      <c r="W308">
        <f t="shared" si="56"/>
        <v>595</v>
      </c>
      <c r="X308">
        <f t="shared" si="57"/>
        <v>695</v>
      </c>
      <c r="Y308" s="17">
        <f t="shared" si="58"/>
        <v>312.30887266187051</v>
      </c>
      <c r="Z308" t="str">
        <f t="shared" si="59"/>
        <v>Bad Product</v>
      </c>
      <c r="AA308" t="str">
        <f t="shared" si="60"/>
        <v>Bad</v>
      </c>
      <c r="AB308" t="str">
        <f t="shared" si="61"/>
        <v>Low</v>
      </c>
      <c r="AC308">
        <f t="shared" si="62"/>
        <v>71934.00900000002</v>
      </c>
      <c r="AD308">
        <f t="shared" si="63"/>
        <v>38269.896000000001</v>
      </c>
      <c r="AE308">
        <f t="shared" si="64"/>
        <v>31811.713500000005</v>
      </c>
    </row>
    <row r="309" spans="1:31" ht="15.75" customHeight="1" x14ac:dyDescent="0.2">
      <c r="A309" s="1"/>
      <c r="B309" s="6" t="s">
        <v>342</v>
      </c>
      <c r="C309" s="6" t="s">
        <v>18</v>
      </c>
      <c r="D309" s="6" t="s">
        <v>19</v>
      </c>
      <c r="E309" s="6" t="s">
        <v>27</v>
      </c>
      <c r="F309" s="6" t="s">
        <v>21</v>
      </c>
      <c r="G309" s="6" t="s">
        <v>36</v>
      </c>
      <c r="H309" s="7">
        <v>40.229999999999997</v>
      </c>
      <c r="I309" s="9">
        <v>7</v>
      </c>
      <c r="J309" s="7">
        <v>14.080500000000001</v>
      </c>
      <c r="K309" s="7">
        <v>295.69049999999999</v>
      </c>
      <c r="L309" s="12">
        <v>43554</v>
      </c>
      <c r="M309" s="14">
        <v>0.55694444444444446</v>
      </c>
      <c r="N309" s="6" t="s">
        <v>29</v>
      </c>
      <c r="O309" s="7">
        <v>281.61</v>
      </c>
      <c r="P309" s="2">
        <v>4.7619047620000003</v>
      </c>
      <c r="Q309" s="7">
        <v>14.080500000000001</v>
      </c>
      <c r="R309" s="8">
        <v>9.6</v>
      </c>
      <c r="S309" s="16">
        <f t="shared" si="52"/>
        <v>216523.99650000004</v>
      </c>
      <c r="T309" s="16">
        <f t="shared" si="53"/>
        <v>10.6785</v>
      </c>
      <c r="U309" s="17">
        <f t="shared" si="54"/>
        <v>1042.6500000000001</v>
      </c>
      <c r="V309">
        <f t="shared" si="55"/>
        <v>694</v>
      </c>
      <c r="W309">
        <f t="shared" si="56"/>
        <v>595</v>
      </c>
      <c r="X309">
        <f t="shared" si="57"/>
        <v>694</v>
      </c>
      <c r="Y309" s="17">
        <f t="shared" si="58"/>
        <v>311.99423126801156</v>
      </c>
      <c r="Z309" t="str">
        <f t="shared" si="59"/>
        <v>Good Product</v>
      </c>
      <c r="AA309" t="str">
        <f t="shared" si="60"/>
        <v>Bad</v>
      </c>
      <c r="AB309" t="str">
        <f t="shared" si="61"/>
        <v>High</v>
      </c>
      <c r="AC309">
        <f t="shared" si="62"/>
        <v>71934.00900000002</v>
      </c>
      <c r="AD309">
        <f t="shared" si="63"/>
        <v>38269.896000000001</v>
      </c>
      <c r="AE309">
        <f t="shared" si="64"/>
        <v>31281.0435</v>
      </c>
    </row>
    <row r="310" spans="1:31" ht="15.75" customHeight="1" x14ac:dyDescent="0.2">
      <c r="A310" s="1"/>
      <c r="B310" s="6" t="s">
        <v>343</v>
      </c>
      <c r="C310" s="6" t="s">
        <v>18</v>
      </c>
      <c r="D310" s="6" t="s">
        <v>19</v>
      </c>
      <c r="E310" s="6" t="s">
        <v>20</v>
      </c>
      <c r="F310" s="6" t="s">
        <v>21</v>
      </c>
      <c r="G310" s="6" t="s">
        <v>32</v>
      </c>
      <c r="H310" s="7">
        <v>88.79</v>
      </c>
      <c r="I310" s="9">
        <v>8</v>
      </c>
      <c r="J310" s="7">
        <v>35.515999999999998</v>
      </c>
      <c r="K310" s="7">
        <v>745.83600000000001</v>
      </c>
      <c r="L310" s="12">
        <v>43513</v>
      </c>
      <c r="M310" s="14">
        <v>0.71458333333333335</v>
      </c>
      <c r="N310" s="6" t="s">
        <v>29</v>
      </c>
      <c r="O310" s="7">
        <v>710.32</v>
      </c>
      <c r="P310" s="2">
        <v>4.7619047620000003</v>
      </c>
      <c r="Q310" s="7">
        <v>35.515999999999998</v>
      </c>
      <c r="R310" s="8">
        <v>4.0999999999999996</v>
      </c>
      <c r="S310" s="16">
        <f t="shared" si="52"/>
        <v>216228.30600000004</v>
      </c>
      <c r="T310" s="16">
        <f t="shared" si="53"/>
        <v>10.6785</v>
      </c>
      <c r="U310" s="17">
        <f t="shared" si="54"/>
        <v>1042.6500000000001</v>
      </c>
      <c r="V310">
        <f t="shared" si="55"/>
        <v>693</v>
      </c>
      <c r="W310">
        <f t="shared" si="56"/>
        <v>595</v>
      </c>
      <c r="X310">
        <f t="shared" si="57"/>
        <v>693</v>
      </c>
      <c r="Y310" s="17">
        <f t="shared" si="58"/>
        <v>312.01775757575763</v>
      </c>
      <c r="Z310" t="str">
        <f t="shared" si="59"/>
        <v>Bad Product</v>
      </c>
      <c r="AA310" t="str">
        <f t="shared" si="60"/>
        <v>Bad</v>
      </c>
      <c r="AB310" t="str">
        <f t="shared" si="61"/>
        <v>Low</v>
      </c>
      <c r="AC310">
        <f t="shared" si="62"/>
        <v>71934.00900000002</v>
      </c>
      <c r="AD310">
        <f t="shared" si="63"/>
        <v>38269.896000000001</v>
      </c>
      <c r="AE310">
        <f t="shared" si="64"/>
        <v>31281.0435</v>
      </c>
    </row>
    <row r="311" spans="1:31" ht="15.75" customHeight="1" x14ac:dyDescent="0.2">
      <c r="A311" s="1"/>
      <c r="B311" s="6" t="s">
        <v>344</v>
      </c>
      <c r="C311" s="6" t="s">
        <v>18</v>
      </c>
      <c r="D311" s="6" t="s">
        <v>19</v>
      </c>
      <c r="E311" s="6" t="s">
        <v>20</v>
      </c>
      <c r="F311" s="6" t="s">
        <v>21</v>
      </c>
      <c r="G311" s="6" t="s">
        <v>28</v>
      </c>
      <c r="H311" s="7">
        <v>26.48</v>
      </c>
      <c r="I311" s="9">
        <v>3</v>
      </c>
      <c r="J311" s="7">
        <v>3.972</v>
      </c>
      <c r="K311" s="7">
        <v>83.412000000000006</v>
      </c>
      <c r="L311" s="12">
        <v>43545</v>
      </c>
      <c r="M311" s="14">
        <v>0.44444444444444442</v>
      </c>
      <c r="N311" s="6" t="s">
        <v>23</v>
      </c>
      <c r="O311" s="7">
        <v>79.44</v>
      </c>
      <c r="P311" s="2">
        <v>4.7619047620000003</v>
      </c>
      <c r="Q311" s="7">
        <v>3.972</v>
      </c>
      <c r="R311" s="8">
        <v>4.7</v>
      </c>
      <c r="S311" s="16">
        <f t="shared" si="52"/>
        <v>215482.47000000003</v>
      </c>
      <c r="T311" s="16">
        <f t="shared" si="53"/>
        <v>10.6785</v>
      </c>
      <c r="U311" s="17">
        <f t="shared" si="54"/>
        <v>1042.6500000000001</v>
      </c>
      <c r="V311">
        <f t="shared" si="55"/>
        <v>692</v>
      </c>
      <c r="W311">
        <f t="shared" si="56"/>
        <v>595</v>
      </c>
      <c r="X311">
        <f t="shared" si="57"/>
        <v>692</v>
      </c>
      <c r="Y311" s="17">
        <f t="shared" si="58"/>
        <v>311.3908526011561</v>
      </c>
      <c r="Z311" t="str">
        <f t="shared" si="59"/>
        <v>Bad Product</v>
      </c>
      <c r="AA311" t="str">
        <f t="shared" si="60"/>
        <v>Bad</v>
      </c>
      <c r="AB311" t="str">
        <f t="shared" si="61"/>
        <v>Low</v>
      </c>
      <c r="AC311">
        <f t="shared" si="62"/>
        <v>71934.00900000002</v>
      </c>
      <c r="AD311">
        <f t="shared" si="63"/>
        <v>38269.896000000001</v>
      </c>
      <c r="AE311">
        <f t="shared" si="64"/>
        <v>31281.0435</v>
      </c>
    </row>
    <row r="312" spans="1:31" ht="15.75" customHeight="1" x14ac:dyDescent="0.2">
      <c r="A312" s="1"/>
      <c r="B312" s="6" t="s">
        <v>345</v>
      </c>
      <c r="C312" s="6" t="s">
        <v>18</v>
      </c>
      <c r="D312" s="6" t="s">
        <v>19</v>
      </c>
      <c r="E312" s="6" t="s">
        <v>27</v>
      </c>
      <c r="F312" s="6" t="s">
        <v>21</v>
      </c>
      <c r="G312" s="6" t="s">
        <v>46</v>
      </c>
      <c r="H312" s="7">
        <v>81.91</v>
      </c>
      <c r="I312" s="9">
        <v>2</v>
      </c>
      <c r="J312" s="7">
        <v>8.1910000000000007</v>
      </c>
      <c r="K312" s="7">
        <v>172.011</v>
      </c>
      <c r="L312" s="12">
        <v>43529</v>
      </c>
      <c r="M312" s="14">
        <v>0.73819444444444449</v>
      </c>
      <c r="N312" s="6" t="s">
        <v>29</v>
      </c>
      <c r="O312" s="7">
        <v>163.82</v>
      </c>
      <c r="P312" s="2">
        <v>4.7619047620000003</v>
      </c>
      <c r="Q312" s="7">
        <v>8.1910000000000007</v>
      </c>
      <c r="R312" s="8">
        <v>7.8</v>
      </c>
      <c r="S312" s="16">
        <f t="shared" si="52"/>
        <v>215399.05800000005</v>
      </c>
      <c r="T312" s="16">
        <f t="shared" si="53"/>
        <v>10.6785</v>
      </c>
      <c r="U312" s="17">
        <f t="shared" si="54"/>
        <v>1042.6500000000001</v>
      </c>
      <c r="V312">
        <f t="shared" si="55"/>
        <v>691</v>
      </c>
      <c r="W312">
        <f t="shared" si="56"/>
        <v>595</v>
      </c>
      <c r="X312">
        <f t="shared" si="57"/>
        <v>691</v>
      </c>
      <c r="Y312" s="17">
        <f t="shared" si="58"/>
        <v>311.72077858176561</v>
      </c>
      <c r="Z312" t="str">
        <f t="shared" si="59"/>
        <v>Bad Product</v>
      </c>
      <c r="AA312" t="str">
        <f t="shared" si="60"/>
        <v>Bad</v>
      </c>
      <c r="AB312" t="str">
        <f t="shared" si="61"/>
        <v>Medium</v>
      </c>
      <c r="AC312">
        <f t="shared" si="62"/>
        <v>71934.00900000002</v>
      </c>
      <c r="AD312">
        <f t="shared" si="63"/>
        <v>38269.896000000001</v>
      </c>
      <c r="AE312">
        <f t="shared" si="64"/>
        <v>31281.0435</v>
      </c>
    </row>
    <row r="313" spans="1:31" ht="15.75" customHeight="1" x14ac:dyDescent="0.2">
      <c r="A313" s="1"/>
      <c r="B313" s="6" t="s">
        <v>346</v>
      </c>
      <c r="C313" s="6" t="s">
        <v>42</v>
      </c>
      <c r="D313" s="6" t="s">
        <v>43</v>
      </c>
      <c r="E313" s="6" t="s">
        <v>20</v>
      </c>
      <c r="F313" s="6" t="s">
        <v>31</v>
      </c>
      <c r="G313" s="6" t="s">
        <v>36</v>
      </c>
      <c r="H313" s="7">
        <v>79.930000000000007</v>
      </c>
      <c r="I313" s="9">
        <v>6</v>
      </c>
      <c r="J313" s="7">
        <v>23.978999999999999</v>
      </c>
      <c r="K313" s="7">
        <v>503.55900000000003</v>
      </c>
      <c r="L313" s="12">
        <v>43496</v>
      </c>
      <c r="M313" s="14">
        <v>0.58611111111111114</v>
      </c>
      <c r="N313" s="6" t="s">
        <v>29</v>
      </c>
      <c r="O313" s="7">
        <v>479.58</v>
      </c>
      <c r="P313" s="2">
        <v>4.7619047620000003</v>
      </c>
      <c r="Q313" s="7">
        <v>23.978999999999999</v>
      </c>
      <c r="R313" s="8">
        <v>5.5</v>
      </c>
      <c r="S313" s="16">
        <f t="shared" si="52"/>
        <v>215227.04700000002</v>
      </c>
      <c r="T313" s="16">
        <f t="shared" si="53"/>
        <v>10.6785</v>
      </c>
      <c r="U313" s="17">
        <f t="shared" si="54"/>
        <v>1042.6500000000001</v>
      </c>
      <c r="V313">
        <f t="shared" si="55"/>
        <v>690</v>
      </c>
      <c r="W313">
        <f t="shared" si="56"/>
        <v>595</v>
      </c>
      <c r="X313">
        <f t="shared" si="57"/>
        <v>690</v>
      </c>
      <c r="Y313" s="17">
        <f t="shared" si="58"/>
        <v>311.92325652173918</v>
      </c>
      <c r="Z313" t="str">
        <f t="shared" si="59"/>
        <v>Bad Product</v>
      </c>
      <c r="AA313" t="str">
        <f t="shared" si="60"/>
        <v>Bad</v>
      </c>
      <c r="AB313" t="str">
        <f t="shared" si="61"/>
        <v>Low</v>
      </c>
      <c r="AC313">
        <f t="shared" si="62"/>
        <v>71934.00900000002</v>
      </c>
      <c r="AD313">
        <f t="shared" si="63"/>
        <v>38269.896000000001</v>
      </c>
      <c r="AE313">
        <f t="shared" si="64"/>
        <v>31281.0435</v>
      </c>
    </row>
    <row r="314" spans="1:31" ht="15.75" customHeight="1" x14ac:dyDescent="0.2">
      <c r="A314" s="1"/>
      <c r="B314" s="6" t="s">
        <v>347</v>
      </c>
      <c r="C314" s="6" t="s">
        <v>25</v>
      </c>
      <c r="D314" s="6" t="s">
        <v>26</v>
      </c>
      <c r="E314" s="6" t="s">
        <v>20</v>
      </c>
      <c r="F314" s="6" t="s">
        <v>31</v>
      </c>
      <c r="G314" s="6" t="s">
        <v>46</v>
      </c>
      <c r="H314" s="7">
        <v>69.33</v>
      </c>
      <c r="I314" s="9">
        <v>2</v>
      </c>
      <c r="J314" s="7">
        <v>6.9329999999999998</v>
      </c>
      <c r="K314" s="7">
        <v>145.59299999999999</v>
      </c>
      <c r="L314" s="12">
        <v>43501</v>
      </c>
      <c r="M314" s="14">
        <v>0.79513888888888884</v>
      </c>
      <c r="N314" s="6" t="s">
        <v>23</v>
      </c>
      <c r="O314" s="7">
        <v>138.66</v>
      </c>
      <c r="P314" s="2">
        <v>4.7619047620000003</v>
      </c>
      <c r="Q314" s="7">
        <v>6.9329999999999998</v>
      </c>
      <c r="R314" s="8">
        <v>9.6999999999999993</v>
      </c>
      <c r="S314" s="16">
        <f t="shared" si="52"/>
        <v>214723.48800000004</v>
      </c>
      <c r="T314" s="16">
        <f t="shared" si="53"/>
        <v>10.6785</v>
      </c>
      <c r="U314" s="17">
        <f t="shared" si="54"/>
        <v>1042.6500000000001</v>
      </c>
      <c r="V314">
        <f t="shared" si="55"/>
        <v>689</v>
      </c>
      <c r="W314">
        <f t="shared" si="56"/>
        <v>595</v>
      </c>
      <c r="X314">
        <f t="shared" si="57"/>
        <v>689</v>
      </c>
      <c r="Y314" s="17">
        <f t="shared" si="58"/>
        <v>311.64512046444128</v>
      </c>
      <c r="Z314" t="str">
        <f t="shared" si="59"/>
        <v>Good Product</v>
      </c>
      <c r="AA314" t="str">
        <f t="shared" si="60"/>
        <v>Bad</v>
      </c>
      <c r="AB314" t="str">
        <f t="shared" si="61"/>
        <v>High</v>
      </c>
      <c r="AC314">
        <f t="shared" si="62"/>
        <v>71430.450000000026</v>
      </c>
      <c r="AD314">
        <f t="shared" si="63"/>
        <v>38269.896000000001</v>
      </c>
      <c r="AE314">
        <f t="shared" si="64"/>
        <v>31281.0435</v>
      </c>
    </row>
    <row r="315" spans="1:31" ht="15.75" customHeight="1" x14ac:dyDescent="0.2">
      <c r="A315" s="1"/>
      <c r="B315" s="6" t="s">
        <v>348</v>
      </c>
      <c r="C315" s="6" t="s">
        <v>18</v>
      </c>
      <c r="D315" s="6" t="s">
        <v>19</v>
      </c>
      <c r="E315" s="6" t="s">
        <v>20</v>
      </c>
      <c r="F315" s="6" t="s">
        <v>21</v>
      </c>
      <c r="G315" s="6" t="s">
        <v>44</v>
      </c>
      <c r="H315" s="7">
        <v>14.23</v>
      </c>
      <c r="I315" s="9">
        <v>5</v>
      </c>
      <c r="J315" s="7">
        <v>3.5575000000000001</v>
      </c>
      <c r="K315" s="7">
        <v>74.707499999999996</v>
      </c>
      <c r="L315" s="12">
        <v>43497</v>
      </c>
      <c r="M315" s="14">
        <v>0.42222222222222222</v>
      </c>
      <c r="N315" s="6" t="s">
        <v>33</v>
      </c>
      <c r="O315" s="7">
        <v>71.150000000000006</v>
      </c>
      <c r="P315" s="2">
        <v>4.7619047620000003</v>
      </c>
      <c r="Q315" s="7">
        <v>3.5575000000000001</v>
      </c>
      <c r="R315" s="8">
        <v>4.4000000000000004</v>
      </c>
      <c r="S315" s="16">
        <f t="shared" si="52"/>
        <v>214577.89500000002</v>
      </c>
      <c r="T315" s="16">
        <f t="shared" si="53"/>
        <v>10.6785</v>
      </c>
      <c r="U315" s="17">
        <f t="shared" si="54"/>
        <v>1042.6500000000001</v>
      </c>
      <c r="V315">
        <f t="shared" si="55"/>
        <v>688</v>
      </c>
      <c r="W315">
        <f t="shared" si="56"/>
        <v>595</v>
      </c>
      <c r="X315">
        <f t="shared" si="57"/>
        <v>688</v>
      </c>
      <c r="Y315" s="17">
        <f t="shared" si="58"/>
        <v>311.88647529069772</v>
      </c>
      <c r="Z315" t="str">
        <f t="shared" si="59"/>
        <v>Bad Product</v>
      </c>
      <c r="AA315" t="str">
        <f t="shared" si="60"/>
        <v>Bad</v>
      </c>
      <c r="AB315" t="str">
        <f t="shared" si="61"/>
        <v>Low</v>
      </c>
      <c r="AC315">
        <f t="shared" si="62"/>
        <v>71430.450000000026</v>
      </c>
      <c r="AD315">
        <f t="shared" si="63"/>
        <v>38269.896000000001</v>
      </c>
      <c r="AE315">
        <f t="shared" si="64"/>
        <v>31281.0435</v>
      </c>
    </row>
    <row r="316" spans="1:31" ht="15.75" customHeight="1" x14ac:dyDescent="0.2">
      <c r="A316" s="1"/>
      <c r="B316" s="6" t="s">
        <v>349</v>
      </c>
      <c r="C316" s="6" t="s">
        <v>18</v>
      </c>
      <c r="D316" s="6" t="s">
        <v>19</v>
      </c>
      <c r="E316" s="6" t="s">
        <v>20</v>
      </c>
      <c r="F316" s="6" t="s">
        <v>21</v>
      </c>
      <c r="G316" s="6" t="s">
        <v>22</v>
      </c>
      <c r="H316" s="7">
        <v>15.55</v>
      </c>
      <c r="I316" s="9">
        <v>9</v>
      </c>
      <c r="J316" s="7">
        <v>6.9974999999999996</v>
      </c>
      <c r="K316" s="7">
        <v>146.94749999999999</v>
      </c>
      <c r="L316" s="12">
        <v>43531</v>
      </c>
      <c r="M316" s="14">
        <v>0.55000000000000004</v>
      </c>
      <c r="N316" s="6" t="s">
        <v>29</v>
      </c>
      <c r="O316" s="7">
        <v>139.94999999999999</v>
      </c>
      <c r="P316" s="2">
        <v>4.7619047620000003</v>
      </c>
      <c r="Q316" s="7">
        <v>6.9974999999999996</v>
      </c>
      <c r="R316" s="8">
        <v>5</v>
      </c>
      <c r="S316" s="16">
        <f t="shared" si="52"/>
        <v>214503.18750000003</v>
      </c>
      <c r="T316" s="16">
        <f t="shared" si="53"/>
        <v>10.6785</v>
      </c>
      <c r="U316" s="17">
        <f t="shared" si="54"/>
        <v>1042.6500000000001</v>
      </c>
      <c r="V316">
        <f t="shared" si="55"/>
        <v>687</v>
      </c>
      <c r="W316">
        <f t="shared" si="56"/>
        <v>595</v>
      </c>
      <c r="X316">
        <f t="shared" si="57"/>
        <v>687</v>
      </c>
      <c r="Y316" s="17">
        <f t="shared" si="58"/>
        <v>312.23171397379917</v>
      </c>
      <c r="Z316" t="str">
        <f t="shared" si="59"/>
        <v>Bad Product</v>
      </c>
      <c r="AA316" t="str">
        <f t="shared" si="60"/>
        <v>Bad</v>
      </c>
      <c r="AB316" t="str">
        <f t="shared" si="61"/>
        <v>Low</v>
      </c>
      <c r="AC316">
        <f t="shared" si="62"/>
        <v>71430.450000000026</v>
      </c>
      <c r="AD316">
        <f t="shared" si="63"/>
        <v>38269.896000000001</v>
      </c>
      <c r="AE316">
        <f t="shared" si="64"/>
        <v>31281.0435</v>
      </c>
    </row>
    <row r="317" spans="1:31" ht="15.75" customHeight="1" x14ac:dyDescent="0.2">
      <c r="A317" s="1"/>
      <c r="B317" s="6" t="s">
        <v>350</v>
      </c>
      <c r="C317" s="6" t="s">
        <v>25</v>
      </c>
      <c r="D317" s="6" t="s">
        <v>26</v>
      </c>
      <c r="E317" s="6" t="s">
        <v>20</v>
      </c>
      <c r="F317" s="6" t="s">
        <v>21</v>
      </c>
      <c r="G317" s="6" t="s">
        <v>28</v>
      </c>
      <c r="H317" s="7">
        <v>78.13</v>
      </c>
      <c r="I317" s="9">
        <v>10</v>
      </c>
      <c r="J317" s="7">
        <v>39.064999999999998</v>
      </c>
      <c r="K317" s="7">
        <v>820.36500000000001</v>
      </c>
      <c r="L317" s="12">
        <v>43506</v>
      </c>
      <c r="M317" s="14">
        <v>0.86875000000000002</v>
      </c>
      <c r="N317" s="6" t="s">
        <v>29</v>
      </c>
      <c r="O317" s="7">
        <v>781.3</v>
      </c>
      <c r="P317" s="2">
        <v>4.7619047620000003</v>
      </c>
      <c r="Q317" s="7">
        <v>39.064999999999998</v>
      </c>
      <c r="R317" s="8">
        <v>4.4000000000000004</v>
      </c>
      <c r="S317" s="16">
        <f t="shared" si="52"/>
        <v>214356.24000000002</v>
      </c>
      <c r="T317" s="16">
        <f t="shared" si="53"/>
        <v>10.6785</v>
      </c>
      <c r="U317" s="17">
        <f t="shared" si="54"/>
        <v>1042.6500000000001</v>
      </c>
      <c r="V317">
        <f t="shared" si="55"/>
        <v>686</v>
      </c>
      <c r="W317">
        <f t="shared" si="56"/>
        <v>595</v>
      </c>
      <c r="X317">
        <f t="shared" si="57"/>
        <v>686</v>
      </c>
      <c r="Y317" s="17">
        <f t="shared" si="58"/>
        <v>312.47265306122449</v>
      </c>
      <c r="Z317" t="str">
        <f t="shared" si="59"/>
        <v>Bad Product</v>
      </c>
      <c r="AA317" t="str">
        <f t="shared" si="60"/>
        <v>Bad</v>
      </c>
      <c r="AB317" t="str">
        <f t="shared" si="61"/>
        <v>Low</v>
      </c>
      <c r="AC317">
        <f t="shared" si="62"/>
        <v>71430.450000000026</v>
      </c>
      <c r="AD317">
        <f t="shared" si="63"/>
        <v>38269.896000000001</v>
      </c>
      <c r="AE317">
        <f t="shared" si="64"/>
        <v>31281.0435</v>
      </c>
    </row>
    <row r="318" spans="1:31" ht="15.75" customHeight="1" x14ac:dyDescent="0.2">
      <c r="A318" s="1"/>
      <c r="B318" s="6" t="s">
        <v>351</v>
      </c>
      <c r="C318" s="6" t="s">
        <v>25</v>
      </c>
      <c r="D318" s="6" t="s">
        <v>26</v>
      </c>
      <c r="E318" s="6" t="s">
        <v>20</v>
      </c>
      <c r="F318" s="6" t="s">
        <v>31</v>
      </c>
      <c r="G318" s="6" t="s">
        <v>44</v>
      </c>
      <c r="H318" s="7">
        <v>99.37</v>
      </c>
      <c r="I318" s="9">
        <v>2</v>
      </c>
      <c r="J318" s="7">
        <v>9.9369999999999994</v>
      </c>
      <c r="K318" s="7">
        <v>208.67699999999999</v>
      </c>
      <c r="L318" s="12">
        <v>43510</v>
      </c>
      <c r="M318" s="14">
        <v>0.72847222222222219</v>
      </c>
      <c r="N318" s="6" t="s">
        <v>29</v>
      </c>
      <c r="O318" s="7">
        <v>198.74</v>
      </c>
      <c r="P318" s="2">
        <v>4.7619047620000003</v>
      </c>
      <c r="Q318" s="7">
        <v>9.9369999999999994</v>
      </c>
      <c r="R318" s="8">
        <v>5.2</v>
      </c>
      <c r="S318" s="16">
        <f t="shared" si="52"/>
        <v>213535.87500000003</v>
      </c>
      <c r="T318" s="16">
        <f t="shared" si="53"/>
        <v>10.6785</v>
      </c>
      <c r="U318" s="17">
        <f t="shared" si="54"/>
        <v>1042.6500000000001</v>
      </c>
      <c r="V318">
        <f t="shared" si="55"/>
        <v>685</v>
      </c>
      <c r="W318">
        <f t="shared" si="56"/>
        <v>595</v>
      </c>
      <c r="X318">
        <f t="shared" si="57"/>
        <v>685</v>
      </c>
      <c r="Y318" s="17">
        <f t="shared" si="58"/>
        <v>311.73120437956209</v>
      </c>
      <c r="Z318" t="str">
        <f t="shared" si="59"/>
        <v>Bad Product</v>
      </c>
      <c r="AA318" t="str">
        <f t="shared" si="60"/>
        <v>Bad</v>
      </c>
      <c r="AB318" t="str">
        <f t="shared" si="61"/>
        <v>Low</v>
      </c>
      <c r="AC318">
        <f t="shared" si="62"/>
        <v>71430.450000000026</v>
      </c>
      <c r="AD318">
        <f t="shared" si="63"/>
        <v>38269.896000000001</v>
      </c>
      <c r="AE318">
        <f t="shared" si="64"/>
        <v>31281.0435</v>
      </c>
    </row>
    <row r="319" spans="1:31" ht="15.75" customHeight="1" x14ac:dyDescent="0.2">
      <c r="A319" s="1"/>
      <c r="B319" s="6" t="s">
        <v>352</v>
      </c>
      <c r="C319" s="6" t="s">
        <v>25</v>
      </c>
      <c r="D319" s="6" t="s">
        <v>26</v>
      </c>
      <c r="E319" s="6" t="s">
        <v>20</v>
      </c>
      <c r="F319" s="6" t="s">
        <v>21</v>
      </c>
      <c r="G319" s="6" t="s">
        <v>44</v>
      </c>
      <c r="H319" s="7">
        <v>21.08</v>
      </c>
      <c r="I319" s="9">
        <v>3</v>
      </c>
      <c r="J319" s="7">
        <v>3.1619999999999999</v>
      </c>
      <c r="K319" s="7">
        <v>66.402000000000001</v>
      </c>
      <c r="L319" s="12">
        <v>43505</v>
      </c>
      <c r="M319" s="14">
        <v>0.43402777777777779</v>
      </c>
      <c r="N319" s="6" t="s">
        <v>29</v>
      </c>
      <c r="O319" s="7">
        <v>63.24</v>
      </c>
      <c r="P319" s="2">
        <v>4.7619047620000003</v>
      </c>
      <c r="Q319" s="7">
        <v>3.1619999999999999</v>
      </c>
      <c r="R319" s="8">
        <v>7.3</v>
      </c>
      <c r="S319" s="16">
        <f t="shared" si="52"/>
        <v>213327.19800000006</v>
      </c>
      <c r="T319" s="16">
        <f t="shared" si="53"/>
        <v>10.6785</v>
      </c>
      <c r="U319" s="17">
        <f t="shared" si="54"/>
        <v>1042.6500000000001</v>
      </c>
      <c r="V319">
        <f t="shared" si="55"/>
        <v>684</v>
      </c>
      <c r="W319">
        <f t="shared" si="56"/>
        <v>595</v>
      </c>
      <c r="X319">
        <f t="shared" si="57"/>
        <v>684</v>
      </c>
      <c r="Y319" s="17">
        <f t="shared" si="58"/>
        <v>311.88186842105273</v>
      </c>
      <c r="Z319" t="str">
        <f t="shared" si="59"/>
        <v>Bad Product</v>
      </c>
      <c r="AA319" t="str">
        <f t="shared" si="60"/>
        <v>Bad</v>
      </c>
      <c r="AB319" t="str">
        <f t="shared" si="61"/>
        <v>Medium</v>
      </c>
      <c r="AC319">
        <f t="shared" si="62"/>
        <v>71430.450000000026</v>
      </c>
      <c r="AD319">
        <f t="shared" si="63"/>
        <v>38269.896000000001</v>
      </c>
      <c r="AE319">
        <f t="shared" si="64"/>
        <v>31281.0435</v>
      </c>
    </row>
    <row r="320" spans="1:31" ht="15.75" customHeight="1" x14ac:dyDescent="0.2">
      <c r="A320" s="1"/>
      <c r="B320" s="6" t="s">
        <v>353</v>
      </c>
      <c r="C320" s="6" t="s">
        <v>25</v>
      </c>
      <c r="D320" s="6" t="s">
        <v>26</v>
      </c>
      <c r="E320" s="6" t="s">
        <v>20</v>
      </c>
      <c r="F320" s="6" t="s">
        <v>31</v>
      </c>
      <c r="G320" s="6" t="s">
        <v>28</v>
      </c>
      <c r="H320" s="7">
        <v>74.790000000000006</v>
      </c>
      <c r="I320" s="9">
        <v>5</v>
      </c>
      <c r="J320" s="7">
        <v>18.697500000000002</v>
      </c>
      <c r="K320" s="7">
        <v>392.64749999999998</v>
      </c>
      <c r="L320" s="12">
        <v>43475</v>
      </c>
      <c r="M320" s="14">
        <v>0.48194444444444445</v>
      </c>
      <c r="N320" s="6" t="s">
        <v>29</v>
      </c>
      <c r="O320" s="7">
        <v>373.95</v>
      </c>
      <c r="P320" s="2">
        <v>4.7619047620000003</v>
      </c>
      <c r="Q320" s="7">
        <v>18.697500000000002</v>
      </c>
      <c r="R320" s="8">
        <v>4.9000000000000004</v>
      </c>
      <c r="S320" s="16">
        <f t="shared" si="52"/>
        <v>213260.79600000006</v>
      </c>
      <c r="T320" s="16">
        <f t="shared" si="53"/>
        <v>10.6785</v>
      </c>
      <c r="U320" s="17">
        <f t="shared" si="54"/>
        <v>1042.6500000000001</v>
      </c>
      <c r="V320">
        <f t="shared" si="55"/>
        <v>683</v>
      </c>
      <c r="W320">
        <f t="shared" si="56"/>
        <v>595</v>
      </c>
      <c r="X320">
        <f t="shared" si="57"/>
        <v>683</v>
      </c>
      <c r="Y320" s="17">
        <f t="shared" si="58"/>
        <v>312.24128257686687</v>
      </c>
      <c r="Z320" t="str">
        <f t="shared" si="59"/>
        <v>Bad Product</v>
      </c>
      <c r="AA320" t="str">
        <f t="shared" si="60"/>
        <v>Bad</v>
      </c>
      <c r="AB320" t="str">
        <f t="shared" si="61"/>
        <v>Low</v>
      </c>
      <c r="AC320">
        <f t="shared" si="62"/>
        <v>71430.450000000026</v>
      </c>
      <c r="AD320">
        <f t="shared" si="63"/>
        <v>38269.896000000001</v>
      </c>
      <c r="AE320">
        <f t="shared" si="64"/>
        <v>31281.0435</v>
      </c>
    </row>
    <row r="321" spans="1:31" ht="15.75" customHeight="1" x14ac:dyDescent="0.2">
      <c r="A321" s="1"/>
      <c r="B321" s="6" t="s">
        <v>354</v>
      </c>
      <c r="C321" s="6" t="s">
        <v>25</v>
      </c>
      <c r="D321" s="6" t="s">
        <v>26</v>
      </c>
      <c r="E321" s="6" t="s">
        <v>20</v>
      </c>
      <c r="F321" s="6" t="s">
        <v>21</v>
      </c>
      <c r="G321" s="6" t="s">
        <v>22</v>
      </c>
      <c r="H321" s="7">
        <v>29.67</v>
      </c>
      <c r="I321" s="9">
        <v>7</v>
      </c>
      <c r="J321" s="7">
        <v>10.384499999999999</v>
      </c>
      <c r="K321" s="7">
        <v>218.0745</v>
      </c>
      <c r="L321" s="12">
        <v>43535</v>
      </c>
      <c r="M321" s="14">
        <v>0.79027777777777775</v>
      </c>
      <c r="N321" s="6" t="s">
        <v>33</v>
      </c>
      <c r="O321" s="7">
        <v>207.69</v>
      </c>
      <c r="P321" s="2">
        <v>4.7619047620000003</v>
      </c>
      <c r="Q321" s="7">
        <v>10.384499999999999</v>
      </c>
      <c r="R321" s="8">
        <v>8.1</v>
      </c>
      <c r="S321" s="16">
        <f t="shared" si="52"/>
        <v>212868.14850000007</v>
      </c>
      <c r="T321" s="16">
        <f t="shared" si="53"/>
        <v>10.6785</v>
      </c>
      <c r="U321" s="17">
        <f t="shared" si="54"/>
        <v>1042.6500000000001</v>
      </c>
      <c r="V321">
        <f t="shared" si="55"/>
        <v>682</v>
      </c>
      <c r="W321">
        <f t="shared" si="56"/>
        <v>595</v>
      </c>
      <c r="X321">
        <f t="shared" si="57"/>
        <v>682</v>
      </c>
      <c r="Y321" s="17">
        <f t="shared" si="58"/>
        <v>312.12338489736078</v>
      </c>
      <c r="Z321" t="str">
        <f t="shared" si="59"/>
        <v>Good Product</v>
      </c>
      <c r="AA321" t="str">
        <f t="shared" si="60"/>
        <v>Bad</v>
      </c>
      <c r="AB321" t="str">
        <f t="shared" si="61"/>
        <v>High</v>
      </c>
      <c r="AC321">
        <f t="shared" si="62"/>
        <v>71430.450000000026</v>
      </c>
      <c r="AD321">
        <f t="shared" si="63"/>
        <v>38269.896000000001</v>
      </c>
      <c r="AE321">
        <f t="shared" si="64"/>
        <v>31281.0435</v>
      </c>
    </row>
    <row r="322" spans="1:31" ht="15.75" customHeight="1" x14ac:dyDescent="0.2">
      <c r="A322" s="1"/>
      <c r="B322" s="6" t="s">
        <v>355</v>
      </c>
      <c r="C322" s="6" t="s">
        <v>25</v>
      </c>
      <c r="D322" s="6" t="s">
        <v>26</v>
      </c>
      <c r="E322" s="6" t="s">
        <v>20</v>
      </c>
      <c r="F322" s="6" t="s">
        <v>31</v>
      </c>
      <c r="G322" s="6" t="s">
        <v>22</v>
      </c>
      <c r="H322" s="7">
        <v>44.07</v>
      </c>
      <c r="I322" s="9">
        <v>4</v>
      </c>
      <c r="J322" s="7">
        <v>8.8140000000000001</v>
      </c>
      <c r="K322" s="7">
        <v>185.09399999999999</v>
      </c>
      <c r="L322" s="12">
        <v>43514</v>
      </c>
      <c r="M322" s="14">
        <v>0.68611111111111112</v>
      </c>
      <c r="N322" s="6" t="s">
        <v>23</v>
      </c>
      <c r="O322" s="7">
        <v>176.28</v>
      </c>
      <c r="P322" s="2">
        <v>4.7619047620000003</v>
      </c>
      <c r="Q322" s="7">
        <v>8.8140000000000001</v>
      </c>
      <c r="R322" s="8">
        <v>8.4</v>
      </c>
      <c r="S322" s="16">
        <f t="shared" si="52"/>
        <v>212650.07400000008</v>
      </c>
      <c r="T322" s="16">
        <f t="shared" si="53"/>
        <v>10.6785</v>
      </c>
      <c r="U322" s="17">
        <f t="shared" si="54"/>
        <v>1042.6500000000001</v>
      </c>
      <c r="V322">
        <f t="shared" si="55"/>
        <v>681</v>
      </c>
      <c r="W322">
        <f t="shared" si="56"/>
        <v>595</v>
      </c>
      <c r="X322">
        <f t="shared" si="57"/>
        <v>681</v>
      </c>
      <c r="Y322" s="17">
        <f t="shared" si="58"/>
        <v>312.26148898678429</v>
      </c>
      <c r="Z322" t="str">
        <f t="shared" si="59"/>
        <v>Good Product</v>
      </c>
      <c r="AA322" t="str">
        <f t="shared" si="60"/>
        <v>Bad</v>
      </c>
      <c r="AB322" t="str">
        <f t="shared" si="61"/>
        <v>High</v>
      </c>
      <c r="AC322">
        <f t="shared" si="62"/>
        <v>71430.450000000026</v>
      </c>
      <c r="AD322">
        <f t="shared" si="63"/>
        <v>38269.896000000001</v>
      </c>
      <c r="AE322">
        <f t="shared" si="64"/>
        <v>31281.0435</v>
      </c>
    </row>
    <row r="323" spans="1:31" ht="15.75" customHeight="1" x14ac:dyDescent="0.2">
      <c r="A323" s="1"/>
      <c r="B323" s="6" t="s">
        <v>356</v>
      </c>
      <c r="C323" s="6" t="s">
        <v>25</v>
      </c>
      <c r="D323" s="6" t="s">
        <v>26</v>
      </c>
      <c r="E323" s="6" t="s">
        <v>27</v>
      </c>
      <c r="F323" s="6" t="s">
        <v>21</v>
      </c>
      <c r="G323" s="6" t="s">
        <v>44</v>
      </c>
      <c r="H323" s="7">
        <v>22.93</v>
      </c>
      <c r="I323" s="9">
        <v>9</v>
      </c>
      <c r="J323" s="7">
        <v>10.3185</v>
      </c>
      <c r="K323" s="7">
        <v>216.6885</v>
      </c>
      <c r="L323" s="12">
        <v>43522</v>
      </c>
      <c r="M323" s="14">
        <v>0.85138888888888886</v>
      </c>
      <c r="N323" s="6" t="s">
        <v>29</v>
      </c>
      <c r="O323" s="7">
        <v>206.37</v>
      </c>
      <c r="P323" s="2">
        <v>4.7619047620000003</v>
      </c>
      <c r="Q323" s="7">
        <v>10.3185</v>
      </c>
      <c r="R323" s="8">
        <v>5.5</v>
      </c>
      <c r="S323" s="16">
        <f t="shared" si="52"/>
        <v>212464.98000000007</v>
      </c>
      <c r="T323" s="16">
        <f t="shared" si="53"/>
        <v>10.6785</v>
      </c>
      <c r="U323" s="17">
        <f t="shared" si="54"/>
        <v>1042.6500000000001</v>
      </c>
      <c r="V323">
        <f t="shared" si="55"/>
        <v>680</v>
      </c>
      <c r="W323">
        <f t="shared" si="56"/>
        <v>595</v>
      </c>
      <c r="X323">
        <f t="shared" si="57"/>
        <v>680</v>
      </c>
      <c r="Y323" s="17">
        <f t="shared" si="58"/>
        <v>312.44850000000008</v>
      </c>
      <c r="Z323" t="str">
        <f t="shared" si="59"/>
        <v>Bad Product</v>
      </c>
      <c r="AA323" t="str">
        <f t="shared" si="60"/>
        <v>Bad</v>
      </c>
      <c r="AB323" t="str">
        <f t="shared" si="61"/>
        <v>Low</v>
      </c>
      <c r="AC323">
        <f t="shared" si="62"/>
        <v>71430.450000000026</v>
      </c>
      <c r="AD323">
        <f t="shared" si="63"/>
        <v>38269.896000000001</v>
      </c>
      <c r="AE323">
        <f t="shared" si="64"/>
        <v>31281.0435</v>
      </c>
    </row>
    <row r="324" spans="1:31" ht="15.75" customHeight="1" x14ac:dyDescent="0.2">
      <c r="A324" s="1"/>
      <c r="B324" s="6" t="s">
        <v>357</v>
      </c>
      <c r="C324" s="6" t="s">
        <v>25</v>
      </c>
      <c r="D324" s="6" t="s">
        <v>26</v>
      </c>
      <c r="E324" s="6" t="s">
        <v>27</v>
      </c>
      <c r="F324" s="6" t="s">
        <v>21</v>
      </c>
      <c r="G324" s="6" t="s">
        <v>22</v>
      </c>
      <c r="H324" s="7">
        <v>39.42</v>
      </c>
      <c r="I324" s="9">
        <v>1</v>
      </c>
      <c r="J324" s="7">
        <v>1.9710000000000001</v>
      </c>
      <c r="K324" s="7">
        <v>41.390999999999998</v>
      </c>
      <c r="L324" s="12">
        <v>43483</v>
      </c>
      <c r="M324" s="14">
        <v>0.63055555555555554</v>
      </c>
      <c r="N324" s="6" t="s">
        <v>29</v>
      </c>
      <c r="O324" s="7">
        <v>39.42</v>
      </c>
      <c r="P324" s="2">
        <v>4.7619047620000003</v>
      </c>
      <c r="Q324" s="7">
        <v>1.9710000000000001</v>
      </c>
      <c r="R324" s="8">
        <v>8.4</v>
      </c>
      <c r="S324" s="16">
        <f t="shared" ref="S324:S387" si="65">SUM(K324:K1323)</f>
        <v>212248.29150000008</v>
      </c>
      <c r="T324" s="16">
        <f t="shared" ref="T324:T387" si="66">MIN(K324:K1323)</f>
        <v>10.6785</v>
      </c>
      <c r="U324" s="17">
        <f t="shared" ref="U324:U387" si="67">MAX(K324:K1323)</f>
        <v>1042.6500000000001</v>
      </c>
      <c r="V324">
        <f t="shared" ref="V324:V387" si="68">COUNT(R324:R1323)</f>
        <v>679</v>
      </c>
      <c r="W324">
        <f t="shared" ref="W324:W387" si="69">COUNTBLANK(B1289:R1323)</f>
        <v>595</v>
      </c>
      <c r="X324">
        <f t="shared" ref="X324:X387" si="70">COUNTA(C324:C1323)</f>
        <v>679</v>
      </c>
      <c r="Y324" s="17">
        <f t="shared" ref="Y324:Y387" si="71">AVERAGE(K324:K1323)</f>
        <v>312.58953092783514</v>
      </c>
      <c r="Z324" t="str">
        <f t="shared" ref="Z324:Z387" si="72">IF(R324&gt;8,"Good Product","Bad Product")</f>
        <v>Good Product</v>
      </c>
      <c r="AA324" t="str">
        <f t="shared" ref="AA324:AA387" si="73">IF(AND(R324&gt;8,K324&gt;500),"Good","Bad")</f>
        <v>Bad</v>
      </c>
      <c r="AB324" t="str">
        <f t="shared" ref="AB324:AB387" si="74">IF(R324&gt;8,"High", IF(R324&lt;6.5,"Low","Medium"))</f>
        <v>High</v>
      </c>
      <c r="AC324">
        <f t="shared" ref="AC324:AC387" si="75">SUMIF(C324:C1323,"B",K324:K1323)</f>
        <v>71430.450000000026</v>
      </c>
      <c r="AD324">
        <f t="shared" ref="AD324:AD387" si="76">SUMIFS(K324:K1323,C324:C1323,"B",F324:F1323,"Female")</f>
        <v>38269.896000000001</v>
      </c>
      <c r="AE324">
        <f t="shared" ref="AE324:AE387" si="77">SUMIFS(K324:K1323,C324:C1323,"A",F324:F1323,"Male")</f>
        <v>31281.0435</v>
      </c>
    </row>
    <row r="325" spans="1:31" ht="15.75" customHeight="1" x14ac:dyDescent="0.2">
      <c r="A325" s="1"/>
      <c r="B325" s="6" t="s">
        <v>358</v>
      </c>
      <c r="C325" s="6" t="s">
        <v>18</v>
      </c>
      <c r="D325" s="6" t="s">
        <v>19</v>
      </c>
      <c r="E325" s="6" t="s">
        <v>27</v>
      </c>
      <c r="F325" s="6" t="s">
        <v>31</v>
      </c>
      <c r="G325" s="6" t="s">
        <v>22</v>
      </c>
      <c r="H325" s="7">
        <v>15.26</v>
      </c>
      <c r="I325" s="9">
        <v>6</v>
      </c>
      <c r="J325" s="7">
        <v>4.5780000000000003</v>
      </c>
      <c r="K325" s="7">
        <v>96.138000000000005</v>
      </c>
      <c r="L325" s="12">
        <v>43511</v>
      </c>
      <c r="M325" s="14">
        <v>0.75208333333333333</v>
      </c>
      <c r="N325" s="6" t="s">
        <v>23</v>
      </c>
      <c r="O325" s="7">
        <v>91.56</v>
      </c>
      <c r="P325" s="2">
        <v>4.7619047620000003</v>
      </c>
      <c r="Q325" s="7">
        <v>4.5780000000000003</v>
      </c>
      <c r="R325" s="8">
        <v>9.8000000000000007</v>
      </c>
      <c r="S325" s="16">
        <f t="shared" si="65"/>
        <v>212206.90050000008</v>
      </c>
      <c r="T325" s="16">
        <f t="shared" si="66"/>
        <v>10.6785</v>
      </c>
      <c r="U325" s="17">
        <f t="shared" si="67"/>
        <v>1042.6500000000001</v>
      </c>
      <c r="V325">
        <f t="shared" si="68"/>
        <v>678</v>
      </c>
      <c r="W325">
        <f t="shared" si="69"/>
        <v>595</v>
      </c>
      <c r="X325">
        <f t="shared" si="70"/>
        <v>678</v>
      </c>
      <c r="Y325" s="17">
        <f t="shared" si="71"/>
        <v>312.98952876106205</v>
      </c>
      <c r="Z325" t="str">
        <f t="shared" si="72"/>
        <v>Good Product</v>
      </c>
      <c r="AA325" t="str">
        <f t="shared" si="73"/>
        <v>Bad</v>
      </c>
      <c r="AB325" t="str">
        <f t="shared" si="74"/>
        <v>High</v>
      </c>
      <c r="AC325">
        <f t="shared" si="75"/>
        <v>71430.450000000026</v>
      </c>
      <c r="AD325">
        <f t="shared" si="76"/>
        <v>38269.896000000001</v>
      </c>
      <c r="AE325">
        <f t="shared" si="77"/>
        <v>31281.0435</v>
      </c>
    </row>
    <row r="326" spans="1:31" ht="15.75" customHeight="1" x14ac:dyDescent="0.2">
      <c r="A326" s="1"/>
      <c r="B326" s="6" t="s">
        <v>359</v>
      </c>
      <c r="C326" s="6" t="s">
        <v>18</v>
      </c>
      <c r="D326" s="6" t="s">
        <v>19</v>
      </c>
      <c r="E326" s="6" t="s">
        <v>27</v>
      </c>
      <c r="F326" s="6" t="s">
        <v>21</v>
      </c>
      <c r="G326" s="6" t="s">
        <v>46</v>
      </c>
      <c r="H326" s="7">
        <v>61.77</v>
      </c>
      <c r="I326" s="9">
        <v>5</v>
      </c>
      <c r="J326" s="7">
        <v>15.442500000000001</v>
      </c>
      <c r="K326" s="7">
        <v>324.29250000000002</v>
      </c>
      <c r="L326" s="12">
        <v>43532</v>
      </c>
      <c r="M326" s="14">
        <v>0.55625000000000002</v>
      </c>
      <c r="N326" s="6" t="s">
        <v>29</v>
      </c>
      <c r="O326" s="7">
        <v>308.85000000000002</v>
      </c>
      <c r="P326" s="2">
        <v>4.7619047620000003</v>
      </c>
      <c r="Q326" s="7">
        <v>15.442500000000001</v>
      </c>
      <c r="R326" s="8">
        <v>6.7</v>
      </c>
      <c r="S326" s="16">
        <f t="shared" si="65"/>
        <v>212110.7625000001</v>
      </c>
      <c r="T326" s="16">
        <f t="shared" si="66"/>
        <v>10.6785</v>
      </c>
      <c r="U326" s="17">
        <f t="shared" si="67"/>
        <v>1042.6500000000001</v>
      </c>
      <c r="V326">
        <f t="shared" si="68"/>
        <v>677</v>
      </c>
      <c r="W326">
        <f t="shared" si="69"/>
        <v>595</v>
      </c>
      <c r="X326">
        <f t="shared" si="70"/>
        <v>677</v>
      </c>
      <c r="Y326" s="17">
        <f t="shared" si="71"/>
        <v>313.30984121122617</v>
      </c>
      <c r="Z326" t="str">
        <f t="shared" si="72"/>
        <v>Bad Product</v>
      </c>
      <c r="AA326" t="str">
        <f t="shared" si="73"/>
        <v>Bad</v>
      </c>
      <c r="AB326" t="str">
        <f t="shared" si="74"/>
        <v>Medium</v>
      </c>
      <c r="AC326">
        <f t="shared" si="75"/>
        <v>71430.450000000026</v>
      </c>
      <c r="AD326">
        <f t="shared" si="76"/>
        <v>38269.896000000001</v>
      </c>
      <c r="AE326">
        <f t="shared" si="77"/>
        <v>31184.905500000001</v>
      </c>
    </row>
    <row r="327" spans="1:31" ht="15.75" customHeight="1" x14ac:dyDescent="0.2">
      <c r="A327" s="1"/>
      <c r="B327" s="6" t="s">
        <v>360</v>
      </c>
      <c r="C327" s="6" t="s">
        <v>18</v>
      </c>
      <c r="D327" s="6" t="s">
        <v>19</v>
      </c>
      <c r="E327" s="6" t="s">
        <v>27</v>
      </c>
      <c r="F327" s="6" t="s">
        <v>31</v>
      </c>
      <c r="G327" s="6" t="s">
        <v>32</v>
      </c>
      <c r="H327" s="7">
        <v>21.52</v>
      </c>
      <c r="I327" s="9">
        <v>6</v>
      </c>
      <c r="J327" s="7">
        <v>6.4560000000000004</v>
      </c>
      <c r="K327" s="7">
        <v>135.57599999999999</v>
      </c>
      <c r="L327" s="12">
        <v>43482</v>
      </c>
      <c r="M327" s="14">
        <v>0.53333333333333333</v>
      </c>
      <c r="N327" s="6" t="s">
        <v>33</v>
      </c>
      <c r="O327" s="7">
        <v>129.12</v>
      </c>
      <c r="P327" s="2">
        <v>4.7619047620000003</v>
      </c>
      <c r="Q327" s="7">
        <v>6.4560000000000004</v>
      </c>
      <c r="R327" s="8">
        <v>9.4</v>
      </c>
      <c r="S327" s="16">
        <f t="shared" si="65"/>
        <v>211786.47000000009</v>
      </c>
      <c r="T327" s="16">
        <f t="shared" si="66"/>
        <v>10.6785</v>
      </c>
      <c r="U327" s="17">
        <f t="shared" si="67"/>
        <v>1042.6500000000001</v>
      </c>
      <c r="V327">
        <f t="shared" si="68"/>
        <v>676</v>
      </c>
      <c r="W327">
        <f t="shared" si="69"/>
        <v>595</v>
      </c>
      <c r="X327">
        <f t="shared" si="70"/>
        <v>676</v>
      </c>
      <c r="Y327" s="17">
        <f t="shared" si="71"/>
        <v>313.29359467455635</v>
      </c>
      <c r="Z327" t="str">
        <f t="shared" si="72"/>
        <v>Good Product</v>
      </c>
      <c r="AA327" t="str">
        <f t="shared" si="73"/>
        <v>Bad</v>
      </c>
      <c r="AB327" t="str">
        <f t="shared" si="74"/>
        <v>High</v>
      </c>
      <c r="AC327">
        <f t="shared" si="75"/>
        <v>71430.450000000026</v>
      </c>
      <c r="AD327">
        <f t="shared" si="76"/>
        <v>38269.896000000001</v>
      </c>
      <c r="AE327">
        <f t="shared" si="77"/>
        <v>31184.905500000001</v>
      </c>
    </row>
    <row r="328" spans="1:31" ht="15.75" customHeight="1" x14ac:dyDescent="0.2">
      <c r="A328" s="1"/>
      <c r="B328" s="6" t="s">
        <v>361</v>
      </c>
      <c r="C328" s="6" t="s">
        <v>42</v>
      </c>
      <c r="D328" s="6" t="s">
        <v>43</v>
      </c>
      <c r="E328" s="6" t="s">
        <v>27</v>
      </c>
      <c r="F328" s="6" t="s">
        <v>31</v>
      </c>
      <c r="G328" s="6" t="s">
        <v>36</v>
      </c>
      <c r="H328" s="7">
        <v>97.74</v>
      </c>
      <c r="I328" s="9">
        <v>4</v>
      </c>
      <c r="J328" s="7">
        <v>19.547999999999998</v>
      </c>
      <c r="K328" s="7">
        <v>410.50799999999998</v>
      </c>
      <c r="L328" s="12">
        <v>43536</v>
      </c>
      <c r="M328" s="14">
        <v>0.82847222222222228</v>
      </c>
      <c r="N328" s="6" t="s">
        <v>23</v>
      </c>
      <c r="O328" s="7">
        <v>390.96</v>
      </c>
      <c r="P328" s="2">
        <v>4.7619047620000003</v>
      </c>
      <c r="Q328" s="7">
        <v>19.547999999999998</v>
      </c>
      <c r="R328" s="8">
        <v>6.4</v>
      </c>
      <c r="S328" s="16">
        <f t="shared" si="65"/>
        <v>211650.89400000009</v>
      </c>
      <c r="T328" s="16">
        <f t="shared" si="66"/>
        <v>10.6785</v>
      </c>
      <c r="U328" s="17">
        <f t="shared" si="67"/>
        <v>1042.6500000000001</v>
      </c>
      <c r="V328">
        <f t="shared" si="68"/>
        <v>675</v>
      </c>
      <c r="W328">
        <f t="shared" si="69"/>
        <v>595</v>
      </c>
      <c r="X328">
        <f t="shared" si="70"/>
        <v>675</v>
      </c>
      <c r="Y328" s="17">
        <f t="shared" si="71"/>
        <v>313.55688000000015</v>
      </c>
      <c r="Z328" t="str">
        <f t="shared" si="72"/>
        <v>Bad Product</v>
      </c>
      <c r="AA328" t="str">
        <f t="shared" si="73"/>
        <v>Bad</v>
      </c>
      <c r="AB328" t="str">
        <f t="shared" si="74"/>
        <v>Low</v>
      </c>
      <c r="AC328">
        <f t="shared" si="75"/>
        <v>71430.450000000026</v>
      </c>
      <c r="AD328">
        <f t="shared" si="76"/>
        <v>38269.896000000001</v>
      </c>
      <c r="AE328">
        <f t="shared" si="77"/>
        <v>31049.3295</v>
      </c>
    </row>
    <row r="329" spans="1:31" ht="15.75" customHeight="1" x14ac:dyDescent="0.2">
      <c r="A329" s="1"/>
      <c r="B329" s="6" t="s">
        <v>362</v>
      </c>
      <c r="C329" s="6" t="s">
        <v>18</v>
      </c>
      <c r="D329" s="6" t="s">
        <v>19</v>
      </c>
      <c r="E329" s="6" t="s">
        <v>20</v>
      </c>
      <c r="F329" s="6" t="s">
        <v>31</v>
      </c>
      <c r="G329" s="6" t="s">
        <v>44</v>
      </c>
      <c r="H329" s="7">
        <v>99.78</v>
      </c>
      <c r="I329" s="9">
        <v>5</v>
      </c>
      <c r="J329" s="7">
        <v>24.945</v>
      </c>
      <c r="K329" s="7">
        <v>523.84500000000003</v>
      </c>
      <c r="L329" s="12">
        <v>43533</v>
      </c>
      <c r="M329" s="14">
        <v>0.79791666666666672</v>
      </c>
      <c r="N329" s="6" t="s">
        <v>29</v>
      </c>
      <c r="O329" s="7">
        <v>498.9</v>
      </c>
      <c r="P329" s="2">
        <v>4.7619047620000003</v>
      </c>
      <c r="Q329" s="7">
        <v>24.945</v>
      </c>
      <c r="R329" s="8">
        <v>5.4</v>
      </c>
      <c r="S329" s="16">
        <f t="shared" si="65"/>
        <v>211240.38600000012</v>
      </c>
      <c r="T329" s="16">
        <f t="shared" si="66"/>
        <v>10.6785</v>
      </c>
      <c r="U329" s="17">
        <f t="shared" si="67"/>
        <v>1042.6500000000001</v>
      </c>
      <c r="V329">
        <f t="shared" si="68"/>
        <v>674</v>
      </c>
      <c r="W329">
        <f t="shared" si="69"/>
        <v>595</v>
      </c>
      <c r="X329">
        <f t="shared" si="70"/>
        <v>674</v>
      </c>
      <c r="Y329" s="17">
        <f t="shared" si="71"/>
        <v>313.4130356083088</v>
      </c>
      <c r="Z329" t="str">
        <f t="shared" si="72"/>
        <v>Bad Product</v>
      </c>
      <c r="AA329" t="str">
        <f t="shared" si="73"/>
        <v>Bad</v>
      </c>
      <c r="AB329" t="str">
        <f t="shared" si="74"/>
        <v>Low</v>
      </c>
      <c r="AC329">
        <f t="shared" si="75"/>
        <v>71019.942000000025</v>
      </c>
      <c r="AD329">
        <f t="shared" si="76"/>
        <v>38269.896000000001</v>
      </c>
      <c r="AE329">
        <f t="shared" si="77"/>
        <v>31049.3295</v>
      </c>
    </row>
    <row r="330" spans="1:31" ht="15.75" customHeight="1" x14ac:dyDescent="0.2">
      <c r="A330" s="1"/>
      <c r="B330" s="6" t="s">
        <v>363</v>
      </c>
      <c r="C330" s="6" t="s">
        <v>25</v>
      </c>
      <c r="D330" s="6" t="s">
        <v>26</v>
      </c>
      <c r="E330" s="6" t="s">
        <v>20</v>
      </c>
      <c r="F330" s="6" t="s">
        <v>31</v>
      </c>
      <c r="G330" s="6" t="s">
        <v>44</v>
      </c>
      <c r="H330" s="7">
        <v>94.26</v>
      </c>
      <c r="I330" s="9">
        <v>4</v>
      </c>
      <c r="J330" s="7">
        <v>18.852</v>
      </c>
      <c r="K330" s="7">
        <v>395.892</v>
      </c>
      <c r="L330" s="12">
        <v>43536</v>
      </c>
      <c r="M330" s="14">
        <v>0.6875</v>
      </c>
      <c r="N330" s="6" t="s">
        <v>29</v>
      </c>
      <c r="O330" s="7">
        <v>377.04</v>
      </c>
      <c r="P330" s="2">
        <v>4.7619047620000003</v>
      </c>
      <c r="Q330" s="7">
        <v>18.852</v>
      </c>
      <c r="R330" s="8">
        <v>8.6</v>
      </c>
      <c r="S330" s="16">
        <f t="shared" si="65"/>
        <v>210716.54100000011</v>
      </c>
      <c r="T330" s="16">
        <f t="shared" si="66"/>
        <v>10.6785</v>
      </c>
      <c r="U330" s="17">
        <f t="shared" si="67"/>
        <v>1042.6500000000001</v>
      </c>
      <c r="V330">
        <f t="shared" si="68"/>
        <v>673</v>
      </c>
      <c r="W330">
        <f t="shared" si="69"/>
        <v>595</v>
      </c>
      <c r="X330">
        <f t="shared" si="70"/>
        <v>673</v>
      </c>
      <c r="Y330" s="17">
        <f t="shared" si="71"/>
        <v>313.10035809806851</v>
      </c>
      <c r="Z330" t="str">
        <f t="shared" si="72"/>
        <v>Good Product</v>
      </c>
      <c r="AA330" t="str">
        <f t="shared" si="73"/>
        <v>Bad</v>
      </c>
      <c r="AB330" t="str">
        <f t="shared" si="74"/>
        <v>High</v>
      </c>
      <c r="AC330">
        <f t="shared" si="75"/>
        <v>71019.942000000025</v>
      </c>
      <c r="AD330">
        <f t="shared" si="76"/>
        <v>38269.896000000001</v>
      </c>
      <c r="AE330">
        <f t="shared" si="77"/>
        <v>30525.484499999999</v>
      </c>
    </row>
    <row r="331" spans="1:31" ht="15.75" customHeight="1" x14ac:dyDescent="0.2">
      <c r="A331" s="1"/>
      <c r="B331" s="6" t="s">
        <v>364</v>
      </c>
      <c r="C331" s="6" t="s">
        <v>42</v>
      </c>
      <c r="D331" s="6" t="s">
        <v>43</v>
      </c>
      <c r="E331" s="6" t="s">
        <v>20</v>
      </c>
      <c r="F331" s="6" t="s">
        <v>31</v>
      </c>
      <c r="G331" s="6" t="s">
        <v>22</v>
      </c>
      <c r="H331" s="7">
        <v>51.13</v>
      </c>
      <c r="I331" s="9">
        <v>4</v>
      </c>
      <c r="J331" s="7">
        <v>10.226000000000001</v>
      </c>
      <c r="K331" s="7">
        <v>214.74600000000001</v>
      </c>
      <c r="L331" s="12">
        <v>43490</v>
      </c>
      <c r="M331" s="14">
        <v>0.42430555555555555</v>
      </c>
      <c r="N331" s="6" t="s">
        <v>33</v>
      </c>
      <c r="O331" s="7">
        <v>204.52</v>
      </c>
      <c r="P331" s="2">
        <v>4.7619047620000003</v>
      </c>
      <c r="Q331" s="7">
        <v>10.226000000000001</v>
      </c>
      <c r="R331" s="8">
        <v>4</v>
      </c>
      <c r="S331" s="16">
        <f t="shared" si="65"/>
        <v>210320.64900000009</v>
      </c>
      <c r="T331" s="16">
        <f t="shared" si="66"/>
        <v>10.6785</v>
      </c>
      <c r="U331" s="17">
        <f t="shared" si="67"/>
        <v>1042.6500000000001</v>
      </c>
      <c r="V331">
        <f t="shared" si="68"/>
        <v>672</v>
      </c>
      <c r="W331">
        <f t="shared" si="69"/>
        <v>595</v>
      </c>
      <c r="X331">
        <f t="shared" si="70"/>
        <v>672</v>
      </c>
      <c r="Y331" s="17">
        <f t="shared" si="71"/>
        <v>312.97715625000012</v>
      </c>
      <c r="Z331" t="str">
        <f t="shared" si="72"/>
        <v>Bad Product</v>
      </c>
      <c r="AA331" t="str">
        <f t="shared" si="73"/>
        <v>Bad</v>
      </c>
      <c r="AB331" t="str">
        <f t="shared" si="74"/>
        <v>Low</v>
      </c>
      <c r="AC331">
        <f t="shared" si="75"/>
        <v>71019.942000000025</v>
      </c>
      <c r="AD331">
        <f t="shared" si="76"/>
        <v>38269.896000000001</v>
      </c>
      <c r="AE331">
        <f t="shared" si="77"/>
        <v>30525.484499999999</v>
      </c>
    </row>
    <row r="332" spans="1:31" ht="15.75" customHeight="1" x14ac:dyDescent="0.2">
      <c r="A332" s="1"/>
      <c r="B332" s="6" t="s">
        <v>365</v>
      </c>
      <c r="C332" s="6" t="s">
        <v>18</v>
      </c>
      <c r="D332" s="6" t="s">
        <v>19</v>
      </c>
      <c r="E332" s="6" t="s">
        <v>20</v>
      </c>
      <c r="F332" s="6" t="s">
        <v>31</v>
      </c>
      <c r="G332" s="6" t="s">
        <v>28</v>
      </c>
      <c r="H332" s="7">
        <v>36.36</v>
      </c>
      <c r="I332" s="9">
        <v>4</v>
      </c>
      <c r="J332" s="7">
        <v>7.2720000000000002</v>
      </c>
      <c r="K332" s="7">
        <v>152.71199999999999</v>
      </c>
      <c r="L332" s="12">
        <v>43549</v>
      </c>
      <c r="M332" s="14">
        <v>0.54652777777777772</v>
      </c>
      <c r="N332" s="6" t="s">
        <v>29</v>
      </c>
      <c r="O332" s="7">
        <v>145.44</v>
      </c>
      <c r="P332" s="2">
        <v>4.7619047620000003</v>
      </c>
      <c r="Q332" s="7">
        <v>7.2720000000000002</v>
      </c>
      <c r="R332" s="8">
        <v>7.6</v>
      </c>
      <c r="S332" s="16">
        <f t="shared" si="65"/>
        <v>210105.90300000011</v>
      </c>
      <c r="T332" s="16">
        <f t="shared" si="66"/>
        <v>10.6785</v>
      </c>
      <c r="U332" s="17">
        <f t="shared" si="67"/>
        <v>1042.6500000000001</v>
      </c>
      <c r="V332">
        <f t="shared" si="68"/>
        <v>671</v>
      </c>
      <c r="W332">
        <f t="shared" si="69"/>
        <v>595</v>
      </c>
      <c r="X332">
        <f t="shared" si="70"/>
        <v>671</v>
      </c>
      <c r="Y332" s="17">
        <f t="shared" si="71"/>
        <v>313.12355141579746</v>
      </c>
      <c r="Z332" t="str">
        <f t="shared" si="72"/>
        <v>Bad Product</v>
      </c>
      <c r="AA332" t="str">
        <f t="shared" si="73"/>
        <v>Bad</v>
      </c>
      <c r="AB332" t="str">
        <f t="shared" si="74"/>
        <v>Medium</v>
      </c>
      <c r="AC332">
        <f t="shared" si="75"/>
        <v>70805.196000000025</v>
      </c>
      <c r="AD332">
        <f t="shared" si="76"/>
        <v>38269.896000000001</v>
      </c>
      <c r="AE332">
        <f t="shared" si="77"/>
        <v>30525.484499999999</v>
      </c>
    </row>
    <row r="333" spans="1:31" ht="15.75" customHeight="1" x14ac:dyDescent="0.2">
      <c r="A333" s="1"/>
      <c r="B333" s="6" t="s">
        <v>366</v>
      </c>
      <c r="C333" s="6" t="s">
        <v>42</v>
      </c>
      <c r="D333" s="6" t="s">
        <v>43</v>
      </c>
      <c r="E333" s="6" t="s">
        <v>27</v>
      </c>
      <c r="F333" s="6" t="s">
        <v>31</v>
      </c>
      <c r="G333" s="6" t="s">
        <v>32</v>
      </c>
      <c r="H333" s="7">
        <v>22.02</v>
      </c>
      <c r="I333" s="9">
        <v>9</v>
      </c>
      <c r="J333" s="7">
        <v>9.9090000000000007</v>
      </c>
      <c r="K333" s="7">
        <v>208.089</v>
      </c>
      <c r="L333" s="12">
        <v>43503</v>
      </c>
      <c r="M333" s="14">
        <v>0.78333333333333333</v>
      </c>
      <c r="N333" s="6" t="s">
        <v>29</v>
      </c>
      <c r="O333" s="7">
        <v>198.18</v>
      </c>
      <c r="P333" s="2">
        <v>4.7619047620000003</v>
      </c>
      <c r="Q333" s="7">
        <v>9.9090000000000007</v>
      </c>
      <c r="R333" s="8">
        <v>6.8</v>
      </c>
      <c r="S333" s="16">
        <f t="shared" si="65"/>
        <v>209953.19100000011</v>
      </c>
      <c r="T333" s="16">
        <f t="shared" si="66"/>
        <v>10.6785</v>
      </c>
      <c r="U333" s="17">
        <f t="shared" si="67"/>
        <v>1042.6500000000001</v>
      </c>
      <c r="V333">
        <f t="shared" si="68"/>
        <v>670</v>
      </c>
      <c r="W333">
        <f t="shared" si="69"/>
        <v>595</v>
      </c>
      <c r="X333">
        <f t="shared" si="70"/>
        <v>670</v>
      </c>
      <c r="Y333" s="17">
        <f t="shared" si="71"/>
        <v>313.36297164179121</v>
      </c>
      <c r="Z333" t="str">
        <f t="shared" si="72"/>
        <v>Bad Product</v>
      </c>
      <c r="AA333" t="str">
        <f t="shared" si="73"/>
        <v>Bad</v>
      </c>
      <c r="AB333" t="str">
        <f t="shared" si="74"/>
        <v>Medium</v>
      </c>
      <c r="AC333">
        <f t="shared" si="75"/>
        <v>70805.196000000025</v>
      </c>
      <c r="AD333">
        <f t="shared" si="76"/>
        <v>38269.896000000001</v>
      </c>
      <c r="AE333">
        <f t="shared" si="77"/>
        <v>30372.772499999999</v>
      </c>
    </row>
    <row r="334" spans="1:31" ht="15.75" customHeight="1" x14ac:dyDescent="0.2">
      <c r="A334" s="1"/>
      <c r="B334" s="6" t="s">
        <v>367</v>
      </c>
      <c r="C334" s="6" t="s">
        <v>18</v>
      </c>
      <c r="D334" s="6" t="s">
        <v>19</v>
      </c>
      <c r="E334" s="6" t="s">
        <v>27</v>
      </c>
      <c r="F334" s="6" t="s">
        <v>31</v>
      </c>
      <c r="G334" s="6" t="s">
        <v>44</v>
      </c>
      <c r="H334" s="7">
        <v>32.9</v>
      </c>
      <c r="I334" s="9">
        <v>3</v>
      </c>
      <c r="J334" s="7">
        <v>4.9349999999999996</v>
      </c>
      <c r="K334" s="7">
        <v>103.63500000000001</v>
      </c>
      <c r="L334" s="12">
        <v>43513</v>
      </c>
      <c r="M334" s="14">
        <v>0.7270833333333333</v>
      </c>
      <c r="N334" s="6" t="s">
        <v>33</v>
      </c>
      <c r="O334" s="7">
        <v>98.7</v>
      </c>
      <c r="P334" s="2">
        <v>4.7619047620000003</v>
      </c>
      <c r="Q334" s="7">
        <v>4.9349999999999996</v>
      </c>
      <c r="R334" s="8">
        <v>9.1</v>
      </c>
      <c r="S334" s="16">
        <f t="shared" si="65"/>
        <v>209745.1020000001</v>
      </c>
      <c r="T334" s="16">
        <f t="shared" si="66"/>
        <v>10.6785</v>
      </c>
      <c r="U334" s="17">
        <f t="shared" si="67"/>
        <v>1042.6500000000001</v>
      </c>
      <c r="V334">
        <f t="shared" si="68"/>
        <v>669</v>
      </c>
      <c r="W334">
        <f t="shared" si="69"/>
        <v>595</v>
      </c>
      <c r="X334">
        <f t="shared" si="70"/>
        <v>669</v>
      </c>
      <c r="Y334" s="17">
        <f t="shared" si="71"/>
        <v>313.5203318385652</v>
      </c>
      <c r="Z334" t="str">
        <f t="shared" si="72"/>
        <v>Good Product</v>
      </c>
      <c r="AA334" t="str">
        <f t="shared" si="73"/>
        <v>Bad</v>
      </c>
      <c r="AB334" t="str">
        <f t="shared" si="74"/>
        <v>High</v>
      </c>
      <c r="AC334">
        <f t="shared" si="75"/>
        <v>70597.107000000033</v>
      </c>
      <c r="AD334">
        <f t="shared" si="76"/>
        <v>38269.896000000001</v>
      </c>
      <c r="AE334">
        <f t="shared" si="77"/>
        <v>30372.772499999999</v>
      </c>
    </row>
    <row r="335" spans="1:31" ht="15.75" customHeight="1" x14ac:dyDescent="0.2">
      <c r="A335" s="1"/>
      <c r="B335" s="6" t="s">
        <v>368</v>
      </c>
      <c r="C335" s="6" t="s">
        <v>18</v>
      </c>
      <c r="D335" s="6" t="s">
        <v>19</v>
      </c>
      <c r="E335" s="6" t="s">
        <v>27</v>
      </c>
      <c r="F335" s="6" t="s">
        <v>31</v>
      </c>
      <c r="G335" s="6" t="s">
        <v>46</v>
      </c>
      <c r="H335" s="7">
        <v>77.02</v>
      </c>
      <c r="I335" s="9">
        <v>5</v>
      </c>
      <c r="J335" s="7">
        <v>19.254999999999999</v>
      </c>
      <c r="K335" s="7">
        <v>404.35500000000002</v>
      </c>
      <c r="L335" s="12">
        <v>43499</v>
      </c>
      <c r="M335" s="14">
        <v>0.66597222222222219</v>
      </c>
      <c r="N335" s="6" t="s">
        <v>29</v>
      </c>
      <c r="O335" s="7">
        <v>385.1</v>
      </c>
      <c r="P335" s="2">
        <v>4.7619047620000003</v>
      </c>
      <c r="Q335" s="7">
        <v>19.254999999999999</v>
      </c>
      <c r="R335" s="8">
        <v>5.5</v>
      </c>
      <c r="S335" s="16">
        <f t="shared" si="65"/>
        <v>209641.46700000009</v>
      </c>
      <c r="T335" s="16">
        <f t="shared" si="66"/>
        <v>10.6785</v>
      </c>
      <c r="U335" s="17">
        <f t="shared" si="67"/>
        <v>1042.6500000000001</v>
      </c>
      <c r="V335">
        <f t="shared" si="68"/>
        <v>668</v>
      </c>
      <c r="W335">
        <f t="shared" si="69"/>
        <v>595</v>
      </c>
      <c r="X335">
        <f t="shared" si="70"/>
        <v>668</v>
      </c>
      <c r="Y335" s="17">
        <f t="shared" si="71"/>
        <v>313.83453143712586</v>
      </c>
      <c r="Z335" t="str">
        <f t="shared" si="72"/>
        <v>Bad Product</v>
      </c>
      <c r="AA335" t="str">
        <f t="shared" si="73"/>
        <v>Bad</v>
      </c>
      <c r="AB335" t="str">
        <f t="shared" si="74"/>
        <v>Low</v>
      </c>
      <c r="AC335">
        <f t="shared" si="75"/>
        <v>70597.107000000033</v>
      </c>
      <c r="AD335">
        <f t="shared" si="76"/>
        <v>38269.896000000001</v>
      </c>
      <c r="AE335">
        <f t="shared" si="77"/>
        <v>30269.137499999997</v>
      </c>
    </row>
    <row r="336" spans="1:31" ht="15.75" customHeight="1" x14ac:dyDescent="0.2">
      <c r="A336" s="1"/>
      <c r="B336" s="6" t="s">
        <v>369</v>
      </c>
      <c r="C336" s="6" t="s">
        <v>18</v>
      </c>
      <c r="D336" s="6" t="s">
        <v>19</v>
      </c>
      <c r="E336" s="6" t="s">
        <v>20</v>
      </c>
      <c r="F336" s="6" t="s">
        <v>31</v>
      </c>
      <c r="G336" s="6" t="s">
        <v>44</v>
      </c>
      <c r="H336" s="7">
        <v>23.48</v>
      </c>
      <c r="I336" s="9">
        <v>2</v>
      </c>
      <c r="J336" s="7">
        <v>2.3479999999999999</v>
      </c>
      <c r="K336" s="7">
        <v>49.308</v>
      </c>
      <c r="L336" s="12">
        <v>43538</v>
      </c>
      <c r="M336" s="14">
        <v>0.47291666666666665</v>
      </c>
      <c r="N336" s="6" t="s">
        <v>33</v>
      </c>
      <c r="O336" s="7">
        <v>46.96</v>
      </c>
      <c r="P336" s="2">
        <v>4.7619047620000003</v>
      </c>
      <c r="Q336" s="7">
        <v>2.3479999999999999</v>
      </c>
      <c r="R336" s="8">
        <v>7.9</v>
      </c>
      <c r="S336" s="16">
        <f t="shared" si="65"/>
        <v>209237.11200000011</v>
      </c>
      <c r="T336" s="16">
        <f t="shared" si="66"/>
        <v>10.6785</v>
      </c>
      <c r="U336" s="17">
        <f t="shared" si="67"/>
        <v>1042.6500000000001</v>
      </c>
      <c r="V336">
        <f t="shared" si="68"/>
        <v>667</v>
      </c>
      <c r="W336">
        <f t="shared" si="69"/>
        <v>595</v>
      </c>
      <c r="X336">
        <f t="shared" si="70"/>
        <v>667</v>
      </c>
      <c r="Y336" s="17">
        <f t="shared" si="71"/>
        <v>313.69881859070483</v>
      </c>
      <c r="Z336" t="str">
        <f t="shared" si="72"/>
        <v>Bad Product</v>
      </c>
      <c r="AA336" t="str">
        <f t="shared" si="73"/>
        <v>Bad</v>
      </c>
      <c r="AB336" t="str">
        <f t="shared" si="74"/>
        <v>Medium</v>
      </c>
      <c r="AC336">
        <f t="shared" si="75"/>
        <v>70597.107000000033</v>
      </c>
      <c r="AD336">
        <f t="shared" si="76"/>
        <v>38269.896000000001</v>
      </c>
      <c r="AE336">
        <f t="shared" si="77"/>
        <v>29864.782500000001</v>
      </c>
    </row>
    <row r="337" spans="1:31" ht="15.75" customHeight="1" x14ac:dyDescent="0.2">
      <c r="A337" s="1"/>
      <c r="B337" s="6" t="s">
        <v>370</v>
      </c>
      <c r="C337" s="6" t="s">
        <v>25</v>
      </c>
      <c r="D337" s="6" t="s">
        <v>26</v>
      </c>
      <c r="E337" s="6" t="s">
        <v>20</v>
      </c>
      <c r="F337" s="6" t="s">
        <v>31</v>
      </c>
      <c r="G337" s="6" t="s">
        <v>36</v>
      </c>
      <c r="H337" s="7">
        <v>14.7</v>
      </c>
      <c r="I337" s="9">
        <v>5</v>
      </c>
      <c r="J337" s="7">
        <v>3.6749999999999998</v>
      </c>
      <c r="K337" s="7">
        <v>77.174999999999997</v>
      </c>
      <c r="L337" s="12">
        <v>43548</v>
      </c>
      <c r="M337" s="14">
        <v>0.57499999999999996</v>
      </c>
      <c r="N337" s="6" t="s">
        <v>23</v>
      </c>
      <c r="O337" s="7">
        <v>73.5</v>
      </c>
      <c r="P337" s="2">
        <v>4.7619047620000003</v>
      </c>
      <c r="Q337" s="7">
        <v>3.6749999999999998</v>
      </c>
      <c r="R337" s="8">
        <v>8.5</v>
      </c>
      <c r="S337" s="16">
        <f t="shared" si="65"/>
        <v>209187.80400000012</v>
      </c>
      <c r="T337" s="16">
        <f t="shared" si="66"/>
        <v>10.6785</v>
      </c>
      <c r="U337" s="17">
        <f t="shared" si="67"/>
        <v>1042.6500000000001</v>
      </c>
      <c r="V337">
        <f t="shared" si="68"/>
        <v>666</v>
      </c>
      <c r="W337">
        <f t="shared" si="69"/>
        <v>595</v>
      </c>
      <c r="X337">
        <f t="shared" si="70"/>
        <v>666</v>
      </c>
      <c r="Y337" s="17">
        <f t="shared" si="71"/>
        <v>314.095801801802</v>
      </c>
      <c r="Z337" t="str">
        <f t="shared" si="72"/>
        <v>Good Product</v>
      </c>
      <c r="AA337" t="str">
        <f t="shared" si="73"/>
        <v>Bad</v>
      </c>
      <c r="AB337" t="str">
        <f t="shared" si="74"/>
        <v>High</v>
      </c>
      <c r="AC337">
        <f t="shared" si="75"/>
        <v>70597.107000000033</v>
      </c>
      <c r="AD337">
        <f t="shared" si="76"/>
        <v>38269.896000000001</v>
      </c>
      <c r="AE337">
        <f t="shared" si="77"/>
        <v>29815.474499999997</v>
      </c>
    </row>
    <row r="338" spans="1:31" ht="15.75" customHeight="1" x14ac:dyDescent="0.2">
      <c r="A338" s="1"/>
      <c r="B338" s="6" t="s">
        <v>371</v>
      </c>
      <c r="C338" s="6" t="s">
        <v>18</v>
      </c>
      <c r="D338" s="6" t="s">
        <v>19</v>
      </c>
      <c r="E338" s="6" t="s">
        <v>20</v>
      </c>
      <c r="F338" s="6" t="s">
        <v>21</v>
      </c>
      <c r="G338" s="6" t="s">
        <v>28</v>
      </c>
      <c r="H338" s="7">
        <v>28.45</v>
      </c>
      <c r="I338" s="9">
        <v>5</v>
      </c>
      <c r="J338" s="7">
        <v>7.1124999999999998</v>
      </c>
      <c r="K338" s="7">
        <v>149.36250000000001</v>
      </c>
      <c r="L338" s="12">
        <v>43545</v>
      </c>
      <c r="M338" s="14">
        <v>0.4284722222222222</v>
      </c>
      <c r="N338" s="6" t="s">
        <v>33</v>
      </c>
      <c r="O338" s="7">
        <v>142.25</v>
      </c>
      <c r="P338" s="2">
        <v>4.7619047620000003</v>
      </c>
      <c r="Q338" s="7">
        <v>7.1124999999999998</v>
      </c>
      <c r="R338" s="8">
        <v>9.1</v>
      </c>
      <c r="S338" s="16">
        <f t="shared" si="65"/>
        <v>209110.6290000001</v>
      </c>
      <c r="T338" s="16">
        <f t="shared" si="66"/>
        <v>10.6785</v>
      </c>
      <c r="U338" s="17">
        <f t="shared" si="67"/>
        <v>1042.6500000000001</v>
      </c>
      <c r="V338">
        <f t="shared" si="68"/>
        <v>665</v>
      </c>
      <c r="W338">
        <f t="shared" si="69"/>
        <v>595</v>
      </c>
      <c r="X338">
        <f t="shared" si="70"/>
        <v>665</v>
      </c>
      <c r="Y338" s="17">
        <f t="shared" si="71"/>
        <v>314.45207368421069</v>
      </c>
      <c r="Z338" t="str">
        <f t="shared" si="72"/>
        <v>Good Product</v>
      </c>
      <c r="AA338" t="str">
        <f t="shared" si="73"/>
        <v>Bad</v>
      </c>
      <c r="AB338" t="str">
        <f t="shared" si="74"/>
        <v>High</v>
      </c>
      <c r="AC338">
        <f t="shared" si="75"/>
        <v>70597.107000000033</v>
      </c>
      <c r="AD338">
        <f t="shared" si="76"/>
        <v>38269.896000000001</v>
      </c>
      <c r="AE338">
        <f t="shared" si="77"/>
        <v>29815.474499999997</v>
      </c>
    </row>
    <row r="339" spans="1:31" ht="15.75" customHeight="1" x14ac:dyDescent="0.2">
      <c r="A339" s="1"/>
      <c r="B339" s="6" t="s">
        <v>372</v>
      </c>
      <c r="C339" s="6" t="s">
        <v>18</v>
      </c>
      <c r="D339" s="6" t="s">
        <v>19</v>
      </c>
      <c r="E339" s="6" t="s">
        <v>27</v>
      </c>
      <c r="F339" s="6" t="s">
        <v>31</v>
      </c>
      <c r="G339" s="6" t="s">
        <v>46</v>
      </c>
      <c r="H339" s="7">
        <v>76.400000000000006</v>
      </c>
      <c r="I339" s="9">
        <v>9</v>
      </c>
      <c r="J339" s="7">
        <v>34.380000000000003</v>
      </c>
      <c r="K339" s="7">
        <v>721.98</v>
      </c>
      <c r="L339" s="12">
        <v>43543</v>
      </c>
      <c r="M339" s="14">
        <v>0.65902777777777777</v>
      </c>
      <c r="N339" s="6" t="s">
        <v>23</v>
      </c>
      <c r="O339" s="7">
        <v>687.6</v>
      </c>
      <c r="P339" s="2">
        <v>4.7619047620000003</v>
      </c>
      <c r="Q339" s="7">
        <v>34.380000000000003</v>
      </c>
      <c r="R339" s="8">
        <v>7.5</v>
      </c>
      <c r="S339" s="16">
        <f t="shared" si="65"/>
        <v>208961.26650000011</v>
      </c>
      <c r="T339" s="16">
        <f t="shared" si="66"/>
        <v>10.6785</v>
      </c>
      <c r="U339" s="17">
        <f t="shared" si="67"/>
        <v>1042.6500000000001</v>
      </c>
      <c r="V339">
        <f t="shared" si="68"/>
        <v>664</v>
      </c>
      <c r="W339">
        <f t="shared" si="69"/>
        <v>595</v>
      </c>
      <c r="X339">
        <f t="shared" si="70"/>
        <v>664</v>
      </c>
      <c r="Y339" s="17">
        <f t="shared" si="71"/>
        <v>314.70070256024115</v>
      </c>
      <c r="Z339" t="str">
        <f t="shared" si="72"/>
        <v>Bad Product</v>
      </c>
      <c r="AA339" t="str">
        <f t="shared" si="73"/>
        <v>Bad</v>
      </c>
      <c r="AB339" t="str">
        <f t="shared" si="74"/>
        <v>Medium</v>
      </c>
      <c r="AC339">
        <f t="shared" si="75"/>
        <v>70597.107000000033</v>
      </c>
      <c r="AD339">
        <f t="shared" si="76"/>
        <v>38269.896000000001</v>
      </c>
      <c r="AE339">
        <f t="shared" si="77"/>
        <v>29815.474499999997</v>
      </c>
    </row>
    <row r="340" spans="1:31" ht="15.75" customHeight="1" x14ac:dyDescent="0.2">
      <c r="A340" s="1"/>
      <c r="B340" s="6" t="s">
        <v>373</v>
      </c>
      <c r="C340" s="6" t="s">
        <v>42</v>
      </c>
      <c r="D340" s="6" t="s">
        <v>43</v>
      </c>
      <c r="E340" s="6" t="s">
        <v>27</v>
      </c>
      <c r="F340" s="6" t="s">
        <v>21</v>
      </c>
      <c r="G340" s="6" t="s">
        <v>36</v>
      </c>
      <c r="H340" s="7">
        <v>57.95</v>
      </c>
      <c r="I340" s="9">
        <v>6</v>
      </c>
      <c r="J340" s="7">
        <v>17.385000000000002</v>
      </c>
      <c r="K340" s="7">
        <v>365.08499999999998</v>
      </c>
      <c r="L340" s="12">
        <v>43520</v>
      </c>
      <c r="M340" s="14">
        <v>0.54305555555555551</v>
      </c>
      <c r="N340" s="6" t="s">
        <v>29</v>
      </c>
      <c r="O340" s="7">
        <v>347.7</v>
      </c>
      <c r="P340" s="2">
        <v>4.7619047620000003</v>
      </c>
      <c r="Q340" s="7">
        <v>17.385000000000002</v>
      </c>
      <c r="R340" s="8">
        <v>5.2</v>
      </c>
      <c r="S340" s="16">
        <f t="shared" si="65"/>
        <v>208239.2865000001</v>
      </c>
      <c r="T340" s="16">
        <f t="shared" si="66"/>
        <v>10.6785</v>
      </c>
      <c r="U340" s="17">
        <f t="shared" si="67"/>
        <v>1042.6500000000001</v>
      </c>
      <c r="V340">
        <f t="shared" si="68"/>
        <v>663</v>
      </c>
      <c r="W340">
        <f t="shared" si="69"/>
        <v>595</v>
      </c>
      <c r="X340">
        <f t="shared" si="70"/>
        <v>663</v>
      </c>
      <c r="Y340" s="17">
        <f t="shared" si="71"/>
        <v>314.08640497737571</v>
      </c>
      <c r="Z340" t="str">
        <f t="shared" si="72"/>
        <v>Bad Product</v>
      </c>
      <c r="AA340" t="str">
        <f t="shared" si="73"/>
        <v>Bad</v>
      </c>
      <c r="AB340" t="str">
        <f t="shared" si="74"/>
        <v>Low</v>
      </c>
      <c r="AC340">
        <f t="shared" si="75"/>
        <v>70597.107000000033</v>
      </c>
      <c r="AD340">
        <f t="shared" si="76"/>
        <v>38269.896000000001</v>
      </c>
      <c r="AE340">
        <f t="shared" si="77"/>
        <v>29093.494500000001</v>
      </c>
    </row>
    <row r="341" spans="1:31" ht="15.75" customHeight="1" x14ac:dyDescent="0.2">
      <c r="A341" s="1"/>
      <c r="B341" s="6" t="s">
        <v>374</v>
      </c>
      <c r="C341" s="6" t="s">
        <v>25</v>
      </c>
      <c r="D341" s="6" t="s">
        <v>26</v>
      </c>
      <c r="E341" s="6" t="s">
        <v>27</v>
      </c>
      <c r="F341" s="6" t="s">
        <v>21</v>
      </c>
      <c r="G341" s="6" t="s">
        <v>28</v>
      </c>
      <c r="H341" s="7">
        <v>47.65</v>
      </c>
      <c r="I341" s="9">
        <v>3</v>
      </c>
      <c r="J341" s="7">
        <v>7.1475</v>
      </c>
      <c r="K341" s="7">
        <v>150.0975</v>
      </c>
      <c r="L341" s="12">
        <v>43552</v>
      </c>
      <c r="M341" s="14">
        <v>0.54027777777777775</v>
      </c>
      <c r="N341" s="6" t="s">
        <v>33</v>
      </c>
      <c r="O341" s="7">
        <v>142.94999999999999</v>
      </c>
      <c r="P341" s="2">
        <v>4.7619047620000003</v>
      </c>
      <c r="Q341" s="7">
        <v>7.1475</v>
      </c>
      <c r="R341" s="8">
        <v>9.5</v>
      </c>
      <c r="S341" s="16">
        <f t="shared" si="65"/>
        <v>207874.20150000014</v>
      </c>
      <c r="T341" s="16">
        <f t="shared" si="66"/>
        <v>10.6785</v>
      </c>
      <c r="U341" s="17">
        <f t="shared" si="67"/>
        <v>1042.6500000000001</v>
      </c>
      <c r="V341">
        <f t="shared" si="68"/>
        <v>662</v>
      </c>
      <c r="W341">
        <f t="shared" si="69"/>
        <v>595</v>
      </c>
      <c r="X341">
        <f t="shared" si="70"/>
        <v>662</v>
      </c>
      <c r="Y341" s="17">
        <f t="shared" si="71"/>
        <v>314.00936782477362</v>
      </c>
      <c r="Z341" t="str">
        <f t="shared" si="72"/>
        <v>Good Product</v>
      </c>
      <c r="AA341" t="str">
        <f t="shared" si="73"/>
        <v>Bad</v>
      </c>
      <c r="AB341" t="str">
        <f t="shared" si="74"/>
        <v>High</v>
      </c>
      <c r="AC341">
        <f t="shared" si="75"/>
        <v>70232.022000000026</v>
      </c>
      <c r="AD341">
        <f t="shared" si="76"/>
        <v>37904.811000000002</v>
      </c>
      <c r="AE341">
        <f t="shared" si="77"/>
        <v>29093.494500000001</v>
      </c>
    </row>
    <row r="342" spans="1:31" ht="15.75" customHeight="1" x14ac:dyDescent="0.2">
      <c r="A342" s="1"/>
      <c r="B342" s="6" t="s">
        <v>375</v>
      </c>
      <c r="C342" s="6" t="s">
        <v>42</v>
      </c>
      <c r="D342" s="6" t="s">
        <v>43</v>
      </c>
      <c r="E342" s="6" t="s">
        <v>20</v>
      </c>
      <c r="F342" s="6" t="s">
        <v>21</v>
      </c>
      <c r="G342" s="6" t="s">
        <v>44</v>
      </c>
      <c r="H342" s="7">
        <v>42.82</v>
      </c>
      <c r="I342" s="9">
        <v>9</v>
      </c>
      <c r="J342" s="7">
        <v>19.268999999999998</v>
      </c>
      <c r="K342" s="7">
        <v>404.649</v>
      </c>
      <c r="L342" s="12">
        <v>43501</v>
      </c>
      <c r="M342" s="14">
        <v>0.6430555555555556</v>
      </c>
      <c r="N342" s="6" t="s">
        <v>33</v>
      </c>
      <c r="O342" s="7">
        <v>385.38</v>
      </c>
      <c r="P342" s="2">
        <v>4.7619047620000003</v>
      </c>
      <c r="Q342" s="7">
        <v>19.268999999999998</v>
      </c>
      <c r="R342" s="8">
        <v>8.9</v>
      </c>
      <c r="S342" s="16">
        <f t="shared" si="65"/>
        <v>207724.10400000014</v>
      </c>
      <c r="T342" s="16">
        <f t="shared" si="66"/>
        <v>10.6785</v>
      </c>
      <c r="U342" s="17">
        <f t="shared" si="67"/>
        <v>1042.6500000000001</v>
      </c>
      <c r="V342">
        <f t="shared" si="68"/>
        <v>661</v>
      </c>
      <c r="W342">
        <f t="shared" si="69"/>
        <v>595</v>
      </c>
      <c r="X342">
        <f t="shared" si="70"/>
        <v>661</v>
      </c>
      <c r="Y342" s="17">
        <f t="shared" si="71"/>
        <v>314.25734341906224</v>
      </c>
      <c r="Z342" t="str">
        <f t="shared" si="72"/>
        <v>Good Product</v>
      </c>
      <c r="AA342" t="str">
        <f t="shared" si="73"/>
        <v>Bad</v>
      </c>
      <c r="AB342" t="str">
        <f t="shared" si="74"/>
        <v>High</v>
      </c>
      <c r="AC342">
        <f t="shared" si="75"/>
        <v>70232.022000000026</v>
      </c>
      <c r="AD342">
        <f t="shared" si="76"/>
        <v>37904.811000000002</v>
      </c>
      <c r="AE342">
        <f t="shared" si="77"/>
        <v>29093.494500000001</v>
      </c>
    </row>
    <row r="343" spans="1:31" ht="15.75" customHeight="1" x14ac:dyDescent="0.2">
      <c r="A343" s="1"/>
      <c r="B343" s="6" t="s">
        <v>376</v>
      </c>
      <c r="C343" s="6" t="s">
        <v>42</v>
      </c>
      <c r="D343" s="6" t="s">
        <v>43</v>
      </c>
      <c r="E343" s="6" t="s">
        <v>20</v>
      </c>
      <c r="F343" s="6" t="s">
        <v>31</v>
      </c>
      <c r="G343" s="6" t="s">
        <v>28</v>
      </c>
      <c r="H343" s="7">
        <v>48.09</v>
      </c>
      <c r="I343" s="9">
        <v>3</v>
      </c>
      <c r="J343" s="7">
        <v>7.2134999999999998</v>
      </c>
      <c r="K343" s="7">
        <v>151.48349999999999</v>
      </c>
      <c r="L343" s="12">
        <v>43506</v>
      </c>
      <c r="M343" s="14">
        <v>0.76597222222222228</v>
      </c>
      <c r="N343" s="6" t="s">
        <v>33</v>
      </c>
      <c r="O343" s="7">
        <v>144.27000000000001</v>
      </c>
      <c r="P343" s="2">
        <v>4.7619047620000003</v>
      </c>
      <c r="Q343" s="7">
        <v>7.2134999999999998</v>
      </c>
      <c r="R343" s="8">
        <v>7.8</v>
      </c>
      <c r="S343" s="16">
        <f t="shared" si="65"/>
        <v>207319.45500000013</v>
      </c>
      <c r="T343" s="16">
        <f t="shared" si="66"/>
        <v>10.6785</v>
      </c>
      <c r="U343" s="17">
        <f t="shared" si="67"/>
        <v>1042.6500000000001</v>
      </c>
      <c r="V343">
        <f t="shared" si="68"/>
        <v>660</v>
      </c>
      <c r="W343">
        <f t="shared" si="69"/>
        <v>595</v>
      </c>
      <c r="X343">
        <f t="shared" si="70"/>
        <v>660</v>
      </c>
      <c r="Y343" s="17">
        <f t="shared" si="71"/>
        <v>314.12038636363656</v>
      </c>
      <c r="Z343" t="str">
        <f t="shared" si="72"/>
        <v>Bad Product</v>
      </c>
      <c r="AA343" t="str">
        <f t="shared" si="73"/>
        <v>Bad</v>
      </c>
      <c r="AB343" t="str">
        <f t="shared" si="74"/>
        <v>Medium</v>
      </c>
      <c r="AC343">
        <f t="shared" si="75"/>
        <v>69827.373000000036</v>
      </c>
      <c r="AD343">
        <f t="shared" si="76"/>
        <v>37500.161999999997</v>
      </c>
      <c r="AE343">
        <f t="shared" si="77"/>
        <v>29093.494500000001</v>
      </c>
    </row>
    <row r="344" spans="1:31" ht="15.75" customHeight="1" x14ac:dyDescent="0.2">
      <c r="A344" s="1"/>
      <c r="B344" s="6" t="s">
        <v>377</v>
      </c>
      <c r="C344" s="6" t="s">
        <v>42</v>
      </c>
      <c r="D344" s="6" t="s">
        <v>43</v>
      </c>
      <c r="E344" s="6" t="s">
        <v>20</v>
      </c>
      <c r="F344" s="6" t="s">
        <v>21</v>
      </c>
      <c r="G344" s="6" t="s">
        <v>22</v>
      </c>
      <c r="H344" s="7">
        <v>55.97</v>
      </c>
      <c r="I344" s="9">
        <v>7</v>
      </c>
      <c r="J344" s="7">
        <v>19.589500000000001</v>
      </c>
      <c r="K344" s="7">
        <v>411.37950000000001</v>
      </c>
      <c r="L344" s="12">
        <v>43529</v>
      </c>
      <c r="M344" s="14">
        <v>0.79583333333333328</v>
      </c>
      <c r="N344" s="6" t="s">
        <v>23</v>
      </c>
      <c r="O344" s="7">
        <v>391.79</v>
      </c>
      <c r="P344" s="2">
        <v>4.7619047620000003</v>
      </c>
      <c r="Q344" s="7">
        <v>19.589500000000001</v>
      </c>
      <c r="R344" s="8">
        <v>8.9</v>
      </c>
      <c r="S344" s="16">
        <f t="shared" si="65"/>
        <v>207167.97150000013</v>
      </c>
      <c r="T344" s="16">
        <f t="shared" si="66"/>
        <v>10.6785</v>
      </c>
      <c r="U344" s="17">
        <f t="shared" si="67"/>
        <v>1042.6500000000001</v>
      </c>
      <c r="V344">
        <f t="shared" si="68"/>
        <v>659</v>
      </c>
      <c r="W344">
        <f t="shared" si="69"/>
        <v>595</v>
      </c>
      <c r="X344">
        <f t="shared" si="70"/>
        <v>659</v>
      </c>
      <c r="Y344" s="17">
        <f t="shared" si="71"/>
        <v>314.36717981790611</v>
      </c>
      <c r="Z344" t="str">
        <f t="shared" si="72"/>
        <v>Good Product</v>
      </c>
      <c r="AA344" t="str">
        <f t="shared" si="73"/>
        <v>Bad</v>
      </c>
      <c r="AB344" t="str">
        <f t="shared" si="74"/>
        <v>High</v>
      </c>
      <c r="AC344">
        <f t="shared" si="75"/>
        <v>69675.889500000034</v>
      </c>
      <c r="AD344">
        <f t="shared" si="76"/>
        <v>37500.161999999997</v>
      </c>
      <c r="AE344">
        <f t="shared" si="77"/>
        <v>29093.494500000001</v>
      </c>
    </row>
    <row r="345" spans="1:31" ht="15.75" customHeight="1" x14ac:dyDescent="0.2">
      <c r="A345" s="1"/>
      <c r="B345" s="6" t="s">
        <v>378</v>
      </c>
      <c r="C345" s="6" t="s">
        <v>42</v>
      </c>
      <c r="D345" s="6" t="s">
        <v>43</v>
      </c>
      <c r="E345" s="6" t="s">
        <v>20</v>
      </c>
      <c r="F345" s="6" t="s">
        <v>21</v>
      </c>
      <c r="G345" s="6" t="s">
        <v>22</v>
      </c>
      <c r="H345" s="7">
        <v>76.900000000000006</v>
      </c>
      <c r="I345" s="9">
        <v>7</v>
      </c>
      <c r="J345" s="7">
        <v>26.914999999999999</v>
      </c>
      <c r="K345" s="7">
        <v>565.21500000000003</v>
      </c>
      <c r="L345" s="12">
        <v>43511</v>
      </c>
      <c r="M345" s="14">
        <v>0.84791666666666665</v>
      </c>
      <c r="N345" s="6" t="s">
        <v>29</v>
      </c>
      <c r="O345" s="7">
        <v>538.29999999999995</v>
      </c>
      <c r="P345" s="2">
        <v>4.7619047620000003</v>
      </c>
      <c r="Q345" s="7">
        <v>26.914999999999999</v>
      </c>
      <c r="R345" s="8">
        <v>7.7</v>
      </c>
      <c r="S345" s="16">
        <f t="shared" si="65"/>
        <v>206756.59200000012</v>
      </c>
      <c r="T345" s="16">
        <f t="shared" si="66"/>
        <v>10.6785</v>
      </c>
      <c r="U345" s="17">
        <f t="shared" si="67"/>
        <v>1042.6500000000001</v>
      </c>
      <c r="V345">
        <f t="shared" si="68"/>
        <v>658</v>
      </c>
      <c r="W345">
        <f t="shared" si="69"/>
        <v>595</v>
      </c>
      <c r="X345">
        <f t="shared" si="70"/>
        <v>658</v>
      </c>
      <c r="Y345" s="17">
        <f t="shared" si="71"/>
        <v>314.21974468085125</v>
      </c>
      <c r="Z345" t="str">
        <f t="shared" si="72"/>
        <v>Bad Product</v>
      </c>
      <c r="AA345" t="str">
        <f t="shared" si="73"/>
        <v>Bad</v>
      </c>
      <c r="AB345" t="str">
        <f t="shared" si="74"/>
        <v>Medium</v>
      </c>
      <c r="AC345">
        <f t="shared" si="75"/>
        <v>69264.510000000038</v>
      </c>
      <c r="AD345">
        <f t="shared" si="76"/>
        <v>37088.782499999994</v>
      </c>
      <c r="AE345">
        <f t="shared" si="77"/>
        <v>29093.494500000001</v>
      </c>
    </row>
    <row r="346" spans="1:31" ht="15.75" customHeight="1" x14ac:dyDescent="0.2">
      <c r="A346" s="1"/>
      <c r="B346" s="6" t="s">
        <v>379</v>
      </c>
      <c r="C346" s="6" t="s">
        <v>25</v>
      </c>
      <c r="D346" s="6" t="s">
        <v>26</v>
      </c>
      <c r="E346" s="6" t="s">
        <v>27</v>
      </c>
      <c r="F346" s="6" t="s">
        <v>21</v>
      </c>
      <c r="G346" s="6" t="s">
        <v>44</v>
      </c>
      <c r="H346" s="7">
        <v>97.03</v>
      </c>
      <c r="I346" s="9">
        <v>5</v>
      </c>
      <c r="J346" s="7">
        <v>24.2575</v>
      </c>
      <c r="K346" s="7">
        <v>509.40750000000003</v>
      </c>
      <c r="L346" s="12">
        <v>43495</v>
      </c>
      <c r="M346" s="14">
        <v>0.68333333333333335</v>
      </c>
      <c r="N346" s="6" t="s">
        <v>23</v>
      </c>
      <c r="O346" s="7">
        <v>485.15</v>
      </c>
      <c r="P346" s="2">
        <v>4.7619047620000003</v>
      </c>
      <c r="Q346" s="7">
        <v>24.2575</v>
      </c>
      <c r="R346" s="8">
        <v>9.3000000000000007</v>
      </c>
      <c r="S346" s="16">
        <f t="shared" si="65"/>
        <v>206191.37700000012</v>
      </c>
      <c r="T346" s="16">
        <f t="shared" si="66"/>
        <v>10.6785</v>
      </c>
      <c r="U346" s="17">
        <f t="shared" si="67"/>
        <v>1042.6500000000001</v>
      </c>
      <c r="V346">
        <f t="shared" si="68"/>
        <v>657</v>
      </c>
      <c r="W346">
        <f t="shared" si="69"/>
        <v>595</v>
      </c>
      <c r="X346">
        <f t="shared" si="70"/>
        <v>657</v>
      </c>
      <c r="Y346" s="17">
        <f t="shared" si="71"/>
        <v>313.83771232876734</v>
      </c>
      <c r="Z346" t="str">
        <f t="shared" si="72"/>
        <v>Good Product</v>
      </c>
      <c r="AA346" t="str">
        <f t="shared" si="73"/>
        <v>Good</v>
      </c>
      <c r="AB346" t="str">
        <f t="shared" si="74"/>
        <v>High</v>
      </c>
      <c r="AC346">
        <f t="shared" si="75"/>
        <v>68699.295000000027</v>
      </c>
      <c r="AD346">
        <f t="shared" si="76"/>
        <v>36523.567499999997</v>
      </c>
      <c r="AE346">
        <f t="shared" si="77"/>
        <v>29093.494500000001</v>
      </c>
    </row>
    <row r="347" spans="1:31" ht="15.75" customHeight="1" x14ac:dyDescent="0.2">
      <c r="A347" s="1"/>
      <c r="B347" s="6" t="s">
        <v>380</v>
      </c>
      <c r="C347" s="6" t="s">
        <v>18</v>
      </c>
      <c r="D347" s="6" t="s">
        <v>19</v>
      </c>
      <c r="E347" s="6" t="s">
        <v>27</v>
      </c>
      <c r="F347" s="6" t="s">
        <v>31</v>
      </c>
      <c r="G347" s="6" t="s">
        <v>36</v>
      </c>
      <c r="H347" s="7">
        <v>44.65</v>
      </c>
      <c r="I347" s="9">
        <v>3</v>
      </c>
      <c r="J347" s="7">
        <v>6.6974999999999998</v>
      </c>
      <c r="K347" s="7">
        <v>140.64750000000001</v>
      </c>
      <c r="L347" s="12">
        <v>43510</v>
      </c>
      <c r="M347" s="14">
        <v>0.62777777777777777</v>
      </c>
      <c r="N347" s="6" t="s">
        <v>29</v>
      </c>
      <c r="O347" s="7">
        <v>133.94999999999999</v>
      </c>
      <c r="P347" s="2">
        <v>4.7619047620000003</v>
      </c>
      <c r="Q347" s="7">
        <v>6.6974999999999998</v>
      </c>
      <c r="R347" s="8">
        <v>6.2</v>
      </c>
      <c r="S347" s="16">
        <f t="shared" si="65"/>
        <v>205681.96950000012</v>
      </c>
      <c r="T347" s="16">
        <f t="shared" si="66"/>
        <v>10.6785</v>
      </c>
      <c r="U347" s="17">
        <f t="shared" si="67"/>
        <v>1042.6500000000001</v>
      </c>
      <c r="V347">
        <f t="shared" si="68"/>
        <v>656</v>
      </c>
      <c r="W347">
        <f t="shared" si="69"/>
        <v>595</v>
      </c>
      <c r="X347">
        <f t="shared" si="70"/>
        <v>656</v>
      </c>
      <c r="Y347" s="17">
        <f t="shared" si="71"/>
        <v>313.5395876524392</v>
      </c>
      <c r="Z347" t="str">
        <f t="shared" si="72"/>
        <v>Bad Product</v>
      </c>
      <c r="AA347" t="str">
        <f t="shared" si="73"/>
        <v>Bad</v>
      </c>
      <c r="AB347" t="str">
        <f t="shared" si="74"/>
        <v>Low</v>
      </c>
      <c r="AC347">
        <f t="shared" si="75"/>
        <v>68699.295000000027</v>
      </c>
      <c r="AD347">
        <f t="shared" si="76"/>
        <v>36523.567499999997</v>
      </c>
      <c r="AE347">
        <f t="shared" si="77"/>
        <v>29093.494500000001</v>
      </c>
    </row>
    <row r="348" spans="1:31" ht="15.75" customHeight="1" x14ac:dyDescent="0.2">
      <c r="A348" s="1"/>
      <c r="B348" s="6" t="s">
        <v>381</v>
      </c>
      <c r="C348" s="6" t="s">
        <v>18</v>
      </c>
      <c r="D348" s="6" t="s">
        <v>19</v>
      </c>
      <c r="E348" s="6" t="s">
        <v>27</v>
      </c>
      <c r="F348" s="6" t="s">
        <v>21</v>
      </c>
      <c r="G348" s="6" t="s">
        <v>46</v>
      </c>
      <c r="H348" s="7">
        <v>77.930000000000007</v>
      </c>
      <c r="I348" s="9">
        <v>9</v>
      </c>
      <c r="J348" s="7">
        <v>35.0685</v>
      </c>
      <c r="K348" s="7">
        <v>736.43849999999998</v>
      </c>
      <c r="L348" s="12">
        <v>43523</v>
      </c>
      <c r="M348" s="14">
        <v>0.67361111111111116</v>
      </c>
      <c r="N348" s="6" t="s">
        <v>23</v>
      </c>
      <c r="O348" s="7">
        <v>701.37</v>
      </c>
      <c r="P348" s="2">
        <v>4.7619047620000003</v>
      </c>
      <c r="Q348" s="7">
        <v>35.0685</v>
      </c>
      <c r="R348" s="8">
        <v>7.6</v>
      </c>
      <c r="S348" s="16">
        <f t="shared" si="65"/>
        <v>205541.32200000013</v>
      </c>
      <c r="T348" s="16">
        <f t="shared" si="66"/>
        <v>10.6785</v>
      </c>
      <c r="U348" s="17">
        <f t="shared" si="67"/>
        <v>1042.6500000000001</v>
      </c>
      <c r="V348">
        <f t="shared" si="68"/>
        <v>655</v>
      </c>
      <c r="W348">
        <f t="shared" si="69"/>
        <v>595</v>
      </c>
      <c r="X348">
        <f t="shared" si="70"/>
        <v>655</v>
      </c>
      <c r="Y348" s="17">
        <f t="shared" si="71"/>
        <v>313.80354503816812</v>
      </c>
      <c r="Z348" t="str">
        <f t="shared" si="72"/>
        <v>Bad Product</v>
      </c>
      <c r="AA348" t="str">
        <f t="shared" si="73"/>
        <v>Bad</v>
      </c>
      <c r="AB348" t="str">
        <f t="shared" si="74"/>
        <v>Medium</v>
      </c>
      <c r="AC348">
        <f t="shared" si="75"/>
        <v>68699.295000000027</v>
      </c>
      <c r="AD348">
        <f t="shared" si="76"/>
        <v>36523.567499999997</v>
      </c>
      <c r="AE348">
        <f t="shared" si="77"/>
        <v>28952.847000000002</v>
      </c>
    </row>
    <row r="349" spans="1:31" ht="15.75" customHeight="1" x14ac:dyDescent="0.2">
      <c r="A349" s="1"/>
      <c r="B349" s="6" t="s">
        <v>382</v>
      </c>
      <c r="C349" s="6" t="s">
        <v>18</v>
      </c>
      <c r="D349" s="6" t="s">
        <v>19</v>
      </c>
      <c r="E349" s="6" t="s">
        <v>20</v>
      </c>
      <c r="F349" s="6" t="s">
        <v>31</v>
      </c>
      <c r="G349" s="6" t="s">
        <v>28</v>
      </c>
      <c r="H349" s="7">
        <v>71.95</v>
      </c>
      <c r="I349" s="9">
        <v>1</v>
      </c>
      <c r="J349" s="7">
        <v>3.5975000000000001</v>
      </c>
      <c r="K349" s="7">
        <v>75.547499999999999</v>
      </c>
      <c r="L349" s="12">
        <v>43500</v>
      </c>
      <c r="M349" s="14">
        <v>0.50972222222222219</v>
      </c>
      <c r="N349" s="6" t="s">
        <v>29</v>
      </c>
      <c r="O349" s="7">
        <v>71.95</v>
      </c>
      <c r="P349" s="2">
        <v>4.7619047620000003</v>
      </c>
      <c r="Q349" s="7">
        <v>3.5975000000000001</v>
      </c>
      <c r="R349" s="8">
        <v>7.3</v>
      </c>
      <c r="S349" s="16">
        <f t="shared" si="65"/>
        <v>204804.88350000014</v>
      </c>
      <c r="T349" s="16">
        <f t="shared" si="66"/>
        <v>10.6785</v>
      </c>
      <c r="U349" s="17">
        <f t="shared" si="67"/>
        <v>1042.6500000000001</v>
      </c>
      <c r="V349">
        <f t="shared" si="68"/>
        <v>654</v>
      </c>
      <c r="W349">
        <f t="shared" si="69"/>
        <v>595</v>
      </c>
      <c r="X349">
        <f t="shared" si="70"/>
        <v>654</v>
      </c>
      <c r="Y349" s="17">
        <f t="shared" si="71"/>
        <v>313.15731422018371</v>
      </c>
      <c r="Z349" t="str">
        <f t="shared" si="72"/>
        <v>Bad Product</v>
      </c>
      <c r="AA349" t="str">
        <f t="shared" si="73"/>
        <v>Bad</v>
      </c>
      <c r="AB349" t="str">
        <f t="shared" si="74"/>
        <v>Medium</v>
      </c>
      <c r="AC349">
        <f t="shared" si="75"/>
        <v>68699.295000000027</v>
      </c>
      <c r="AD349">
        <f t="shared" si="76"/>
        <v>36523.567499999997</v>
      </c>
      <c r="AE349">
        <f t="shared" si="77"/>
        <v>28952.847000000002</v>
      </c>
    </row>
    <row r="350" spans="1:31" ht="15.75" customHeight="1" x14ac:dyDescent="0.2">
      <c r="A350" s="1"/>
      <c r="B350" s="6" t="s">
        <v>383</v>
      </c>
      <c r="C350" s="6" t="s">
        <v>25</v>
      </c>
      <c r="D350" s="6" t="s">
        <v>26</v>
      </c>
      <c r="E350" s="6" t="s">
        <v>20</v>
      </c>
      <c r="F350" s="6" t="s">
        <v>21</v>
      </c>
      <c r="G350" s="6" t="s">
        <v>32</v>
      </c>
      <c r="H350" s="7">
        <v>89.25</v>
      </c>
      <c r="I350" s="9">
        <v>8</v>
      </c>
      <c r="J350" s="7">
        <v>35.700000000000003</v>
      </c>
      <c r="K350" s="7">
        <v>749.7</v>
      </c>
      <c r="L350" s="12">
        <v>43485</v>
      </c>
      <c r="M350" s="14">
        <v>0.42569444444444443</v>
      </c>
      <c r="N350" s="6" t="s">
        <v>29</v>
      </c>
      <c r="O350" s="7">
        <v>714</v>
      </c>
      <c r="P350" s="2">
        <v>4.7619047620000003</v>
      </c>
      <c r="Q350" s="7">
        <v>35.700000000000003</v>
      </c>
      <c r="R350" s="8">
        <v>4.7</v>
      </c>
      <c r="S350" s="16">
        <f t="shared" si="65"/>
        <v>204729.33600000013</v>
      </c>
      <c r="T350" s="16">
        <f t="shared" si="66"/>
        <v>10.6785</v>
      </c>
      <c r="U350" s="17">
        <f t="shared" si="67"/>
        <v>1042.6500000000001</v>
      </c>
      <c r="V350">
        <f t="shared" si="68"/>
        <v>653</v>
      </c>
      <c r="W350">
        <f t="shared" si="69"/>
        <v>595</v>
      </c>
      <c r="X350">
        <f t="shared" si="70"/>
        <v>653</v>
      </c>
      <c r="Y350" s="17">
        <f t="shared" si="71"/>
        <v>313.52118836140909</v>
      </c>
      <c r="Z350" t="str">
        <f t="shared" si="72"/>
        <v>Bad Product</v>
      </c>
      <c r="AA350" t="str">
        <f t="shared" si="73"/>
        <v>Bad</v>
      </c>
      <c r="AB350" t="str">
        <f t="shared" si="74"/>
        <v>Low</v>
      </c>
      <c r="AC350">
        <f t="shared" si="75"/>
        <v>68699.295000000027</v>
      </c>
      <c r="AD350">
        <f t="shared" si="76"/>
        <v>36523.567499999997</v>
      </c>
      <c r="AE350">
        <f t="shared" si="77"/>
        <v>28877.299500000001</v>
      </c>
    </row>
    <row r="351" spans="1:31" ht="15.75" customHeight="1" x14ac:dyDescent="0.2">
      <c r="A351" s="1"/>
      <c r="B351" s="6" t="s">
        <v>384</v>
      </c>
      <c r="C351" s="6" t="s">
        <v>18</v>
      </c>
      <c r="D351" s="6" t="s">
        <v>19</v>
      </c>
      <c r="E351" s="6" t="s">
        <v>27</v>
      </c>
      <c r="F351" s="6" t="s">
        <v>31</v>
      </c>
      <c r="G351" s="6" t="s">
        <v>28</v>
      </c>
      <c r="H351" s="7">
        <v>26.02</v>
      </c>
      <c r="I351" s="9">
        <v>7</v>
      </c>
      <c r="J351" s="7">
        <v>9.1069999999999993</v>
      </c>
      <c r="K351" s="7">
        <v>191.24700000000001</v>
      </c>
      <c r="L351" s="12">
        <v>43552</v>
      </c>
      <c r="M351" s="14">
        <v>0.73472222222222228</v>
      </c>
      <c r="N351" s="6" t="s">
        <v>29</v>
      </c>
      <c r="O351" s="7">
        <v>182.14</v>
      </c>
      <c r="P351" s="2">
        <v>4.7619047620000003</v>
      </c>
      <c r="Q351" s="7">
        <v>9.1069999999999993</v>
      </c>
      <c r="R351" s="8">
        <v>5.0999999999999996</v>
      </c>
      <c r="S351" s="16">
        <f t="shared" si="65"/>
        <v>203979.63600000014</v>
      </c>
      <c r="T351" s="16">
        <f t="shared" si="66"/>
        <v>10.6785</v>
      </c>
      <c r="U351" s="17">
        <f t="shared" si="67"/>
        <v>1042.6500000000001</v>
      </c>
      <c r="V351">
        <f t="shared" si="68"/>
        <v>652</v>
      </c>
      <c r="W351">
        <f t="shared" si="69"/>
        <v>595</v>
      </c>
      <c r="X351">
        <f t="shared" si="70"/>
        <v>652</v>
      </c>
      <c r="Y351" s="17">
        <f t="shared" si="71"/>
        <v>312.85220245398796</v>
      </c>
      <c r="Z351" t="str">
        <f t="shared" si="72"/>
        <v>Bad Product</v>
      </c>
      <c r="AA351" t="str">
        <f t="shared" si="73"/>
        <v>Bad</v>
      </c>
      <c r="AB351" t="str">
        <f t="shared" si="74"/>
        <v>Low</v>
      </c>
      <c r="AC351">
        <f t="shared" si="75"/>
        <v>68699.295000000027</v>
      </c>
      <c r="AD351">
        <f t="shared" si="76"/>
        <v>36523.567499999997</v>
      </c>
      <c r="AE351">
        <f t="shared" si="77"/>
        <v>28877.299500000001</v>
      </c>
    </row>
    <row r="352" spans="1:31" ht="15.75" customHeight="1" x14ac:dyDescent="0.2">
      <c r="A352" s="1"/>
      <c r="B352" s="6" t="s">
        <v>385</v>
      </c>
      <c r="C352" s="6" t="s">
        <v>42</v>
      </c>
      <c r="D352" s="6" t="s">
        <v>43</v>
      </c>
      <c r="E352" s="6" t="s">
        <v>27</v>
      </c>
      <c r="F352" s="6" t="s">
        <v>21</v>
      </c>
      <c r="G352" s="6" t="s">
        <v>22</v>
      </c>
      <c r="H352" s="7">
        <v>13.5</v>
      </c>
      <c r="I352" s="9">
        <v>10</v>
      </c>
      <c r="J352" s="7">
        <v>6.75</v>
      </c>
      <c r="K352" s="7">
        <v>141.75</v>
      </c>
      <c r="L352" s="12">
        <v>43523</v>
      </c>
      <c r="M352" s="14">
        <v>0.46250000000000002</v>
      </c>
      <c r="N352" s="6" t="s">
        <v>33</v>
      </c>
      <c r="O352" s="7">
        <v>135</v>
      </c>
      <c r="P352" s="2">
        <v>4.7619047620000003</v>
      </c>
      <c r="Q352" s="7">
        <v>6.75</v>
      </c>
      <c r="R352" s="8">
        <v>4.8</v>
      </c>
      <c r="S352" s="16">
        <f t="shared" si="65"/>
        <v>203788.38900000014</v>
      </c>
      <c r="T352" s="16">
        <f t="shared" si="66"/>
        <v>10.6785</v>
      </c>
      <c r="U352" s="17">
        <f t="shared" si="67"/>
        <v>1042.6500000000001</v>
      </c>
      <c r="V352">
        <f t="shared" si="68"/>
        <v>651</v>
      </c>
      <c r="W352">
        <f t="shared" si="69"/>
        <v>595</v>
      </c>
      <c r="X352">
        <f t="shared" si="70"/>
        <v>651</v>
      </c>
      <c r="Y352" s="17">
        <f t="shared" si="71"/>
        <v>313.03900000000021</v>
      </c>
      <c r="Z352" t="str">
        <f t="shared" si="72"/>
        <v>Bad Product</v>
      </c>
      <c r="AA352" t="str">
        <f t="shared" si="73"/>
        <v>Bad</v>
      </c>
      <c r="AB352" t="str">
        <f t="shared" si="74"/>
        <v>Low</v>
      </c>
      <c r="AC352">
        <f t="shared" si="75"/>
        <v>68699.295000000027</v>
      </c>
      <c r="AD352">
        <f t="shared" si="76"/>
        <v>36523.567499999997</v>
      </c>
      <c r="AE352">
        <f t="shared" si="77"/>
        <v>28686.052499999998</v>
      </c>
    </row>
    <row r="353" spans="1:31" ht="15.75" customHeight="1" x14ac:dyDescent="0.2">
      <c r="A353" s="1"/>
      <c r="B353" s="6" t="s">
        <v>386</v>
      </c>
      <c r="C353" s="6" t="s">
        <v>25</v>
      </c>
      <c r="D353" s="6" t="s">
        <v>26</v>
      </c>
      <c r="E353" s="6" t="s">
        <v>20</v>
      </c>
      <c r="F353" s="6" t="s">
        <v>21</v>
      </c>
      <c r="G353" s="6" t="s">
        <v>46</v>
      </c>
      <c r="H353" s="7">
        <v>99.3</v>
      </c>
      <c r="I353" s="9">
        <v>10</v>
      </c>
      <c r="J353" s="7">
        <v>49.65</v>
      </c>
      <c r="K353" s="7">
        <v>1042.6500000000001</v>
      </c>
      <c r="L353" s="12">
        <v>43511</v>
      </c>
      <c r="M353" s="14">
        <v>0.62013888888888891</v>
      </c>
      <c r="N353" s="6" t="s">
        <v>33</v>
      </c>
      <c r="O353" s="7">
        <v>993</v>
      </c>
      <c r="P353" s="2">
        <v>4.7619047620000003</v>
      </c>
      <c r="Q353" s="7">
        <v>49.65</v>
      </c>
      <c r="R353" s="8">
        <v>6.6</v>
      </c>
      <c r="S353" s="16">
        <f t="shared" si="65"/>
        <v>203646.63900000014</v>
      </c>
      <c r="T353" s="16">
        <f t="shared" si="66"/>
        <v>10.6785</v>
      </c>
      <c r="U353" s="17">
        <f t="shared" si="67"/>
        <v>1042.6500000000001</v>
      </c>
      <c r="V353">
        <f t="shared" si="68"/>
        <v>650</v>
      </c>
      <c r="W353">
        <f t="shared" si="69"/>
        <v>595</v>
      </c>
      <c r="X353">
        <f t="shared" si="70"/>
        <v>650</v>
      </c>
      <c r="Y353" s="17">
        <f t="shared" si="71"/>
        <v>313.30252153846175</v>
      </c>
      <c r="Z353" t="str">
        <f t="shared" si="72"/>
        <v>Bad Product</v>
      </c>
      <c r="AA353" t="str">
        <f t="shared" si="73"/>
        <v>Bad</v>
      </c>
      <c r="AB353" t="str">
        <f t="shared" si="74"/>
        <v>Medium</v>
      </c>
      <c r="AC353">
        <f t="shared" si="75"/>
        <v>68557.545000000027</v>
      </c>
      <c r="AD353">
        <f t="shared" si="76"/>
        <v>36381.817499999997</v>
      </c>
      <c r="AE353">
        <f t="shared" si="77"/>
        <v>28686.052499999998</v>
      </c>
    </row>
    <row r="354" spans="1:31" ht="15.75" customHeight="1" x14ac:dyDescent="0.2">
      <c r="A354" s="1"/>
      <c r="B354" s="6" t="s">
        <v>387</v>
      </c>
      <c r="C354" s="6" t="s">
        <v>18</v>
      </c>
      <c r="D354" s="6" t="s">
        <v>19</v>
      </c>
      <c r="E354" s="6" t="s">
        <v>27</v>
      </c>
      <c r="F354" s="6" t="s">
        <v>31</v>
      </c>
      <c r="G354" s="6" t="s">
        <v>28</v>
      </c>
      <c r="H354" s="7">
        <v>51.69</v>
      </c>
      <c r="I354" s="9">
        <v>7</v>
      </c>
      <c r="J354" s="7">
        <v>18.0915</v>
      </c>
      <c r="K354" s="7">
        <v>379.92149999999998</v>
      </c>
      <c r="L354" s="12">
        <v>43491</v>
      </c>
      <c r="M354" s="14">
        <v>0.76527777777777772</v>
      </c>
      <c r="N354" s="6" t="s">
        <v>29</v>
      </c>
      <c r="O354" s="7">
        <v>361.83</v>
      </c>
      <c r="P354" s="2">
        <v>4.7619047620000003</v>
      </c>
      <c r="Q354" s="7">
        <v>18.0915</v>
      </c>
      <c r="R354" s="8">
        <v>5.5</v>
      </c>
      <c r="S354" s="16">
        <f t="shared" si="65"/>
        <v>202603.98900000015</v>
      </c>
      <c r="T354" s="16">
        <f t="shared" si="66"/>
        <v>10.6785</v>
      </c>
      <c r="U354" s="17">
        <f t="shared" si="67"/>
        <v>1034.46</v>
      </c>
      <c r="V354">
        <f t="shared" si="68"/>
        <v>649</v>
      </c>
      <c r="W354">
        <f t="shared" si="69"/>
        <v>595</v>
      </c>
      <c r="X354">
        <f t="shared" si="70"/>
        <v>649</v>
      </c>
      <c r="Y354" s="17">
        <f t="shared" si="71"/>
        <v>312.17871956856726</v>
      </c>
      <c r="Z354" t="str">
        <f t="shared" si="72"/>
        <v>Bad Product</v>
      </c>
      <c r="AA354" t="str">
        <f t="shared" si="73"/>
        <v>Bad</v>
      </c>
      <c r="AB354" t="str">
        <f t="shared" si="74"/>
        <v>Low</v>
      </c>
      <c r="AC354">
        <f t="shared" si="75"/>
        <v>68557.545000000027</v>
      </c>
      <c r="AD354">
        <f t="shared" si="76"/>
        <v>36381.817499999997</v>
      </c>
      <c r="AE354">
        <f t="shared" si="77"/>
        <v>28686.052499999998</v>
      </c>
    </row>
    <row r="355" spans="1:31" ht="15.75" customHeight="1" x14ac:dyDescent="0.2">
      <c r="A355" s="1"/>
      <c r="B355" s="6" t="s">
        <v>388</v>
      </c>
      <c r="C355" s="6" t="s">
        <v>42</v>
      </c>
      <c r="D355" s="6" t="s">
        <v>43</v>
      </c>
      <c r="E355" s="6" t="s">
        <v>20</v>
      </c>
      <c r="F355" s="6" t="s">
        <v>21</v>
      </c>
      <c r="G355" s="6" t="s">
        <v>46</v>
      </c>
      <c r="H355" s="7">
        <v>54.73</v>
      </c>
      <c r="I355" s="9">
        <v>7</v>
      </c>
      <c r="J355" s="7">
        <v>19.1555</v>
      </c>
      <c r="K355" s="7">
        <v>402.26549999999997</v>
      </c>
      <c r="L355" s="12">
        <v>43538</v>
      </c>
      <c r="M355" s="14">
        <v>0.79305555555555551</v>
      </c>
      <c r="N355" s="6" t="s">
        <v>33</v>
      </c>
      <c r="O355" s="7">
        <v>383.11</v>
      </c>
      <c r="P355" s="2">
        <v>4.7619047620000003</v>
      </c>
      <c r="Q355" s="7">
        <v>19.1555</v>
      </c>
      <c r="R355" s="8">
        <v>8.5</v>
      </c>
      <c r="S355" s="16">
        <f t="shared" si="65"/>
        <v>202224.06750000015</v>
      </c>
      <c r="T355" s="16">
        <f t="shared" si="66"/>
        <v>10.6785</v>
      </c>
      <c r="U355" s="17">
        <f t="shared" si="67"/>
        <v>1034.46</v>
      </c>
      <c r="V355">
        <f t="shared" si="68"/>
        <v>648</v>
      </c>
      <c r="W355">
        <f t="shared" si="69"/>
        <v>595</v>
      </c>
      <c r="X355">
        <f t="shared" si="70"/>
        <v>648</v>
      </c>
      <c r="Y355" s="17">
        <f t="shared" si="71"/>
        <v>312.07417824074099</v>
      </c>
      <c r="Z355" t="str">
        <f t="shared" si="72"/>
        <v>Good Product</v>
      </c>
      <c r="AA355" t="str">
        <f t="shared" si="73"/>
        <v>Bad</v>
      </c>
      <c r="AB355" t="str">
        <f t="shared" si="74"/>
        <v>High</v>
      </c>
      <c r="AC355">
        <f t="shared" si="75"/>
        <v>68557.545000000027</v>
      </c>
      <c r="AD355">
        <f t="shared" si="76"/>
        <v>36381.817499999997</v>
      </c>
      <c r="AE355">
        <f t="shared" si="77"/>
        <v>28306.131000000001</v>
      </c>
    </row>
    <row r="356" spans="1:31" ht="15.75" customHeight="1" x14ac:dyDescent="0.2">
      <c r="A356" s="1"/>
      <c r="B356" s="6" t="s">
        <v>389</v>
      </c>
      <c r="C356" s="6" t="s">
        <v>42</v>
      </c>
      <c r="D356" s="6" t="s">
        <v>43</v>
      </c>
      <c r="E356" s="6" t="s">
        <v>20</v>
      </c>
      <c r="F356" s="6" t="s">
        <v>31</v>
      </c>
      <c r="G356" s="6" t="s">
        <v>32</v>
      </c>
      <c r="H356" s="7">
        <v>27</v>
      </c>
      <c r="I356" s="9">
        <v>9</v>
      </c>
      <c r="J356" s="7">
        <v>12.15</v>
      </c>
      <c r="K356" s="7">
        <v>255.15</v>
      </c>
      <c r="L356" s="12">
        <v>43526</v>
      </c>
      <c r="M356" s="14">
        <v>0.59444444444444444</v>
      </c>
      <c r="N356" s="6" t="s">
        <v>29</v>
      </c>
      <c r="O356" s="7">
        <v>243</v>
      </c>
      <c r="P356" s="2">
        <v>4.7619047620000003</v>
      </c>
      <c r="Q356" s="7">
        <v>12.15</v>
      </c>
      <c r="R356" s="8">
        <v>4.8</v>
      </c>
      <c r="S356" s="16">
        <f t="shared" si="65"/>
        <v>201821.80200000014</v>
      </c>
      <c r="T356" s="16">
        <f t="shared" si="66"/>
        <v>10.6785</v>
      </c>
      <c r="U356" s="17">
        <f t="shared" si="67"/>
        <v>1034.46</v>
      </c>
      <c r="V356">
        <f t="shared" si="68"/>
        <v>647</v>
      </c>
      <c r="W356">
        <f t="shared" si="69"/>
        <v>595</v>
      </c>
      <c r="X356">
        <f t="shared" si="70"/>
        <v>647</v>
      </c>
      <c r="Y356" s="17">
        <f t="shared" si="71"/>
        <v>311.93477897990749</v>
      </c>
      <c r="Z356" t="str">
        <f t="shared" si="72"/>
        <v>Bad Product</v>
      </c>
      <c r="AA356" t="str">
        <f t="shared" si="73"/>
        <v>Bad</v>
      </c>
      <c r="AB356" t="str">
        <f t="shared" si="74"/>
        <v>Low</v>
      </c>
      <c r="AC356">
        <f t="shared" si="75"/>
        <v>68155.279500000033</v>
      </c>
      <c r="AD356">
        <f t="shared" si="76"/>
        <v>35979.551999999996</v>
      </c>
      <c r="AE356">
        <f t="shared" si="77"/>
        <v>28306.131000000001</v>
      </c>
    </row>
    <row r="357" spans="1:31" ht="15.75" customHeight="1" x14ac:dyDescent="0.2">
      <c r="A357" s="1"/>
      <c r="B357" s="6" t="s">
        <v>390</v>
      </c>
      <c r="C357" s="6" t="s">
        <v>25</v>
      </c>
      <c r="D357" s="6" t="s">
        <v>26</v>
      </c>
      <c r="E357" s="6" t="s">
        <v>27</v>
      </c>
      <c r="F357" s="6" t="s">
        <v>21</v>
      </c>
      <c r="G357" s="6" t="s">
        <v>28</v>
      </c>
      <c r="H357" s="7">
        <v>30.24</v>
      </c>
      <c r="I357" s="9">
        <v>1</v>
      </c>
      <c r="J357" s="7">
        <v>1.512</v>
      </c>
      <c r="K357" s="7">
        <v>31.751999999999999</v>
      </c>
      <c r="L357" s="12">
        <v>43528</v>
      </c>
      <c r="M357" s="14">
        <v>0.65555555555555556</v>
      </c>
      <c r="N357" s="6" t="s">
        <v>29</v>
      </c>
      <c r="O357" s="7">
        <v>30.24</v>
      </c>
      <c r="P357" s="2">
        <v>4.7619047620000003</v>
      </c>
      <c r="Q357" s="7">
        <v>1.512</v>
      </c>
      <c r="R357" s="8">
        <v>8.4</v>
      </c>
      <c r="S357" s="16">
        <f t="shared" si="65"/>
        <v>201566.65200000015</v>
      </c>
      <c r="T357" s="16">
        <f t="shared" si="66"/>
        <v>10.6785</v>
      </c>
      <c r="U357" s="17">
        <f t="shared" si="67"/>
        <v>1034.46</v>
      </c>
      <c r="V357">
        <f t="shared" si="68"/>
        <v>646</v>
      </c>
      <c r="W357">
        <f t="shared" si="69"/>
        <v>595</v>
      </c>
      <c r="X357">
        <f t="shared" si="70"/>
        <v>646</v>
      </c>
      <c r="Y357" s="17">
        <f t="shared" si="71"/>
        <v>312.02268111455129</v>
      </c>
      <c r="Z357" t="str">
        <f t="shared" si="72"/>
        <v>Good Product</v>
      </c>
      <c r="AA357" t="str">
        <f t="shared" si="73"/>
        <v>Bad</v>
      </c>
      <c r="AB357" t="str">
        <f t="shared" si="74"/>
        <v>High</v>
      </c>
      <c r="AC357">
        <f t="shared" si="75"/>
        <v>67900.129500000039</v>
      </c>
      <c r="AD357">
        <f t="shared" si="76"/>
        <v>35979.551999999996</v>
      </c>
      <c r="AE357">
        <f t="shared" si="77"/>
        <v>28306.131000000001</v>
      </c>
    </row>
    <row r="358" spans="1:31" ht="15.75" customHeight="1" x14ac:dyDescent="0.2">
      <c r="A358" s="1"/>
      <c r="B358" s="6" t="s">
        <v>391</v>
      </c>
      <c r="C358" s="6" t="s">
        <v>42</v>
      </c>
      <c r="D358" s="6" t="s">
        <v>43</v>
      </c>
      <c r="E358" s="6" t="s">
        <v>20</v>
      </c>
      <c r="F358" s="6" t="s">
        <v>21</v>
      </c>
      <c r="G358" s="6" t="s">
        <v>44</v>
      </c>
      <c r="H358" s="7">
        <v>89.14</v>
      </c>
      <c r="I358" s="9">
        <v>4</v>
      </c>
      <c r="J358" s="7">
        <v>17.827999999999999</v>
      </c>
      <c r="K358" s="7">
        <v>374.38799999999998</v>
      </c>
      <c r="L358" s="12">
        <v>43472</v>
      </c>
      <c r="M358" s="14">
        <v>0.51388888888888884</v>
      </c>
      <c r="N358" s="6" t="s">
        <v>33</v>
      </c>
      <c r="O358" s="7">
        <v>356.56</v>
      </c>
      <c r="P358" s="2">
        <v>4.7619047620000003</v>
      </c>
      <c r="Q358" s="7">
        <v>17.827999999999999</v>
      </c>
      <c r="R358" s="8">
        <v>7.8</v>
      </c>
      <c r="S358" s="16">
        <f t="shared" si="65"/>
        <v>201534.90000000014</v>
      </c>
      <c r="T358" s="16">
        <f t="shared" si="66"/>
        <v>10.6785</v>
      </c>
      <c r="U358" s="17">
        <f t="shared" si="67"/>
        <v>1034.46</v>
      </c>
      <c r="V358">
        <f t="shared" si="68"/>
        <v>645</v>
      </c>
      <c r="W358">
        <f t="shared" si="69"/>
        <v>595</v>
      </c>
      <c r="X358">
        <f t="shared" si="70"/>
        <v>645</v>
      </c>
      <c r="Y358" s="17">
        <f t="shared" si="71"/>
        <v>312.45720930232579</v>
      </c>
      <c r="Z358" t="str">
        <f t="shared" si="72"/>
        <v>Bad Product</v>
      </c>
      <c r="AA358" t="str">
        <f t="shared" si="73"/>
        <v>Bad</v>
      </c>
      <c r="AB358" t="str">
        <f t="shared" si="74"/>
        <v>Medium</v>
      </c>
      <c r="AC358">
        <f t="shared" si="75"/>
        <v>67900.129500000039</v>
      </c>
      <c r="AD358">
        <f t="shared" si="76"/>
        <v>35979.551999999996</v>
      </c>
      <c r="AE358">
        <f t="shared" si="77"/>
        <v>28306.131000000001</v>
      </c>
    </row>
    <row r="359" spans="1:31" ht="15.75" customHeight="1" x14ac:dyDescent="0.2">
      <c r="A359" s="1"/>
      <c r="B359" s="6" t="s">
        <v>392</v>
      </c>
      <c r="C359" s="6" t="s">
        <v>25</v>
      </c>
      <c r="D359" s="6" t="s">
        <v>26</v>
      </c>
      <c r="E359" s="6" t="s">
        <v>27</v>
      </c>
      <c r="F359" s="6" t="s">
        <v>21</v>
      </c>
      <c r="G359" s="6" t="s">
        <v>46</v>
      </c>
      <c r="H359" s="7">
        <v>37.549999999999997</v>
      </c>
      <c r="I359" s="9">
        <v>10</v>
      </c>
      <c r="J359" s="7">
        <v>18.774999999999999</v>
      </c>
      <c r="K359" s="7">
        <v>394.27499999999998</v>
      </c>
      <c r="L359" s="12">
        <v>43532</v>
      </c>
      <c r="M359" s="14">
        <v>0.83402777777777781</v>
      </c>
      <c r="N359" s="6" t="s">
        <v>33</v>
      </c>
      <c r="O359" s="7">
        <v>375.5</v>
      </c>
      <c r="P359" s="2">
        <v>4.7619047620000003</v>
      </c>
      <c r="Q359" s="7">
        <v>18.774999999999999</v>
      </c>
      <c r="R359" s="8">
        <v>9.3000000000000007</v>
      </c>
      <c r="S359" s="16">
        <f t="shared" si="65"/>
        <v>201160.51200000016</v>
      </c>
      <c r="T359" s="16">
        <f t="shared" si="66"/>
        <v>10.6785</v>
      </c>
      <c r="U359" s="17">
        <f t="shared" si="67"/>
        <v>1034.46</v>
      </c>
      <c r="V359">
        <f t="shared" si="68"/>
        <v>644</v>
      </c>
      <c r="W359">
        <f t="shared" si="69"/>
        <v>595</v>
      </c>
      <c r="X359">
        <f t="shared" si="70"/>
        <v>644</v>
      </c>
      <c r="Y359" s="17">
        <f t="shared" si="71"/>
        <v>312.36104347826114</v>
      </c>
      <c r="Z359" t="str">
        <f t="shared" si="72"/>
        <v>Good Product</v>
      </c>
      <c r="AA359" t="str">
        <f t="shared" si="73"/>
        <v>Bad</v>
      </c>
      <c r="AB359" t="str">
        <f t="shared" si="74"/>
        <v>High</v>
      </c>
      <c r="AC359">
        <f t="shared" si="75"/>
        <v>67525.741500000047</v>
      </c>
      <c r="AD359">
        <f t="shared" si="76"/>
        <v>35605.16399999999</v>
      </c>
      <c r="AE359">
        <f t="shared" si="77"/>
        <v>28306.131000000001</v>
      </c>
    </row>
    <row r="360" spans="1:31" ht="15.75" customHeight="1" x14ac:dyDescent="0.2">
      <c r="A360" s="1"/>
      <c r="B360" s="6" t="s">
        <v>393</v>
      </c>
      <c r="C360" s="6" t="s">
        <v>25</v>
      </c>
      <c r="D360" s="6" t="s">
        <v>26</v>
      </c>
      <c r="E360" s="6" t="s">
        <v>27</v>
      </c>
      <c r="F360" s="6" t="s">
        <v>21</v>
      </c>
      <c r="G360" s="6" t="s">
        <v>36</v>
      </c>
      <c r="H360" s="7">
        <v>95.44</v>
      </c>
      <c r="I360" s="9">
        <v>10</v>
      </c>
      <c r="J360" s="7">
        <v>47.72</v>
      </c>
      <c r="K360" s="7">
        <v>1002.12</v>
      </c>
      <c r="L360" s="12">
        <v>43474</v>
      </c>
      <c r="M360" s="14">
        <v>0.57291666666666663</v>
      </c>
      <c r="N360" s="6" t="s">
        <v>29</v>
      </c>
      <c r="O360" s="7">
        <v>954.4</v>
      </c>
      <c r="P360" s="2">
        <v>4.7619047620000003</v>
      </c>
      <c r="Q360" s="7">
        <v>47.72</v>
      </c>
      <c r="R360" s="8">
        <v>5.2</v>
      </c>
      <c r="S360" s="16">
        <f t="shared" si="65"/>
        <v>200766.23700000017</v>
      </c>
      <c r="T360" s="16">
        <f t="shared" si="66"/>
        <v>10.6785</v>
      </c>
      <c r="U360" s="17">
        <f t="shared" si="67"/>
        <v>1034.46</v>
      </c>
      <c r="V360">
        <f t="shared" si="68"/>
        <v>643</v>
      </c>
      <c r="W360">
        <f t="shared" si="69"/>
        <v>595</v>
      </c>
      <c r="X360">
        <f t="shared" si="70"/>
        <v>643</v>
      </c>
      <c r="Y360" s="17">
        <f t="shared" si="71"/>
        <v>312.23365007776079</v>
      </c>
      <c r="Z360" t="str">
        <f t="shared" si="72"/>
        <v>Bad Product</v>
      </c>
      <c r="AA360" t="str">
        <f t="shared" si="73"/>
        <v>Bad</v>
      </c>
      <c r="AB360" t="str">
        <f t="shared" si="74"/>
        <v>Low</v>
      </c>
      <c r="AC360">
        <f t="shared" si="75"/>
        <v>67525.741500000047</v>
      </c>
      <c r="AD360">
        <f t="shared" si="76"/>
        <v>35605.16399999999</v>
      </c>
      <c r="AE360">
        <f t="shared" si="77"/>
        <v>28306.131000000001</v>
      </c>
    </row>
    <row r="361" spans="1:31" ht="15.75" customHeight="1" x14ac:dyDescent="0.2">
      <c r="A361" s="1"/>
      <c r="B361" s="6" t="s">
        <v>394</v>
      </c>
      <c r="C361" s="6" t="s">
        <v>42</v>
      </c>
      <c r="D361" s="6" t="s">
        <v>43</v>
      </c>
      <c r="E361" s="6" t="s">
        <v>27</v>
      </c>
      <c r="F361" s="6" t="s">
        <v>31</v>
      </c>
      <c r="G361" s="6" t="s">
        <v>28</v>
      </c>
      <c r="H361" s="7">
        <v>27.5</v>
      </c>
      <c r="I361" s="9">
        <v>3</v>
      </c>
      <c r="J361" s="7">
        <v>4.125</v>
      </c>
      <c r="K361" s="7">
        <v>86.625</v>
      </c>
      <c r="L361" s="12">
        <v>43525</v>
      </c>
      <c r="M361" s="14">
        <v>0.65277777777777779</v>
      </c>
      <c r="N361" s="6" t="s">
        <v>23</v>
      </c>
      <c r="O361" s="7">
        <v>82.5</v>
      </c>
      <c r="P361" s="2">
        <v>4.7619047620000003</v>
      </c>
      <c r="Q361" s="7">
        <v>4.125</v>
      </c>
      <c r="R361" s="8">
        <v>6.5</v>
      </c>
      <c r="S361" s="16">
        <f t="shared" si="65"/>
        <v>199764.11700000017</v>
      </c>
      <c r="T361" s="16">
        <f t="shared" si="66"/>
        <v>10.6785</v>
      </c>
      <c r="U361" s="17">
        <f t="shared" si="67"/>
        <v>1034.46</v>
      </c>
      <c r="V361">
        <f t="shared" si="68"/>
        <v>642</v>
      </c>
      <c r="W361">
        <f t="shared" si="69"/>
        <v>595</v>
      </c>
      <c r="X361">
        <f t="shared" si="70"/>
        <v>642</v>
      </c>
      <c r="Y361" s="17">
        <f t="shared" si="71"/>
        <v>311.15906074766383</v>
      </c>
      <c r="Z361" t="str">
        <f t="shared" si="72"/>
        <v>Bad Product</v>
      </c>
      <c r="AA361" t="str">
        <f t="shared" si="73"/>
        <v>Bad</v>
      </c>
      <c r="AB361" t="str">
        <f t="shared" si="74"/>
        <v>Medium</v>
      </c>
      <c r="AC361">
        <f t="shared" si="75"/>
        <v>67525.741500000047</v>
      </c>
      <c r="AD361">
        <f t="shared" si="76"/>
        <v>35605.16399999999</v>
      </c>
      <c r="AE361">
        <f t="shared" si="77"/>
        <v>28306.131000000001</v>
      </c>
    </row>
    <row r="362" spans="1:31" ht="15.75" customHeight="1" x14ac:dyDescent="0.2">
      <c r="A362" s="1"/>
      <c r="B362" s="6" t="s">
        <v>395</v>
      </c>
      <c r="C362" s="6" t="s">
        <v>42</v>
      </c>
      <c r="D362" s="6" t="s">
        <v>43</v>
      </c>
      <c r="E362" s="6" t="s">
        <v>27</v>
      </c>
      <c r="F362" s="6" t="s">
        <v>31</v>
      </c>
      <c r="G362" s="6" t="s">
        <v>36</v>
      </c>
      <c r="H362" s="7">
        <v>74.97</v>
      </c>
      <c r="I362" s="9">
        <v>1</v>
      </c>
      <c r="J362" s="7">
        <v>3.7484999999999999</v>
      </c>
      <c r="K362" s="7">
        <v>78.718500000000006</v>
      </c>
      <c r="L362" s="12">
        <v>43540</v>
      </c>
      <c r="M362" s="14">
        <v>0.70694444444444449</v>
      </c>
      <c r="N362" s="6" t="s">
        <v>29</v>
      </c>
      <c r="O362" s="7">
        <v>74.97</v>
      </c>
      <c r="P362" s="2">
        <v>4.7619047620000003</v>
      </c>
      <c r="Q362" s="7">
        <v>3.7484999999999999</v>
      </c>
      <c r="R362" s="8">
        <v>5.6</v>
      </c>
      <c r="S362" s="16">
        <f t="shared" si="65"/>
        <v>199677.49200000017</v>
      </c>
      <c r="T362" s="16">
        <f t="shared" si="66"/>
        <v>10.6785</v>
      </c>
      <c r="U362" s="17">
        <f t="shared" si="67"/>
        <v>1034.46</v>
      </c>
      <c r="V362">
        <f t="shared" si="68"/>
        <v>641</v>
      </c>
      <c r="W362">
        <f t="shared" si="69"/>
        <v>595</v>
      </c>
      <c r="X362">
        <f t="shared" si="70"/>
        <v>641</v>
      </c>
      <c r="Y362" s="17">
        <f t="shared" si="71"/>
        <v>311.50934789391601</v>
      </c>
      <c r="Z362" t="str">
        <f t="shared" si="72"/>
        <v>Bad Product</v>
      </c>
      <c r="AA362" t="str">
        <f t="shared" si="73"/>
        <v>Bad</v>
      </c>
      <c r="AB362" t="str">
        <f t="shared" si="74"/>
        <v>Low</v>
      </c>
      <c r="AC362">
        <f t="shared" si="75"/>
        <v>67439.116500000047</v>
      </c>
      <c r="AD362">
        <f t="shared" si="76"/>
        <v>35605.16399999999</v>
      </c>
      <c r="AE362">
        <f t="shared" si="77"/>
        <v>28306.131000000001</v>
      </c>
    </row>
    <row r="363" spans="1:31" ht="15.75" customHeight="1" x14ac:dyDescent="0.2">
      <c r="A363" s="1"/>
      <c r="B363" s="6" t="s">
        <v>396</v>
      </c>
      <c r="C363" s="6" t="s">
        <v>18</v>
      </c>
      <c r="D363" s="6" t="s">
        <v>19</v>
      </c>
      <c r="E363" s="6" t="s">
        <v>20</v>
      </c>
      <c r="F363" s="6" t="s">
        <v>31</v>
      </c>
      <c r="G363" s="6" t="s">
        <v>44</v>
      </c>
      <c r="H363" s="7">
        <v>80.959999999999994</v>
      </c>
      <c r="I363" s="9">
        <v>8</v>
      </c>
      <c r="J363" s="7">
        <v>32.384</v>
      </c>
      <c r="K363" s="7">
        <v>680.06399999999996</v>
      </c>
      <c r="L363" s="12">
        <v>43513</v>
      </c>
      <c r="M363" s="14">
        <v>0.46666666666666667</v>
      </c>
      <c r="N363" s="6" t="s">
        <v>33</v>
      </c>
      <c r="O363" s="7">
        <v>647.67999999999995</v>
      </c>
      <c r="P363" s="2">
        <v>4.7619047620000003</v>
      </c>
      <c r="Q363" s="7">
        <v>32.384</v>
      </c>
      <c r="R363" s="8">
        <v>7.4</v>
      </c>
      <c r="S363" s="16">
        <f t="shared" si="65"/>
        <v>199598.77350000016</v>
      </c>
      <c r="T363" s="16">
        <f t="shared" si="66"/>
        <v>10.6785</v>
      </c>
      <c r="U363" s="17">
        <f t="shared" si="67"/>
        <v>1034.46</v>
      </c>
      <c r="V363">
        <f t="shared" si="68"/>
        <v>640</v>
      </c>
      <c r="W363">
        <f t="shared" si="69"/>
        <v>595</v>
      </c>
      <c r="X363">
        <f t="shared" si="70"/>
        <v>640</v>
      </c>
      <c r="Y363" s="17">
        <f t="shared" si="71"/>
        <v>311.87308359375027</v>
      </c>
      <c r="Z363" t="str">
        <f t="shared" si="72"/>
        <v>Bad Product</v>
      </c>
      <c r="AA363" t="str">
        <f t="shared" si="73"/>
        <v>Bad</v>
      </c>
      <c r="AB363" t="str">
        <f t="shared" si="74"/>
        <v>Medium</v>
      </c>
      <c r="AC363">
        <f t="shared" si="75"/>
        <v>67360.398000000045</v>
      </c>
      <c r="AD363">
        <f t="shared" si="76"/>
        <v>35605.16399999999</v>
      </c>
      <c r="AE363">
        <f t="shared" si="77"/>
        <v>28306.131000000001</v>
      </c>
    </row>
    <row r="364" spans="1:31" ht="15.75" customHeight="1" x14ac:dyDescent="0.2">
      <c r="A364" s="1"/>
      <c r="B364" s="6" t="s">
        <v>397</v>
      </c>
      <c r="C364" s="6" t="s">
        <v>25</v>
      </c>
      <c r="D364" s="6" t="s">
        <v>26</v>
      </c>
      <c r="E364" s="6" t="s">
        <v>27</v>
      </c>
      <c r="F364" s="6" t="s">
        <v>21</v>
      </c>
      <c r="G364" s="6" t="s">
        <v>44</v>
      </c>
      <c r="H364" s="7">
        <v>94.47</v>
      </c>
      <c r="I364" s="9">
        <v>8</v>
      </c>
      <c r="J364" s="7">
        <v>37.787999999999997</v>
      </c>
      <c r="K364" s="7">
        <v>793.548</v>
      </c>
      <c r="L364" s="12">
        <v>43523</v>
      </c>
      <c r="M364" s="14">
        <v>0.6333333333333333</v>
      </c>
      <c r="N364" s="6" t="s">
        <v>29</v>
      </c>
      <c r="O364" s="7">
        <v>755.76</v>
      </c>
      <c r="P364" s="2">
        <v>4.7619047620000003</v>
      </c>
      <c r="Q364" s="7">
        <v>37.787999999999997</v>
      </c>
      <c r="R364" s="8">
        <v>9.1</v>
      </c>
      <c r="S364" s="16">
        <f t="shared" si="65"/>
        <v>198918.70950000014</v>
      </c>
      <c r="T364" s="16">
        <f t="shared" si="66"/>
        <v>10.6785</v>
      </c>
      <c r="U364" s="17">
        <f t="shared" si="67"/>
        <v>1034.46</v>
      </c>
      <c r="V364">
        <f t="shared" si="68"/>
        <v>639</v>
      </c>
      <c r="W364">
        <f t="shared" si="69"/>
        <v>595</v>
      </c>
      <c r="X364">
        <f t="shared" si="70"/>
        <v>639</v>
      </c>
      <c r="Y364" s="17">
        <f t="shared" si="71"/>
        <v>311.29688497652603</v>
      </c>
      <c r="Z364" t="str">
        <f t="shared" si="72"/>
        <v>Good Product</v>
      </c>
      <c r="AA364" t="str">
        <f t="shared" si="73"/>
        <v>Good</v>
      </c>
      <c r="AB364" t="str">
        <f t="shared" si="74"/>
        <v>High</v>
      </c>
      <c r="AC364">
        <f t="shared" si="75"/>
        <v>67360.398000000045</v>
      </c>
      <c r="AD364">
        <f t="shared" si="76"/>
        <v>35605.16399999999</v>
      </c>
      <c r="AE364">
        <f t="shared" si="77"/>
        <v>27626.067000000003</v>
      </c>
    </row>
    <row r="365" spans="1:31" ht="15.75" customHeight="1" x14ac:dyDescent="0.2">
      <c r="A365" s="1"/>
      <c r="B365" s="6" t="s">
        <v>398</v>
      </c>
      <c r="C365" s="6" t="s">
        <v>25</v>
      </c>
      <c r="D365" s="6" t="s">
        <v>26</v>
      </c>
      <c r="E365" s="6" t="s">
        <v>27</v>
      </c>
      <c r="F365" s="6" t="s">
        <v>31</v>
      </c>
      <c r="G365" s="6" t="s">
        <v>44</v>
      </c>
      <c r="H365" s="7">
        <v>99.79</v>
      </c>
      <c r="I365" s="9">
        <v>2</v>
      </c>
      <c r="J365" s="7">
        <v>9.9789999999999992</v>
      </c>
      <c r="K365" s="7">
        <v>209.559</v>
      </c>
      <c r="L365" s="12">
        <v>43531</v>
      </c>
      <c r="M365" s="14">
        <v>0.85902777777777772</v>
      </c>
      <c r="N365" s="6" t="s">
        <v>23</v>
      </c>
      <c r="O365" s="7">
        <v>199.58</v>
      </c>
      <c r="P365" s="2">
        <v>4.7619047620000003</v>
      </c>
      <c r="Q365" s="7">
        <v>9.9789999999999992</v>
      </c>
      <c r="R365" s="8">
        <v>8</v>
      </c>
      <c r="S365" s="16">
        <f t="shared" si="65"/>
        <v>198125.1615000001</v>
      </c>
      <c r="T365" s="16">
        <f t="shared" si="66"/>
        <v>10.6785</v>
      </c>
      <c r="U365" s="17">
        <f t="shared" si="67"/>
        <v>1034.46</v>
      </c>
      <c r="V365">
        <f t="shared" si="68"/>
        <v>638</v>
      </c>
      <c r="W365">
        <f t="shared" si="69"/>
        <v>595</v>
      </c>
      <c r="X365">
        <f t="shared" si="70"/>
        <v>638</v>
      </c>
      <c r="Y365" s="17">
        <f t="shared" si="71"/>
        <v>310.54100548589361</v>
      </c>
      <c r="Z365" t="str">
        <f t="shared" si="72"/>
        <v>Bad Product</v>
      </c>
      <c r="AA365" t="str">
        <f t="shared" si="73"/>
        <v>Bad</v>
      </c>
      <c r="AB365" t="str">
        <f t="shared" si="74"/>
        <v>Medium</v>
      </c>
      <c r="AC365">
        <f t="shared" si="75"/>
        <v>67360.398000000045</v>
      </c>
      <c r="AD365">
        <f t="shared" si="76"/>
        <v>35605.16399999999</v>
      </c>
      <c r="AE365">
        <f t="shared" si="77"/>
        <v>27626.067000000003</v>
      </c>
    </row>
    <row r="366" spans="1:31" ht="15.75" customHeight="1" x14ac:dyDescent="0.2">
      <c r="A366" s="1"/>
      <c r="B366" s="6" t="s">
        <v>399</v>
      </c>
      <c r="C366" s="6" t="s">
        <v>18</v>
      </c>
      <c r="D366" s="6" t="s">
        <v>19</v>
      </c>
      <c r="E366" s="6" t="s">
        <v>27</v>
      </c>
      <c r="F366" s="6" t="s">
        <v>31</v>
      </c>
      <c r="G366" s="6" t="s">
        <v>32</v>
      </c>
      <c r="H366" s="7">
        <v>73.22</v>
      </c>
      <c r="I366" s="9">
        <v>6</v>
      </c>
      <c r="J366" s="7">
        <v>21.966000000000001</v>
      </c>
      <c r="K366" s="7">
        <v>461.286</v>
      </c>
      <c r="L366" s="12">
        <v>43486</v>
      </c>
      <c r="M366" s="14">
        <v>0.73888888888888893</v>
      </c>
      <c r="N366" s="6" t="s">
        <v>29</v>
      </c>
      <c r="O366" s="7">
        <v>439.32</v>
      </c>
      <c r="P366" s="2">
        <v>4.7619047620000003</v>
      </c>
      <c r="Q366" s="7">
        <v>21.966000000000001</v>
      </c>
      <c r="R366" s="8">
        <v>7.2</v>
      </c>
      <c r="S366" s="16">
        <f t="shared" si="65"/>
        <v>197915.60250000012</v>
      </c>
      <c r="T366" s="16">
        <f t="shared" si="66"/>
        <v>10.6785</v>
      </c>
      <c r="U366" s="17">
        <f t="shared" si="67"/>
        <v>1034.46</v>
      </c>
      <c r="V366">
        <f t="shared" si="68"/>
        <v>637</v>
      </c>
      <c r="W366">
        <f t="shared" si="69"/>
        <v>595</v>
      </c>
      <c r="X366">
        <f t="shared" si="70"/>
        <v>637</v>
      </c>
      <c r="Y366" s="17">
        <f t="shared" si="71"/>
        <v>310.69953296703318</v>
      </c>
      <c r="Z366" t="str">
        <f t="shared" si="72"/>
        <v>Bad Product</v>
      </c>
      <c r="AA366" t="str">
        <f t="shared" si="73"/>
        <v>Bad</v>
      </c>
      <c r="AB366" t="str">
        <f t="shared" si="74"/>
        <v>Medium</v>
      </c>
      <c r="AC366">
        <f t="shared" si="75"/>
        <v>67360.398000000045</v>
      </c>
      <c r="AD366">
        <f t="shared" si="76"/>
        <v>35605.16399999999</v>
      </c>
      <c r="AE366">
        <f t="shared" si="77"/>
        <v>27626.067000000003</v>
      </c>
    </row>
    <row r="367" spans="1:31" ht="15.75" customHeight="1" x14ac:dyDescent="0.2">
      <c r="A367" s="1"/>
      <c r="B367" s="6" t="s">
        <v>400</v>
      </c>
      <c r="C367" s="6" t="s">
        <v>25</v>
      </c>
      <c r="D367" s="6" t="s">
        <v>26</v>
      </c>
      <c r="E367" s="6" t="s">
        <v>27</v>
      </c>
      <c r="F367" s="6" t="s">
        <v>21</v>
      </c>
      <c r="G367" s="6" t="s">
        <v>44</v>
      </c>
      <c r="H367" s="7">
        <v>41.24</v>
      </c>
      <c r="I367" s="9">
        <v>4</v>
      </c>
      <c r="J367" s="7">
        <v>8.2479999999999993</v>
      </c>
      <c r="K367" s="7">
        <v>173.208</v>
      </c>
      <c r="L367" s="12">
        <v>43515</v>
      </c>
      <c r="M367" s="14">
        <v>0.68263888888888891</v>
      </c>
      <c r="N367" s="6" t="s">
        <v>29</v>
      </c>
      <c r="O367" s="7">
        <v>164.96</v>
      </c>
      <c r="P367" s="2">
        <v>4.7619047620000003</v>
      </c>
      <c r="Q367" s="7">
        <v>8.2479999999999993</v>
      </c>
      <c r="R367" s="8">
        <v>7.1</v>
      </c>
      <c r="S367" s="16">
        <f t="shared" si="65"/>
        <v>197454.31650000013</v>
      </c>
      <c r="T367" s="16">
        <f t="shared" si="66"/>
        <v>10.6785</v>
      </c>
      <c r="U367" s="17">
        <f t="shared" si="67"/>
        <v>1034.46</v>
      </c>
      <c r="V367">
        <f t="shared" si="68"/>
        <v>636</v>
      </c>
      <c r="W367">
        <f t="shared" si="69"/>
        <v>595</v>
      </c>
      <c r="X367">
        <f t="shared" si="70"/>
        <v>636</v>
      </c>
      <c r="Y367" s="17">
        <f t="shared" si="71"/>
        <v>310.46276179245302</v>
      </c>
      <c r="Z367" t="str">
        <f t="shared" si="72"/>
        <v>Bad Product</v>
      </c>
      <c r="AA367" t="str">
        <f t="shared" si="73"/>
        <v>Bad</v>
      </c>
      <c r="AB367" t="str">
        <f t="shared" si="74"/>
        <v>Medium</v>
      </c>
      <c r="AC367">
        <f t="shared" si="75"/>
        <v>67360.398000000045</v>
      </c>
      <c r="AD367">
        <f t="shared" si="76"/>
        <v>35605.16399999999</v>
      </c>
      <c r="AE367">
        <f t="shared" si="77"/>
        <v>27164.781000000003</v>
      </c>
    </row>
    <row r="368" spans="1:31" ht="15.75" customHeight="1" x14ac:dyDescent="0.2">
      <c r="A368" s="1"/>
      <c r="B368" s="6" t="s">
        <v>401</v>
      </c>
      <c r="C368" s="6" t="s">
        <v>25</v>
      </c>
      <c r="D368" s="6" t="s">
        <v>26</v>
      </c>
      <c r="E368" s="6" t="s">
        <v>27</v>
      </c>
      <c r="F368" s="6" t="s">
        <v>21</v>
      </c>
      <c r="G368" s="6" t="s">
        <v>46</v>
      </c>
      <c r="H368" s="7">
        <v>81.680000000000007</v>
      </c>
      <c r="I368" s="9">
        <v>4</v>
      </c>
      <c r="J368" s="7">
        <v>16.335999999999999</v>
      </c>
      <c r="K368" s="7">
        <v>343.05599999999998</v>
      </c>
      <c r="L368" s="12">
        <v>43471</v>
      </c>
      <c r="M368" s="14">
        <v>0.5083333333333333</v>
      </c>
      <c r="N368" s="6" t="s">
        <v>29</v>
      </c>
      <c r="O368" s="7">
        <v>326.72000000000003</v>
      </c>
      <c r="P368" s="2">
        <v>4.7619047620000003</v>
      </c>
      <c r="Q368" s="7">
        <v>16.335999999999999</v>
      </c>
      <c r="R368" s="8">
        <v>9.1</v>
      </c>
      <c r="S368" s="16">
        <f t="shared" si="65"/>
        <v>197281.10850000015</v>
      </c>
      <c r="T368" s="16">
        <f t="shared" si="66"/>
        <v>10.6785</v>
      </c>
      <c r="U368" s="17">
        <f t="shared" si="67"/>
        <v>1034.46</v>
      </c>
      <c r="V368">
        <f t="shared" si="68"/>
        <v>635</v>
      </c>
      <c r="W368">
        <f t="shared" si="69"/>
        <v>595</v>
      </c>
      <c r="X368">
        <f t="shared" si="70"/>
        <v>635</v>
      </c>
      <c r="Y368" s="17">
        <f t="shared" si="71"/>
        <v>310.67891102362228</v>
      </c>
      <c r="Z368" t="str">
        <f t="shared" si="72"/>
        <v>Good Product</v>
      </c>
      <c r="AA368" t="str">
        <f t="shared" si="73"/>
        <v>Bad</v>
      </c>
      <c r="AB368" t="str">
        <f t="shared" si="74"/>
        <v>High</v>
      </c>
      <c r="AC368">
        <f t="shared" si="75"/>
        <v>67360.398000000045</v>
      </c>
      <c r="AD368">
        <f t="shared" si="76"/>
        <v>35605.16399999999</v>
      </c>
      <c r="AE368">
        <f t="shared" si="77"/>
        <v>27164.781000000003</v>
      </c>
    </row>
    <row r="369" spans="1:31" ht="15.75" customHeight="1" x14ac:dyDescent="0.2">
      <c r="A369" s="1"/>
      <c r="B369" s="6" t="s">
        <v>402</v>
      </c>
      <c r="C369" s="6" t="s">
        <v>25</v>
      </c>
      <c r="D369" s="6" t="s">
        <v>26</v>
      </c>
      <c r="E369" s="6" t="s">
        <v>27</v>
      </c>
      <c r="F369" s="6" t="s">
        <v>21</v>
      </c>
      <c r="G369" s="6" t="s">
        <v>28</v>
      </c>
      <c r="H369" s="7">
        <v>51.32</v>
      </c>
      <c r="I369" s="9">
        <v>9</v>
      </c>
      <c r="J369" s="7">
        <v>23.094000000000001</v>
      </c>
      <c r="K369" s="7">
        <v>484.97399999999999</v>
      </c>
      <c r="L369" s="12">
        <v>43538</v>
      </c>
      <c r="M369" s="14">
        <v>0.81458333333333333</v>
      </c>
      <c r="N369" s="6" t="s">
        <v>29</v>
      </c>
      <c r="O369" s="7">
        <v>461.88</v>
      </c>
      <c r="P369" s="2">
        <v>4.7619047620000003</v>
      </c>
      <c r="Q369" s="7">
        <v>23.094000000000001</v>
      </c>
      <c r="R369" s="8">
        <v>5.6</v>
      </c>
      <c r="S369" s="16">
        <f t="shared" si="65"/>
        <v>196938.05250000014</v>
      </c>
      <c r="T369" s="16">
        <f t="shared" si="66"/>
        <v>10.6785</v>
      </c>
      <c r="U369" s="17">
        <f t="shared" si="67"/>
        <v>1034.46</v>
      </c>
      <c r="V369">
        <f t="shared" si="68"/>
        <v>634</v>
      </c>
      <c r="W369">
        <f t="shared" si="69"/>
        <v>595</v>
      </c>
      <c r="X369">
        <f t="shared" si="70"/>
        <v>634</v>
      </c>
      <c r="Y369" s="17">
        <f t="shared" si="71"/>
        <v>310.62784305993711</v>
      </c>
      <c r="Z369" t="str">
        <f t="shared" si="72"/>
        <v>Bad Product</v>
      </c>
      <c r="AA369" t="str">
        <f t="shared" si="73"/>
        <v>Bad</v>
      </c>
      <c r="AB369" t="str">
        <f t="shared" si="74"/>
        <v>Low</v>
      </c>
      <c r="AC369">
        <f t="shared" si="75"/>
        <v>67360.398000000045</v>
      </c>
      <c r="AD369">
        <f t="shared" si="76"/>
        <v>35605.16399999999</v>
      </c>
      <c r="AE369">
        <f t="shared" si="77"/>
        <v>27164.781000000003</v>
      </c>
    </row>
    <row r="370" spans="1:31" ht="15.75" customHeight="1" x14ac:dyDescent="0.2">
      <c r="A370" s="1"/>
      <c r="B370" s="6" t="s">
        <v>403</v>
      </c>
      <c r="C370" s="6" t="s">
        <v>18</v>
      </c>
      <c r="D370" s="6" t="s">
        <v>19</v>
      </c>
      <c r="E370" s="6" t="s">
        <v>20</v>
      </c>
      <c r="F370" s="6" t="s">
        <v>31</v>
      </c>
      <c r="G370" s="6" t="s">
        <v>32</v>
      </c>
      <c r="H370" s="7">
        <v>65.94</v>
      </c>
      <c r="I370" s="9">
        <v>4</v>
      </c>
      <c r="J370" s="7">
        <v>13.188000000000001</v>
      </c>
      <c r="K370" s="7">
        <v>276.94799999999998</v>
      </c>
      <c r="L370" s="12">
        <v>43548</v>
      </c>
      <c r="M370" s="14">
        <v>0.43680555555555556</v>
      </c>
      <c r="N370" s="6" t="s">
        <v>29</v>
      </c>
      <c r="O370" s="7">
        <v>263.76</v>
      </c>
      <c r="P370" s="2">
        <v>4.7619047620000003</v>
      </c>
      <c r="Q370" s="7">
        <v>13.188000000000001</v>
      </c>
      <c r="R370" s="8">
        <v>6</v>
      </c>
      <c r="S370" s="16">
        <f t="shared" si="65"/>
        <v>196453.07850000012</v>
      </c>
      <c r="T370" s="16">
        <f t="shared" si="66"/>
        <v>10.6785</v>
      </c>
      <c r="U370" s="17">
        <f t="shared" si="67"/>
        <v>1034.46</v>
      </c>
      <c r="V370">
        <f t="shared" si="68"/>
        <v>633</v>
      </c>
      <c r="W370">
        <f t="shared" si="69"/>
        <v>595</v>
      </c>
      <c r="X370">
        <f t="shared" si="70"/>
        <v>633</v>
      </c>
      <c r="Y370" s="17">
        <f t="shared" si="71"/>
        <v>310.3524146919433</v>
      </c>
      <c r="Z370" t="str">
        <f t="shared" si="72"/>
        <v>Bad Product</v>
      </c>
      <c r="AA370" t="str">
        <f t="shared" si="73"/>
        <v>Bad</v>
      </c>
      <c r="AB370" t="str">
        <f t="shared" si="74"/>
        <v>Low</v>
      </c>
      <c r="AC370">
        <f t="shared" si="75"/>
        <v>67360.398000000045</v>
      </c>
      <c r="AD370">
        <f t="shared" si="76"/>
        <v>35605.16399999999</v>
      </c>
      <c r="AE370">
        <f t="shared" si="77"/>
        <v>27164.781000000003</v>
      </c>
    </row>
    <row r="371" spans="1:31" ht="15.75" customHeight="1" x14ac:dyDescent="0.2">
      <c r="A371" s="1"/>
      <c r="B371" s="6" t="s">
        <v>404</v>
      </c>
      <c r="C371" s="6" t="s">
        <v>25</v>
      </c>
      <c r="D371" s="6" t="s">
        <v>26</v>
      </c>
      <c r="E371" s="6" t="s">
        <v>27</v>
      </c>
      <c r="F371" s="6" t="s">
        <v>21</v>
      </c>
      <c r="G371" s="6" t="s">
        <v>36</v>
      </c>
      <c r="H371" s="7">
        <v>14.36</v>
      </c>
      <c r="I371" s="9">
        <v>10</v>
      </c>
      <c r="J371" s="7">
        <v>7.18</v>
      </c>
      <c r="K371" s="7">
        <v>150.78</v>
      </c>
      <c r="L371" s="12">
        <v>43492</v>
      </c>
      <c r="M371" s="14">
        <v>0.60277777777777775</v>
      </c>
      <c r="N371" s="6" t="s">
        <v>29</v>
      </c>
      <c r="O371" s="7">
        <v>143.6</v>
      </c>
      <c r="P371" s="2">
        <v>4.7619047620000003</v>
      </c>
      <c r="Q371" s="7">
        <v>7.18</v>
      </c>
      <c r="R371" s="8">
        <v>5.4</v>
      </c>
      <c r="S371" s="16">
        <f t="shared" si="65"/>
        <v>196176.13050000014</v>
      </c>
      <c r="T371" s="16">
        <f t="shared" si="66"/>
        <v>10.6785</v>
      </c>
      <c r="U371" s="17">
        <f t="shared" si="67"/>
        <v>1034.46</v>
      </c>
      <c r="V371">
        <f t="shared" si="68"/>
        <v>632</v>
      </c>
      <c r="W371">
        <f t="shared" si="69"/>
        <v>595</v>
      </c>
      <c r="X371">
        <f t="shared" si="70"/>
        <v>632</v>
      </c>
      <c r="Y371" s="17">
        <f t="shared" si="71"/>
        <v>310.40526977848123</v>
      </c>
      <c r="Z371" t="str">
        <f t="shared" si="72"/>
        <v>Bad Product</v>
      </c>
      <c r="AA371" t="str">
        <f t="shared" si="73"/>
        <v>Bad</v>
      </c>
      <c r="AB371" t="str">
        <f t="shared" si="74"/>
        <v>Low</v>
      </c>
      <c r="AC371">
        <f t="shared" si="75"/>
        <v>67360.398000000045</v>
      </c>
      <c r="AD371">
        <f t="shared" si="76"/>
        <v>35605.16399999999</v>
      </c>
      <c r="AE371">
        <f t="shared" si="77"/>
        <v>26887.832999999999</v>
      </c>
    </row>
    <row r="372" spans="1:31" ht="15.75" customHeight="1" x14ac:dyDescent="0.2">
      <c r="A372" s="1"/>
      <c r="B372" s="6" t="s">
        <v>405</v>
      </c>
      <c r="C372" s="6" t="s">
        <v>18</v>
      </c>
      <c r="D372" s="6" t="s">
        <v>19</v>
      </c>
      <c r="E372" s="6" t="s">
        <v>20</v>
      </c>
      <c r="F372" s="6" t="s">
        <v>31</v>
      </c>
      <c r="G372" s="6" t="s">
        <v>28</v>
      </c>
      <c r="H372" s="7">
        <v>21.5</v>
      </c>
      <c r="I372" s="9">
        <v>9</v>
      </c>
      <c r="J372" s="7">
        <v>9.6750000000000007</v>
      </c>
      <c r="K372" s="7">
        <v>203.17500000000001</v>
      </c>
      <c r="L372" s="12">
        <v>43530</v>
      </c>
      <c r="M372" s="14">
        <v>0.53194444444444444</v>
      </c>
      <c r="N372" s="6" t="s">
        <v>33</v>
      </c>
      <c r="O372" s="7">
        <v>193.5</v>
      </c>
      <c r="P372" s="2">
        <v>4.7619047620000003</v>
      </c>
      <c r="Q372" s="7">
        <v>9.6750000000000007</v>
      </c>
      <c r="R372" s="8">
        <v>7.8</v>
      </c>
      <c r="S372" s="16">
        <f t="shared" si="65"/>
        <v>196025.35050000012</v>
      </c>
      <c r="T372" s="16">
        <f t="shared" si="66"/>
        <v>10.6785</v>
      </c>
      <c r="U372" s="17">
        <f t="shared" si="67"/>
        <v>1034.46</v>
      </c>
      <c r="V372">
        <f t="shared" si="68"/>
        <v>631</v>
      </c>
      <c r="W372">
        <f t="shared" si="69"/>
        <v>595</v>
      </c>
      <c r="X372">
        <f t="shared" si="70"/>
        <v>631</v>
      </c>
      <c r="Y372" s="17">
        <f t="shared" si="71"/>
        <v>310.65824167987341</v>
      </c>
      <c r="Z372" t="str">
        <f t="shared" si="72"/>
        <v>Bad Product</v>
      </c>
      <c r="AA372" t="str">
        <f t="shared" si="73"/>
        <v>Bad</v>
      </c>
      <c r="AB372" t="str">
        <f t="shared" si="74"/>
        <v>Medium</v>
      </c>
      <c r="AC372">
        <f t="shared" si="75"/>
        <v>67360.398000000045</v>
      </c>
      <c r="AD372">
        <f t="shared" si="76"/>
        <v>35605.16399999999</v>
      </c>
      <c r="AE372">
        <f t="shared" si="77"/>
        <v>26887.832999999999</v>
      </c>
    </row>
    <row r="373" spans="1:31" ht="15.75" customHeight="1" x14ac:dyDescent="0.2">
      <c r="A373" s="1"/>
      <c r="B373" s="6" t="s">
        <v>406</v>
      </c>
      <c r="C373" s="6" t="s">
        <v>42</v>
      </c>
      <c r="D373" s="6" t="s">
        <v>43</v>
      </c>
      <c r="E373" s="6" t="s">
        <v>20</v>
      </c>
      <c r="F373" s="6" t="s">
        <v>21</v>
      </c>
      <c r="G373" s="6" t="s">
        <v>28</v>
      </c>
      <c r="H373" s="7">
        <v>26.26</v>
      </c>
      <c r="I373" s="9">
        <v>7</v>
      </c>
      <c r="J373" s="7">
        <v>9.1910000000000007</v>
      </c>
      <c r="K373" s="7">
        <v>193.011</v>
      </c>
      <c r="L373" s="12">
        <v>43498</v>
      </c>
      <c r="M373" s="14">
        <v>0.81944444444444442</v>
      </c>
      <c r="N373" s="6" t="s">
        <v>29</v>
      </c>
      <c r="O373" s="7">
        <v>183.82</v>
      </c>
      <c r="P373" s="2">
        <v>4.7619047620000003</v>
      </c>
      <c r="Q373" s="7">
        <v>9.1910000000000007</v>
      </c>
      <c r="R373" s="8">
        <v>9.9</v>
      </c>
      <c r="S373" s="16">
        <f t="shared" si="65"/>
        <v>195822.17550000013</v>
      </c>
      <c r="T373" s="16">
        <f t="shared" si="66"/>
        <v>10.6785</v>
      </c>
      <c r="U373" s="17">
        <f t="shared" si="67"/>
        <v>1034.46</v>
      </c>
      <c r="V373">
        <f t="shared" si="68"/>
        <v>630</v>
      </c>
      <c r="W373">
        <f t="shared" si="69"/>
        <v>595</v>
      </c>
      <c r="X373">
        <f t="shared" si="70"/>
        <v>630</v>
      </c>
      <c r="Y373" s="17">
        <f t="shared" si="71"/>
        <v>310.82885000000022</v>
      </c>
      <c r="Z373" t="str">
        <f t="shared" si="72"/>
        <v>Good Product</v>
      </c>
      <c r="AA373" t="str">
        <f t="shared" si="73"/>
        <v>Bad</v>
      </c>
      <c r="AB373" t="str">
        <f t="shared" si="74"/>
        <v>High</v>
      </c>
      <c r="AC373">
        <f t="shared" si="75"/>
        <v>67360.398000000045</v>
      </c>
      <c r="AD373">
        <f t="shared" si="76"/>
        <v>35605.16399999999</v>
      </c>
      <c r="AE373">
        <f t="shared" si="77"/>
        <v>26684.657999999996</v>
      </c>
    </row>
    <row r="374" spans="1:31" ht="15.75" customHeight="1" x14ac:dyDescent="0.2">
      <c r="A374" s="1"/>
      <c r="B374" s="6" t="s">
        <v>407</v>
      </c>
      <c r="C374" s="6" t="s">
        <v>42</v>
      </c>
      <c r="D374" s="6" t="s">
        <v>43</v>
      </c>
      <c r="E374" s="6" t="s">
        <v>27</v>
      </c>
      <c r="F374" s="6" t="s">
        <v>21</v>
      </c>
      <c r="G374" s="6" t="s">
        <v>46</v>
      </c>
      <c r="H374" s="7">
        <v>60.96</v>
      </c>
      <c r="I374" s="9">
        <v>2</v>
      </c>
      <c r="J374" s="7">
        <v>6.0960000000000001</v>
      </c>
      <c r="K374" s="7">
        <v>128.01599999999999</v>
      </c>
      <c r="L374" s="12">
        <v>43490</v>
      </c>
      <c r="M374" s="14">
        <v>0.81874999999999998</v>
      </c>
      <c r="N374" s="6" t="s">
        <v>33</v>
      </c>
      <c r="O374" s="7">
        <v>121.92</v>
      </c>
      <c r="P374" s="2">
        <v>4.7619047620000003</v>
      </c>
      <c r="Q374" s="7">
        <v>6.0960000000000001</v>
      </c>
      <c r="R374" s="8">
        <v>4.9000000000000004</v>
      </c>
      <c r="S374" s="16">
        <f t="shared" si="65"/>
        <v>195629.16450000013</v>
      </c>
      <c r="T374" s="16">
        <f t="shared" si="66"/>
        <v>10.6785</v>
      </c>
      <c r="U374" s="17">
        <f t="shared" si="67"/>
        <v>1034.46</v>
      </c>
      <c r="V374">
        <f t="shared" si="68"/>
        <v>629</v>
      </c>
      <c r="W374">
        <f t="shared" si="69"/>
        <v>595</v>
      </c>
      <c r="X374">
        <f t="shared" si="70"/>
        <v>629</v>
      </c>
      <c r="Y374" s="17">
        <f t="shared" si="71"/>
        <v>311.01615977742466</v>
      </c>
      <c r="Z374" t="str">
        <f t="shared" si="72"/>
        <v>Bad Product</v>
      </c>
      <c r="AA374" t="str">
        <f t="shared" si="73"/>
        <v>Bad</v>
      </c>
      <c r="AB374" t="str">
        <f t="shared" si="74"/>
        <v>Low</v>
      </c>
      <c r="AC374">
        <f t="shared" si="75"/>
        <v>67167.387000000046</v>
      </c>
      <c r="AD374">
        <f t="shared" si="76"/>
        <v>35412.152999999998</v>
      </c>
      <c r="AE374">
        <f t="shared" si="77"/>
        <v>26684.657999999996</v>
      </c>
    </row>
    <row r="375" spans="1:31" ht="15.75" customHeight="1" x14ac:dyDescent="0.2">
      <c r="A375" s="1"/>
      <c r="B375" s="6" t="s">
        <v>408</v>
      </c>
      <c r="C375" s="6" t="s">
        <v>25</v>
      </c>
      <c r="D375" s="6" t="s">
        <v>26</v>
      </c>
      <c r="E375" s="6" t="s">
        <v>27</v>
      </c>
      <c r="F375" s="6" t="s">
        <v>21</v>
      </c>
      <c r="G375" s="6" t="s">
        <v>32</v>
      </c>
      <c r="H375" s="7">
        <v>70.11</v>
      </c>
      <c r="I375" s="9">
        <v>6</v>
      </c>
      <c r="J375" s="7">
        <v>21.033000000000001</v>
      </c>
      <c r="K375" s="7">
        <v>441.69299999999998</v>
      </c>
      <c r="L375" s="12">
        <v>43538</v>
      </c>
      <c r="M375" s="14">
        <v>0.74583333333333335</v>
      </c>
      <c r="N375" s="6" t="s">
        <v>23</v>
      </c>
      <c r="O375" s="7">
        <v>420.66</v>
      </c>
      <c r="P375" s="2">
        <v>4.7619047620000003</v>
      </c>
      <c r="Q375" s="7">
        <v>21.033000000000001</v>
      </c>
      <c r="R375" s="8">
        <v>5.2</v>
      </c>
      <c r="S375" s="16">
        <f t="shared" si="65"/>
        <v>195501.14850000013</v>
      </c>
      <c r="T375" s="16">
        <f t="shared" si="66"/>
        <v>10.6785</v>
      </c>
      <c r="U375" s="17">
        <f t="shared" si="67"/>
        <v>1034.46</v>
      </c>
      <c r="V375">
        <f t="shared" si="68"/>
        <v>628</v>
      </c>
      <c r="W375">
        <f t="shared" si="69"/>
        <v>595</v>
      </c>
      <c r="X375">
        <f t="shared" si="70"/>
        <v>628</v>
      </c>
      <c r="Y375" s="17">
        <f t="shared" si="71"/>
        <v>311.30756130573269</v>
      </c>
      <c r="Z375" t="str">
        <f t="shared" si="72"/>
        <v>Bad Product</v>
      </c>
      <c r="AA375" t="str">
        <f t="shared" si="73"/>
        <v>Bad</v>
      </c>
      <c r="AB375" t="str">
        <f t="shared" si="74"/>
        <v>Low</v>
      </c>
      <c r="AC375">
        <f t="shared" si="75"/>
        <v>67039.371000000043</v>
      </c>
      <c r="AD375">
        <f t="shared" si="76"/>
        <v>35284.136999999995</v>
      </c>
      <c r="AE375">
        <f t="shared" si="77"/>
        <v>26684.657999999996</v>
      </c>
    </row>
    <row r="376" spans="1:31" ht="15.75" customHeight="1" x14ac:dyDescent="0.2">
      <c r="A376" s="1"/>
      <c r="B376" s="6" t="s">
        <v>409</v>
      </c>
      <c r="C376" s="6" t="s">
        <v>25</v>
      </c>
      <c r="D376" s="6" t="s">
        <v>26</v>
      </c>
      <c r="E376" s="6" t="s">
        <v>27</v>
      </c>
      <c r="F376" s="6" t="s">
        <v>31</v>
      </c>
      <c r="G376" s="6" t="s">
        <v>46</v>
      </c>
      <c r="H376" s="7">
        <v>42.08</v>
      </c>
      <c r="I376" s="9">
        <v>6</v>
      </c>
      <c r="J376" s="7">
        <v>12.624000000000001</v>
      </c>
      <c r="K376" s="7">
        <v>265.10399999999998</v>
      </c>
      <c r="L376" s="12">
        <v>43494</v>
      </c>
      <c r="M376" s="14">
        <v>0.51736111111111116</v>
      </c>
      <c r="N376" s="6" t="s">
        <v>29</v>
      </c>
      <c r="O376" s="7">
        <v>252.48</v>
      </c>
      <c r="P376" s="2">
        <v>4.7619047620000003</v>
      </c>
      <c r="Q376" s="7">
        <v>12.624000000000001</v>
      </c>
      <c r="R376" s="8">
        <v>8.9</v>
      </c>
      <c r="S376" s="16">
        <f t="shared" si="65"/>
        <v>195059.45550000013</v>
      </c>
      <c r="T376" s="16">
        <f t="shared" si="66"/>
        <v>10.6785</v>
      </c>
      <c r="U376" s="17">
        <f t="shared" si="67"/>
        <v>1034.46</v>
      </c>
      <c r="V376">
        <f t="shared" si="68"/>
        <v>627</v>
      </c>
      <c r="W376">
        <f t="shared" si="69"/>
        <v>595</v>
      </c>
      <c r="X376">
        <f t="shared" si="70"/>
        <v>627</v>
      </c>
      <c r="Y376" s="17">
        <f t="shared" si="71"/>
        <v>311.09961004784708</v>
      </c>
      <c r="Z376" t="str">
        <f t="shared" si="72"/>
        <v>Good Product</v>
      </c>
      <c r="AA376" t="str">
        <f t="shared" si="73"/>
        <v>Bad</v>
      </c>
      <c r="AB376" t="str">
        <f t="shared" si="74"/>
        <v>High</v>
      </c>
      <c r="AC376">
        <f t="shared" si="75"/>
        <v>67039.371000000043</v>
      </c>
      <c r="AD376">
        <f t="shared" si="76"/>
        <v>35284.136999999995</v>
      </c>
      <c r="AE376">
        <f t="shared" si="77"/>
        <v>26684.657999999996</v>
      </c>
    </row>
    <row r="377" spans="1:31" ht="15.75" customHeight="1" x14ac:dyDescent="0.2">
      <c r="A377" s="1"/>
      <c r="B377" s="6" t="s">
        <v>410</v>
      </c>
      <c r="C377" s="6" t="s">
        <v>18</v>
      </c>
      <c r="D377" s="6" t="s">
        <v>19</v>
      </c>
      <c r="E377" s="6" t="s">
        <v>27</v>
      </c>
      <c r="F377" s="6" t="s">
        <v>21</v>
      </c>
      <c r="G377" s="6" t="s">
        <v>32</v>
      </c>
      <c r="H377" s="7">
        <v>67.09</v>
      </c>
      <c r="I377" s="9">
        <v>5</v>
      </c>
      <c r="J377" s="7">
        <v>16.772500000000001</v>
      </c>
      <c r="K377" s="7">
        <v>352.22250000000003</v>
      </c>
      <c r="L377" s="12">
        <v>43468</v>
      </c>
      <c r="M377" s="14">
        <v>0.69930555555555551</v>
      </c>
      <c r="N377" s="6" t="s">
        <v>33</v>
      </c>
      <c r="O377" s="7">
        <v>335.45</v>
      </c>
      <c r="P377" s="2">
        <v>4.7619047620000003</v>
      </c>
      <c r="Q377" s="7">
        <v>16.772500000000001</v>
      </c>
      <c r="R377" s="8">
        <v>9.1</v>
      </c>
      <c r="S377" s="16">
        <f t="shared" si="65"/>
        <v>194794.35150000011</v>
      </c>
      <c r="T377" s="16">
        <f t="shared" si="66"/>
        <v>10.6785</v>
      </c>
      <c r="U377" s="17">
        <f t="shared" si="67"/>
        <v>1034.46</v>
      </c>
      <c r="V377">
        <f t="shared" si="68"/>
        <v>626</v>
      </c>
      <c r="W377">
        <f t="shared" si="69"/>
        <v>595</v>
      </c>
      <c r="X377">
        <f t="shared" si="70"/>
        <v>626</v>
      </c>
      <c r="Y377" s="17">
        <f t="shared" si="71"/>
        <v>311.17308546325893</v>
      </c>
      <c r="Z377" t="str">
        <f t="shared" si="72"/>
        <v>Good Product</v>
      </c>
      <c r="AA377" t="str">
        <f t="shared" si="73"/>
        <v>Bad</v>
      </c>
      <c r="AB377" t="str">
        <f t="shared" si="74"/>
        <v>High</v>
      </c>
      <c r="AC377">
        <f t="shared" si="75"/>
        <v>67039.371000000043</v>
      </c>
      <c r="AD377">
        <f t="shared" si="76"/>
        <v>35284.136999999995</v>
      </c>
      <c r="AE377">
        <f t="shared" si="77"/>
        <v>26684.657999999996</v>
      </c>
    </row>
    <row r="378" spans="1:31" ht="15.75" customHeight="1" x14ac:dyDescent="0.2">
      <c r="A378" s="1"/>
      <c r="B378" s="6" t="s">
        <v>411</v>
      </c>
      <c r="C378" s="6" t="s">
        <v>18</v>
      </c>
      <c r="D378" s="6" t="s">
        <v>19</v>
      </c>
      <c r="E378" s="6" t="s">
        <v>20</v>
      </c>
      <c r="F378" s="6" t="s">
        <v>21</v>
      </c>
      <c r="G378" s="6" t="s">
        <v>46</v>
      </c>
      <c r="H378" s="7">
        <v>96.7</v>
      </c>
      <c r="I378" s="9">
        <v>5</v>
      </c>
      <c r="J378" s="7">
        <v>24.175000000000001</v>
      </c>
      <c r="K378" s="7">
        <v>507.67500000000001</v>
      </c>
      <c r="L378" s="12">
        <v>43479</v>
      </c>
      <c r="M378" s="14">
        <v>0.53611111111111109</v>
      </c>
      <c r="N378" s="6" t="s">
        <v>23</v>
      </c>
      <c r="O378" s="7">
        <v>483.5</v>
      </c>
      <c r="P378" s="2">
        <v>4.7619047620000003</v>
      </c>
      <c r="Q378" s="7">
        <v>24.175000000000001</v>
      </c>
      <c r="R378" s="8">
        <v>7</v>
      </c>
      <c r="S378" s="16">
        <f t="shared" si="65"/>
        <v>194442.12900000013</v>
      </c>
      <c r="T378" s="16">
        <f t="shared" si="66"/>
        <v>10.6785</v>
      </c>
      <c r="U378" s="17">
        <f t="shared" si="67"/>
        <v>1034.46</v>
      </c>
      <c r="V378">
        <f t="shared" si="68"/>
        <v>625</v>
      </c>
      <c r="W378">
        <f t="shared" si="69"/>
        <v>595</v>
      </c>
      <c r="X378">
        <f t="shared" si="70"/>
        <v>625</v>
      </c>
      <c r="Y378" s="17">
        <f t="shared" si="71"/>
        <v>311.10740640000023</v>
      </c>
      <c r="Z378" t="str">
        <f t="shared" si="72"/>
        <v>Bad Product</v>
      </c>
      <c r="AA378" t="str">
        <f t="shared" si="73"/>
        <v>Bad</v>
      </c>
      <c r="AB378" t="str">
        <f t="shared" si="74"/>
        <v>Medium</v>
      </c>
      <c r="AC378">
        <f t="shared" si="75"/>
        <v>67039.371000000043</v>
      </c>
      <c r="AD378">
        <f t="shared" si="76"/>
        <v>35284.136999999995</v>
      </c>
      <c r="AE378">
        <f t="shared" si="77"/>
        <v>26684.657999999996</v>
      </c>
    </row>
    <row r="379" spans="1:31" ht="15.75" customHeight="1" x14ac:dyDescent="0.2">
      <c r="A379" s="1"/>
      <c r="B379" s="6" t="s">
        <v>412</v>
      </c>
      <c r="C379" s="6" t="s">
        <v>42</v>
      </c>
      <c r="D379" s="6" t="s">
        <v>43</v>
      </c>
      <c r="E379" s="6" t="s">
        <v>20</v>
      </c>
      <c r="F379" s="6" t="s">
        <v>21</v>
      </c>
      <c r="G379" s="6" t="s">
        <v>32</v>
      </c>
      <c r="H379" s="7">
        <v>35.380000000000003</v>
      </c>
      <c r="I379" s="9">
        <v>9</v>
      </c>
      <c r="J379" s="7">
        <v>15.920999999999999</v>
      </c>
      <c r="K379" s="7">
        <v>334.34100000000001</v>
      </c>
      <c r="L379" s="12">
        <v>43470</v>
      </c>
      <c r="M379" s="14">
        <v>0.82638888888888884</v>
      </c>
      <c r="N379" s="6" t="s">
        <v>33</v>
      </c>
      <c r="O379" s="7">
        <v>318.42</v>
      </c>
      <c r="P379" s="2">
        <v>4.7619047620000003</v>
      </c>
      <c r="Q379" s="7">
        <v>15.920999999999999</v>
      </c>
      <c r="R379" s="8">
        <v>9.6</v>
      </c>
      <c r="S379" s="16">
        <f t="shared" si="65"/>
        <v>193934.45400000014</v>
      </c>
      <c r="T379" s="16">
        <f t="shared" si="66"/>
        <v>10.6785</v>
      </c>
      <c r="U379" s="17">
        <f t="shared" si="67"/>
        <v>1034.46</v>
      </c>
      <c r="V379">
        <f t="shared" si="68"/>
        <v>624</v>
      </c>
      <c r="W379">
        <f t="shared" si="69"/>
        <v>595</v>
      </c>
      <c r="X379">
        <f t="shared" si="70"/>
        <v>624</v>
      </c>
      <c r="Y379" s="17">
        <f t="shared" si="71"/>
        <v>310.79239423076945</v>
      </c>
      <c r="Z379" t="str">
        <f t="shared" si="72"/>
        <v>Good Product</v>
      </c>
      <c r="AA379" t="str">
        <f t="shared" si="73"/>
        <v>Bad</v>
      </c>
      <c r="AB379" t="str">
        <f t="shared" si="74"/>
        <v>High</v>
      </c>
      <c r="AC379">
        <f t="shared" si="75"/>
        <v>67039.371000000043</v>
      </c>
      <c r="AD379">
        <f t="shared" si="76"/>
        <v>35284.136999999995</v>
      </c>
      <c r="AE379">
        <f t="shared" si="77"/>
        <v>26684.657999999996</v>
      </c>
    </row>
    <row r="380" spans="1:31" ht="15.75" customHeight="1" x14ac:dyDescent="0.2">
      <c r="A380" s="1"/>
      <c r="B380" s="6" t="s">
        <v>413</v>
      </c>
      <c r="C380" s="6" t="s">
        <v>25</v>
      </c>
      <c r="D380" s="6" t="s">
        <v>26</v>
      </c>
      <c r="E380" s="6" t="s">
        <v>27</v>
      </c>
      <c r="F380" s="6" t="s">
        <v>31</v>
      </c>
      <c r="G380" s="6" t="s">
        <v>36</v>
      </c>
      <c r="H380" s="7">
        <v>95.49</v>
      </c>
      <c r="I380" s="9">
        <v>7</v>
      </c>
      <c r="J380" s="7">
        <v>33.421500000000002</v>
      </c>
      <c r="K380" s="7">
        <v>701.85149999999999</v>
      </c>
      <c r="L380" s="12">
        <v>43518</v>
      </c>
      <c r="M380" s="14">
        <v>0.76180555555555551</v>
      </c>
      <c r="N380" s="6" t="s">
        <v>23</v>
      </c>
      <c r="O380" s="7">
        <v>668.43</v>
      </c>
      <c r="P380" s="2">
        <v>4.7619047620000003</v>
      </c>
      <c r="Q380" s="7">
        <v>33.421500000000002</v>
      </c>
      <c r="R380" s="8">
        <v>8.6999999999999993</v>
      </c>
      <c r="S380" s="16">
        <f t="shared" si="65"/>
        <v>193600.11300000013</v>
      </c>
      <c r="T380" s="16">
        <f t="shared" si="66"/>
        <v>10.6785</v>
      </c>
      <c r="U380" s="17">
        <f t="shared" si="67"/>
        <v>1034.46</v>
      </c>
      <c r="V380">
        <f t="shared" si="68"/>
        <v>623</v>
      </c>
      <c r="W380">
        <f t="shared" si="69"/>
        <v>595</v>
      </c>
      <c r="X380">
        <f t="shared" si="70"/>
        <v>623</v>
      </c>
      <c r="Y380" s="17">
        <f t="shared" si="71"/>
        <v>310.75459550561817</v>
      </c>
      <c r="Z380" t="str">
        <f t="shared" si="72"/>
        <v>Good Product</v>
      </c>
      <c r="AA380" t="str">
        <f t="shared" si="73"/>
        <v>Good</v>
      </c>
      <c r="AB380" t="str">
        <f t="shared" si="74"/>
        <v>High</v>
      </c>
      <c r="AC380">
        <f t="shared" si="75"/>
        <v>66705.030000000057</v>
      </c>
      <c r="AD380">
        <f t="shared" si="76"/>
        <v>34949.795999999995</v>
      </c>
      <c r="AE380">
        <f t="shared" si="77"/>
        <v>26684.657999999996</v>
      </c>
    </row>
    <row r="381" spans="1:31" ht="15.75" customHeight="1" x14ac:dyDescent="0.2">
      <c r="A381" s="1"/>
      <c r="B381" s="6" t="s">
        <v>414</v>
      </c>
      <c r="C381" s="6" t="s">
        <v>25</v>
      </c>
      <c r="D381" s="6" t="s">
        <v>26</v>
      </c>
      <c r="E381" s="6" t="s">
        <v>20</v>
      </c>
      <c r="F381" s="6" t="s">
        <v>31</v>
      </c>
      <c r="G381" s="6" t="s">
        <v>46</v>
      </c>
      <c r="H381" s="7">
        <v>96.98</v>
      </c>
      <c r="I381" s="9">
        <v>4</v>
      </c>
      <c r="J381" s="7">
        <v>19.396000000000001</v>
      </c>
      <c r="K381" s="7">
        <v>407.31599999999997</v>
      </c>
      <c r="L381" s="12">
        <v>43502</v>
      </c>
      <c r="M381" s="14">
        <v>0.72222222222222221</v>
      </c>
      <c r="N381" s="6" t="s">
        <v>23</v>
      </c>
      <c r="O381" s="7">
        <v>387.92</v>
      </c>
      <c r="P381" s="2">
        <v>4.7619047620000003</v>
      </c>
      <c r="Q381" s="7">
        <v>19.396000000000001</v>
      </c>
      <c r="R381" s="8">
        <v>9.4</v>
      </c>
      <c r="S381" s="16">
        <f t="shared" si="65"/>
        <v>192898.26150000014</v>
      </c>
      <c r="T381" s="16">
        <f t="shared" si="66"/>
        <v>10.6785</v>
      </c>
      <c r="U381" s="17">
        <f t="shared" si="67"/>
        <v>1034.46</v>
      </c>
      <c r="V381">
        <f t="shared" si="68"/>
        <v>622</v>
      </c>
      <c r="W381">
        <f t="shared" si="69"/>
        <v>595</v>
      </c>
      <c r="X381">
        <f t="shared" si="70"/>
        <v>622</v>
      </c>
      <c r="Y381" s="17">
        <f t="shared" si="71"/>
        <v>310.1258223472671</v>
      </c>
      <c r="Z381" t="str">
        <f t="shared" si="72"/>
        <v>Good Product</v>
      </c>
      <c r="AA381" t="str">
        <f t="shared" si="73"/>
        <v>Bad</v>
      </c>
      <c r="AB381" t="str">
        <f t="shared" si="74"/>
        <v>High</v>
      </c>
      <c r="AC381">
        <f t="shared" si="75"/>
        <v>66705.030000000057</v>
      </c>
      <c r="AD381">
        <f t="shared" si="76"/>
        <v>34949.795999999995</v>
      </c>
      <c r="AE381">
        <f t="shared" si="77"/>
        <v>26684.657999999996</v>
      </c>
    </row>
    <row r="382" spans="1:31" ht="15.75" customHeight="1" x14ac:dyDescent="0.2">
      <c r="A382" s="1"/>
      <c r="B382" s="6" t="s">
        <v>415</v>
      </c>
      <c r="C382" s="6" t="s">
        <v>42</v>
      </c>
      <c r="D382" s="6" t="s">
        <v>43</v>
      </c>
      <c r="E382" s="6" t="s">
        <v>27</v>
      </c>
      <c r="F382" s="6" t="s">
        <v>21</v>
      </c>
      <c r="G382" s="6" t="s">
        <v>28</v>
      </c>
      <c r="H382" s="7">
        <v>23.65</v>
      </c>
      <c r="I382" s="9">
        <v>4</v>
      </c>
      <c r="J382" s="7">
        <v>4.7300000000000004</v>
      </c>
      <c r="K382" s="7">
        <v>99.33</v>
      </c>
      <c r="L382" s="12">
        <v>43495</v>
      </c>
      <c r="M382" s="14">
        <v>0.56388888888888888</v>
      </c>
      <c r="N382" s="6" t="s">
        <v>33</v>
      </c>
      <c r="O382" s="7">
        <v>94.6</v>
      </c>
      <c r="P382" s="2">
        <v>4.7619047620000003</v>
      </c>
      <c r="Q382" s="7">
        <v>4.7300000000000004</v>
      </c>
      <c r="R382" s="8">
        <v>4</v>
      </c>
      <c r="S382" s="16">
        <f t="shared" si="65"/>
        <v>192490.94550000015</v>
      </c>
      <c r="T382" s="16">
        <f t="shared" si="66"/>
        <v>10.6785</v>
      </c>
      <c r="U382" s="17">
        <f t="shared" si="67"/>
        <v>1034.46</v>
      </c>
      <c r="V382">
        <f t="shared" si="68"/>
        <v>621</v>
      </c>
      <c r="W382">
        <f t="shared" si="69"/>
        <v>595</v>
      </c>
      <c r="X382">
        <f t="shared" si="70"/>
        <v>621</v>
      </c>
      <c r="Y382" s="17">
        <f t="shared" si="71"/>
        <v>309.96931642512101</v>
      </c>
      <c r="Z382" t="str">
        <f t="shared" si="72"/>
        <v>Bad Product</v>
      </c>
      <c r="AA382" t="str">
        <f t="shared" si="73"/>
        <v>Bad</v>
      </c>
      <c r="AB382" t="str">
        <f t="shared" si="74"/>
        <v>Low</v>
      </c>
      <c r="AC382">
        <f t="shared" si="75"/>
        <v>66705.030000000057</v>
      </c>
      <c r="AD382">
        <f t="shared" si="76"/>
        <v>34949.795999999995</v>
      </c>
      <c r="AE382">
        <f t="shared" si="77"/>
        <v>26684.657999999996</v>
      </c>
    </row>
    <row r="383" spans="1:31" ht="15.75" customHeight="1" x14ac:dyDescent="0.2">
      <c r="A383" s="1"/>
      <c r="B383" s="6" t="s">
        <v>416</v>
      </c>
      <c r="C383" s="6" t="s">
        <v>18</v>
      </c>
      <c r="D383" s="6" t="s">
        <v>19</v>
      </c>
      <c r="E383" s="6" t="s">
        <v>20</v>
      </c>
      <c r="F383" s="6" t="s">
        <v>31</v>
      </c>
      <c r="G383" s="6" t="s">
        <v>36</v>
      </c>
      <c r="H383" s="7">
        <v>82.33</v>
      </c>
      <c r="I383" s="9">
        <v>4</v>
      </c>
      <c r="J383" s="7">
        <v>16.466000000000001</v>
      </c>
      <c r="K383" s="7">
        <v>345.786</v>
      </c>
      <c r="L383" s="12">
        <v>43476</v>
      </c>
      <c r="M383" s="14">
        <v>0.44236111111111109</v>
      </c>
      <c r="N383" s="6" t="s">
        <v>33</v>
      </c>
      <c r="O383" s="7">
        <v>329.32</v>
      </c>
      <c r="P383" s="2">
        <v>4.7619047620000003</v>
      </c>
      <c r="Q383" s="7">
        <v>16.466000000000001</v>
      </c>
      <c r="R383" s="8">
        <v>7.5</v>
      </c>
      <c r="S383" s="16">
        <f t="shared" si="65"/>
        <v>192391.61550000016</v>
      </c>
      <c r="T383" s="16">
        <f t="shared" si="66"/>
        <v>10.6785</v>
      </c>
      <c r="U383" s="17">
        <f t="shared" si="67"/>
        <v>1034.46</v>
      </c>
      <c r="V383">
        <f t="shared" si="68"/>
        <v>620</v>
      </c>
      <c r="W383">
        <f t="shared" si="69"/>
        <v>595</v>
      </c>
      <c r="X383">
        <f t="shared" si="70"/>
        <v>620</v>
      </c>
      <c r="Y383" s="17">
        <f t="shared" si="71"/>
        <v>310.3090572580648</v>
      </c>
      <c r="Z383" t="str">
        <f t="shared" si="72"/>
        <v>Bad Product</v>
      </c>
      <c r="AA383" t="str">
        <f t="shared" si="73"/>
        <v>Bad</v>
      </c>
      <c r="AB383" t="str">
        <f t="shared" si="74"/>
        <v>Medium</v>
      </c>
      <c r="AC383">
        <f t="shared" si="75"/>
        <v>66605.700000000055</v>
      </c>
      <c r="AD383">
        <f t="shared" si="76"/>
        <v>34850.466</v>
      </c>
      <c r="AE383">
        <f t="shared" si="77"/>
        <v>26684.657999999996</v>
      </c>
    </row>
    <row r="384" spans="1:31" ht="15.75" customHeight="1" x14ac:dyDescent="0.2">
      <c r="A384" s="1"/>
      <c r="B384" s="6" t="s">
        <v>417</v>
      </c>
      <c r="C384" s="6" t="s">
        <v>25</v>
      </c>
      <c r="D384" s="6" t="s">
        <v>26</v>
      </c>
      <c r="E384" s="6" t="s">
        <v>27</v>
      </c>
      <c r="F384" s="6" t="s">
        <v>21</v>
      </c>
      <c r="G384" s="6" t="s">
        <v>28</v>
      </c>
      <c r="H384" s="7">
        <v>26.61</v>
      </c>
      <c r="I384" s="9">
        <v>2</v>
      </c>
      <c r="J384" s="7">
        <v>2.661</v>
      </c>
      <c r="K384" s="7">
        <v>55.881</v>
      </c>
      <c r="L384" s="12">
        <v>43543</v>
      </c>
      <c r="M384" s="14">
        <v>0.60763888888888884</v>
      </c>
      <c r="N384" s="6" t="s">
        <v>29</v>
      </c>
      <c r="O384" s="7">
        <v>53.22</v>
      </c>
      <c r="P384" s="2">
        <v>4.7619047620000003</v>
      </c>
      <c r="Q384" s="7">
        <v>2.661</v>
      </c>
      <c r="R384" s="8">
        <v>4.2</v>
      </c>
      <c r="S384" s="16">
        <f t="shared" si="65"/>
        <v>192045.82950000014</v>
      </c>
      <c r="T384" s="16">
        <f t="shared" si="66"/>
        <v>10.6785</v>
      </c>
      <c r="U384" s="17">
        <f t="shared" si="67"/>
        <v>1034.46</v>
      </c>
      <c r="V384">
        <f t="shared" si="68"/>
        <v>619</v>
      </c>
      <c r="W384">
        <f t="shared" si="69"/>
        <v>595</v>
      </c>
      <c r="X384">
        <f t="shared" si="70"/>
        <v>619</v>
      </c>
      <c r="Y384" s="17">
        <f t="shared" si="71"/>
        <v>310.25174394184188</v>
      </c>
      <c r="Z384" t="str">
        <f t="shared" si="72"/>
        <v>Bad Product</v>
      </c>
      <c r="AA384" t="str">
        <f t="shared" si="73"/>
        <v>Bad</v>
      </c>
      <c r="AB384" t="str">
        <f t="shared" si="74"/>
        <v>Low</v>
      </c>
      <c r="AC384">
        <f t="shared" si="75"/>
        <v>66605.700000000055</v>
      </c>
      <c r="AD384">
        <f t="shared" si="76"/>
        <v>34850.466</v>
      </c>
      <c r="AE384">
        <f t="shared" si="77"/>
        <v>26338.872000000003</v>
      </c>
    </row>
    <row r="385" spans="1:31" ht="15.75" customHeight="1" x14ac:dyDescent="0.2">
      <c r="A385" s="1"/>
      <c r="B385" s="6" t="s">
        <v>418</v>
      </c>
      <c r="C385" s="6" t="s">
        <v>42</v>
      </c>
      <c r="D385" s="6" t="s">
        <v>43</v>
      </c>
      <c r="E385" s="6" t="s">
        <v>27</v>
      </c>
      <c r="F385" s="6" t="s">
        <v>21</v>
      </c>
      <c r="G385" s="6" t="s">
        <v>44</v>
      </c>
      <c r="H385" s="7">
        <v>99.69</v>
      </c>
      <c r="I385" s="9">
        <v>5</v>
      </c>
      <c r="J385" s="7">
        <v>24.922499999999999</v>
      </c>
      <c r="K385" s="7">
        <v>523.37249999999995</v>
      </c>
      <c r="L385" s="12">
        <v>43479</v>
      </c>
      <c r="M385" s="14">
        <v>0.50624999999999998</v>
      </c>
      <c r="N385" s="6" t="s">
        <v>29</v>
      </c>
      <c r="O385" s="7">
        <v>498.45</v>
      </c>
      <c r="P385" s="2">
        <v>4.7619047620000003</v>
      </c>
      <c r="Q385" s="7">
        <v>24.922499999999999</v>
      </c>
      <c r="R385" s="8">
        <v>9.9</v>
      </c>
      <c r="S385" s="16">
        <f t="shared" si="65"/>
        <v>191989.94850000014</v>
      </c>
      <c r="T385" s="16">
        <f t="shared" si="66"/>
        <v>10.6785</v>
      </c>
      <c r="U385" s="17">
        <f t="shared" si="67"/>
        <v>1034.46</v>
      </c>
      <c r="V385">
        <f t="shared" si="68"/>
        <v>618</v>
      </c>
      <c r="W385">
        <f t="shared" si="69"/>
        <v>595</v>
      </c>
      <c r="X385">
        <f t="shared" si="70"/>
        <v>618</v>
      </c>
      <c r="Y385" s="17">
        <f t="shared" si="71"/>
        <v>310.6633470873789</v>
      </c>
      <c r="Z385" t="str">
        <f t="shared" si="72"/>
        <v>Good Product</v>
      </c>
      <c r="AA385" t="str">
        <f t="shared" si="73"/>
        <v>Good</v>
      </c>
      <c r="AB385" t="str">
        <f t="shared" si="74"/>
        <v>High</v>
      </c>
      <c r="AC385">
        <f t="shared" si="75"/>
        <v>66605.700000000055</v>
      </c>
      <c r="AD385">
        <f t="shared" si="76"/>
        <v>34850.466</v>
      </c>
      <c r="AE385">
        <f t="shared" si="77"/>
        <v>26338.872000000003</v>
      </c>
    </row>
    <row r="386" spans="1:31" ht="15.75" customHeight="1" x14ac:dyDescent="0.2">
      <c r="A386" s="1"/>
      <c r="B386" s="6" t="s">
        <v>419</v>
      </c>
      <c r="C386" s="6" t="s">
        <v>25</v>
      </c>
      <c r="D386" s="6" t="s">
        <v>26</v>
      </c>
      <c r="E386" s="6" t="s">
        <v>20</v>
      </c>
      <c r="F386" s="6" t="s">
        <v>21</v>
      </c>
      <c r="G386" s="6" t="s">
        <v>44</v>
      </c>
      <c r="H386" s="7">
        <v>74.89</v>
      </c>
      <c r="I386" s="9">
        <v>4</v>
      </c>
      <c r="J386" s="7">
        <v>14.978</v>
      </c>
      <c r="K386" s="7">
        <v>314.53800000000001</v>
      </c>
      <c r="L386" s="12">
        <v>43525</v>
      </c>
      <c r="M386" s="14">
        <v>0.64722222222222225</v>
      </c>
      <c r="N386" s="6" t="s">
        <v>23</v>
      </c>
      <c r="O386" s="7">
        <v>299.56</v>
      </c>
      <c r="P386" s="2">
        <v>4.7619047620000003</v>
      </c>
      <c r="Q386" s="7">
        <v>14.978</v>
      </c>
      <c r="R386" s="8">
        <v>4.2</v>
      </c>
      <c r="S386" s="16">
        <f t="shared" si="65"/>
        <v>191466.57600000015</v>
      </c>
      <c r="T386" s="16">
        <f t="shared" si="66"/>
        <v>10.6785</v>
      </c>
      <c r="U386" s="17">
        <f t="shared" si="67"/>
        <v>1034.46</v>
      </c>
      <c r="V386">
        <f t="shared" si="68"/>
        <v>617</v>
      </c>
      <c r="W386">
        <f t="shared" si="69"/>
        <v>595</v>
      </c>
      <c r="X386">
        <f t="shared" si="70"/>
        <v>617</v>
      </c>
      <c r="Y386" s="17">
        <f t="shared" si="71"/>
        <v>310.31859967585115</v>
      </c>
      <c r="Z386" t="str">
        <f t="shared" si="72"/>
        <v>Bad Product</v>
      </c>
      <c r="AA386" t="str">
        <f t="shared" si="73"/>
        <v>Bad</v>
      </c>
      <c r="AB386" t="str">
        <f t="shared" si="74"/>
        <v>Low</v>
      </c>
      <c r="AC386">
        <f t="shared" si="75"/>
        <v>66082.327500000058</v>
      </c>
      <c r="AD386">
        <f t="shared" si="76"/>
        <v>34327.093499999995</v>
      </c>
      <c r="AE386">
        <f t="shared" si="77"/>
        <v>26338.872000000003</v>
      </c>
    </row>
    <row r="387" spans="1:31" ht="15.75" customHeight="1" x14ac:dyDescent="0.2">
      <c r="A387" s="1"/>
      <c r="B387" s="6" t="s">
        <v>420</v>
      </c>
      <c r="C387" s="6" t="s">
        <v>18</v>
      </c>
      <c r="D387" s="6" t="s">
        <v>19</v>
      </c>
      <c r="E387" s="6" t="s">
        <v>27</v>
      </c>
      <c r="F387" s="6" t="s">
        <v>21</v>
      </c>
      <c r="G387" s="6" t="s">
        <v>44</v>
      </c>
      <c r="H387" s="7">
        <v>40.94</v>
      </c>
      <c r="I387" s="9">
        <v>5</v>
      </c>
      <c r="J387" s="7">
        <v>10.234999999999999</v>
      </c>
      <c r="K387" s="7">
        <v>214.935</v>
      </c>
      <c r="L387" s="12">
        <v>43471</v>
      </c>
      <c r="M387" s="14">
        <v>0.58194444444444449</v>
      </c>
      <c r="N387" s="6" t="s">
        <v>23</v>
      </c>
      <c r="O387" s="7">
        <v>204.7</v>
      </c>
      <c r="P387" s="2">
        <v>4.7619047620000003</v>
      </c>
      <c r="Q387" s="7">
        <v>10.234999999999999</v>
      </c>
      <c r="R387" s="8">
        <v>9.9</v>
      </c>
      <c r="S387" s="16">
        <f t="shared" si="65"/>
        <v>191152.03800000012</v>
      </c>
      <c r="T387" s="16">
        <f t="shared" si="66"/>
        <v>10.6785</v>
      </c>
      <c r="U387" s="17">
        <f t="shared" si="67"/>
        <v>1034.46</v>
      </c>
      <c r="V387">
        <f t="shared" si="68"/>
        <v>616</v>
      </c>
      <c r="W387">
        <f t="shared" si="69"/>
        <v>595</v>
      </c>
      <c r="X387">
        <f t="shared" si="70"/>
        <v>616</v>
      </c>
      <c r="Y387" s="17">
        <f t="shared" si="71"/>
        <v>310.31175000000019</v>
      </c>
      <c r="Z387" t="str">
        <f t="shared" si="72"/>
        <v>Good Product</v>
      </c>
      <c r="AA387" t="str">
        <f t="shared" si="73"/>
        <v>Bad</v>
      </c>
      <c r="AB387" t="str">
        <f t="shared" si="74"/>
        <v>High</v>
      </c>
      <c r="AC387">
        <f t="shared" si="75"/>
        <v>66082.327500000058</v>
      </c>
      <c r="AD387">
        <f t="shared" si="76"/>
        <v>34327.093499999995</v>
      </c>
      <c r="AE387">
        <f t="shared" si="77"/>
        <v>26338.872000000003</v>
      </c>
    </row>
    <row r="388" spans="1:31" ht="15.75" customHeight="1" x14ac:dyDescent="0.2">
      <c r="A388" s="1"/>
      <c r="B388" s="6" t="s">
        <v>421</v>
      </c>
      <c r="C388" s="6" t="s">
        <v>42</v>
      </c>
      <c r="D388" s="6" t="s">
        <v>43</v>
      </c>
      <c r="E388" s="6" t="s">
        <v>20</v>
      </c>
      <c r="F388" s="6" t="s">
        <v>31</v>
      </c>
      <c r="G388" s="6" t="s">
        <v>36</v>
      </c>
      <c r="H388" s="7">
        <v>75.819999999999993</v>
      </c>
      <c r="I388" s="9">
        <v>1</v>
      </c>
      <c r="J388" s="7">
        <v>3.7909999999999999</v>
      </c>
      <c r="K388" s="7">
        <v>79.611000000000004</v>
      </c>
      <c r="L388" s="12">
        <v>43496</v>
      </c>
      <c r="M388" s="14">
        <v>0.55486111111111114</v>
      </c>
      <c r="N388" s="6" t="s">
        <v>29</v>
      </c>
      <c r="O388" s="7">
        <v>75.819999999999993</v>
      </c>
      <c r="P388" s="2">
        <v>4.7619047620000003</v>
      </c>
      <c r="Q388" s="7">
        <v>3.7909999999999999</v>
      </c>
      <c r="R388" s="8">
        <v>5.8</v>
      </c>
      <c r="S388" s="16">
        <f t="shared" ref="S388:S451" si="78">SUM(K388:K1387)</f>
        <v>190937.10300000012</v>
      </c>
      <c r="T388" s="16">
        <f t="shared" ref="T388:T451" si="79">MIN(K388:K1387)</f>
        <v>10.6785</v>
      </c>
      <c r="U388" s="17">
        <f t="shared" ref="U388:U451" si="80">MAX(K388:K1387)</f>
        <v>1034.46</v>
      </c>
      <c r="V388">
        <f t="shared" ref="V388:V451" si="81">COUNT(R388:R1387)</f>
        <v>615</v>
      </c>
      <c r="W388">
        <f t="shared" ref="W388:W451" si="82">COUNTBLANK(B1353:R1387)</f>
        <v>595</v>
      </c>
      <c r="X388">
        <f t="shared" ref="X388:X451" si="83">COUNTA(C388:C1387)</f>
        <v>615</v>
      </c>
      <c r="Y388" s="17">
        <f t="shared" ref="Y388:Y451" si="84">AVERAGE(K388:K1387)</f>
        <v>310.46683414634168</v>
      </c>
      <c r="Z388" t="str">
        <f t="shared" ref="Z388:Z451" si="85">IF(R388&gt;8,"Good Product","Bad Product")</f>
        <v>Bad Product</v>
      </c>
      <c r="AA388" t="str">
        <f t="shared" ref="AA388:AA451" si="86">IF(AND(R388&gt;8,K388&gt;500),"Good","Bad")</f>
        <v>Bad</v>
      </c>
      <c r="AB388" t="str">
        <f t="shared" ref="AB388:AB451" si="87">IF(R388&gt;8,"High", IF(R388&lt;6.5,"Low","Medium"))</f>
        <v>Low</v>
      </c>
      <c r="AC388">
        <f t="shared" ref="AC388:AC451" si="88">SUMIF(C388:C1387,"B",K388:K1387)</f>
        <v>66082.327500000058</v>
      </c>
      <c r="AD388">
        <f t="shared" ref="AD388:AD451" si="89">SUMIFS(K388:K1387,C388:C1387,"B",F388:F1387,"Female")</f>
        <v>34327.093499999995</v>
      </c>
      <c r="AE388">
        <f t="shared" ref="AE388:AE451" si="90">SUMIFS(K388:K1387,C388:C1387,"A",F388:F1387,"Male")</f>
        <v>26338.872000000003</v>
      </c>
    </row>
    <row r="389" spans="1:31" ht="15.75" customHeight="1" x14ac:dyDescent="0.2">
      <c r="A389" s="1"/>
      <c r="B389" s="6" t="s">
        <v>422</v>
      </c>
      <c r="C389" s="6" t="s">
        <v>25</v>
      </c>
      <c r="D389" s="6" t="s">
        <v>26</v>
      </c>
      <c r="E389" s="6" t="s">
        <v>27</v>
      </c>
      <c r="F389" s="6" t="s">
        <v>31</v>
      </c>
      <c r="G389" s="6" t="s">
        <v>44</v>
      </c>
      <c r="H389" s="7">
        <v>46.77</v>
      </c>
      <c r="I389" s="9">
        <v>6</v>
      </c>
      <c r="J389" s="7">
        <v>14.031000000000001</v>
      </c>
      <c r="K389" s="7">
        <v>294.65100000000001</v>
      </c>
      <c r="L389" s="12">
        <v>43535</v>
      </c>
      <c r="M389" s="14">
        <v>0.56736111111111109</v>
      </c>
      <c r="N389" s="6" t="s">
        <v>29</v>
      </c>
      <c r="O389" s="7">
        <v>280.62</v>
      </c>
      <c r="P389" s="2">
        <v>4.7619047620000003</v>
      </c>
      <c r="Q389" s="7">
        <v>14.031000000000001</v>
      </c>
      <c r="R389" s="8">
        <v>6</v>
      </c>
      <c r="S389" s="16">
        <f t="shared" si="78"/>
        <v>190857.49200000014</v>
      </c>
      <c r="T389" s="16">
        <f t="shared" si="79"/>
        <v>10.6785</v>
      </c>
      <c r="U389" s="17">
        <f t="shared" si="80"/>
        <v>1034.46</v>
      </c>
      <c r="V389">
        <f t="shared" si="81"/>
        <v>614</v>
      </c>
      <c r="W389">
        <f t="shared" si="82"/>
        <v>595</v>
      </c>
      <c r="X389">
        <f t="shared" si="83"/>
        <v>614</v>
      </c>
      <c r="Y389" s="17">
        <f t="shared" si="84"/>
        <v>310.84282084690579</v>
      </c>
      <c r="Z389" t="str">
        <f t="shared" si="85"/>
        <v>Bad Product</v>
      </c>
      <c r="AA389" t="str">
        <f t="shared" si="86"/>
        <v>Bad</v>
      </c>
      <c r="AB389" t="str">
        <f t="shared" si="87"/>
        <v>Low</v>
      </c>
      <c r="AC389">
        <f t="shared" si="88"/>
        <v>66002.716500000053</v>
      </c>
      <c r="AD389">
        <f t="shared" si="89"/>
        <v>34327.093499999995</v>
      </c>
      <c r="AE389">
        <f t="shared" si="90"/>
        <v>26338.872000000003</v>
      </c>
    </row>
    <row r="390" spans="1:31" ht="15.75" customHeight="1" x14ac:dyDescent="0.2">
      <c r="A390" s="1"/>
      <c r="B390" s="6" t="s">
        <v>423</v>
      </c>
      <c r="C390" s="6" t="s">
        <v>18</v>
      </c>
      <c r="D390" s="6" t="s">
        <v>19</v>
      </c>
      <c r="E390" s="6" t="s">
        <v>27</v>
      </c>
      <c r="F390" s="6" t="s">
        <v>21</v>
      </c>
      <c r="G390" s="6" t="s">
        <v>22</v>
      </c>
      <c r="H390" s="7">
        <v>32.32</v>
      </c>
      <c r="I390" s="9">
        <v>10</v>
      </c>
      <c r="J390" s="7">
        <v>16.16</v>
      </c>
      <c r="K390" s="7">
        <v>339.36</v>
      </c>
      <c r="L390" s="12">
        <v>43516</v>
      </c>
      <c r="M390" s="14">
        <v>0.7006944444444444</v>
      </c>
      <c r="N390" s="6" t="s">
        <v>33</v>
      </c>
      <c r="O390" s="7">
        <v>323.2</v>
      </c>
      <c r="P390" s="2">
        <v>4.7619047620000003</v>
      </c>
      <c r="Q390" s="7">
        <v>16.16</v>
      </c>
      <c r="R390" s="8">
        <v>10</v>
      </c>
      <c r="S390" s="16">
        <f t="shared" si="78"/>
        <v>190562.84100000013</v>
      </c>
      <c r="T390" s="16">
        <f t="shared" si="79"/>
        <v>10.6785</v>
      </c>
      <c r="U390" s="17">
        <f t="shared" si="80"/>
        <v>1034.46</v>
      </c>
      <c r="V390">
        <f t="shared" si="81"/>
        <v>613</v>
      </c>
      <c r="W390">
        <f t="shared" si="82"/>
        <v>595</v>
      </c>
      <c r="X390">
        <f t="shared" si="83"/>
        <v>613</v>
      </c>
      <c r="Y390" s="17">
        <f t="shared" si="84"/>
        <v>310.86923491027756</v>
      </c>
      <c r="Z390" t="str">
        <f t="shared" si="85"/>
        <v>Good Product</v>
      </c>
      <c r="AA390" t="str">
        <f t="shared" si="86"/>
        <v>Bad</v>
      </c>
      <c r="AB390" t="str">
        <f t="shared" si="87"/>
        <v>High</v>
      </c>
      <c r="AC390">
        <f t="shared" si="88"/>
        <v>66002.716500000053</v>
      </c>
      <c r="AD390">
        <f t="shared" si="89"/>
        <v>34327.093499999995</v>
      </c>
      <c r="AE390">
        <f t="shared" si="90"/>
        <v>26338.872000000003</v>
      </c>
    </row>
    <row r="391" spans="1:31" ht="15.75" customHeight="1" x14ac:dyDescent="0.2">
      <c r="A391" s="1"/>
      <c r="B391" s="6" t="s">
        <v>424</v>
      </c>
      <c r="C391" s="6" t="s">
        <v>25</v>
      </c>
      <c r="D391" s="6" t="s">
        <v>26</v>
      </c>
      <c r="E391" s="6" t="s">
        <v>20</v>
      </c>
      <c r="F391" s="6" t="s">
        <v>21</v>
      </c>
      <c r="G391" s="6" t="s">
        <v>46</v>
      </c>
      <c r="H391" s="7">
        <v>54.07</v>
      </c>
      <c r="I391" s="9">
        <v>9</v>
      </c>
      <c r="J391" s="7">
        <v>24.331499999999998</v>
      </c>
      <c r="K391" s="7">
        <v>510.9615</v>
      </c>
      <c r="L391" s="12">
        <v>43492</v>
      </c>
      <c r="M391" s="14">
        <v>0.62152777777777779</v>
      </c>
      <c r="N391" s="6" t="s">
        <v>23</v>
      </c>
      <c r="O391" s="7">
        <v>486.63</v>
      </c>
      <c r="P391" s="2">
        <v>4.7619047620000003</v>
      </c>
      <c r="Q391" s="7">
        <v>24.331499999999998</v>
      </c>
      <c r="R391" s="8">
        <v>9.5</v>
      </c>
      <c r="S391" s="16">
        <f t="shared" si="78"/>
        <v>190223.48100000012</v>
      </c>
      <c r="T391" s="16">
        <f t="shared" si="79"/>
        <v>10.6785</v>
      </c>
      <c r="U391" s="17">
        <f t="shared" si="80"/>
        <v>1034.46</v>
      </c>
      <c r="V391">
        <f t="shared" si="81"/>
        <v>612</v>
      </c>
      <c r="W391">
        <f t="shared" si="82"/>
        <v>595</v>
      </c>
      <c r="X391">
        <f t="shared" si="83"/>
        <v>612</v>
      </c>
      <c r="Y391" s="17">
        <f t="shared" si="84"/>
        <v>310.8226813725492</v>
      </c>
      <c r="Z391" t="str">
        <f t="shared" si="85"/>
        <v>Good Product</v>
      </c>
      <c r="AA391" t="str">
        <f t="shared" si="86"/>
        <v>Good</v>
      </c>
      <c r="AB391" t="str">
        <f t="shared" si="87"/>
        <v>High</v>
      </c>
      <c r="AC391">
        <f t="shared" si="88"/>
        <v>66002.716500000053</v>
      </c>
      <c r="AD391">
        <f t="shared" si="89"/>
        <v>34327.093499999995</v>
      </c>
      <c r="AE391">
        <f t="shared" si="90"/>
        <v>26338.872000000003</v>
      </c>
    </row>
    <row r="392" spans="1:31" ht="15.75" customHeight="1" x14ac:dyDescent="0.2">
      <c r="A392" s="1"/>
      <c r="B392" s="6" t="s">
        <v>425</v>
      </c>
      <c r="C392" s="6" t="s">
        <v>42</v>
      </c>
      <c r="D392" s="6" t="s">
        <v>43</v>
      </c>
      <c r="E392" s="6" t="s">
        <v>27</v>
      </c>
      <c r="F392" s="6" t="s">
        <v>31</v>
      </c>
      <c r="G392" s="6" t="s">
        <v>44</v>
      </c>
      <c r="H392" s="7">
        <v>18.22</v>
      </c>
      <c r="I392" s="9">
        <v>7</v>
      </c>
      <c r="J392" s="7">
        <v>6.3769999999999998</v>
      </c>
      <c r="K392" s="7">
        <v>133.917</v>
      </c>
      <c r="L392" s="12">
        <v>43534</v>
      </c>
      <c r="M392" s="14">
        <v>0.58611111111111114</v>
      </c>
      <c r="N392" s="6" t="s">
        <v>33</v>
      </c>
      <c r="O392" s="7">
        <v>127.54</v>
      </c>
      <c r="P392" s="2">
        <v>4.7619047620000003</v>
      </c>
      <c r="Q392" s="7">
        <v>6.3769999999999998</v>
      </c>
      <c r="R392" s="8">
        <v>6.6</v>
      </c>
      <c r="S392" s="16">
        <f t="shared" si="78"/>
        <v>189712.51950000011</v>
      </c>
      <c r="T392" s="16">
        <f t="shared" si="79"/>
        <v>10.6785</v>
      </c>
      <c r="U392" s="17">
        <f t="shared" si="80"/>
        <v>1034.46</v>
      </c>
      <c r="V392">
        <f t="shared" si="81"/>
        <v>611</v>
      </c>
      <c r="W392">
        <f t="shared" si="82"/>
        <v>595</v>
      </c>
      <c r="X392">
        <f t="shared" si="83"/>
        <v>611</v>
      </c>
      <c r="Y392" s="17">
        <f t="shared" si="84"/>
        <v>310.49512193126043</v>
      </c>
      <c r="Z392" t="str">
        <f t="shared" si="85"/>
        <v>Bad Product</v>
      </c>
      <c r="AA392" t="str">
        <f t="shared" si="86"/>
        <v>Bad</v>
      </c>
      <c r="AB392" t="str">
        <f t="shared" si="87"/>
        <v>Medium</v>
      </c>
      <c r="AC392">
        <f t="shared" si="88"/>
        <v>66002.716500000053</v>
      </c>
      <c r="AD392">
        <f t="shared" si="89"/>
        <v>34327.093499999995</v>
      </c>
      <c r="AE392">
        <f t="shared" si="90"/>
        <v>26338.872000000003</v>
      </c>
    </row>
    <row r="393" spans="1:31" ht="15.75" customHeight="1" x14ac:dyDescent="0.2">
      <c r="A393" s="1"/>
      <c r="B393" s="6" t="s">
        <v>426</v>
      </c>
      <c r="C393" s="6" t="s">
        <v>25</v>
      </c>
      <c r="D393" s="6" t="s">
        <v>26</v>
      </c>
      <c r="E393" s="6" t="s">
        <v>20</v>
      </c>
      <c r="F393" s="6" t="s">
        <v>21</v>
      </c>
      <c r="G393" s="6" t="s">
        <v>46</v>
      </c>
      <c r="H393" s="7">
        <v>80.48</v>
      </c>
      <c r="I393" s="9">
        <v>3</v>
      </c>
      <c r="J393" s="7">
        <v>12.071999999999999</v>
      </c>
      <c r="K393" s="7">
        <v>253.512</v>
      </c>
      <c r="L393" s="12">
        <v>43511</v>
      </c>
      <c r="M393" s="14">
        <v>0.52152777777777781</v>
      </c>
      <c r="N393" s="6" t="s">
        <v>29</v>
      </c>
      <c r="O393" s="7">
        <v>241.44</v>
      </c>
      <c r="P393" s="2">
        <v>4.7619047620000003</v>
      </c>
      <c r="Q393" s="7">
        <v>12.071999999999999</v>
      </c>
      <c r="R393" s="8">
        <v>8.1</v>
      </c>
      <c r="S393" s="16">
        <f t="shared" si="78"/>
        <v>189578.60250000012</v>
      </c>
      <c r="T393" s="16">
        <f t="shared" si="79"/>
        <v>10.6785</v>
      </c>
      <c r="U393" s="17">
        <f t="shared" si="80"/>
        <v>1034.46</v>
      </c>
      <c r="V393">
        <f t="shared" si="81"/>
        <v>610</v>
      </c>
      <c r="W393">
        <f t="shared" si="82"/>
        <v>595</v>
      </c>
      <c r="X393">
        <f t="shared" si="83"/>
        <v>610</v>
      </c>
      <c r="Y393" s="17">
        <f t="shared" si="84"/>
        <v>310.78459426229529</v>
      </c>
      <c r="Z393" t="str">
        <f t="shared" si="85"/>
        <v>Good Product</v>
      </c>
      <c r="AA393" t="str">
        <f t="shared" si="86"/>
        <v>Bad</v>
      </c>
      <c r="AB393" t="str">
        <f t="shared" si="87"/>
        <v>High</v>
      </c>
      <c r="AC393">
        <f t="shared" si="88"/>
        <v>65868.799500000052</v>
      </c>
      <c r="AD393">
        <f t="shared" si="89"/>
        <v>34327.093499999995</v>
      </c>
      <c r="AE393">
        <f t="shared" si="90"/>
        <v>26338.872000000003</v>
      </c>
    </row>
    <row r="394" spans="1:31" ht="15.75" customHeight="1" x14ac:dyDescent="0.2">
      <c r="A394" s="1"/>
      <c r="B394" s="6" t="s">
        <v>427</v>
      </c>
      <c r="C394" s="6" t="s">
        <v>42</v>
      </c>
      <c r="D394" s="6" t="s">
        <v>43</v>
      </c>
      <c r="E394" s="6" t="s">
        <v>27</v>
      </c>
      <c r="F394" s="6" t="s">
        <v>21</v>
      </c>
      <c r="G394" s="6" t="s">
        <v>46</v>
      </c>
      <c r="H394" s="7">
        <v>37.950000000000003</v>
      </c>
      <c r="I394" s="9">
        <v>10</v>
      </c>
      <c r="J394" s="7">
        <v>18.975000000000001</v>
      </c>
      <c r="K394" s="7">
        <v>398.47500000000002</v>
      </c>
      <c r="L394" s="12">
        <v>43491</v>
      </c>
      <c r="M394" s="14">
        <v>0.61875000000000002</v>
      </c>
      <c r="N394" s="6" t="s">
        <v>29</v>
      </c>
      <c r="O394" s="7">
        <v>379.5</v>
      </c>
      <c r="P394" s="2">
        <v>4.7619047620000003</v>
      </c>
      <c r="Q394" s="7">
        <v>18.975000000000001</v>
      </c>
      <c r="R394" s="8">
        <v>9.6999999999999993</v>
      </c>
      <c r="S394" s="16">
        <f t="shared" si="78"/>
        <v>189325.09050000011</v>
      </c>
      <c r="T394" s="16">
        <f t="shared" si="79"/>
        <v>10.6785</v>
      </c>
      <c r="U394" s="17">
        <f t="shared" si="80"/>
        <v>1034.46</v>
      </c>
      <c r="V394">
        <f t="shared" si="81"/>
        <v>609</v>
      </c>
      <c r="W394">
        <f t="shared" si="82"/>
        <v>595</v>
      </c>
      <c r="X394">
        <f t="shared" si="83"/>
        <v>609</v>
      </c>
      <c r="Y394" s="17">
        <f t="shared" si="84"/>
        <v>310.87863793103463</v>
      </c>
      <c r="Z394" t="str">
        <f t="shared" si="85"/>
        <v>Good Product</v>
      </c>
      <c r="AA394" t="str">
        <f t="shared" si="86"/>
        <v>Bad</v>
      </c>
      <c r="AB394" t="str">
        <f t="shared" si="87"/>
        <v>High</v>
      </c>
      <c r="AC394">
        <f t="shared" si="88"/>
        <v>65868.799500000052</v>
      </c>
      <c r="AD394">
        <f t="shared" si="89"/>
        <v>34327.093499999995</v>
      </c>
      <c r="AE394">
        <f t="shared" si="90"/>
        <v>26338.872000000003</v>
      </c>
    </row>
    <row r="395" spans="1:31" ht="15.75" customHeight="1" x14ac:dyDescent="0.2">
      <c r="A395" s="1"/>
      <c r="B395" s="6" t="s">
        <v>428</v>
      </c>
      <c r="C395" s="6" t="s">
        <v>18</v>
      </c>
      <c r="D395" s="6" t="s">
        <v>19</v>
      </c>
      <c r="E395" s="6" t="s">
        <v>20</v>
      </c>
      <c r="F395" s="6" t="s">
        <v>31</v>
      </c>
      <c r="G395" s="6" t="s">
        <v>28</v>
      </c>
      <c r="H395" s="7">
        <v>76.819999999999993</v>
      </c>
      <c r="I395" s="9">
        <v>1</v>
      </c>
      <c r="J395" s="7">
        <v>3.8410000000000002</v>
      </c>
      <c r="K395" s="7">
        <v>80.661000000000001</v>
      </c>
      <c r="L395" s="12">
        <v>43509</v>
      </c>
      <c r="M395" s="14">
        <v>0.76875000000000004</v>
      </c>
      <c r="N395" s="6" t="s">
        <v>23</v>
      </c>
      <c r="O395" s="7">
        <v>76.819999999999993</v>
      </c>
      <c r="P395" s="2">
        <v>4.7619047620000003</v>
      </c>
      <c r="Q395" s="7">
        <v>3.8410000000000002</v>
      </c>
      <c r="R395" s="8">
        <v>7.2</v>
      </c>
      <c r="S395" s="16">
        <f t="shared" si="78"/>
        <v>188926.6155000001</v>
      </c>
      <c r="T395" s="16">
        <f t="shared" si="79"/>
        <v>10.6785</v>
      </c>
      <c r="U395" s="17">
        <f t="shared" si="80"/>
        <v>1034.46</v>
      </c>
      <c r="V395">
        <f t="shared" si="81"/>
        <v>608</v>
      </c>
      <c r="W395">
        <f t="shared" si="82"/>
        <v>595</v>
      </c>
      <c r="X395">
        <f t="shared" si="83"/>
        <v>608</v>
      </c>
      <c r="Y395" s="17">
        <f t="shared" si="84"/>
        <v>310.73456496710543</v>
      </c>
      <c r="Z395" t="str">
        <f t="shared" si="85"/>
        <v>Bad Product</v>
      </c>
      <c r="AA395" t="str">
        <f t="shared" si="86"/>
        <v>Bad</v>
      </c>
      <c r="AB395" t="str">
        <f t="shared" si="87"/>
        <v>Medium</v>
      </c>
      <c r="AC395">
        <f t="shared" si="88"/>
        <v>65470.324500000053</v>
      </c>
      <c r="AD395">
        <f t="shared" si="89"/>
        <v>33928.61849999999</v>
      </c>
      <c r="AE395">
        <f t="shared" si="90"/>
        <v>26338.872000000003</v>
      </c>
    </row>
    <row r="396" spans="1:31" ht="15.75" customHeight="1" x14ac:dyDescent="0.2">
      <c r="A396" s="1"/>
      <c r="B396" s="6" t="s">
        <v>429</v>
      </c>
      <c r="C396" s="6" t="s">
        <v>18</v>
      </c>
      <c r="D396" s="6" t="s">
        <v>19</v>
      </c>
      <c r="E396" s="6" t="s">
        <v>20</v>
      </c>
      <c r="F396" s="6" t="s">
        <v>21</v>
      </c>
      <c r="G396" s="6" t="s">
        <v>36</v>
      </c>
      <c r="H396" s="7">
        <v>52.26</v>
      </c>
      <c r="I396" s="9">
        <v>10</v>
      </c>
      <c r="J396" s="7">
        <v>26.13</v>
      </c>
      <c r="K396" s="7">
        <v>548.73</v>
      </c>
      <c r="L396" s="12">
        <v>43533</v>
      </c>
      <c r="M396" s="14">
        <v>0.53125</v>
      </c>
      <c r="N396" s="6" t="s">
        <v>33</v>
      </c>
      <c r="O396" s="7">
        <v>522.6</v>
      </c>
      <c r="P396" s="2">
        <v>4.7619047620000003</v>
      </c>
      <c r="Q396" s="7">
        <v>26.13</v>
      </c>
      <c r="R396" s="8">
        <v>6.2</v>
      </c>
      <c r="S396" s="16">
        <f t="shared" si="78"/>
        <v>188845.95450000011</v>
      </c>
      <c r="T396" s="16">
        <f t="shared" si="79"/>
        <v>10.6785</v>
      </c>
      <c r="U396" s="17">
        <f t="shared" si="80"/>
        <v>1034.46</v>
      </c>
      <c r="V396">
        <f t="shared" si="81"/>
        <v>607</v>
      </c>
      <c r="W396">
        <f t="shared" si="82"/>
        <v>595</v>
      </c>
      <c r="X396">
        <f t="shared" si="83"/>
        <v>607</v>
      </c>
      <c r="Y396" s="17">
        <f t="shared" si="84"/>
        <v>311.11359884678768</v>
      </c>
      <c r="Z396" t="str">
        <f t="shared" si="85"/>
        <v>Bad Product</v>
      </c>
      <c r="AA396" t="str">
        <f t="shared" si="86"/>
        <v>Bad</v>
      </c>
      <c r="AB396" t="str">
        <f t="shared" si="87"/>
        <v>Low</v>
      </c>
      <c r="AC396">
        <f t="shared" si="88"/>
        <v>65470.324500000053</v>
      </c>
      <c r="AD396">
        <f t="shared" si="89"/>
        <v>33928.61849999999</v>
      </c>
      <c r="AE396">
        <f t="shared" si="90"/>
        <v>26258.210999999996</v>
      </c>
    </row>
    <row r="397" spans="1:31" ht="15.75" customHeight="1" x14ac:dyDescent="0.2">
      <c r="A397" s="1"/>
      <c r="B397" s="6" t="s">
        <v>430</v>
      </c>
      <c r="C397" s="6" t="s">
        <v>18</v>
      </c>
      <c r="D397" s="6" t="s">
        <v>19</v>
      </c>
      <c r="E397" s="6" t="s">
        <v>27</v>
      </c>
      <c r="F397" s="6" t="s">
        <v>21</v>
      </c>
      <c r="G397" s="6" t="s">
        <v>22</v>
      </c>
      <c r="H397" s="7">
        <v>79.739999999999995</v>
      </c>
      <c r="I397" s="9">
        <v>1</v>
      </c>
      <c r="J397" s="7">
        <v>3.9870000000000001</v>
      </c>
      <c r="K397" s="7">
        <v>83.727000000000004</v>
      </c>
      <c r="L397" s="12">
        <v>43530</v>
      </c>
      <c r="M397" s="14">
        <v>0.44166666666666665</v>
      </c>
      <c r="N397" s="6" t="s">
        <v>23</v>
      </c>
      <c r="O397" s="7">
        <v>79.739999999999995</v>
      </c>
      <c r="P397" s="2">
        <v>4.7619047620000003</v>
      </c>
      <c r="Q397" s="7">
        <v>3.9870000000000001</v>
      </c>
      <c r="R397" s="8">
        <v>7.3</v>
      </c>
      <c r="S397" s="16">
        <f t="shared" si="78"/>
        <v>188297.2245000001</v>
      </c>
      <c r="T397" s="16">
        <f t="shared" si="79"/>
        <v>10.6785</v>
      </c>
      <c r="U397" s="17">
        <f t="shared" si="80"/>
        <v>1034.46</v>
      </c>
      <c r="V397">
        <f t="shared" si="81"/>
        <v>606</v>
      </c>
      <c r="W397">
        <f t="shared" si="82"/>
        <v>595</v>
      </c>
      <c r="X397">
        <f t="shared" si="83"/>
        <v>606</v>
      </c>
      <c r="Y397" s="17">
        <f t="shared" si="84"/>
        <v>310.72149257425758</v>
      </c>
      <c r="Z397" t="str">
        <f t="shared" si="85"/>
        <v>Bad Product</v>
      </c>
      <c r="AA397" t="str">
        <f t="shared" si="86"/>
        <v>Bad</v>
      </c>
      <c r="AB397" t="str">
        <f t="shared" si="87"/>
        <v>Medium</v>
      </c>
      <c r="AC397">
        <f t="shared" si="88"/>
        <v>65470.324500000053</v>
      </c>
      <c r="AD397">
        <f t="shared" si="89"/>
        <v>33928.61849999999</v>
      </c>
      <c r="AE397">
        <f t="shared" si="90"/>
        <v>26258.210999999996</v>
      </c>
    </row>
    <row r="398" spans="1:31" ht="15.75" customHeight="1" x14ac:dyDescent="0.2">
      <c r="A398" s="1"/>
      <c r="B398" s="6" t="s">
        <v>431</v>
      </c>
      <c r="C398" s="6" t="s">
        <v>18</v>
      </c>
      <c r="D398" s="6" t="s">
        <v>19</v>
      </c>
      <c r="E398" s="6" t="s">
        <v>27</v>
      </c>
      <c r="F398" s="6" t="s">
        <v>21</v>
      </c>
      <c r="G398" s="6" t="s">
        <v>22</v>
      </c>
      <c r="H398" s="7">
        <v>77.5</v>
      </c>
      <c r="I398" s="9">
        <v>5</v>
      </c>
      <c r="J398" s="7">
        <v>19.375</v>
      </c>
      <c r="K398" s="7">
        <v>406.875</v>
      </c>
      <c r="L398" s="12">
        <v>43489</v>
      </c>
      <c r="M398" s="14">
        <v>0.85833333333333328</v>
      </c>
      <c r="N398" s="6" t="s">
        <v>23</v>
      </c>
      <c r="O398" s="7">
        <v>387.5</v>
      </c>
      <c r="P398" s="2">
        <v>4.7619047620000003</v>
      </c>
      <c r="Q398" s="7">
        <v>19.375</v>
      </c>
      <c r="R398" s="8">
        <v>4.3</v>
      </c>
      <c r="S398" s="16">
        <f t="shared" si="78"/>
        <v>188213.49750000011</v>
      </c>
      <c r="T398" s="16">
        <f t="shared" si="79"/>
        <v>10.6785</v>
      </c>
      <c r="U398" s="17">
        <f t="shared" si="80"/>
        <v>1034.46</v>
      </c>
      <c r="V398">
        <f t="shared" si="81"/>
        <v>605</v>
      </c>
      <c r="W398">
        <f t="shared" si="82"/>
        <v>595</v>
      </c>
      <c r="X398">
        <f t="shared" si="83"/>
        <v>605</v>
      </c>
      <c r="Y398" s="17">
        <f t="shared" si="84"/>
        <v>311.09669008264484</v>
      </c>
      <c r="Z398" t="str">
        <f t="shared" si="85"/>
        <v>Bad Product</v>
      </c>
      <c r="AA398" t="str">
        <f t="shared" si="86"/>
        <v>Bad</v>
      </c>
      <c r="AB398" t="str">
        <f t="shared" si="87"/>
        <v>Low</v>
      </c>
      <c r="AC398">
        <f t="shared" si="88"/>
        <v>65470.324500000053</v>
      </c>
      <c r="AD398">
        <f t="shared" si="89"/>
        <v>33928.61849999999</v>
      </c>
      <c r="AE398">
        <f t="shared" si="90"/>
        <v>26258.210999999996</v>
      </c>
    </row>
    <row r="399" spans="1:31" ht="15.75" customHeight="1" x14ac:dyDescent="0.2">
      <c r="A399" s="1"/>
      <c r="B399" s="6" t="s">
        <v>432</v>
      </c>
      <c r="C399" s="6" t="s">
        <v>18</v>
      </c>
      <c r="D399" s="6" t="s">
        <v>19</v>
      </c>
      <c r="E399" s="6" t="s">
        <v>27</v>
      </c>
      <c r="F399" s="6" t="s">
        <v>21</v>
      </c>
      <c r="G399" s="6" t="s">
        <v>44</v>
      </c>
      <c r="H399" s="7">
        <v>54.27</v>
      </c>
      <c r="I399" s="9">
        <v>5</v>
      </c>
      <c r="J399" s="7">
        <v>13.567500000000001</v>
      </c>
      <c r="K399" s="7">
        <v>284.91750000000002</v>
      </c>
      <c r="L399" s="12">
        <v>43537</v>
      </c>
      <c r="M399" s="14">
        <v>0.59444444444444444</v>
      </c>
      <c r="N399" s="6" t="s">
        <v>23</v>
      </c>
      <c r="O399" s="7">
        <v>271.35000000000002</v>
      </c>
      <c r="P399" s="2">
        <v>4.7619047620000003</v>
      </c>
      <c r="Q399" s="7">
        <v>13.567500000000001</v>
      </c>
      <c r="R399" s="8">
        <v>4.5999999999999996</v>
      </c>
      <c r="S399" s="16">
        <f t="shared" si="78"/>
        <v>187806.62250000008</v>
      </c>
      <c r="T399" s="16">
        <f t="shared" si="79"/>
        <v>10.6785</v>
      </c>
      <c r="U399" s="17">
        <f t="shared" si="80"/>
        <v>1034.46</v>
      </c>
      <c r="V399">
        <f t="shared" si="81"/>
        <v>604</v>
      </c>
      <c r="W399">
        <f t="shared" si="82"/>
        <v>595</v>
      </c>
      <c r="X399">
        <f t="shared" si="83"/>
        <v>604</v>
      </c>
      <c r="Y399" s="17">
        <f t="shared" si="84"/>
        <v>310.93811672185444</v>
      </c>
      <c r="Z399" t="str">
        <f t="shared" si="85"/>
        <v>Bad Product</v>
      </c>
      <c r="AA399" t="str">
        <f t="shared" si="86"/>
        <v>Bad</v>
      </c>
      <c r="AB399" t="str">
        <f t="shared" si="87"/>
        <v>Low</v>
      </c>
      <c r="AC399">
        <f t="shared" si="88"/>
        <v>65470.324500000053</v>
      </c>
      <c r="AD399">
        <f t="shared" si="89"/>
        <v>33928.61849999999</v>
      </c>
      <c r="AE399">
        <f t="shared" si="90"/>
        <v>26258.210999999996</v>
      </c>
    </row>
    <row r="400" spans="1:31" ht="15.75" customHeight="1" x14ac:dyDescent="0.2">
      <c r="A400" s="1"/>
      <c r="B400" s="6" t="s">
        <v>433</v>
      </c>
      <c r="C400" s="6" t="s">
        <v>42</v>
      </c>
      <c r="D400" s="6" t="s">
        <v>43</v>
      </c>
      <c r="E400" s="6" t="s">
        <v>27</v>
      </c>
      <c r="F400" s="6" t="s">
        <v>31</v>
      </c>
      <c r="G400" s="6" t="s">
        <v>32</v>
      </c>
      <c r="H400" s="7">
        <v>13.59</v>
      </c>
      <c r="I400" s="9">
        <v>9</v>
      </c>
      <c r="J400" s="7">
        <v>6.1154999999999999</v>
      </c>
      <c r="K400" s="7">
        <v>128.4255</v>
      </c>
      <c r="L400" s="12">
        <v>43539</v>
      </c>
      <c r="M400" s="14">
        <v>0.43472222222222223</v>
      </c>
      <c r="N400" s="6" t="s">
        <v>29</v>
      </c>
      <c r="O400" s="7">
        <v>122.31</v>
      </c>
      <c r="P400" s="2">
        <v>4.7619047620000003</v>
      </c>
      <c r="Q400" s="7">
        <v>6.1154999999999999</v>
      </c>
      <c r="R400" s="8">
        <v>5.8</v>
      </c>
      <c r="S400" s="16">
        <f t="shared" si="78"/>
        <v>187521.7050000001</v>
      </c>
      <c r="T400" s="16">
        <f t="shared" si="79"/>
        <v>10.6785</v>
      </c>
      <c r="U400" s="17">
        <f t="shared" si="80"/>
        <v>1034.46</v>
      </c>
      <c r="V400">
        <f t="shared" si="81"/>
        <v>603</v>
      </c>
      <c r="W400">
        <f t="shared" si="82"/>
        <v>595</v>
      </c>
      <c r="X400">
        <f t="shared" si="83"/>
        <v>603</v>
      </c>
      <c r="Y400" s="17">
        <f t="shared" si="84"/>
        <v>310.98126865671657</v>
      </c>
      <c r="Z400" t="str">
        <f t="shared" si="85"/>
        <v>Bad Product</v>
      </c>
      <c r="AA400" t="str">
        <f t="shared" si="86"/>
        <v>Bad</v>
      </c>
      <c r="AB400" t="str">
        <f t="shared" si="87"/>
        <v>Low</v>
      </c>
      <c r="AC400">
        <f t="shared" si="88"/>
        <v>65470.324500000053</v>
      </c>
      <c r="AD400">
        <f t="shared" si="89"/>
        <v>33928.61849999999</v>
      </c>
      <c r="AE400">
        <f t="shared" si="90"/>
        <v>26258.210999999996</v>
      </c>
    </row>
    <row r="401" spans="1:31" ht="15.75" customHeight="1" x14ac:dyDescent="0.2">
      <c r="A401" s="1"/>
      <c r="B401" s="6" t="s">
        <v>434</v>
      </c>
      <c r="C401" s="6" t="s">
        <v>42</v>
      </c>
      <c r="D401" s="6" t="s">
        <v>43</v>
      </c>
      <c r="E401" s="6" t="s">
        <v>20</v>
      </c>
      <c r="F401" s="6" t="s">
        <v>21</v>
      </c>
      <c r="G401" s="6" t="s">
        <v>22</v>
      </c>
      <c r="H401" s="7">
        <v>41.06</v>
      </c>
      <c r="I401" s="9">
        <v>6</v>
      </c>
      <c r="J401" s="7">
        <v>12.318</v>
      </c>
      <c r="K401" s="7">
        <v>258.678</v>
      </c>
      <c r="L401" s="12">
        <v>43529</v>
      </c>
      <c r="M401" s="14">
        <v>0.5625</v>
      </c>
      <c r="N401" s="6" t="s">
        <v>33</v>
      </c>
      <c r="O401" s="7">
        <v>246.36</v>
      </c>
      <c r="P401" s="2">
        <v>4.7619047620000003</v>
      </c>
      <c r="Q401" s="7">
        <v>12.318</v>
      </c>
      <c r="R401" s="8">
        <v>8.3000000000000007</v>
      </c>
      <c r="S401" s="16">
        <f t="shared" si="78"/>
        <v>187393.27950000009</v>
      </c>
      <c r="T401" s="16">
        <f t="shared" si="79"/>
        <v>10.6785</v>
      </c>
      <c r="U401" s="17">
        <f t="shared" si="80"/>
        <v>1034.46</v>
      </c>
      <c r="V401">
        <f t="shared" si="81"/>
        <v>602</v>
      </c>
      <c r="W401">
        <f t="shared" si="82"/>
        <v>595</v>
      </c>
      <c r="X401">
        <f t="shared" si="83"/>
        <v>602</v>
      </c>
      <c r="Y401" s="17">
        <f t="shared" si="84"/>
        <v>311.2845174418606</v>
      </c>
      <c r="Z401" t="str">
        <f t="shared" si="85"/>
        <v>Good Product</v>
      </c>
      <c r="AA401" t="str">
        <f t="shared" si="86"/>
        <v>Bad</v>
      </c>
      <c r="AB401" t="str">
        <f t="shared" si="87"/>
        <v>High</v>
      </c>
      <c r="AC401">
        <f t="shared" si="88"/>
        <v>65341.899000000056</v>
      </c>
      <c r="AD401">
        <f t="shared" si="89"/>
        <v>33928.61849999999</v>
      </c>
      <c r="AE401">
        <f t="shared" si="90"/>
        <v>26258.210999999996</v>
      </c>
    </row>
    <row r="402" spans="1:31" ht="15.75" customHeight="1" x14ac:dyDescent="0.2">
      <c r="A402" s="1"/>
      <c r="B402" s="6" t="s">
        <v>435</v>
      </c>
      <c r="C402" s="6" t="s">
        <v>42</v>
      </c>
      <c r="D402" s="6" t="s">
        <v>43</v>
      </c>
      <c r="E402" s="6" t="s">
        <v>20</v>
      </c>
      <c r="F402" s="6" t="s">
        <v>31</v>
      </c>
      <c r="G402" s="6" t="s">
        <v>28</v>
      </c>
      <c r="H402" s="7">
        <v>19.239999999999998</v>
      </c>
      <c r="I402" s="9">
        <v>9</v>
      </c>
      <c r="J402" s="7">
        <v>8.6579999999999995</v>
      </c>
      <c r="K402" s="7">
        <v>181.81800000000001</v>
      </c>
      <c r="L402" s="12">
        <v>43528</v>
      </c>
      <c r="M402" s="14">
        <v>0.68611111111111112</v>
      </c>
      <c r="N402" s="6" t="s">
        <v>29</v>
      </c>
      <c r="O402" s="7">
        <v>173.16</v>
      </c>
      <c r="P402" s="2">
        <v>4.7619047620000003</v>
      </c>
      <c r="Q402" s="7">
        <v>8.6579999999999995</v>
      </c>
      <c r="R402" s="8">
        <v>8</v>
      </c>
      <c r="S402" s="16">
        <f t="shared" si="78"/>
        <v>187134.60150000011</v>
      </c>
      <c r="T402" s="16">
        <f t="shared" si="79"/>
        <v>10.6785</v>
      </c>
      <c r="U402" s="17">
        <f t="shared" si="80"/>
        <v>1034.46</v>
      </c>
      <c r="V402">
        <f t="shared" si="81"/>
        <v>601</v>
      </c>
      <c r="W402">
        <f t="shared" si="82"/>
        <v>595</v>
      </c>
      <c r="X402">
        <f t="shared" si="83"/>
        <v>601</v>
      </c>
      <c r="Y402" s="17">
        <f t="shared" si="84"/>
        <v>311.37204908485876</v>
      </c>
      <c r="Z402" t="str">
        <f t="shared" si="85"/>
        <v>Bad Product</v>
      </c>
      <c r="AA402" t="str">
        <f t="shared" si="86"/>
        <v>Bad</v>
      </c>
      <c r="AB402" t="str">
        <f t="shared" si="87"/>
        <v>Medium</v>
      </c>
      <c r="AC402">
        <f t="shared" si="88"/>
        <v>65083.221000000049</v>
      </c>
      <c r="AD402">
        <f t="shared" si="89"/>
        <v>33669.940499999997</v>
      </c>
      <c r="AE402">
        <f t="shared" si="90"/>
        <v>26258.210999999996</v>
      </c>
    </row>
    <row r="403" spans="1:31" ht="15.75" customHeight="1" x14ac:dyDescent="0.2">
      <c r="A403" s="1"/>
      <c r="B403" s="6" t="s">
        <v>436</v>
      </c>
      <c r="C403" s="6" t="s">
        <v>25</v>
      </c>
      <c r="D403" s="6" t="s">
        <v>26</v>
      </c>
      <c r="E403" s="6" t="s">
        <v>27</v>
      </c>
      <c r="F403" s="6" t="s">
        <v>21</v>
      </c>
      <c r="G403" s="6" t="s">
        <v>44</v>
      </c>
      <c r="H403" s="7">
        <v>39.43</v>
      </c>
      <c r="I403" s="9">
        <v>6</v>
      </c>
      <c r="J403" s="7">
        <v>11.829000000000001</v>
      </c>
      <c r="K403" s="7">
        <v>248.40899999999999</v>
      </c>
      <c r="L403" s="12">
        <v>43549</v>
      </c>
      <c r="M403" s="14">
        <v>0.84583333333333333</v>
      </c>
      <c r="N403" s="6" t="s">
        <v>33</v>
      </c>
      <c r="O403" s="7">
        <v>236.58</v>
      </c>
      <c r="P403" s="2">
        <v>4.7619047620000003</v>
      </c>
      <c r="Q403" s="7">
        <v>11.829000000000001</v>
      </c>
      <c r="R403" s="8">
        <v>9.4</v>
      </c>
      <c r="S403" s="16">
        <f t="shared" si="78"/>
        <v>186952.78350000011</v>
      </c>
      <c r="T403" s="16">
        <f t="shared" si="79"/>
        <v>10.6785</v>
      </c>
      <c r="U403" s="17">
        <f t="shared" si="80"/>
        <v>1034.46</v>
      </c>
      <c r="V403">
        <f t="shared" si="81"/>
        <v>600</v>
      </c>
      <c r="W403">
        <f t="shared" si="82"/>
        <v>595</v>
      </c>
      <c r="X403">
        <f t="shared" si="83"/>
        <v>600</v>
      </c>
      <c r="Y403" s="17">
        <f t="shared" si="84"/>
        <v>311.58797250000021</v>
      </c>
      <c r="Z403" t="str">
        <f t="shared" si="85"/>
        <v>Good Product</v>
      </c>
      <c r="AA403" t="str">
        <f t="shared" si="86"/>
        <v>Bad</v>
      </c>
      <c r="AB403" t="str">
        <f t="shared" si="87"/>
        <v>High</v>
      </c>
      <c r="AC403">
        <f t="shared" si="88"/>
        <v>64901.403000000049</v>
      </c>
      <c r="AD403">
        <f t="shared" si="89"/>
        <v>33669.940499999997</v>
      </c>
      <c r="AE403">
        <f t="shared" si="90"/>
        <v>26258.210999999996</v>
      </c>
    </row>
    <row r="404" spans="1:31" ht="15.75" customHeight="1" x14ac:dyDescent="0.2">
      <c r="A404" s="1"/>
      <c r="B404" s="6" t="s">
        <v>437</v>
      </c>
      <c r="C404" s="6" t="s">
        <v>25</v>
      </c>
      <c r="D404" s="6" t="s">
        <v>26</v>
      </c>
      <c r="E404" s="6" t="s">
        <v>27</v>
      </c>
      <c r="F404" s="6" t="s">
        <v>31</v>
      </c>
      <c r="G404" s="6" t="s">
        <v>32</v>
      </c>
      <c r="H404" s="7">
        <v>46.22</v>
      </c>
      <c r="I404" s="9">
        <v>4</v>
      </c>
      <c r="J404" s="7">
        <v>9.2439999999999998</v>
      </c>
      <c r="K404" s="7">
        <v>194.124</v>
      </c>
      <c r="L404" s="12">
        <v>43536</v>
      </c>
      <c r="M404" s="14">
        <v>0.83611111111111114</v>
      </c>
      <c r="N404" s="6" t="s">
        <v>33</v>
      </c>
      <c r="O404" s="7">
        <v>184.88</v>
      </c>
      <c r="P404" s="2">
        <v>4.7619047620000003</v>
      </c>
      <c r="Q404" s="7">
        <v>9.2439999999999998</v>
      </c>
      <c r="R404" s="8">
        <v>6.2</v>
      </c>
      <c r="S404" s="16">
        <f t="shared" si="78"/>
        <v>186704.37450000012</v>
      </c>
      <c r="T404" s="16">
        <f t="shared" si="79"/>
        <v>10.6785</v>
      </c>
      <c r="U404" s="17">
        <f t="shared" si="80"/>
        <v>1034.46</v>
      </c>
      <c r="V404">
        <f t="shared" si="81"/>
        <v>599</v>
      </c>
      <c r="W404">
        <f t="shared" si="82"/>
        <v>595</v>
      </c>
      <c r="X404">
        <f t="shared" si="83"/>
        <v>599</v>
      </c>
      <c r="Y404" s="17">
        <f t="shared" si="84"/>
        <v>311.69344657762957</v>
      </c>
      <c r="Z404" t="str">
        <f t="shared" si="85"/>
        <v>Bad Product</v>
      </c>
      <c r="AA404" t="str">
        <f t="shared" si="86"/>
        <v>Bad</v>
      </c>
      <c r="AB404" t="str">
        <f t="shared" si="87"/>
        <v>Low</v>
      </c>
      <c r="AC404">
        <f t="shared" si="88"/>
        <v>64901.403000000049</v>
      </c>
      <c r="AD404">
        <f t="shared" si="89"/>
        <v>33669.940499999997</v>
      </c>
      <c r="AE404">
        <f t="shared" si="90"/>
        <v>26258.210999999996</v>
      </c>
    </row>
    <row r="405" spans="1:31" ht="15.75" customHeight="1" x14ac:dyDescent="0.2">
      <c r="A405" s="1"/>
      <c r="B405" s="6" t="s">
        <v>438</v>
      </c>
      <c r="C405" s="6" t="s">
        <v>25</v>
      </c>
      <c r="D405" s="6" t="s">
        <v>26</v>
      </c>
      <c r="E405" s="6" t="s">
        <v>20</v>
      </c>
      <c r="F405" s="6" t="s">
        <v>31</v>
      </c>
      <c r="G405" s="6" t="s">
        <v>32</v>
      </c>
      <c r="H405" s="7">
        <v>13.98</v>
      </c>
      <c r="I405" s="9">
        <v>1</v>
      </c>
      <c r="J405" s="7">
        <v>0.69899999999999995</v>
      </c>
      <c r="K405" s="7">
        <v>14.679</v>
      </c>
      <c r="L405" s="12">
        <v>43500</v>
      </c>
      <c r="M405" s="14">
        <v>0.56805555555555554</v>
      </c>
      <c r="N405" s="6" t="s">
        <v>23</v>
      </c>
      <c r="O405" s="7">
        <v>13.98</v>
      </c>
      <c r="P405" s="2">
        <v>4.7619047620000003</v>
      </c>
      <c r="Q405" s="7">
        <v>0.69899999999999995</v>
      </c>
      <c r="R405" s="8">
        <v>9.8000000000000007</v>
      </c>
      <c r="S405" s="16">
        <f t="shared" si="78"/>
        <v>186510.25050000011</v>
      </c>
      <c r="T405" s="16">
        <f t="shared" si="79"/>
        <v>10.6785</v>
      </c>
      <c r="U405" s="17">
        <f t="shared" si="80"/>
        <v>1034.46</v>
      </c>
      <c r="V405">
        <f t="shared" si="81"/>
        <v>598</v>
      </c>
      <c r="W405">
        <f t="shared" si="82"/>
        <v>595</v>
      </c>
      <c r="X405">
        <f t="shared" si="83"/>
        <v>598</v>
      </c>
      <c r="Y405" s="17">
        <f t="shared" si="84"/>
        <v>311.89005100334469</v>
      </c>
      <c r="Z405" t="str">
        <f t="shared" si="85"/>
        <v>Good Product</v>
      </c>
      <c r="AA405" t="str">
        <f t="shared" si="86"/>
        <v>Bad</v>
      </c>
      <c r="AB405" t="str">
        <f t="shared" si="87"/>
        <v>High</v>
      </c>
      <c r="AC405">
        <f t="shared" si="88"/>
        <v>64901.403000000049</v>
      </c>
      <c r="AD405">
        <f t="shared" si="89"/>
        <v>33669.940499999997</v>
      </c>
      <c r="AE405">
        <f t="shared" si="90"/>
        <v>26258.210999999996</v>
      </c>
    </row>
    <row r="406" spans="1:31" ht="15.75" customHeight="1" x14ac:dyDescent="0.2">
      <c r="A406" s="1"/>
      <c r="B406" s="6" t="s">
        <v>439</v>
      </c>
      <c r="C406" s="6" t="s">
        <v>42</v>
      </c>
      <c r="D406" s="6" t="s">
        <v>43</v>
      </c>
      <c r="E406" s="6" t="s">
        <v>27</v>
      </c>
      <c r="F406" s="6" t="s">
        <v>21</v>
      </c>
      <c r="G406" s="6" t="s">
        <v>46</v>
      </c>
      <c r="H406" s="7">
        <v>39.75</v>
      </c>
      <c r="I406" s="9">
        <v>5</v>
      </c>
      <c r="J406" s="7">
        <v>9.9375</v>
      </c>
      <c r="K406" s="7">
        <v>208.6875</v>
      </c>
      <c r="L406" s="12">
        <v>43518</v>
      </c>
      <c r="M406" s="14">
        <v>0.4465277777777778</v>
      </c>
      <c r="N406" s="6" t="s">
        <v>23</v>
      </c>
      <c r="O406" s="7">
        <v>198.75</v>
      </c>
      <c r="P406" s="2">
        <v>4.7619047620000003</v>
      </c>
      <c r="Q406" s="7">
        <v>9.9375</v>
      </c>
      <c r="R406" s="8">
        <v>9.6</v>
      </c>
      <c r="S406" s="16">
        <f t="shared" si="78"/>
        <v>186495.57150000011</v>
      </c>
      <c r="T406" s="16">
        <f t="shared" si="79"/>
        <v>10.6785</v>
      </c>
      <c r="U406" s="17">
        <f t="shared" si="80"/>
        <v>1034.46</v>
      </c>
      <c r="V406">
        <f t="shared" si="81"/>
        <v>597</v>
      </c>
      <c r="W406">
        <f t="shared" si="82"/>
        <v>595</v>
      </c>
      <c r="X406">
        <f t="shared" si="83"/>
        <v>597</v>
      </c>
      <c r="Y406" s="17">
        <f t="shared" si="84"/>
        <v>312.38789195979916</v>
      </c>
      <c r="Z406" t="str">
        <f t="shared" si="85"/>
        <v>Good Product</v>
      </c>
      <c r="AA406" t="str">
        <f t="shared" si="86"/>
        <v>Bad</v>
      </c>
      <c r="AB406" t="str">
        <f t="shared" si="87"/>
        <v>High</v>
      </c>
      <c r="AC406">
        <f t="shared" si="88"/>
        <v>64901.403000000049</v>
      </c>
      <c r="AD406">
        <f t="shared" si="89"/>
        <v>33669.940499999997</v>
      </c>
      <c r="AE406">
        <f t="shared" si="90"/>
        <v>26258.210999999996</v>
      </c>
    </row>
    <row r="407" spans="1:31" ht="15.75" customHeight="1" x14ac:dyDescent="0.2">
      <c r="A407" s="1"/>
      <c r="B407" s="6" t="s">
        <v>440</v>
      </c>
      <c r="C407" s="6" t="s">
        <v>25</v>
      </c>
      <c r="D407" s="6" t="s">
        <v>26</v>
      </c>
      <c r="E407" s="6" t="s">
        <v>20</v>
      </c>
      <c r="F407" s="6" t="s">
        <v>21</v>
      </c>
      <c r="G407" s="6" t="s">
        <v>46</v>
      </c>
      <c r="H407" s="7">
        <v>97.79</v>
      </c>
      <c r="I407" s="9">
        <v>7</v>
      </c>
      <c r="J407" s="7">
        <v>34.226500000000001</v>
      </c>
      <c r="K407" s="7">
        <v>718.75649999999996</v>
      </c>
      <c r="L407" s="12">
        <v>43512</v>
      </c>
      <c r="M407" s="14">
        <v>0.72916666666666663</v>
      </c>
      <c r="N407" s="6" t="s">
        <v>23</v>
      </c>
      <c r="O407" s="7">
        <v>684.53</v>
      </c>
      <c r="P407" s="2">
        <v>4.7619047620000003</v>
      </c>
      <c r="Q407" s="7">
        <v>34.226500000000001</v>
      </c>
      <c r="R407" s="8">
        <v>4.9000000000000004</v>
      </c>
      <c r="S407" s="16">
        <f t="shared" si="78"/>
        <v>186286.88400000011</v>
      </c>
      <c r="T407" s="16">
        <f t="shared" si="79"/>
        <v>10.6785</v>
      </c>
      <c r="U407" s="17">
        <f t="shared" si="80"/>
        <v>1034.46</v>
      </c>
      <c r="V407">
        <f t="shared" si="81"/>
        <v>596</v>
      </c>
      <c r="W407">
        <f t="shared" si="82"/>
        <v>595</v>
      </c>
      <c r="X407">
        <f t="shared" si="83"/>
        <v>596</v>
      </c>
      <c r="Y407" s="17">
        <f t="shared" si="84"/>
        <v>312.56188590604046</v>
      </c>
      <c r="Z407" t="str">
        <f t="shared" si="85"/>
        <v>Bad Product</v>
      </c>
      <c r="AA407" t="str">
        <f t="shared" si="86"/>
        <v>Bad</v>
      </c>
      <c r="AB407" t="str">
        <f t="shared" si="87"/>
        <v>Low</v>
      </c>
      <c r="AC407">
        <f t="shared" si="88"/>
        <v>64692.715500000049</v>
      </c>
      <c r="AD407">
        <f t="shared" si="89"/>
        <v>33461.252999999997</v>
      </c>
      <c r="AE407">
        <f t="shared" si="90"/>
        <v>26258.210999999996</v>
      </c>
    </row>
    <row r="408" spans="1:31" ht="15.75" customHeight="1" x14ac:dyDescent="0.2">
      <c r="A408" s="1"/>
      <c r="B408" s="6" t="s">
        <v>441</v>
      </c>
      <c r="C408" s="6" t="s">
        <v>18</v>
      </c>
      <c r="D408" s="6" t="s">
        <v>19</v>
      </c>
      <c r="E408" s="6" t="s">
        <v>20</v>
      </c>
      <c r="F408" s="6" t="s">
        <v>31</v>
      </c>
      <c r="G408" s="6" t="s">
        <v>36</v>
      </c>
      <c r="H408" s="7">
        <v>67.260000000000005</v>
      </c>
      <c r="I408" s="9">
        <v>4</v>
      </c>
      <c r="J408" s="7">
        <v>13.452</v>
      </c>
      <c r="K408" s="7">
        <v>282.49200000000002</v>
      </c>
      <c r="L408" s="12">
        <v>43484</v>
      </c>
      <c r="M408" s="14">
        <v>0.64444444444444449</v>
      </c>
      <c r="N408" s="6" t="s">
        <v>33</v>
      </c>
      <c r="O408" s="7">
        <v>269.04000000000002</v>
      </c>
      <c r="P408" s="2">
        <v>4.7619047620000003</v>
      </c>
      <c r="Q408" s="7">
        <v>13.452</v>
      </c>
      <c r="R408" s="8">
        <v>8</v>
      </c>
      <c r="S408" s="16">
        <f t="shared" si="78"/>
        <v>185568.12750000009</v>
      </c>
      <c r="T408" s="16">
        <f t="shared" si="79"/>
        <v>10.6785</v>
      </c>
      <c r="U408" s="17">
        <f t="shared" si="80"/>
        <v>1034.46</v>
      </c>
      <c r="V408">
        <f t="shared" si="81"/>
        <v>595</v>
      </c>
      <c r="W408">
        <f t="shared" si="82"/>
        <v>595</v>
      </c>
      <c r="X408">
        <f t="shared" si="83"/>
        <v>595</v>
      </c>
      <c r="Y408" s="17">
        <f t="shared" si="84"/>
        <v>311.87920588235312</v>
      </c>
      <c r="Z408" t="str">
        <f t="shared" si="85"/>
        <v>Bad Product</v>
      </c>
      <c r="AA408" t="str">
        <f t="shared" si="86"/>
        <v>Bad</v>
      </c>
      <c r="AB408" t="str">
        <f t="shared" si="87"/>
        <v>Medium</v>
      </c>
      <c r="AC408">
        <f t="shared" si="88"/>
        <v>64692.715500000049</v>
      </c>
      <c r="AD408">
        <f t="shared" si="89"/>
        <v>33461.252999999997</v>
      </c>
      <c r="AE408">
        <f t="shared" si="90"/>
        <v>26258.210999999996</v>
      </c>
    </row>
    <row r="409" spans="1:31" ht="15.75" customHeight="1" x14ac:dyDescent="0.2">
      <c r="A409" s="1"/>
      <c r="B409" s="6" t="s">
        <v>442</v>
      </c>
      <c r="C409" s="6" t="s">
        <v>18</v>
      </c>
      <c r="D409" s="6" t="s">
        <v>19</v>
      </c>
      <c r="E409" s="6" t="s">
        <v>27</v>
      </c>
      <c r="F409" s="6" t="s">
        <v>31</v>
      </c>
      <c r="G409" s="6" t="s">
        <v>44</v>
      </c>
      <c r="H409" s="7">
        <v>13.79</v>
      </c>
      <c r="I409" s="9">
        <v>5</v>
      </c>
      <c r="J409" s="7">
        <v>3.4474999999999998</v>
      </c>
      <c r="K409" s="7">
        <v>72.397499999999994</v>
      </c>
      <c r="L409" s="12">
        <v>43476</v>
      </c>
      <c r="M409" s="14">
        <v>0.79652777777777772</v>
      </c>
      <c r="N409" s="6" t="s">
        <v>33</v>
      </c>
      <c r="O409" s="7">
        <v>68.95</v>
      </c>
      <c r="P409" s="2">
        <v>4.7619047620000003</v>
      </c>
      <c r="Q409" s="7">
        <v>3.4474999999999998</v>
      </c>
      <c r="R409" s="8">
        <v>7.8</v>
      </c>
      <c r="S409" s="16">
        <f t="shared" si="78"/>
        <v>185285.63550000009</v>
      </c>
      <c r="T409" s="16">
        <f t="shared" si="79"/>
        <v>10.6785</v>
      </c>
      <c r="U409" s="17">
        <f t="shared" si="80"/>
        <v>1034.46</v>
      </c>
      <c r="V409">
        <f t="shared" si="81"/>
        <v>594</v>
      </c>
      <c r="W409">
        <f t="shared" si="82"/>
        <v>595</v>
      </c>
      <c r="X409">
        <f t="shared" si="83"/>
        <v>594</v>
      </c>
      <c r="Y409" s="17">
        <f t="shared" si="84"/>
        <v>311.92867929292947</v>
      </c>
      <c r="Z409" t="str">
        <f t="shared" si="85"/>
        <v>Bad Product</v>
      </c>
      <c r="AA409" t="str">
        <f t="shared" si="86"/>
        <v>Bad</v>
      </c>
      <c r="AB409" t="str">
        <f t="shared" si="87"/>
        <v>Medium</v>
      </c>
      <c r="AC409">
        <f t="shared" si="88"/>
        <v>64692.715500000049</v>
      </c>
      <c r="AD409">
        <f t="shared" si="89"/>
        <v>33461.252999999997</v>
      </c>
      <c r="AE409">
        <f t="shared" si="90"/>
        <v>25975.718999999997</v>
      </c>
    </row>
    <row r="410" spans="1:31" ht="15.75" customHeight="1" x14ac:dyDescent="0.2">
      <c r="A410" s="1"/>
      <c r="B410" s="6" t="s">
        <v>443</v>
      </c>
      <c r="C410" s="6" t="s">
        <v>42</v>
      </c>
      <c r="D410" s="6" t="s">
        <v>43</v>
      </c>
      <c r="E410" s="6" t="s">
        <v>20</v>
      </c>
      <c r="F410" s="6" t="s">
        <v>21</v>
      </c>
      <c r="G410" s="6" t="s">
        <v>46</v>
      </c>
      <c r="H410" s="7">
        <v>68.709999999999994</v>
      </c>
      <c r="I410" s="9">
        <v>4</v>
      </c>
      <c r="J410" s="7">
        <v>13.742000000000001</v>
      </c>
      <c r="K410" s="7">
        <v>288.58199999999999</v>
      </c>
      <c r="L410" s="12">
        <v>43469</v>
      </c>
      <c r="M410" s="14">
        <v>0.79236111111111107</v>
      </c>
      <c r="N410" s="6" t="s">
        <v>29</v>
      </c>
      <c r="O410" s="7">
        <v>274.83999999999997</v>
      </c>
      <c r="P410" s="2">
        <v>4.7619047620000003</v>
      </c>
      <c r="Q410" s="7">
        <v>13.742000000000001</v>
      </c>
      <c r="R410" s="8">
        <v>4.0999999999999996</v>
      </c>
      <c r="S410" s="16">
        <f t="shared" si="78"/>
        <v>185213.23800000007</v>
      </c>
      <c r="T410" s="16">
        <f t="shared" si="79"/>
        <v>10.6785</v>
      </c>
      <c r="U410" s="17">
        <f t="shared" si="80"/>
        <v>1034.46</v>
      </c>
      <c r="V410">
        <f t="shared" si="81"/>
        <v>593</v>
      </c>
      <c r="W410">
        <f t="shared" si="82"/>
        <v>595</v>
      </c>
      <c r="X410">
        <f t="shared" si="83"/>
        <v>593</v>
      </c>
      <c r="Y410" s="17">
        <f t="shared" si="84"/>
        <v>312.33261045531208</v>
      </c>
      <c r="Z410" t="str">
        <f t="shared" si="85"/>
        <v>Bad Product</v>
      </c>
      <c r="AA410" t="str">
        <f t="shared" si="86"/>
        <v>Bad</v>
      </c>
      <c r="AB410" t="str">
        <f t="shared" si="87"/>
        <v>Low</v>
      </c>
      <c r="AC410">
        <f t="shared" si="88"/>
        <v>64692.715500000049</v>
      </c>
      <c r="AD410">
        <f t="shared" si="89"/>
        <v>33461.252999999997</v>
      </c>
      <c r="AE410">
        <f t="shared" si="90"/>
        <v>25903.321499999998</v>
      </c>
    </row>
    <row r="411" spans="1:31" ht="15.75" customHeight="1" x14ac:dyDescent="0.2">
      <c r="A411" s="1"/>
      <c r="B411" s="6" t="s">
        <v>444</v>
      </c>
      <c r="C411" s="6" t="s">
        <v>18</v>
      </c>
      <c r="D411" s="6" t="s">
        <v>19</v>
      </c>
      <c r="E411" s="6" t="s">
        <v>27</v>
      </c>
      <c r="F411" s="6" t="s">
        <v>21</v>
      </c>
      <c r="G411" s="6" t="s">
        <v>32</v>
      </c>
      <c r="H411" s="7">
        <v>56.53</v>
      </c>
      <c r="I411" s="9">
        <v>4</v>
      </c>
      <c r="J411" s="7">
        <v>11.305999999999999</v>
      </c>
      <c r="K411" s="7">
        <v>237.42599999999999</v>
      </c>
      <c r="L411" s="12">
        <v>43528</v>
      </c>
      <c r="M411" s="14">
        <v>0.82499999999999996</v>
      </c>
      <c r="N411" s="6" t="s">
        <v>23</v>
      </c>
      <c r="O411" s="7">
        <v>226.12</v>
      </c>
      <c r="P411" s="2">
        <v>4.7619047620000003</v>
      </c>
      <c r="Q411" s="7">
        <v>11.305999999999999</v>
      </c>
      <c r="R411" s="8">
        <v>5.5</v>
      </c>
      <c r="S411" s="16">
        <f t="shared" si="78"/>
        <v>184924.65600000008</v>
      </c>
      <c r="T411" s="16">
        <f t="shared" si="79"/>
        <v>10.6785</v>
      </c>
      <c r="U411" s="17">
        <f t="shared" si="80"/>
        <v>1034.46</v>
      </c>
      <c r="V411">
        <f t="shared" si="81"/>
        <v>592</v>
      </c>
      <c r="W411">
        <f t="shared" si="82"/>
        <v>595</v>
      </c>
      <c r="X411">
        <f t="shared" si="83"/>
        <v>592</v>
      </c>
      <c r="Y411" s="17">
        <f t="shared" si="84"/>
        <v>312.37272972972988</v>
      </c>
      <c r="Z411" t="str">
        <f t="shared" si="85"/>
        <v>Bad Product</v>
      </c>
      <c r="AA411" t="str">
        <f t="shared" si="86"/>
        <v>Bad</v>
      </c>
      <c r="AB411" t="str">
        <f t="shared" si="87"/>
        <v>Low</v>
      </c>
      <c r="AC411">
        <f t="shared" si="88"/>
        <v>64404.133500000054</v>
      </c>
      <c r="AD411">
        <f t="shared" si="89"/>
        <v>33172.670999999995</v>
      </c>
      <c r="AE411">
        <f t="shared" si="90"/>
        <v>25903.321499999998</v>
      </c>
    </row>
    <row r="412" spans="1:31" ht="15.75" customHeight="1" x14ac:dyDescent="0.2">
      <c r="A412" s="1"/>
      <c r="B412" s="6" t="s">
        <v>445</v>
      </c>
      <c r="C412" s="6" t="s">
        <v>25</v>
      </c>
      <c r="D412" s="6" t="s">
        <v>26</v>
      </c>
      <c r="E412" s="6" t="s">
        <v>27</v>
      </c>
      <c r="F412" s="6" t="s">
        <v>21</v>
      </c>
      <c r="G412" s="6" t="s">
        <v>46</v>
      </c>
      <c r="H412" s="7">
        <v>23.82</v>
      </c>
      <c r="I412" s="9">
        <v>5</v>
      </c>
      <c r="J412" s="7">
        <v>5.9550000000000001</v>
      </c>
      <c r="K412" s="7">
        <v>125.05500000000001</v>
      </c>
      <c r="L412" s="12">
        <v>43493</v>
      </c>
      <c r="M412" s="14">
        <v>0.80833333333333335</v>
      </c>
      <c r="N412" s="6" t="s">
        <v>23</v>
      </c>
      <c r="O412" s="7">
        <v>119.1</v>
      </c>
      <c r="P412" s="2">
        <v>4.7619047620000003</v>
      </c>
      <c r="Q412" s="7">
        <v>5.9550000000000001</v>
      </c>
      <c r="R412" s="8">
        <v>5.4</v>
      </c>
      <c r="S412" s="16">
        <f t="shared" si="78"/>
        <v>184687.23000000007</v>
      </c>
      <c r="T412" s="16">
        <f t="shared" si="79"/>
        <v>10.6785</v>
      </c>
      <c r="U412" s="17">
        <f t="shared" si="80"/>
        <v>1034.46</v>
      </c>
      <c r="V412">
        <f t="shared" si="81"/>
        <v>591</v>
      </c>
      <c r="W412">
        <f t="shared" si="82"/>
        <v>595</v>
      </c>
      <c r="X412">
        <f t="shared" si="83"/>
        <v>591</v>
      </c>
      <c r="Y412" s="17">
        <f t="shared" si="84"/>
        <v>312.49954314720821</v>
      </c>
      <c r="Z412" t="str">
        <f t="shared" si="85"/>
        <v>Bad Product</v>
      </c>
      <c r="AA412" t="str">
        <f t="shared" si="86"/>
        <v>Bad</v>
      </c>
      <c r="AB412" t="str">
        <f t="shared" si="87"/>
        <v>Low</v>
      </c>
      <c r="AC412">
        <f t="shared" si="88"/>
        <v>64404.133500000054</v>
      </c>
      <c r="AD412">
        <f t="shared" si="89"/>
        <v>33172.670999999995</v>
      </c>
      <c r="AE412">
        <f t="shared" si="90"/>
        <v>25903.321499999998</v>
      </c>
    </row>
    <row r="413" spans="1:31" ht="15.75" customHeight="1" x14ac:dyDescent="0.2">
      <c r="A413" s="1"/>
      <c r="B413" s="6" t="s">
        <v>446</v>
      </c>
      <c r="C413" s="6" t="s">
        <v>42</v>
      </c>
      <c r="D413" s="6" t="s">
        <v>43</v>
      </c>
      <c r="E413" s="6" t="s">
        <v>27</v>
      </c>
      <c r="F413" s="6" t="s">
        <v>21</v>
      </c>
      <c r="G413" s="6" t="s">
        <v>22</v>
      </c>
      <c r="H413" s="7">
        <v>34.21</v>
      </c>
      <c r="I413" s="9">
        <v>10</v>
      </c>
      <c r="J413" s="7">
        <v>17.105</v>
      </c>
      <c r="K413" s="7">
        <v>359.20499999999998</v>
      </c>
      <c r="L413" s="12">
        <v>43467</v>
      </c>
      <c r="M413" s="14">
        <v>0.54166666666666663</v>
      </c>
      <c r="N413" s="6" t="s">
        <v>29</v>
      </c>
      <c r="O413" s="7">
        <v>342.1</v>
      </c>
      <c r="P413" s="2">
        <v>4.7619047620000003</v>
      </c>
      <c r="Q413" s="7">
        <v>17.105</v>
      </c>
      <c r="R413" s="8">
        <v>5.0999999999999996</v>
      </c>
      <c r="S413" s="16">
        <f t="shared" si="78"/>
        <v>184562.17500000008</v>
      </c>
      <c r="T413" s="16">
        <f t="shared" si="79"/>
        <v>10.6785</v>
      </c>
      <c r="U413" s="17">
        <f t="shared" si="80"/>
        <v>1034.46</v>
      </c>
      <c r="V413">
        <f t="shared" si="81"/>
        <v>590</v>
      </c>
      <c r="W413">
        <f t="shared" si="82"/>
        <v>595</v>
      </c>
      <c r="X413">
        <f t="shared" si="83"/>
        <v>590</v>
      </c>
      <c r="Y413" s="17">
        <f t="shared" si="84"/>
        <v>312.81724576271199</v>
      </c>
      <c r="Z413" t="str">
        <f t="shared" si="85"/>
        <v>Bad Product</v>
      </c>
      <c r="AA413" t="str">
        <f t="shared" si="86"/>
        <v>Bad</v>
      </c>
      <c r="AB413" t="str">
        <f t="shared" si="87"/>
        <v>Low</v>
      </c>
      <c r="AC413">
        <f t="shared" si="88"/>
        <v>64404.133500000054</v>
      </c>
      <c r="AD413">
        <f t="shared" si="89"/>
        <v>33172.670999999995</v>
      </c>
      <c r="AE413">
        <f t="shared" si="90"/>
        <v>25903.321499999998</v>
      </c>
    </row>
    <row r="414" spans="1:31" ht="15.75" customHeight="1" x14ac:dyDescent="0.2">
      <c r="A414" s="1"/>
      <c r="B414" s="6" t="s">
        <v>447</v>
      </c>
      <c r="C414" s="6" t="s">
        <v>42</v>
      </c>
      <c r="D414" s="6" t="s">
        <v>43</v>
      </c>
      <c r="E414" s="6" t="s">
        <v>27</v>
      </c>
      <c r="F414" s="6" t="s">
        <v>31</v>
      </c>
      <c r="G414" s="6" t="s">
        <v>36</v>
      </c>
      <c r="H414" s="7">
        <v>21.87</v>
      </c>
      <c r="I414" s="9">
        <v>2</v>
      </c>
      <c r="J414" s="7">
        <v>2.1869999999999998</v>
      </c>
      <c r="K414" s="7">
        <v>45.927</v>
      </c>
      <c r="L414" s="12">
        <v>43490</v>
      </c>
      <c r="M414" s="14">
        <v>0.60347222222222219</v>
      </c>
      <c r="N414" s="6" t="s">
        <v>23</v>
      </c>
      <c r="O414" s="7">
        <v>43.74</v>
      </c>
      <c r="P414" s="2">
        <v>4.7619047620000003</v>
      </c>
      <c r="Q414" s="7">
        <v>2.1869999999999998</v>
      </c>
      <c r="R414" s="8">
        <v>6.9</v>
      </c>
      <c r="S414" s="16">
        <f t="shared" si="78"/>
        <v>184202.97000000009</v>
      </c>
      <c r="T414" s="16">
        <f t="shared" si="79"/>
        <v>10.6785</v>
      </c>
      <c r="U414" s="17">
        <f t="shared" si="80"/>
        <v>1034.46</v>
      </c>
      <c r="V414">
        <f t="shared" si="81"/>
        <v>589</v>
      </c>
      <c r="W414">
        <f t="shared" si="82"/>
        <v>595</v>
      </c>
      <c r="X414">
        <f t="shared" si="83"/>
        <v>589</v>
      </c>
      <c r="Y414" s="17">
        <f t="shared" si="84"/>
        <v>312.73848896434652</v>
      </c>
      <c r="Z414" t="str">
        <f t="shared" si="85"/>
        <v>Bad Product</v>
      </c>
      <c r="AA414" t="str">
        <f t="shared" si="86"/>
        <v>Bad</v>
      </c>
      <c r="AB414" t="str">
        <f t="shared" si="87"/>
        <v>Medium</v>
      </c>
      <c r="AC414">
        <f t="shared" si="88"/>
        <v>64044.928500000053</v>
      </c>
      <c r="AD414">
        <f t="shared" si="89"/>
        <v>32813.465999999993</v>
      </c>
      <c r="AE414">
        <f t="shared" si="90"/>
        <v>25903.321499999998</v>
      </c>
    </row>
    <row r="415" spans="1:31" ht="15.75" customHeight="1" x14ac:dyDescent="0.2">
      <c r="A415" s="1"/>
      <c r="B415" s="6" t="s">
        <v>448</v>
      </c>
      <c r="C415" s="6" t="s">
        <v>18</v>
      </c>
      <c r="D415" s="6" t="s">
        <v>19</v>
      </c>
      <c r="E415" s="6" t="s">
        <v>20</v>
      </c>
      <c r="F415" s="6" t="s">
        <v>31</v>
      </c>
      <c r="G415" s="6" t="s">
        <v>22</v>
      </c>
      <c r="H415" s="7">
        <v>20.97</v>
      </c>
      <c r="I415" s="9">
        <v>5</v>
      </c>
      <c r="J415" s="7">
        <v>5.2424999999999997</v>
      </c>
      <c r="K415" s="7">
        <v>110.0925</v>
      </c>
      <c r="L415" s="12">
        <v>43469</v>
      </c>
      <c r="M415" s="14">
        <v>0.55625000000000002</v>
      </c>
      <c r="N415" s="6" t="s">
        <v>29</v>
      </c>
      <c r="O415" s="7">
        <v>104.85</v>
      </c>
      <c r="P415" s="2">
        <v>4.7619047620000003</v>
      </c>
      <c r="Q415" s="7">
        <v>5.2424999999999997</v>
      </c>
      <c r="R415" s="8">
        <v>7.8</v>
      </c>
      <c r="S415" s="16">
        <f t="shared" si="78"/>
        <v>184157.04300000006</v>
      </c>
      <c r="T415" s="16">
        <f t="shared" si="79"/>
        <v>10.6785</v>
      </c>
      <c r="U415" s="17">
        <f t="shared" si="80"/>
        <v>1034.46</v>
      </c>
      <c r="V415">
        <f t="shared" si="81"/>
        <v>588</v>
      </c>
      <c r="W415">
        <f t="shared" si="82"/>
        <v>595</v>
      </c>
      <c r="X415">
        <f t="shared" si="83"/>
        <v>588</v>
      </c>
      <c r="Y415" s="17">
        <f t="shared" si="84"/>
        <v>313.19225000000012</v>
      </c>
      <c r="Z415" t="str">
        <f t="shared" si="85"/>
        <v>Bad Product</v>
      </c>
      <c r="AA415" t="str">
        <f t="shared" si="86"/>
        <v>Bad</v>
      </c>
      <c r="AB415" t="str">
        <f t="shared" si="87"/>
        <v>Medium</v>
      </c>
      <c r="AC415">
        <f t="shared" si="88"/>
        <v>63999.001500000049</v>
      </c>
      <c r="AD415">
        <f t="shared" si="89"/>
        <v>32813.465999999993</v>
      </c>
      <c r="AE415">
        <f t="shared" si="90"/>
        <v>25903.321499999998</v>
      </c>
    </row>
    <row r="416" spans="1:31" ht="15.75" customHeight="1" x14ac:dyDescent="0.2">
      <c r="A416" s="1"/>
      <c r="B416" s="6" t="s">
        <v>449</v>
      </c>
      <c r="C416" s="6" t="s">
        <v>18</v>
      </c>
      <c r="D416" s="6" t="s">
        <v>19</v>
      </c>
      <c r="E416" s="6" t="s">
        <v>27</v>
      </c>
      <c r="F416" s="6" t="s">
        <v>31</v>
      </c>
      <c r="G416" s="6" t="s">
        <v>36</v>
      </c>
      <c r="H416" s="7">
        <v>25.84</v>
      </c>
      <c r="I416" s="9">
        <v>3</v>
      </c>
      <c r="J416" s="7">
        <v>3.8759999999999999</v>
      </c>
      <c r="K416" s="7">
        <v>81.396000000000001</v>
      </c>
      <c r="L416" s="12">
        <v>43534</v>
      </c>
      <c r="M416" s="14">
        <v>0.78819444444444442</v>
      </c>
      <c r="N416" s="6" t="s">
        <v>23</v>
      </c>
      <c r="O416" s="7">
        <v>77.52</v>
      </c>
      <c r="P416" s="2">
        <v>4.7619047620000003</v>
      </c>
      <c r="Q416" s="7">
        <v>3.8759999999999999</v>
      </c>
      <c r="R416" s="8">
        <v>6.6</v>
      </c>
      <c r="S416" s="16">
        <f t="shared" si="78"/>
        <v>184046.95050000009</v>
      </c>
      <c r="T416" s="16">
        <f t="shared" si="79"/>
        <v>10.6785</v>
      </c>
      <c r="U416" s="17">
        <f t="shared" si="80"/>
        <v>1034.46</v>
      </c>
      <c r="V416">
        <f t="shared" si="81"/>
        <v>587</v>
      </c>
      <c r="W416">
        <f t="shared" si="82"/>
        <v>595</v>
      </c>
      <c r="X416">
        <f t="shared" si="83"/>
        <v>587</v>
      </c>
      <c r="Y416" s="17">
        <f t="shared" si="84"/>
        <v>313.53824616695073</v>
      </c>
      <c r="Z416" t="str">
        <f t="shared" si="85"/>
        <v>Bad Product</v>
      </c>
      <c r="AA416" t="str">
        <f t="shared" si="86"/>
        <v>Bad</v>
      </c>
      <c r="AB416" t="str">
        <f t="shared" si="87"/>
        <v>Medium</v>
      </c>
      <c r="AC416">
        <f t="shared" si="88"/>
        <v>63999.001500000049</v>
      </c>
      <c r="AD416">
        <f t="shared" si="89"/>
        <v>32813.465999999993</v>
      </c>
      <c r="AE416">
        <f t="shared" si="90"/>
        <v>25793.228999999999</v>
      </c>
    </row>
    <row r="417" spans="1:31" ht="15.75" customHeight="1" x14ac:dyDescent="0.2">
      <c r="A417" s="1"/>
      <c r="B417" s="6" t="s">
        <v>450</v>
      </c>
      <c r="C417" s="6" t="s">
        <v>18</v>
      </c>
      <c r="D417" s="6" t="s">
        <v>19</v>
      </c>
      <c r="E417" s="6" t="s">
        <v>27</v>
      </c>
      <c r="F417" s="6" t="s">
        <v>31</v>
      </c>
      <c r="G417" s="6" t="s">
        <v>32</v>
      </c>
      <c r="H417" s="7">
        <v>50.93</v>
      </c>
      <c r="I417" s="9">
        <v>8</v>
      </c>
      <c r="J417" s="7">
        <v>20.372</v>
      </c>
      <c r="K417" s="7">
        <v>427.81200000000001</v>
      </c>
      <c r="L417" s="12">
        <v>43546</v>
      </c>
      <c r="M417" s="14">
        <v>0.81666666666666665</v>
      </c>
      <c r="N417" s="6" t="s">
        <v>23</v>
      </c>
      <c r="O417" s="7">
        <v>407.44</v>
      </c>
      <c r="P417" s="2">
        <v>4.7619047620000003</v>
      </c>
      <c r="Q417" s="7">
        <v>20.372</v>
      </c>
      <c r="R417" s="8">
        <v>9.1999999999999993</v>
      </c>
      <c r="S417" s="16">
        <f t="shared" si="78"/>
        <v>183965.55450000009</v>
      </c>
      <c r="T417" s="16">
        <f t="shared" si="79"/>
        <v>10.6785</v>
      </c>
      <c r="U417" s="17">
        <f t="shared" si="80"/>
        <v>1034.46</v>
      </c>
      <c r="V417">
        <f t="shared" si="81"/>
        <v>586</v>
      </c>
      <c r="W417">
        <f t="shared" si="82"/>
        <v>595</v>
      </c>
      <c r="X417">
        <f t="shared" si="83"/>
        <v>586</v>
      </c>
      <c r="Y417" s="17">
        <f t="shared" si="84"/>
        <v>313.93439334471003</v>
      </c>
      <c r="Z417" t="str">
        <f t="shared" si="85"/>
        <v>Good Product</v>
      </c>
      <c r="AA417" t="str">
        <f t="shared" si="86"/>
        <v>Bad</v>
      </c>
      <c r="AB417" t="str">
        <f t="shared" si="87"/>
        <v>High</v>
      </c>
      <c r="AC417">
        <f t="shared" si="88"/>
        <v>63999.001500000049</v>
      </c>
      <c r="AD417">
        <f t="shared" si="89"/>
        <v>32813.465999999993</v>
      </c>
      <c r="AE417">
        <f t="shared" si="90"/>
        <v>25711.832999999999</v>
      </c>
    </row>
    <row r="418" spans="1:31" ht="15.75" customHeight="1" x14ac:dyDescent="0.2">
      <c r="A418" s="1"/>
      <c r="B418" s="6" t="s">
        <v>451</v>
      </c>
      <c r="C418" s="6" t="s">
        <v>42</v>
      </c>
      <c r="D418" s="6" t="s">
        <v>43</v>
      </c>
      <c r="E418" s="6" t="s">
        <v>27</v>
      </c>
      <c r="F418" s="6" t="s">
        <v>31</v>
      </c>
      <c r="G418" s="6" t="s">
        <v>22</v>
      </c>
      <c r="H418" s="7">
        <v>96.11</v>
      </c>
      <c r="I418" s="9">
        <v>1</v>
      </c>
      <c r="J418" s="7">
        <v>4.8055000000000003</v>
      </c>
      <c r="K418" s="7">
        <v>100.91549999999999</v>
      </c>
      <c r="L418" s="12">
        <v>43490</v>
      </c>
      <c r="M418" s="14">
        <v>0.68611111111111112</v>
      </c>
      <c r="N418" s="6" t="s">
        <v>23</v>
      </c>
      <c r="O418" s="7">
        <v>96.11</v>
      </c>
      <c r="P418" s="2">
        <v>4.7619047620000003</v>
      </c>
      <c r="Q418" s="7">
        <v>4.8055000000000003</v>
      </c>
      <c r="R418" s="8">
        <v>7.8</v>
      </c>
      <c r="S418" s="16">
        <f t="shared" si="78"/>
        <v>183537.74250000008</v>
      </c>
      <c r="T418" s="16">
        <f t="shared" si="79"/>
        <v>10.6785</v>
      </c>
      <c r="U418" s="17">
        <f t="shared" si="80"/>
        <v>1034.46</v>
      </c>
      <c r="V418">
        <f t="shared" si="81"/>
        <v>585</v>
      </c>
      <c r="W418">
        <f t="shared" si="82"/>
        <v>595</v>
      </c>
      <c r="X418">
        <f t="shared" si="83"/>
        <v>585</v>
      </c>
      <c r="Y418" s="17">
        <f t="shared" si="84"/>
        <v>313.7397307692309</v>
      </c>
      <c r="Z418" t="str">
        <f t="shared" si="85"/>
        <v>Bad Product</v>
      </c>
      <c r="AA418" t="str">
        <f t="shared" si="86"/>
        <v>Bad</v>
      </c>
      <c r="AB418" t="str">
        <f t="shared" si="87"/>
        <v>Medium</v>
      </c>
      <c r="AC418">
        <f t="shared" si="88"/>
        <v>63999.001500000049</v>
      </c>
      <c r="AD418">
        <f t="shared" si="89"/>
        <v>32813.465999999993</v>
      </c>
      <c r="AE418">
        <f t="shared" si="90"/>
        <v>25284.020999999993</v>
      </c>
    </row>
    <row r="419" spans="1:31" ht="15.75" customHeight="1" x14ac:dyDescent="0.2">
      <c r="A419" s="1"/>
      <c r="B419" s="6" t="s">
        <v>452</v>
      </c>
      <c r="C419" s="6" t="s">
        <v>25</v>
      </c>
      <c r="D419" s="6" t="s">
        <v>26</v>
      </c>
      <c r="E419" s="6" t="s">
        <v>27</v>
      </c>
      <c r="F419" s="6" t="s">
        <v>21</v>
      </c>
      <c r="G419" s="6" t="s">
        <v>32</v>
      </c>
      <c r="H419" s="7">
        <v>45.38</v>
      </c>
      <c r="I419" s="9">
        <v>4</v>
      </c>
      <c r="J419" s="7">
        <v>9.0760000000000005</v>
      </c>
      <c r="K419" s="7">
        <v>190.596</v>
      </c>
      <c r="L419" s="12">
        <v>43473</v>
      </c>
      <c r="M419" s="14">
        <v>0.57499999999999996</v>
      </c>
      <c r="N419" s="6" t="s">
        <v>33</v>
      </c>
      <c r="O419" s="7">
        <v>181.52</v>
      </c>
      <c r="P419" s="2">
        <v>4.7619047620000003</v>
      </c>
      <c r="Q419" s="7">
        <v>9.0760000000000005</v>
      </c>
      <c r="R419" s="8">
        <v>8.6999999999999993</v>
      </c>
      <c r="S419" s="16">
        <f t="shared" si="78"/>
        <v>183436.82700000008</v>
      </c>
      <c r="T419" s="16">
        <f t="shared" si="79"/>
        <v>10.6785</v>
      </c>
      <c r="U419" s="17">
        <f t="shared" si="80"/>
        <v>1034.46</v>
      </c>
      <c r="V419">
        <f t="shared" si="81"/>
        <v>584</v>
      </c>
      <c r="W419">
        <f t="shared" si="82"/>
        <v>595</v>
      </c>
      <c r="X419">
        <f t="shared" si="83"/>
        <v>584</v>
      </c>
      <c r="Y419" s="17">
        <f t="shared" si="84"/>
        <v>314.10415582191791</v>
      </c>
      <c r="Z419" t="str">
        <f t="shared" si="85"/>
        <v>Good Product</v>
      </c>
      <c r="AA419" t="str">
        <f t="shared" si="86"/>
        <v>Bad</v>
      </c>
      <c r="AB419" t="str">
        <f t="shared" si="87"/>
        <v>High</v>
      </c>
      <c r="AC419">
        <f t="shared" si="88"/>
        <v>63898.086000000047</v>
      </c>
      <c r="AD419">
        <f t="shared" si="89"/>
        <v>32813.465999999993</v>
      </c>
      <c r="AE419">
        <f t="shared" si="90"/>
        <v>25284.020999999993</v>
      </c>
    </row>
    <row r="420" spans="1:31" ht="15.75" customHeight="1" x14ac:dyDescent="0.2">
      <c r="A420" s="1"/>
      <c r="B420" s="6" t="s">
        <v>453</v>
      </c>
      <c r="C420" s="6" t="s">
        <v>25</v>
      </c>
      <c r="D420" s="6" t="s">
        <v>26</v>
      </c>
      <c r="E420" s="6" t="s">
        <v>20</v>
      </c>
      <c r="F420" s="6" t="s">
        <v>21</v>
      </c>
      <c r="G420" s="6" t="s">
        <v>22</v>
      </c>
      <c r="H420" s="7">
        <v>81.510000000000005</v>
      </c>
      <c r="I420" s="9">
        <v>1</v>
      </c>
      <c r="J420" s="7">
        <v>4.0754999999999999</v>
      </c>
      <c r="K420" s="7">
        <v>85.585499999999996</v>
      </c>
      <c r="L420" s="12">
        <v>43487</v>
      </c>
      <c r="M420" s="14">
        <v>0.45624999999999999</v>
      </c>
      <c r="N420" s="6" t="s">
        <v>23</v>
      </c>
      <c r="O420" s="7">
        <v>81.510000000000005</v>
      </c>
      <c r="P420" s="2">
        <v>4.7619047620000003</v>
      </c>
      <c r="Q420" s="7">
        <v>4.0754999999999999</v>
      </c>
      <c r="R420" s="8">
        <v>9.1999999999999993</v>
      </c>
      <c r="S420" s="16">
        <f t="shared" si="78"/>
        <v>183246.23100000006</v>
      </c>
      <c r="T420" s="16">
        <f t="shared" si="79"/>
        <v>10.6785</v>
      </c>
      <c r="U420" s="17">
        <f t="shared" si="80"/>
        <v>1034.46</v>
      </c>
      <c r="V420">
        <f t="shared" si="81"/>
        <v>583</v>
      </c>
      <c r="W420">
        <f t="shared" si="82"/>
        <v>595</v>
      </c>
      <c r="X420">
        <f t="shared" si="83"/>
        <v>583</v>
      </c>
      <c r="Y420" s="17">
        <f t="shared" si="84"/>
        <v>314.3160051457977</v>
      </c>
      <c r="Z420" t="str">
        <f t="shared" si="85"/>
        <v>Good Product</v>
      </c>
      <c r="AA420" t="str">
        <f t="shared" si="86"/>
        <v>Bad</v>
      </c>
      <c r="AB420" t="str">
        <f t="shared" si="87"/>
        <v>High</v>
      </c>
      <c r="AC420">
        <f t="shared" si="88"/>
        <v>63898.086000000047</v>
      </c>
      <c r="AD420">
        <f t="shared" si="89"/>
        <v>32813.465999999993</v>
      </c>
      <c r="AE420">
        <f t="shared" si="90"/>
        <v>25284.020999999993</v>
      </c>
    </row>
    <row r="421" spans="1:31" ht="15.75" customHeight="1" x14ac:dyDescent="0.2">
      <c r="A421" s="1"/>
      <c r="B421" s="6" t="s">
        <v>454</v>
      </c>
      <c r="C421" s="6" t="s">
        <v>42</v>
      </c>
      <c r="D421" s="6" t="s">
        <v>43</v>
      </c>
      <c r="E421" s="6" t="s">
        <v>27</v>
      </c>
      <c r="F421" s="6" t="s">
        <v>21</v>
      </c>
      <c r="G421" s="6" t="s">
        <v>22</v>
      </c>
      <c r="H421" s="7">
        <v>57.22</v>
      </c>
      <c r="I421" s="9">
        <v>2</v>
      </c>
      <c r="J421" s="7">
        <v>5.7220000000000004</v>
      </c>
      <c r="K421" s="7">
        <v>120.16200000000001</v>
      </c>
      <c r="L421" s="12">
        <v>43477</v>
      </c>
      <c r="M421" s="14">
        <v>0.71736111111111112</v>
      </c>
      <c r="N421" s="6" t="s">
        <v>23</v>
      </c>
      <c r="O421" s="7">
        <v>114.44</v>
      </c>
      <c r="P421" s="2">
        <v>4.7619047620000003</v>
      </c>
      <c r="Q421" s="7">
        <v>5.7220000000000004</v>
      </c>
      <c r="R421" s="8">
        <v>8.3000000000000007</v>
      </c>
      <c r="S421" s="16">
        <f t="shared" si="78"/>
        <v>183160.64550000007</v>
      </c>
      <c r="T421" s="16">
        <f t="shared" si="79"/>
        <v>10.6785</v>
      </c>
      <c r="U421" s="17">
        <f t="shared" si="80"/>
        <v>1034.46</v>
      </c>
      <c r="V421">
        <f t="shared" si="81"/>
        <v>582</v>
      </c>
      <c r="W421">
        <f t="shared" si="82"/>
        <v>595</v>
      </c>
      <c r="X421">
        <f t="shared" si="83"/>
        <v>582</v>
      </c>
      <c r="Y421" s="17">
        <f t="shared" si="84"/>
        <v>314.70901288659809</v>
      </c>
      <c r="Z421" t="str">
        <f t="shared" si="85"/>
        <v>Good Product</v>
      </c>
      <c r="AA421" t="str">
        <f t="shared" si="86"/>
        <v>Bad</v>
      </c>
      <c r="AB421" t="str">
        <f t="shared" si="87"/>
        <v>High</v>
      </c>
      <c r="AC421">
        <f t="shared" si="88"/>
        <v>63898.086000000047</v>
      </c>
      <c r="AD421">
        <f t="shared" si="89"/>
        <v>32813.465999999993</v>
      </c>
      <c r="AE421">
        <f t="shared" si="90"/>
        <v>25284.020999999993</v>
      </c>
    </row>
    <row r="422" spans="1:31" ht="15.75" customHeight="1" x14ac:dyDescent="0.2">
      <c r="A422" s="1"/>
      <c r="B422" s="6" t="s">
        <v>455</v>
      </c>
      <c r="C422" s="6" t="s">
        <v>18</v>
      </c>
      <c r="D422" s="6" t="s">
        <v>19</v>
      </c>
      <c r="E422" s="6" t="s">
        <v>20</v>
      </c>
      <c r="F422" s="6" t="s">
        <v>21</v>
      </c>
      <c r="G422" s="6" t="s">
        <v>28</v>
      </c>
      <c r="H422" s="7">
        <v>25.22</v>
      </c>
      <c r="I422" s="9">
        <v>7</v>
      </c>
      <c r="J422" s="7">
        <v>8.827</v>
      </c>
      <c r="K422" s="7">
        <v>185.36699999999999</v>
      </c>
      <c r="L422" s="12">
        <v>43500</v>
      </c>
      <c r="M422" s="14">
        <v>0.43263888888888891</v>
      </c>
      <c r="N422" s="6" t="s">
        <v>29</v>
      </c>
      <c r="O422" s="7">
        <v>176.54</v>
      </c>
      <c r="P422" s="2">
        <v>4.7619047620000003</v>
      </c>
      <c r="Q422" s="7">
        <v>8.827</v>
      </c>
      <c r="R422" s="8">
        <v>8.1999999999999993</v>
      </c>
      <c r="S422" s="16">
        <f t="shared" si="78"/>
        <v>183040.48350000006</v>
      </c>
      <c r="T422" s="16">
        <f t="shared" si="79"/>
        <v>10.6785</v>
      </c>
      <c r="U422" s="17">
        <f t="shared" si="80"/>
        <v>1034.46</v>
      </c>
      <c r="V422">
        <f t="shared" si="81"/>
        <v>581</v>
      </c>
      <c r="W422">
        <f t="shared" si="82"/>
        <v>595</v>
      </c>
      <c r="X422">
        <f t="shared" si="83"/>
        <v>581</v>
      </c>
      <c r="Y422" s="17">
        <f t="shared" si="84"/>
        <v>315.04386144578325</v>
      </c>
      <c r="Z422" t="str">
        <f t="shared" si="85"/>
        <v>Good Product</v>
      </c>
      <c r="AA422" t="str">
        <f t="shared" si="86"/>
        <v>Bad</v>
      </c>
      <c r="AB422" t="str">
        <f t="shared" si="87"/>
        <v>High</v>
      </c>
      <c r="AC422">
        <f t="shared" si="88"/>
        <v>63777.924000000043</v>
      </c>
      <c r="AD422">
        <f t="shared" si="89"/>
        <v>32693.303999999996</v>
      </c>
      <c r="AE422">
        <f t="shared" si="90"/>
        <v>25284.020999999993</v>
      </c>
    </row>
    <row r="423" spans="1:31" ht="15.75" customHeight="1" x14ac:dyDescent="0.2">
      <c r="A423" s="1"/>
      <c r="B423" s="6" t="s">
        <v>456</v>
      </c>
      <c r="C423" s="6" t="s">
        <v>25</v>
      </c>
      <c r="D423" s="6" t="s">
        <v>26</v>
      </c>
      <c r="E423" s="6" t="s">
        <v>20</v>
      </c>
      <c r="F423" s="6" t="s">
        <v>21</v>
      </c>
      <c r="G423" s="6" t="s">
        <v>44</v>
      </c>
      <c r="H423" s="7">
        <v>38.6</v>
      </c>
      <c r="I423" s="9">
        <v>3</v>
      </c>
      <c r="J423" s="7">
        <v>5.79</v>
      </c>
      <c r="K423" s="7">
        <v>121.59</v>
      </c>
      <c r="L423" s="12">
        <v>43552</v>
      </c>
      <c r="M423" s="14">
        <v>0.58125000000000004</v>
      </c>
      <c r="N423" s="6" t="s">
        <v>23</v>
      </c>
      <c r="O423" s="7">
        <v>115.8</v>
      </c>
      <c r="P423" s="2">
        <v>4.7619047620000003</v>
      </c>
      <c r="Q423" s="7">
        <v>5.79</v>
      </c>
      <c r="R423" s="8">
        <v>7.5</v>
      </c>
      <c r="S423" s="16">
        <f t="shared" si="78"/>
        <v>182855.11650000006</v>
      </c>
      <c r="T423" s="16">
        <f t="shared" si="79"/>
        <v>10.6785</v>
      </c>
      <c r="U423" s="17">
        <f t="shared" si="80"/>
        <v>1034.46</v>
      </c>
      <c r="V423">
        <f t="shared" si="81"/>
        <v>580</v>
      </c>
      <c r="W423">
        <f t="shared" si="82"/>
        <v>595</v>
      </c>
      <c r="X423">
        <f t="shared" si="83"/>
        <v>580</v>
      </c>
      <c r="Y423" s="17">
        <f t="shared" si="84"/>
        <v>315.2674422413794</v>
      </c>
      <c r="Z423" t="str">
        <f t="shared" si="85"/>
        <v>Bad Product</v>
      </c>
      <c r="AA423" t="str">
        <f t="shared" si="86"/>
        <v>Bad</v>
      </c>
      <c r="AB423" t="str">
        <f t="shared" si="87"/>
        <v>Medium</v>
      </c>
      <c r="AC423">
        <f t="shared" si="88"/>
        <v>63777.924000000043</v>
      </c>
      <c r="AD423">
        <f t="shared" si="89"/>
        <v>32693.303999999996</v>
      </c>
      <c r="AE423">
        <f t="shared" si="90"/>
        <v>25284.020999999993</v>
      </c>
    </row>
    <row r="424" spans="1:31" ht="15.75" customHeight="1" x14ac:dyDescent="0.2">
      <c r="A424" s="1"/>
      <c r="B424" s="6" t="s">
        <v>457</v>
      </c>
      <c r="C424" s="6" t="s">
        <v>25</v>
      </c>
      <c r="D424" s="6" t="s">
        <v>26</v>
      </c>
      <c r="E424" s="6" t="s">
        <v>27</v>
      </c>
      <c r="F424" s="6" t="s">
        <v>21</v>
      </c>
      <c r="G424" s="6" t="s">
        <v>28</v>
      </c>
      <c r="H424" s="7">
        <v>84.05</v>
      </c>
      <c r="I424" s="9">
        <v>3</v>
      </c>
      <c r="J424" s="7">
        <v>12.6075</v>
      </c>
      <c r="K424" s="7">
        <v>264.75749999999999</v>
      </c>
      <c r="L424" s="12">
        <v>43488</v>
      </c>
      <c r="M424" s="14">
        <v>0.56180555555555556</v>
      </c>
      <c r="N424" s="6" t="s">
        <v>29</v>
      </c>
      <c r="O424" s="7">
        <v>252.15</v>
      </c>
      <c r="P424" s="2">
        <v>4.7619047620000003</v>
      </c>
      <c r="Q424" s="7">
        <v>12.6075</v>
      </c>
      <c r="R424" s="8">
        <v>9.8000000000000007</v>
      </c>
      <c r="S424" s="16">
        <f t="shared" si="78"/>
        <v>182733.52650000004</v>
      </c>
      <c r="T424" s="16">
        <f t="shared" si="79"/>
        <v>10.6785</v>
      </c>
      <c r="U424" s="17">
        <f t="shared" si="80"/>
        <v>1034.46</v>
      </c>
      <c r="V424">
        <f t="shared" si="81"/>
        <v>579</v>
      </c>
      <c r="W424">
        <f t="shared" si="82"/>
        <v>595</v>
      </c>
      <c r="X424">
        <f t="shared" si="83"/>
        <v>579</v>
      </c>
      <c r="Y424" s="17">
        <f t="shared" si="84"/>
        <v>315.601945595855</v>
      </c>
      <c r="Z424" t="str">
        <f t="shared" si="85"/>
        <v>Good Product</v>
      </c>
      <c r="AA424" t="str">
        <f t="shared" si="86"/>
        <v>Bad</v>
      </c>
      <c r="AB424" t="str">
        <f t="shared" si="87"/>
        <v>High</v>
      </c>
      <c r="AC424">
        <f t="shared" si="88"/>
        <v>63777.924000000043</v>
      </c>
      <c r="AD424">
        <f t="shared" si="89"/>
        <v>32693.303999999996</v>
      </c>
      <c r="AE424">
        <f t="shared" si="90"/>
        <v>25284.020999999993</v>
      </c>
    </row>
    <row r="425" spans="1:31" ht="15.75" customHeight="1" x14ac:dyDescent="0.2">
      <c r="A425" s="1"/>
      <c r="B425" s="6" t="s">
        <v>458</v>
      </c>
      <c r="C425" s="6" t="s">
        <v>25</v>
      </c>
      <c r="D425" s="6" t="s">
        <v>26</v>
      </c>
      <c r="E425" s="6" t="s">
        <v>20</v>
      </c>
      <c r="F425" s="6" t="s">
        <v>21</v>
      </c>
      <c r="G425" s="6" t="s">
        <v>46</v>
      </c>
      <c r="H425" s="7">
        <v>97.21</v>
      </c>
      <c r="I425" s="9">
        <v>10</v>
      </c>
      <c r="J425" s="7">
        <v>48.604999999999997</v>
      </c>
      <c r="K425" s="7">
        <v>1020.705</v>
      </c>
      <c r="L425" s="12">
        <v>43504</v>
      </c>
      <c r="M425" s="14">
        <v>0.54166666666666663</v>
      </c>
      <c r="N425" s="6" t="s">
        <v>33</v>
      </c>
      <c r="O425" s="7">
        <v>972.1</v>
      </c>
      <c r="P425" s="2">
        <v>4.7619047620000003</v>
      </c>
      <c r="Q425" s="7">
        <v>48.604999999999997</v>
      </c>
      <c r="R425" s="8">
        <v>8.6999999999999993</v>
      </c>
      <c r="S425" s="16">
        <f t="shared" si="78"/>
        <v>182468.76900000006</v>
      </c>
      <c r="T425" s="16">
        <f t="shared" si="79"/>
        <v>10.6785</v>
      </c>
      <c r="U425" s="17">
        <f t="shared" si="80"/>
        <v>1034.46</v>
      </c>
      <c r="V425">
        <f t="shared" si="81"/>
        <v>578</v>
      </c>
      <c r="W425">
        <f t="shared" si="82"/>
        <v>595</v>
      </c>
      <c r="X425">
        <f t="shared" si="83"/>
        <v>578</v>
      </c>
      <c r="Y425" s="17">
        <f t="shared" si="84"/>
        <v>315.68991176470598</v>
      </c>
      <c r="Z425" t="str">
        <f t="shared" si="85"/>
        <v>Good Product</v>
      </c>
      <c r="AA425" t="str">
        <f t="shared" si="86"/>
        <v>Good</v>
      </c>
      <c r="AB425" t="str">
        <f t="shared" si="87"/>
        <v>High</v>
      </c>
      <c r="AC425">
        <f t="shared" si="88"/>
        <v>63777.924000000043</v>
      </c>
      <c r="AD425">
        <f t="shared" si="89"/>
        <v>32693.303999999996</v>
      </c>
      <c r="AE425">
        <f t="shared" si="90"/>
        <v>25284.020999999993</v>
      </c>
    </row>
    <row r="426" spans="1:31" ht="15.75" customHeight="1" x14ac:dyDescent="0.2">
      <c r="A426" s="1"/>
      <c r="B426" s="6" t="s">
        <v>459</v>
      </c>
      <c r="C426" s="6" t="s">
        <v>42</v>
      </c>
      <c r="D426" s="6" t="s">
        <v>43</v>
      </c>
      <c r="E426" s="6" t="s">
        <v>20</v>
      </c>
      <c r="F426" s="6" t="s">
        <v>31</v>
      </c>
      <c r="G426" s="6" t="s">
        <v>46</v>
      </c>
      <c r="H426" s="7">
        <v>25.42</v>
      </c>
      <c r="I426" s="9">
        <v>8</v>
      </c>
      <c r="J426" s="7">
        <v>10.167999999999999</v>
      </c>
      <c r="K426" s="7">
        <v>213.52799999999999</v>
      </c>
      <c r="L426" s="12">
        <v>43543</v>
      </c>
      <c r="M426" s="14">
        <v>0.8208333333333333</v>
      </c>
      <c r="N426" s="6" t="s">
        <v>33</v>
      </c>
      <c r="O426" s="7">
        <v>203.36</v>
      </c>
      <c r="P426" s="2">
        <v>4.7619047620000003</v>
      </c>
      <c r="Q426" s="7">
        <v>10.167999999999999</v>
      </c>
      <c r="R426" s="8">
        <v>6.7</v>
      </c>
      <c r="S426" s="16">
        <f t="shared" si="78"/>
        <v>181448.06400000004</v>
      </c>
      <c r="T426" s="16">
        <f t="shared" si="79"/>
        <v>10.6785</v>
      </c>
      <c r="U426" s="17">
        <f t="shared" si="80"/>
        <v>1034.46</v>
      </c>
      <c r="V426">
        <f t="shared" si="81"/>
        <v>577</v>
      </c>
      <c r="W426">
        <f t="shared" si="82"/>
        <v>595</v>
      </c>
      <c r="X426">
        <f t="shared" si="83"/>
        <v>577</v>
      </c>
      <c r="Y426" s="17">
        <f t="shared" si="84"/>
        <v>314.46804852686319</v>
      </c>
      <c r="Z426" t="str">
        <f t="shared" si="85"/>
        <v>Bad Product</v>
      </c>
      <c r="AA426" t="str">
        <f t="shared" si="86"/>
        <v>Bad</v>
      </c>
      <c r="AB426" t="str">
        <f t="shared" si="87"/>
        <v>Medium</v>
      </c>
      <c r="AC426">
        <f t="shared" si="88"/>
        <v>63777.924000000043</v>
      </c>
      <c r="AD426">
        <f t="shared" si="89"/>
        <v>32693.303999999996</v>
      </c>
      <c r="AE426">
        <f t="shared" si="90"/>
        <v>25284.020999999993</v>
      </c>
    </row>
    <row r="427" spans="1:31" ht="15.75" customHeight="1" x14ac:dyDescent="0.2">
      <c r="A427" s="1"/>
      <c r="B427" s="6" t="s">
        <v>460</v>
      </c>
      <c r="C427" s="6" t="s">
        <v>25</v>
      </c>
      <c r="D427" s="6" t="s">
        <v>26</v>
      </c>
      <c r="E427" s="6" t="s">
        <v>27</v>
      </c>
      <c r="F427" s="6" t="s">
        <v>31</v>
      </c>
      <c r="G427" s="6" t="s">
        <v>46</v>
      </c>
      <c r="H427" s="7">
        <v>16.28</v>
      </c>
      <c r="I427" s="9">
        <v>1</v>
      </c>
      <c r="J427" s="7">
        <v>0.81399999999999995</v>
      </c>
      <c r="K427" s="7">
        <v>17.094000000000001</v>
      </c>
      <c r="L427" s="12">
        <v>43533</v>
      </c>
      <c r="M427" s="14">
        <v>0.65</v>
      </c>
      <c r="N427" s="6" t="s">
        <v>29</v>
      </c>
      <c r="O427" s="7">
        <v>16.28</v>
      </c>
      <c r="P427" s="2">
        <v>4.7619047620000003</v>
      </c>
      <c r="Q427" s="7">
        <v>0.81399999999999995</v>
      </c>
      <c r="R427" s="8">
        <v>5</v>
      </c>
      <c r="S427" s="16">
        <f t="shared" si="78"/>
        <v>181234.53600000002</v>
      </c>
      <c r="T427" s="16">
        <f t="shared" si="79"/>
        <v>10.6785</v>
      </c>
      <c r="U427" s="17">
        <f t="shared" si="80"/>
        <v>1034.46</v>
      </c>
      <c r="V427">
        <f t="shared" si="81"/>
        <v>576</v>
      </c>
      <c r="W427">
        <f t="shared" si="82"/>
        <v>595</v>
      </c>
      <c r="X427">
        <f t="shared" si="83"/>
        <v>576</v>
      </c>
      <c r="Y427" s="17">
        <f t="shared" si="84"/>
        <v>314.6432916666667</v>
      </c>
      <c r="Z427" t="str">
        <f t="shared" si="85"/>
        <v>Bad Product</v>
      </c>
      <c r="AA427" t="str">
        <f t="shared" si="86"/>
        <v>Bad</v>
      </c>
      <c r="AB427" t="str">
        <f t="shared" si="87"/>
        <v>Low</v>
      </c>
      <c r="AC427">
        <f t="shared" si="88"/>
        <v>63564.396000000044</v>
      </c>
      <c r="AD427">
        <f t="shared" si="89"/>
        <v>32693.303999999996</v>
      </c>
      <c r="AE427">
        <f t="shared" si="90"/>
        <v>25284.020999999993</v>
      </c>
    </row>
    <row r="428" spans="1:31" ht="15.75" customHeight="1" x14ac:dyDescent="0.2">
      <c r="A428" s="1"/>
      <c r="B428" s="6" t="s">
        <v>461</v>
      </c>
      <c r="C428" s="6" t="s">
        <v>42</v>
      </c>
      <c r="D428" s="6" t="s">
        <v>43</v>
      </c>
      <c r="E428" s="6" t="s">
        <v>20</v>
      </c>
      <c r="F428" s="6" t="s">
        <v>31</v>
      </c>
      <c r="G428" s="6" t="s">
        <v>46</v>
      </c>
      <c r="H428" s="7">
        <v>40.61</v>
      </c>
      <c r="I428" s="9">
        <v>9</v>
      </c>
      <c r="J428" s="7">
        <v>18.2745</v>
      </c>
      <c r="K428" s="7">
        <v>383.7645</v>
      </c>
      <c r="L428" s="12">
        <v>43467</v>
      </c>
      <c r="M428" s="14">
        <v>0.56944444444444442</v>
      </c>
      <c r="N428" s="6" t="s">
        <v>29</v>
      </c>
      <c r="O428" s="7">
        <v>365.49</v>
      </c>
      <c r="P428" s="2">
        <v>4.7619047620000003</v>
      </c>
      <c r="Q428" s="7">
        <v>18.2745</v>
      </c>
      <c r="R428" s="8">
        <v>7</v>
      </c>
      <c r="S428" s="16">
        <f t="shared" si="78"/>
        <v>181217.44200000004</v>
      </c>
      <c r="T428" s="16">
        <f t="shared" si="79"/>
        <v>10.6785</v>
      </c>
      <c r="U428" s="17">
        <f t="shared" si="80"/>
        <v>1034.46</v>
      </c>
      <c r="V428">
        <f t="shared" si="81"/>
        <v>575</v>
      </c>
      <c r="W428">
        <f t="shared" si="82"/>
        <v>595</v>
      </c>
      <c r="X428">
        <f t="shared" si="83"/>
        <v>575</v>
      </c>
      <c r="Y428" s="17">
        <f t="shared" si="84"/>
        <v>315.16076869565222</v>
      </c>
      <c r="Z428" t="str">
        <f t="shared" si="85"/>
        <v>Bad Product</v>
      </c>
      <c r="AA428" t="str">
        <f t="shared" si="86"/>
        <v>Bad</v>
      </c>
      <c r="AB428" t="str">
        <f t="shared" si="87"/>
        <v>Medium</v>
      </c>
      <c r="AC428">
        <f t="shared" si="88"/>
        <v>63564.396000000044</v>
      </c>
      <c r="AD428">
        <f t="shared" si="89"/>
        <v>32693.303999999996</v>
      </c>
      <c r="AE428">
        <f t="shared" si="90"/>
        <v>25284.020999999993</v>
      </c>
    </row>
    <row r="429" spans="1:31" ht="15.75" customHeight="1" x14ac:dyDescent="0.2">
      <c r="A429" s="1"/>
      <c r="B429" s="6" t="s">
        <v>462</v>
      </c>
      <c r="C429" s="6" t="s">
        <v>18</v>
      </c>
      <c r="D429" s="6" t="s">
        <v>19</v>
      </c>
      <c r="E429" s="6" t="s">
        <v>20</v>
      </c>
      <c r="F429" s="6" t="s">
        <v>31</v>
      </c>
      <c r="G429" s="6" t="s">
        <v>22</v>
      </c>
      <c r="H429" s="7">
        <v>53.17</v>
      </c>
      <c r="I429" s="9">
        <v>7</v>
      </c>
      <c r="J429" s="7">
        <v>18.609500000000001</v>
      </c>
      <c r="K429" s="7">
        <v>390.79950000000002</v>
      </c>
      <c r="L429" s="12">
        <v>43486</v>
      </c>
      <c r="M429" s="14">
        <v>0.75069444444444444</v>
      </c>
      <c r="N429" s="6" t="s">
        <v>29</v>
      </c>
      <c r="O429" s="7">
        <v>372.19</v>
      </c>
      <c r="P429" s="2">
        <v>4.7619047620000003</v>
      </c>
      <c r="Q429" s="7">
        <v>18.609500000000001</v>
      </c>
      <c r="R429" s="8">
        <v>8.9</v>
      </c>
      <c r="S429" s="16">
        <f t="shared" si="78"/>
        <v>180833.67750000002</v>
      </c>
      <c r="T429" s="16">
        <f t="shared" si="79"/>
        <v>10.6785</v>
      </c>
      <c r="U429" s="17">
        <f t="shared" si="80"/>
        <v>1034.46</v>
      </c>
      <c r="V429">
        <f t="shared" si="81"/>
        <v>574</v>
      </c>
      <c r="W429">
        <f t="shared" si="82"/>
        <v>595</v>
      </c>
      <c r="X429">
        <f t="shared" si="83"/>
        <v>574</v>
      </c>
      <c r="Y429" s="17">
        <f t="shared" si="84"/>
        <v>315.04125000000005</v>
      </c>
      <c r="Z429" t="str">
        <f t="shared" si="85"/>
        <v>Good Product</v>
      </c>
      <c r="AA429" t="str">
        <f t="shared" si="86"/>
        <v>Bad</v>
      </c>
      <c r="AB429" t="str">
        <f t="shared" si="87"/>
        <v>High</v>
      </c>
      <c r="AC429">
        <f t="shared" si="88"/>
        <v>63180.63150000004</v>
      </c>
      <c r="AD429">
        <f t="shared" si="89"/>
        <v>32693.303999999996</v>
      </c>
      <c r="AE429">
        <f t="shared" si="90"/>
        <v>25284.020999999993</v>
      </c>
    </row>
    <row r="430" spans="1:31" ht="15.75" customHeight="1" x14ac:dyDescent="0.2">
      <c r="A430" s="1"/>
      <c r="B430" s="6" t="s">
        <v>463</v>
      </c>
      <c r="C430" s="6" t="s">
        <v>42</v>
      </c>
      <c r="D430" s="6" t="s">
        <v>43</v>
      </c>
      <c r="E430" s="6" t="s">
        <v>20</v>
      </c>
      <c r="F430" s="6" t="s">
        <v>21</v>
      </c>
      <c r="G430" s="6" t="s">
        <v>44</v>
      </c>
      <c r="H430" s="7">
        <v>20.87</v>
      </c>
      <c r="I430" s="9">
        <v>3</v>
      </c>
      <c r="J430" s="7">
        <v>3.1305000000000001</v>
      </c>
      <c r="K430" s="7">
        <v>65.740499999999997</v>
      </c>
      <c r="L430" s="12">
        <v>43544</v>
      </c>
      <c r="M430" s="14">
        <v>0.57847222222222228</v>
      </c>
      <c r="N430" s="6" t="s">
        <v>33</v>
      </c>
      <c r="O430" s="7">
        <v>62.61</v>
      </c>
      <c r="P430" s="2">
        <v>4.7619047620000003</v>
      </c>
      <c r="Q430" s="7">
        <v>3.1305000000000001</v>
      </c>
      <c r="R430" s="8">
        <v>8</v>
      </c>
      <c r="S430" s="16">
        <f t="shared" si="78"/>
        <v>180442.878</v>
      </c>
      <c r="T430" s="16">
        <f t="shared" si="79"/>
        <v>10.6785</v>
      </c>
      <c r="U430" s="17">
        <f t="shared" si="80"/>
        <v>1034.46</v>
      </c>
      <c r="V430">
        <f t="shared" si="81"/>
        <v>573</v>
      </c>
      <c r="W430">
        <f t="shared" si="82"/>
        <v>595</v>
      </c>
      <c r="X430">
        <f t="shared" si="83"/>
        <v>573</v>
      </c>
      <c r="Y430" s="17">
        <f t="shared" si="84"/>
        <v>314.90903664921467</v>
      </c>
      <c r="Z430" t="str">
        <f t="shared" si="85"/>
        <v>Bad Product</v>
      </c>
      <c r="AA430" t="str">
        <f t="shared" si="86"/>
        <v>Bad</v>
      </c>
      <c r="AB430" t="str">
        <f t="shared" si="87"/>
        <v>Medium</v>
      </c>
      <c r="AC430">
        <f t="shared" si="88"/>
        <v>63180.63150000004</v>
      </c>
      <c r="AD430">
        <f t="shared" si="89"/>
        <v>32693.303999999996</v>
      </c>
      <c r="AE430">
        <f t="shared" si="90"/>
        <v>24893.221499999992</v>
      </c>
    </row>
    <row r="431" spans="1:31" ht="15.75" customHeight="1" x14ac:dyDescent="0.2">
      <c r="A431" s="1"/>
      <c r="B431" s="6" t="s">
        <v>464</v>
      </c>
      <c r="C431" s="6" t="s">
        <v>42</v>
      </c>
      <c r="D431" s="6" t="s">
        <v>43</v>
      </c>
      <c r="E431" s="6" t="s">
        <v>27</v>
      </c>
      <c r="F431" s="6" t="s">
        <v>31</v>
      </c>
      <c r="G431" s="6" t="s">
        <v>36</v>
      </c>
      <c r="H431" s="7">
        <v>67.27</v>
      </c>
      <c r="I431" s="9">
        <v>5</v>
      </c>
      <c r="J431" s="7">
        <v>16.817499999999999</v>
      </c>
      <c r="K431" s="7">
        <v>353.16750000000002</v>
      </c>
      <c r="L431" s="12">
        <v>43523</v>
      </c>
      <c r="M431" s="14">
        <v>0.7270833333333333</v>
      </c>
      <c r="N431" s="6" t="s">
        <v>29</v>
      </c>
      <c r="O431" s="7">
        <v>336.35</v>
      </c>
      <c r="P431" s="2">
        <v>4.7619047620000003</v>
      </c>
      <c r="Q431" s="7">
        <v>16.817499999999999</v>
      </c>
      <c r="R431" s="8">
        <v>6.9</v>
      </c>
      <c r="S431" s="16">
        <f t="shared" si="78"/>
        <v>180377.13750000001</v>
      </c>
      <c r="T431" s="16">
        <f t="shared" si="79"/>
        <v>10.6785</v>
      </c>
      <c r="U431" s="17">
        <f t="shared" si="80"/>
        <v>1034.46</v>
      </c>
      <c r="V431">
        <f t="shared" si="81"/>
        <v>572</v>
      </c>
      <c r="W431">
        <f t="shared" si="82"/>
        <v>595</v>
      </c>
      <c r="X431">
        <f t="shared" si="83"/>
        <v>572</v>
      </c>
      <c r="Y431" s="17">
        <f t="shared" si="84"/>
        <v>315.34464597902098</v>
      </c>
      <c r="Z431" t="str">
        <f t="shared" si="85"/>
        <v>Bad Product</v>
      </c>
      <c r="AA431" t="str">
        <f t="shared" si="86"/>
        <v>Bad</v>
      </c>
      <c r="AB431" t="str">
        <f t="shared" si="87"/>
        <v>Medium</v>
      </c>
      <c r="AC431">
        <f t="shared" si="88"/>
        <v>63114.89100000004</v>
      </c>
      <c r="AD431">
        <f t="shared" si="89"/>
        <v>32627.563499999997</v>
      </c>
      <c r="AE431">
        <f t="shared" si="90"/>
        <v>24893.221499999992</v>
      </c>
    </row>
    <row r="432" spans="1:31" ht="15.75" customHeight="1" x14ac:dyDescent="0.2">
      <c r="A432" s="1"/>
      <c r="B432" s="6" t="s">
        <v>465</v>
      </c>
      <c r="C432" s="6" t="s">
        <v>18</v>
      </c>
      <c r="D432" s="6" t="s">
        <v>19</v>
      </c>
      <c r="E432" s="6" t="s">
        <v>20</v>
      </c>
      <c r="F432" s="6" t="s">
        <v>21</v>
      </c>
      <c r="G432" s="6" t="s">
        <v>32</v>
      </c>
      <c r="H432" s="7">
        <v>90.65</v>
      </c>
      <c r="I432" s="9">
        <v>10</v>
      </c>
      <c r="J432" s="7">
        <v>45.325000000000003</v>
      </c>
      <c r="K432" s="7">
        <v>951.82500000000005</v>
      </c>
      <c r="L432" s="12">
        <v>43532</v>
      </c>
      <c r="M432" s="14">
        <v>0.45347222222222222</v>
      </c>
      <c r="N432" s="6" t="s">
        <v>23</v>
      </c>
      <c r="O432" s="7">
        <v>906.5</v>
      </c>
      <c r="P432" s="2">
        <v>4.7619047620000003</v>
      </c>
      <c r="Q432" s="7">
        <v>45.325000000000003</v>
      </c>
      <c r="R432" s="8">
        <v>7.3</v>
      </c>
      <c r="S432" s="16">
        <f t="shared" si="78"/>
        <v>180023.97000000003</v>
      </c>
      <c r="T432" s="16">
        <f t="shared" si="79"/>
        <v>10.6785</v>
      </c>
      <c r="U432" s="17">
        <f t="shared" si="80"/>
        <v>1034.46</v>
      </c>
      <c r="V432">
        <f t="shared" si="81"/>
        <v>571</v>
      </c>
      <c r="W432">
        <f t="shared" si="82"/>
        <v>595</v>
      </c>
      <c r="X432">
        <f t="shared" si="83"/>
        <v>571</v>
      </c>
      <c r="Y432" s="17">
        <f t="shared" si="84"/>
        <v>315.27840630472861</v>
      </c>
      <c r="Z432" t="str">
        <f t="shared" si="85"/>
        <v>Bad Product</v>
      </c>
      <c r="AA432" t="str">
        <f t="shared" si="86"/>
        <v>Bad</v>
      </c>
      <c r="AB432" t="str">
        <f t="shared" si="87"/>
        <v>Medium</v>
      </c>
      <c r="AC432">
        <f t="shared" si="88"/>
        <v>62761.723500000044</v>
      </c>
      <c r="AD432">
        <f t="shared" si="89"/>
        <v>32627.563499999997</v>
      </c>
      <c r="AE432">
        <f t="shared" si="90"/>
        <v>24893.221499999992</v>
      </c>
    </row>
    <row r="433" spans="1:31" ht="15.75" customHeight="1" x14ac:dyDescent="0.2">
      <c r="A433" s="1"/>
      <c r="B433" s="6" t="s">
        <v>466</v>
      </c>
      <c r="C433" s="6" t="s">
        <v>42</v>
      </c>
      <c r="D433" s="6" t="s">
        <v>43</v>
      </c>
      <c r="E433" s="6" t="s">
        <v>27</v>
      </c>
      <c r="F433" s="6" t="s">
        <v>31</v>
      </c>
      <c r="G433" s="6" t="s">
        <v>46</v>
      </c>
      <c r="H433" s="7">
        <v>69.08</v>
      </c>
      <c r="I433" s="9">
        <v>2</v>
      </c>
      <c r="J433" s="7">
        <v>6.9080000000000004</v>
      </c>
      <c r="K433" s="7">
        <v>145.06800000000001</v>
      </c>
      <c r="L433" s="12">
        <v>43496</v>
      </c>
      <c r="M433" s="14">
        <v>0.82499999999999996</v>
      </c>
      <c r="N433" s="6" t="s">
        <v>33</v>
      </c>
      <c r="O433" s="7">
        <v>138.16</v>
      </c>
      <c r="P433" s="2">
        <v>4.7619047620000003</v>
      </c>
      <c r="Q433" s="7">
        <v>6.9080000000000004</v>
      </c>
      <c r="R433" s="8">
        <v>6.9</v>
      </c>
      <c r="S433" s="16">
        <f t="shared" si="78"/>
        <v>179072.14500000002</v>
      </c>
      <c r="T433" s="16">
        <f t="shared" si="79"/>
        <v>10.6785</v>
      </c>
      <c r="U433" s="17">
        <f t="shared" si="80"/>
        <v>1034.46</v>
      </c>
      <c r="V433">
        <f t="shared" si="81"/>
        <v>570</v>
      </c>
      <c r="W433">
        <f t="shared" si="82"/>
        <v>595</v>
      </c>
      <c r="X433">
        <f t="shared" si="83"/>
        <v>570</v>
      </c>
      <c r="Y433" s="17">
        <f t="shared" si="84"/>
        <v>314.16165789473689</v>
      </c>
      <c r="Z433" t="str">
        <f t="shared" si="85"/>
        <v>Bad Product</v>
      </c>
      <c r="AA433" t="str">
        <f t="shared" si="86"/>
        <v>Bad</v>
      </c>
      <c r="AB433" t="str">
        <f t="shared" si="87"/>
        <v>Medium</v>
      </c>
      <c r="AC433">
        <f t="shared" si="88"/>
        <v>62761.723500000044</v>
      </c>
      <c r="AD433">
        <f t="shared" si="89"/>
        <v>32627.563499999997</v>
      </c>
      <c r="AE433">
        <f t="shared" si="90"/>
        <v>24893.221499999992</v>
      </c>
    </row>
    <row r="434" spans="1:31" ht="15.75" customHeight="1" x14ac:dyDescent="0.2">
      <c r="A434" s="1"/>
      <c r="B434" s="6" t="s">
        <v>467</v>
      </c>
      <c r="C434" s="6" t="s">
        <v>25</v>
      </c>
      <c r="D434" s="6" t="s">
        <v>26</v>
      </c>
      <c r="E434" s="6" t="s">
        <v>27</v>
      </c>
      <c r="F434" s="6" t="s">
        <v>31</v>
      </c>
      <c r="G434" s="6" t="s">
        <v>44</v>
      </c>
      <c r="H434" s="7">
        <v>43.27</v>
      </c>
      <c r="I434" s="9">
        <v>2</v>
      </c>
      <c r="J434" s="7">
        <v>4.327</v>
      </c>
      <c r="K434" s="7">
        <v>90.867000000000004</v>
      </c>
      <c r="L434" s="12">
        <v>43532</v>
      </c>
      <c r="M434" s="14">
        <v>0.70347222222222228</v>
      </c>
      <c r="N434" s="6" t="s">
        <v>23</v>
      </c>
      <c r="O434" s="7">
        <v>86.54</v>
      </c>
      <c r="P434" s="2">
        <v>4.7619047620000003</v>
      </c>
      <c r="Q434" s="7">
        <v>4.327</v>
      </c>
      <c r="R434" s="8">
        <v>5.7</v>
      </c>
      <c r="S434" s="16">
        <f t="shared" si="78"/>
        <v>178927.07700000002</v>
      </c>
      <c r="T434" s="16">
        <f t="shared" si="79"/>
        <v>10.6785</v>
      </c>
      <c r="U434" s="17">
        <f t="shared" si="80"/>
        <v>1034.46</v>
      </c>
      <c r="V434">
        <f t="shared" si="81"/>
        <v>569</v>
      </c>
      <c r="W434">
        <f t="shared" si="82"/>
        <v>595</v>
      </c>
      <c r="X434">
        <f t="shared" si="83"/>
        <v>569</v>
      </c>
      <c r="Y434" s="17">
        <f t="shared" si="84"/>
        <v>314.45883479789109</v>
      </c>
      <c r="Z434" t="str">
        <f t="shared" si="85"/>
        <v>Bad Product</v>
      </c>
      <c r="AA434" t="str">
        <f t="shared" si="86"/>
        <v>Bad</v>
      </c>
      <c r="AB434" t="str">
        <f t="shared" si="87"/>
        <v>Low</v>
      </c>
      <c r="AC434">
        <f t="shared" si="88"/>
        <v>62616.655500000037</v>
      </c>
      <c r="AD434">
        <f t="shared" si="89"/>
        <v>32627.563499999997</v>
      </c>
      <c r="AE434">
        <f t="shared" si="90"/>
        <v>24893.221499999992</v>
      </c>
    </row>
    <row r="435" spans="1:31" ht="15.75" customHeight="1" x14ac:dyDescent="0.2">
      <c r="A435" s="1"/>
      <c r="B435" s="6" t="s">
        <v>468</v>
      </c>
      <c r="C435" s="6" t="s">
        <v>18</v>
      </c>
      <c r="D435" s="6" t="s">
        <v>19</v>
      </c>
      <c r="E435" s="6" t="s">
        <v>27</v>
      </c>
      <c r="F435" s="6" t="s">
        <v>21</v>
      </c>
      <c r="G435" s="6" t="s">
        <v>28</v>
      </c>
      <c r="H435" s="7">
        <v>23.46</v>
      </c>
      <c r="I435" s="9">
        <v>6</v>
      </c>
      <c r="J435" s="7">
        <v>7.0380000000000003</v>
      </c>
      <c r="K435" s="7">
        <v>147.798</v>
      </c>
      <c r="L435" s="12">
        <v>43478</v>
      </c>
      <c r="M435" s="14">
        <v>0.80138888888888893</v>
      </c>
      <c r="N435" s="6" t="s">
        <v>23</v>
      </c>
      <c r="O435" s="7">
        <v>140.76</v>
      </c>
      <c r="P435" s="2">
        <v>4.7619047620000003</v>
      </c>
      <c r="Q435" s="7">
        <v>7.0380000000000003</v>
      </c>
      <c r="R435" s="8">
        <v>6.4</v>
      </c>
      <c r="S435" s="16">
        <f t="shared" si="78"/>
        <v>178836.21000000002</v>
      </c>
      <c r="T435" s="16">
        <f t="shared" si="79"/>
        <v>10.6785</v>
      </c>
      <c r="U435" s="17">
        <f t="shared" si="80"/>
        <v>1034.46</v>
      </c>
      <c r="V435">
        <f t="shared" si="81"/>
        <v>568</v>
      </c>
      <c r="W435">
        <f t="shared" si="82"/>
        <v>595</v>
      </c>
      <c r="X435">
        <f t="shared" si="83"/>
        <v>568</v>
      </c>
      <c r="Y435" s="17">
        <f t="shared" si="84"/>
        <v>314.85248239436623</v>
      </c>
      <c r="Z435" t="str">
        <f t="shared" si="85"/>
        <v>Bad Product</v>
      </c>
      <c r="AA435" t="str">
        <f t="shared" si="86"/>
        <v>Bad</v>
      </c>
      <c r="AB435" t="str">
        <f t="shared" si="87"/>
        <v>Low</v>
      </c>
      <c r="AC435">
        <f t="shared" si="88"/>
        <v>62616.655500000037</v>
      </c>
      <c r="AD435">
        <f t="shared" si="89"/>
        <v>32627.563499999997</v>
      </c>
      <c r="AE435">
        <f t="shared" si="90"/>
        <v>24893.221499999992</v>
      </c>
    </row>
    <row r="436" spans="1:31" ht="15.75" customHeight="1" x14ac:dyDescent="0.2">
      <c r="A436" s="1"/>
      <c r="B436" s="6" t="s">
        <v>469</v>
      </c>
      <c r="C436" s="6" t="s">
        <v>42</v>
      </c>
      <c r="D436" s="6" t="s">
        <v>43</v>
      </c>
      <c r="E436" s="6" t="s">
        <v>27</v>
      </c>
      <c r="F436" s="6" t="s">
        <v>31</v>
      </c>
      <c r="G436" s="6" t="s">
        <v>46</v>
      </c>
      <c r="H436" s="7">
        <v>95.54</v>
      </c>
      <c r="I436" s="9">
        <v>7</v>
      </c>
      <c r="J436" s="7">
        <v>33.439</v>
      </c>
      <c r="K436" s="7">
        <v>702.21900000000005</v>
      </c>
      <c r="L436" s="12">
        <v>43533</v>
      </c>
      <c r="M436" s="14">
        <v>0.60833333333333328</v>
      </c>
      <c r="N436" s="6" t="s">
        <v>33</v>
      </c>
      <c r="O436" s="7">
        <v>668.78</v>
      </c>
      <c r="P436" s="2">
        <v>4.7619047620000003</v>
      </c>
      <c r="Q436" s="7">
        <v>33.439</v>
      </c>
      <c r="R436" s="8">
        <v>9.6</v>
      </c>
      <c r="S436" s="16">
        <f t="shared" si="78"/>
        <v>178688.41200000001</v>
      </c>
      <c r="T436" s="16">
        <f t="shared" si="79"/>
        <v>10.6785</v>
      </c>
      <c r="U436" s="17">
        <f t="shared" si="80"/>
        <v>1034.46</v>
      </c>
      <c r="V436">
        <f t="shared" si="81"/>
        <v>567</v>
      </c>
      <c r="W436">
        <f t="shared" si="82"/>
        <v>595</v>
      </c>
      <c r="X436">
        <f t="shared" si="83"/>
        <v>567</v>
      </c>
      <c r="Y436" s="17">
        <f t="shared" si="84"/>
        <v>315.14711111111114</v>
      </c>
      <c r="Z436" t="str">
        <f t="shared" si="85"/>
        <v>Good Product</v>
      </c>
      <c r="AA436" t="str">
        <f t="shared" si="86"/>
        <v>Good</v>
      </c>
      <c r="AB436" t="str">
        <f t="shared" si="87"/>
        <v>High</v>
      </c>
      <c r="AC436">
        <f t="shared" si="88"/>
        <v>62616.655500000037</v>
      </c>
      <c r="AD436">
        <f t="shared" si="89"/>
        <v>32627.563499999997</v>
      </c>
      <c r="AE436">
        <f t="shared" si="90"/>
        <v>24893.221499999992</v>
      </c>
    </row>
    <row r="437" spans="1:31" ht="15.75" customHeight="1" x14ac:dyDescent="0.2">
      <c r="A437" s="1"/>
      <c r="B437" s="6" t="s">
        <v>470</v>
      </c>
      <c r="C437" s="6" t="s">
        <v>42</v>
      </c>
      <c r="D437" s="6" t="s">
        <v>43</v>
      </c>
      <c r="E437" s="6" t="s">
        <v>27</v>
      </c>
      <c r="F437" s="6" t="s">
        <v>21</v>
      </c>
      <c r="G437" s="6" t="s">
        <v>46</v>
      </c>
      <c r="H437" s="7">
        <v>47.44</v>
      </c>
      <c r="I437" s="9">
        <v>1</v>
      </c>
      <c r="J437" s="7">
        <v>2.3719999999999999</v>
      </c>
      <c r="K437" s="7">
        <v>49.811999999999998</v>
      </c>
      <c r="L437" s="12">
        <v>43518</v>
      </c>
      <c r="M437" s="14">
        <v>0.7631944444444444</v>
      </c>
      <c r="N437" s="6" t="s">
        <v>33</v>
      </c>
      <c r="O437" s="7">
        <v>47.44</v>
      </c>
      <c r="P437" s="2">
        <v>4.7619047620000003</v>
      </c>
      <c r="Q437" s="7">
        <v>2.3719999999999999</v>
      </c>
      <c r="R437" s="8">
        <v>6.8</v>
      </c>
      <c r="S437" s="16">
        <f t="shared" si="78"/>
        <v>177986.19300000003</v>
      </c>
      <c r="T437" s="16">
        <f t="shared" si="79"/>
        <v>10.6785</v>
      </c>
      <c r="U437" s="17">
        <f t="shared" si="80"/>
        <v>1034.46</v>
      </c>
      <c r="V437">
        <f t="shared" si="81"/>
        <v>566</v>
      </c>
      <c r="W437">
        <f t="shared" si="82"/>
        <v>595</v>
      </c>
      <c r="X437">
        <f t="shared" si="83"/>
        <v>566</v>
      </c>
      <c r="Y437" s="17">
        <f t="shared" si="84"/>
        <v>314.46323851590108</v>
      </c>
      <c r="Z437" t="str">
        <f t="shared" si="85"/>
        <v>Bad Product</v>
      </c>
      <c r="AA437" t="str">
        <f t="shared" si="86"/>
        <v>Bad</v>
      </c>
      <c r="AB437" t="str">
        <f t="shared" si="87"/>
        <v>Medium</v>
      </c>
      <c r="AC437">
        <f t="shared" si="88"/>
        <v>61914.43650000004</v>
      </c>
      <c r="AD437">
        <f t="shared" si="89"/>
        <v>32627.563499999997</v>
      </c>
      <c r="AE437">
        <f t="shared" si="90"/>
        <v>24893.221499999992</v>
      </c>
    </row>
    <row r="438" spans="1:31" ht="15.75" customHeight="1" x14ac:dyDescent="0.2">
      <c r="A438" s="1"/>
      <c r="B438" s="6" t="s">
        <v>471</v>
      </c>
      <c r="C438" s="6" t="s">
        <v>25</v>
      </c>
      <c r="D438" s="6" t="s">
        <v>26</v>
      </c>
      <c r="E438" s="6" t="s">
        <v>27</v>
      </c>
      <c r="F438" s="6" t="s">
        <v>31</v>
      </c>
      <c r="G438" s="6" t="s">
        <v>36</v>
      </c>
      <c r="H438" s="7">
        <v>99.24</v>
      </c>
      <c r="I438" s="9">
        <v>9</v>
      </c>
      <c r="J438" s="7">
        <v>44.658000000000001</v>
      </c>
      <c r="K438" s="7">
        <v>937.81799999999998</v>
      </c>
      <c r="L438" s="12">
        <v>43543</v>
      </c>
      <c r="M438" s="14">
        <v>0.79791666666666672</v>
      </c>
      <c r="N438" s="6" t="s">
        <v>23</v>
      </c>
      <c r="O438" s="7">
        <v>893.16</v>
      </c>
      <c r="P438" s="2">
        <v>4.7619047620000003</v>
      </c>
      <c r="Q438" s="7">
        <v>44.658000000000001</v>
      </c>
      <c r="R438" s="8">
        <v>9</v>
      </c>
      <c r="S438" s="16">
        <f t="shared" si="78"/>
        <v>177936.38100000002</v>
      </c>
      <c r="T438" s="16">
        <f t="shared" si="79"/>
        <v>10.6785</v>
      </c>
      <c r="U438" s="17">
        <f t="shared" si="80"/>
        <v>1034.46</v>
      </c>
      <c r="V438">
        <f t="shared" si="81"/>
        <v>565</v>
      </c>
      <c r="W438">
        <f t="shared" si="82"/>
        <v>595</v>
      </c>
      <c r="X438">
        <f t="shared" si="83"/>
        <v>565</v>
      </c>
      <c r="Y438" s="17">
        <f t="shared" si="84"/>
        <v>314.93164778761064</v>
      </c>
      <c r="Z438" t="str">
        <f t="shared" si="85"/>
        <v>Good Product</v>
      </c>
      <c r="AA438" t="str">
        <f t="shared" si="86"/>
        <v>Good</v>
      </c>
      <c r="AB438" t="str">
        <f t="shared" si="87"/>
        <v>High</v>
      </c>
      <c r="AC438">
        <f t="shared" si="88"/>
        <v>61864.624500000042</v>
      </c>
      <c r="AD438">
        <f t="shared" si="89"/>
        <v>32577.751499999995</v>
      </c>
      <c r="AE438">
        <f t="shared" si="90"/>
        <v>24893.221499999992</v>
      </c>
    </row>
    <row r="439" spans="1:31" ht="15.75" customHeight="1" x14ac:dyDescent="0.2">
      <c r="A439" s="1"/>
      <c r="B439" s="6" t="s">
        <v>472</v>
      </c>
      <c r="C439" s="6" t="s">
        <v>25</v>
      </c>
      <c r="D439" s="6" t="s">
        <v>26</v>
      </c>
      <c r="E439" s="6" t="s">
        <v>20</v>
      </c>
      <c r="F439" s="6" t="s">
        <v>31</v>
      </c>
      <c r="G439" s="6" t="s">
        <v>36</v>
      </c>
      <c r="H439" s="7">
        <v>82.93</v>
      </c>
      <c r="I439" s="9">
        <v>4</v>
      </c>
      <c r="J439" s="7">
        <v>16.585999999999999</v>
      </c>
      <c r="K439" s="7">
        <v>348.30599999999998</v>
      </c>
      <c r="L439" s="12">
        <v>43485</v>
      </c>
      <c r="M439" s="14">
        <v>0.70208333333333328</v>
      </c>
      <c r="N439" s="6" t="s">
        <v>23</v>
      </c>
      <c r="O439" s="7">
        <v>331.72</v>
      </c>
      <c r="P439" s="2">
        <v>4.7619047620000003</v>
      </c>
      <c r="Q439" s="7">
        <v>16.585999999999999</v>
      </c>
      <c r="R439" s="8">
        <v>9.6</v>
      </c>
      <c r="S439" s="16">
        <f t="shared" si="78"/>
        <v>176998.56300000002</v>
      </c>
      <c r="T439" s="16">
        <f t="shared" si="79"/>
        <v>10.6785</v>
      </c>
      <c r="U439" s="17">
        <f t="shared" si="80"/>
        <v>1034.46</v>
      </c>
      <c r="V439">
        <f t="shared" si="81"/>
        <v>564</v>
      </c>
      <c r="W439">
        <f t="shared" si="82"/>
        <v>595</v>
      </c>
      <c r="X439">
        <f t="shared" si="83"/>
        <v>564</v>
      </c>
      <c r="Y439" s="17">
        <f t="shared" si="84"/>
        <v>313.8272393617022</v>
      </c>
      <c r="Z439" t="str">
        <f t="shared" si="85"/>
        <v>Good Product</v>
      </c>
      <c r="AA439" t="str">
        <f t="shared" si="86"/>
        <v>Bad</v>
      </c>
      <c r="AB439" t="str">
        <f t="shared" si="87"/>
        <v>High</v>
      </c>
      <c r="AC439">
        <f t="shared" si="88"/>
        <v>61864.624500000042</v>
      </c>
      <c r="AD439">
        <f t="shared" si="89"/>
        <v>32577.751499999995</v>
      </c>
      <c r="AE439">
        <f t="shared" si="90"/>
        <v>24893.221499999992</v>
      </c>
    </row>
    <row r="440" spans="1:31" ht="15.75" customHeight="1" x14ac:dyDescent="0.2">
      <c r="A440" s="1"/>
      <c r="B440" s="6" t="s">
        <v>473</v>
      </c>
      <c r="C440" s="6" t="s">
        <v>18</v>
      </c>
      <c r="D440" s="6" t="s">
        <v>19</v>
      </c>
      <c r="E440" s="6" t="s">
        <v>27</v>
      </c>
      <c r="F440" s="6" t="s">
        <v>31</v>
      </c>
      <c r="G440" s="6" t="s">
        <v>32</v>
      </c>
      <c r="H440" s="7">
        <v>33.99</v>
      </c>
      <c r="I440" s="9">
        <v>6</v>
      </c>
      <c r="J440" s="7">
        <v>10.196999999999999</v>
      </c>
      <c r="K440" s="7">
        <v>214.137</v>
      </c>
      <c r="L440" s="12">
        <v>43532</v>
      </c>
      <c r="M440" s="14">
        <v>0.65069444444444446</v>
      </c>
      <c r="N440" s="6" t="s">
        <v>33</v>
      </c>
      <c r="O440" s="7">
        <v>203.94</v>
      </c>
      <c r="P440" s="2">
        <v>4.7619047620000003</v>
      </c>
      <c r="Q440" s="7">
        <v>10.196999999999999</v>
      </c>
      <c r="R440" s="8">
        <v>7.7</v>
      </c>
      <c r="S440" s="16">
        <f t="shared" si="78"/>
        <v>176650.25700000001</v>
      </c>
      <c r="T440" s="16">
        <f t="shared" si="79"/>
        <v>10.6785</v>
      </c>
      <c r="U440" s="17">
        <f t="shared" si="80"/>
        <v>1034.46</v>
      </c>
      <c r="V440">
        <f t="shared" si="81"/>
        <v>563</v>
      </c>
      <c r="W440">
        <f t="shared" si="82"/>
        <v>595</v>
      </c>
      <c r="X440">
        <f t="shared" si="83"/>
        <v>563</v>
      </c>
      <c r="Y440" s="17">
        <f t="shared" si="84"/>
        <v>313.76599822380109</v>
      </c>
      <c r="Z440" t="str">
        <f t="shared" si="85"/>
        <v>Bad Product</v>
      </c>
      <c r="AA440" t="str">
        <f t="shared" si="86"/>
        <v>Bad</v>
      </c>
      <c r="AB440" t="str">
        <f t="shared" si="87"/>
        <v>Medium</v>
      </c>
      <c r="AC440">
        <f t="shared" si="88"/>
        <v>61864.624500000042</v>
      </c>
      <c r="AD440">
        <f t="shared" si="89"/>
        <v>32577.751499999995</v>
      </c>
      <c r="AE440">
        <f t="shared" si="90"/>
        <v>24893.221499999992</v>
      </c>
    </row>
    <row r="441" spans="1:31" ht="15.75" customHeight="1" x14ac:dyDescent="0.2">
      <c r="A441" s="1"/>
      <c r="B441" s="6" t="s">
        <v>474</v>
      </c>
      <c r="C441" s="6" t="s">
        <v>25</v>
      </c>
      <c r="D441" s="6" t="s">
        <v>26</v>
      </c>
      <c r="E441" s="6" t="s">
        <v>20</v>
      </c>
      <c r="F441" s="6" t="s">
        <v>31</v>
      </c>
      <c r="G441" s="6" t="s">
        <v>44</v>
      </c>
      <c r="H441" s="7">
        <v>17.04</v>
      </c>
      <c r="I441" s="9">
        <v>4</v>
      </c>
      <c r="J441" s="7">
        <v>3.4079999999999999</v>
      </c>
      <c r="K441" s="7">
        <v>71.567999999999998</v>
      </c>
      <c r="L441" s="12">
        <v>43532</v>
      </c>
      <c r="M441" s="14">
        <v>0.84375</v>
      </c>
      <c r="N441" s="6" t="s">
        <v>23</v>
      </c>
      <c r="O441" s="7">
        <v>68.16</v>
      </c>
      <c r="P441" s="2">
        <v>4.7619047620000003</v>
      </c>
      <c r="Q441" s="7">
        <v>3.4079999999999999</v>
      </c>
      <c r="R441" s="8">
        <v>7</v>
      </c>
      <c r="S441" s="16">
        <f t="shared" si="78"/>
        <v>176436.12000000002</v>
      </c>
      <c r="T441" s="16">
        <f t="shared" si="79"/>
        <v>10.6785</v>
      </c>
      <c r="U441" s="17">
        <f t="shared" si="80"/>
        <v>1034.46</v>
      </c>
      <c r="V441">
        <f t="shared" si="81"/>
        <v>562</v>
      </c>
      <c r="W441">
        <f t="shared" si="82"/>
        <v>595</v>
      </c>
      <c r="X441">
        <f t="shared" si="83"/>
        <v>562</v>
      </c>
      <c r="Y441" s="17">
        <f t="shared" si="84"/>
        <v>313.94327402135235</v>
      </c>
      <c r="Z441" t="str">
        <f t="shared" si="85"/>
        <v>Bad Product</v>
      </c>
      <c r="AA441" t="str">
        <f t="shared" si="86"/>
        <v>Bad</v>
      </c>
      <c r="AB441" t="str">
        <f t="shared" si="87"/>
        <v>Medium</v>
      </c>
      <c r="AC441">
        <f t="shared" si="88"/>
        <v>61864.624500000042</v>
      </c>
      <c r="AD441">
        <f t="shared" si="89"/>
        <v>32577.751499999995</v>
      </c>
      <c r="AE441">
        <f t="shared" si="90"/>
        <v>24679.084499999997</v>
      </c>
    </row>
    <row r="442" spans="1:31" ht="15.75" customHeight="1" x14ac:dyDescent="0.2">
      <c r="A442" s="1"/>
      <c r="B442" s="6" t="s">
        <v>475</v>
      </c>
      <c r="C442" s="6" t="s">
        <v>25</v>
      </c>
      <c r="D442" s="6" t="s">
        <v>26</v>
      </c>
      <c r="E442" s="6" t="s">
        <v>27</v>
      </c>
      <c r="F442" s="6" t="s">
        <v>21</v>
      </c>
      <c r="G442" s="6" t="s">
        <v>28</v>
      </c>
      <c r="H442" s="7">
        <v>40.86</v>
      </c>
      <c r="I442" s="9">
        <v>8</v>
      </c>
      <c r="J442" s="7">
        <v>16.344000000000001</v>
      </c>
      <c r="K442" s="7">
        <v>343.22399999999999</v>
      </c>
      <c r="L442" s="12">
        <v>43503</v>
      </c>
      <c r="M442" s="14">
        <v>0.60972222222222228</v>
      </c>
      <c r="N442" s="6" t="s">
        <v>33</v>
      </c>
      <c r="O442" s="7">
        <v>326.88</v>
      </c>
      <c r="P442" s="2">
        <v>4.7619047620000003</v>
      </c>
      <c r="Q442" s="7">
        <v>16.344000000000001</v>
      </c>
      <c r="R442" s="8">
        <v>6.5</v>
      </c>
      <c r="S442" s="16">
        <f t="shared" si="78"/>
        <v>176364.55200000003</v>
      </c>
      <c r="T442" s="16">
        <f t="shared" si="79"/>
        <v>10.6785</v>
      </c>
      <c r="U442" s="17">
        <f t="shared" si="80"/>
        <v>1034.46</v>
      </c>
      <c r="V442">
        <f t="shared" si="81"/>
        <v>561</v>
      </c>
      <c r="W442">
        <f t="shared" si="82"/>
        <v>595</v>
      </c>
      <c r="X442">
        <f t="shared" si="83"/>
        <v>561</v>
      </c>
      <c r="Y442" s="17">
        <f t="shared" si="84"/>
        <v>314.37531550802146</v>
      </c>
      <c r="Z442" t="str">
        <f t="shared" si="85"/>
        <v>Bad Product</v>
      </c>
      <c r="AA442" t="str">
        <f t="shared" si="86"/>
        <v>Bad</v>
      </c>
      <c r="AB442" t="str">
        <f t="shared" si="87"/>
        <v>Medium</v>
      </c>
      <c r="AC442">
        <f t="shared" si="88"/>
        <v>61864.624500000042</v>
      </c>
      <c r="AD442">
        <f t="shared" si="89"/>
        <v>32577.751499999995</v>
      </c>
      <c r="AE442">
        <f t="shared" si="90"/>
        <v>24679.084499999997</v>
      </c>
    </row>
    <row r="443" spans="1:31" ht="15.75" customHeight="1" x14ac:dyDescent="0.2">
      <c r="A443" s="1"/>
      <c r="B443" s="6" t="s">
        <v>476</v>
      </c>
      <c r="C443" s="6" t="s">
        <v>25</v>
      </c>
      <c r="D443" s="6" t="s">
        <v>26</v>
      </c>
      <c r="E443" s="6" t="s">
        <v>20</v>
      </c>
      <c r="F443" s="6" t="s">
        <v>31</v>
      </c>
      <c r="G443" s="6" t="s">
        <v>44</v>
      </c>
      <c r="H443" s="7">
        <v>17.440000000000001</v>
      </c>
      <c r="I443" s="9">
        <v>5</v>
      </c>
      <c r="J443" s="7">
        <v>4.3600000000000003</v>
      </c>
      <c r="K443" s="7">
        <v>91.56</v>
      </c>
      <c r="L443" s="12">
        <v>43480</v>
      </c>
      <c r="M443" s="14">
        <v>0.80902777777777779</v>
      </c>
      <c r="N443" s="6" t="s">
        <v>29</v>
      </c>
      <c r="O443" s="7">
        <v>87.2</v>
      </c>
      <c r="P443" s="2">
        <v>4.7619047620000003</v>
      </c>
      <c r="Q443" s="7">
        <v>4.3600000000000003</v>
      </c>
      <c r="R443" s="8">
        <v>8.1</v>
      </c>
      <c r="S443" s="16">
        <f t="shared" si="78"/>
        <v>176021.32800000001</v>
      </c>
      <c r="T443" s="16">
        <f t="shared" si="79"/>
        <v>10.6785</v>
      </c>
      <c r="U443" s="17">
        <f t="shared" si="80"/>
        <v>1034.46</v>
      </c>
      <c r="V443">
        <f t="shared" si="81"/>
        <v>560</v>
      </c>
      <c r="W443">
        <f t="shared" si="82"/>
        <v>595</v>
      </c>
      <c r="X443">
        <f t="shared" si="83"/>
        <v>560</v>
      </c>
      <c r="Y443" s="17">
        <f t="shared" si="84"/>
        <v>314.32380000000001</v>
      </c>
      <c r="Z443" t="str">
        <f t="shared" si="85"/>
        <v>Good Product</v>
      </c>
      <c r="AA443" t="str">
        <f t="shared" si="86"/>
        <v>Bad</v>
      </c>
      <c r="AB443" t="str">
        <f t="shared" si="87"/>
        <v>High</v>
      </c>
      <c r="AC443">
        <f t="shared" si="88"/>
        <v>61864.624500000042</v>
      </c>
      <c r="AD443">
        <f t="shared" si="89"/>
        <v>32577.751499999995</v>
      </c>
      <c r="AE443">
        <f t="shared" si="90"/>
        <v>24679.084499999997</v>
      </c>
    </row>
    <row r="444" spans="1:31" ht="15.75" customHeight="1" x14ac:dyDescent="0.2">
      <c r="A444" s="1"/>
      <c r="B444" s="6" t="s">
        <v>477</v>
      </c>
      <c r="C444" s="6" t="s">
        <v>42</v>
      </c>
      <c r="D444" s="6" t="s">
        <v>43</v>
      </c>
      <c r="E444" s="6" t="s">
        <v>20</v>
      </c>
      <c r="F444" s="6" t="s">
        <v>21</v>
      </c>
      <c r="G444" s="6" t="s">
        <v>36</v>
      </c>
      <c r="H444" s="7">
        <v>88.43</v>
      </c>
      <c r="I444" s="9">
        <v>8</v>
      </c>
      <c r="J444" s="7">
        <v>35.372</v>
      </c>
      <c r="K444" s="7">
        <v>742.81200000000001</v>
      </c>
      <c r="L444" s="12">
        <v>43546</v>
      </c>
      <c r="M444" s="14">
        <v>0.81597222222222221</v>
      </c>
      <c r="N444" s="6" t="s">
        <v>33</v>
      </c>
      <c r="O444" s="7">
        <v>707.44</v>
      </c>
      <c r="P444" s="2">
        <v>4.7619047620000003</v>
      </c>
      <c r="Q444" s="7">
        <v>35.372</v>
      </c>
      <c r="R444" s="8">
        <v>4.3</v>
      </c>
      <c r="S444" s="16">
        <f t="shared" si="78"/>
        <v>175929.76800000001</v>
      </c>
      <c r="T444" s="16">
        <f t="shared" si="79"/>
        <v>10.6785</v>
      </c>
      <c r="U444" s="17">
        <f t="shared" si="80"/>
        <v>1034.46</v>
      </c>
      <c r="V444">
        <f t="shared" si="81"/>
        <v>559</v>
      </c>
      <c r="W444">
        <f t="shared" si="82"/>
        <v>595</v>
      </c>
      <c r="X444">
        <f t="shared" si="83"/>
        <v>559</v>
      </c>
      <c r="Y444" s="17">
        <f t="shared" si="84"/>
        <v>314.72230411449016</v>
      </c>
      <c r="Z444" t="str">
        <f t="shared" si="85"/>
        <v>Bad Product</v>
      </c>
      <c r="AA444" t="str">
        <f t="shared" si="86"/>
        <v>Bad</v>
      </c>
      <c r="AB444" t="str">
        <f t="shared" si="87"/>
        <v>Low</v>
      </c>
      <c r="AC444">
        <f t="shared" si="88"/>
        <v>61864.624500000042</v>
      </c>
      <c r="AD444">
        <f t="shared" si="89"/>
        <v>32577.751499999995</v>
      </c>
      <c r="AE444">
        <f t="shared" si="90"/>
        <v>24679.084499999997</v>
      </c>
    </row>
    <row r="445" spans="1:31" ht="15.75" customHeight="1" x14ac:dyDescent="0.2">
      <c r="A445" s="1"/>
      <c r="B445" s="6" t="s">
        <v>478</v>
      </c>
      <c r="C445" s="6" t="s">
        <v>18</v>
      </c>
      <c r="D445" s="6" t="s">
        <v>19</v>
      </c>
      <c r="E445" s="6" t="s">
        <v>20</v>
      </c>
      <c r="F445" s="6" t="s">
        <v>21</v>
      </c>
      <c r="G445" s="6" t="s">
        <v>32</v>
      </c>
      <c r="H445" s="7">
        <v>89.21</v>
      </c>
      <c r="I445" s="9">
        <v>9</v>
      </c>
      <c r="J445" s="7">
        <v>40.144500000000001</v>
      </c>
      <c r="K445" s="7">
        <v>843.03449999999998</v>
      </c>
      <c r="L445" s="12">
        <v>43480</v>
      </c>
      <c r="M445" s="14">
        <v>0.65416666666666667</v>
      </c>
      <c r="N445" s="6" t="s">
        <v>33</v>
      </c>
      <c r="O445" s="7">
        <v>802.89</v>
      </c>
      <c r="P445" s="2">
        <v>4.7619047620000003</v>
      </c>
      <c r="Q445" s="7">
        <v>40.144500000000001</v>
      </c>
      <c r="R445" s="8">
        <v>6.5</v>
      </c>
      <c r="S445" s="16">
        <f t="shared" si="78"/>
        <v>175186.95599999998</v>
      </c>
      <c r="T445" s="16">
        <f t="shared" si="79"/>
        <v>10.6785</v>
      </c>
      <c r="U445" s="17">
        <f t="shared" si="80"/>
        <v>1034.46</v>
      </c>
      <c r="V445">
        <f t="shared" si="81"/>
        <v>558</v>
      </c>
      <c r="W445">
        <f t="shared" si="82"/>
        <v>595</v>
      </c>
      <c r="X445">
        <f t="shared" si="83"/>
        <v>558</v>
      </c>
      <c r="Y445" s="17">
        <f t="shared" si="84"/>
        <v>313.95511827956983</v>
      </c>
      <c r="Z445" t="str">
        <f t="shared" si="85"/>
        <v>Bad Product</v>
      </c>
      <c r="AA445" t="str">
        <f t="shared" si="86"/>
        <v>Bad</v>
      </c>
      <c r="AB445" t="str">
        <f t="shared" si="87"/>
        <v>Medium</v>
      </c>
      <c r="AC445">
        <f t="shared" si="88"/>
        <v>61121.812500000044</v>
      </c>
      <c r="AD445">
        <f t="shared" si="89"/>
        <v>31834.939499999997</v>
      </c>
      <c r="AE445">
        <f t="shared" si="90"/>
        <v>24679.084499999997</v>
      </c>
    </row>
    <row r="446" spans="1:31" ht="15.75" customHeight="1" x14ac:dyDescent="0.2">
      <c r="A446" s="1"/>
      <c r="B446" s="6" t="s">
        <v>479</v>
      </c>
      <c r="C446" s="6" t="s">
        <v>25</v>
      </c>
      <c r="D446" s="6" t="s">
        <v>26</v>
      </c>
      <c r="E446" s="6" t="s">
        <v>27</v>
      </c>
      <c r="F446" s="6" t="s">
        <v>31</v>
      </c>
      <c r="G446" s="6" t="s">
        <v>46</v>
      </c>
      <c r="H446" s="7">
        <v>12.78</v>
      </c>
      <c r="I446" s="9">
        <v>1</v>
      </c>
      <c r="J446" s="7">
        <v>0.63900000000000001</v>
      </c>
      <c r="K446" s="7">
        <v>13.419</v>
      </c>
      <c r="L446" s="12">
        <v>43473</v>
      </c>
      <c r="M446" s="14">
        <v>0.59097222222222223</v>
      </c>
      <c r="N446" s="6" t="s">
        <v>23</v>
      </c>
      <c r="O446" s="7">
        <v>12.78</v>
      </c>
      <c r="P446" s="2">
        <v>4.7619047620000003</v>
      </c>
      <c r="Q446" s="7">
        <v>0.63900000000000001</v>
      </c>
      <c r="R446" s="8">
        <v>9.5</v>
      </c>
      <c r="S446" s="16">
        <f t="shared" si="78"/>
        <v>174343.9215</v>
      </c>
      <c r="T446" s="16">
        <f t="shared" si="79"/>
        <v>10.6785</v>
      </c>
      <c r="U446" s="17">
        <f t="shared" si="80"/>
        <v>1034.46</v>
      </c>
      <c r="V446">
        <f t="shared" si="81"/>
        <v>557</v>
      </c>
      <c r="W446">
        <f t="shared" si="82"/>
        <v>595</v>
      </c>
      <c r="X446">
        <f t="shared" si="83"/>
        <v>557</v>
      </c>
      <c r="Y446" s="17">
        <f t="shared" si="84"/>
        <v>313.00524506283659</v>
      </c>
      <c r="Z446" t="str">
        <f t="shared" si="85"/>
        <v>Good Product</v>
      </c>
      <c r="AA446" t="str">
        <f t="shared" si="86"/>
        <v>Bad</v>
      </c>
      <c r="AB446" t="str">
        <f t="shared" si="87"/>
        <v>High</v>
      </c>
      <c r="AC446">
        <f t="shared" si="88"/>
        <v>61121.812500000044</v>
      </c>
      <c r="AD446">
        <f t="shared" si="89"/>
        <v>31834.939499999997</v>
      </c>
      <c r="AE446">
        <f t="shared" si="90"/>
        <v>24679.084499999997</v>
      </c>
    </row>
    <row r="447" spans="1:31" ht="15.75" customHeight="1" x14ac:dyDescent="0.2">
      <c r="A447" s="1"/>
      <c r="B447" s="6" t="s">
        <v>480</v>
      </c>
      <c r="C447" s="6" t="s">
        <v>18</v>
      </c>
      <c r="D447" s="6" t="s">
        <v>19</v>
      </c>
      <c r="E447" s="6" t="s">
        <v>27</v>
      </c>
      <c r="F447" s="6" t="s">
        <v>21</v>
      </c>
      <c r="G447" s="6" t="s">
        <v>36</v>
      </c>
      <c r="H447" s="7">
        <v>19.100000000000001</v>
      </c>
      <c r="I447" s="9">
        <v>7</v>
      </c>
      <c r="J447" s="7">
        <v>6.6849999999999996</v>
      </c>
      <c r="K447" s="7">
        <v>140.38499999999999</v>
      </c>
      <c r="L447" s="12">
        <v>43480</v>
      </c>
      <c r="M447" s="14">
        <v>0.4465277777777778</v>
      </c>
      <c r="N447" s="6" t="s">
        <v>29</v>
      </c>
      <c r="O447" s="7">
        <v>133.69999999999999</v>
      </c>
      <c r="P447" s="2">
        <v>4.7619047620000003</v>
      </c>
      <c r="Q447" s="7">
        <v>6.6849999999999996</v>
      </c>
      <c r="R447" s="8">
        <v>9.6999999999999993</v>
      </c>
      <c r="S447" s="16">
        <f t="shared" si="78"/>
        <v>174330.5025</v>
      </c>
      <c r="T447" s="16">
        <f t="shared" si="79"/>
        <v>10.6785</v>
      </c>
      <c r="U447" s="17">
        <f t="shared" si="80"/>
        <v>1034.46</v>
      </c>
      <c r="V447">
        <f t="shared" si="81"/>
        <v>556</v>
      </c>
      <c r="W447">
        <f t="shared" si="82"/>
        <v>595</v>
      </c>
      <c r="X447">
        <f t="shared" si="83"/>
        <v>556</v>
      </c>
      <c r="Y447" s="17">
        <f t="shared" si="84"/>
        <v>313.54406924460432</v>
      </c>
      <c r="Z447" t="str">
        <f t="shared" si="85"/>
        <v>Good Product</v>
      </c>
      <c r="AA447" t="str">
        <f t="shared" si="86"/>
        <v>Bad</v>
      </c>
      <c r="AB447" t="str">
        <f t="shared" si="87"/>
        <v>High</v>
      </c>
      <c r="AC447">
        <f t="shared" si="88"/>
        <v>61121.812500000044</v>
      </c>
      <c r="AD447">
        <f t="shared" si="89"/>
        <v>31834.939499999997</v>
      </c>
      <c r="AE447">
        <f t="shared" si="90"/>
        <v>24679.084499999997</v>
      </c>
    </row>
    <row r="448" spans="1:31" ht="15.75" customHeight="1" x14ac:dyDescent="0.2">
      <c r="A448" s="1"/>
      <c r="B448" s="6" t="s">
        <v>481</v>
      </c>
      <c r="C448" s="6" t="s">
        <v>42</v>
      </c>
      <c r="D448" s="6" t="s">
        <v>43</v>
      </c>
      <c r="E448" s="6" t="s">
        <v>20</v>
      </c>
      <c r="F448" s="6" t="s">
        <v>21</v>
      </c>
      <c r="G448" s="6" t="s">
        <v>22</v>
      </c>
      <c r="H448" s="7">
        <v>19.149999999999999</v>
      </c>
      <c r="I448" s="9">
        <v>1</v>
      </c>
      <c r="J448" s="7">
        <v>0.95750000000000002</v>
      </c>
      <c r="K448" s="7">
        <v>20.107500000000002</v>
      </c>
      <c r="L448" s="12">
        <v>43493</v>
      </c>
      <c r="M448" s="14">
        <v>0.74861111111111112</v>
      </c>
      <c r="N448" s="6" t="s">
        <v>33</v>
      </c>
      <c r="O448" s="7">
        <v>19.149999999999999</v>
      </c>
      <c r="P448" s="2">
        <v>4.7619047620000003</v>
      </c>
      <c r="Q448" s="7">
        <v>0.95750000000000002</v>
      </c>
      <c r="R448" s="8">
        <v>9.5</v>
      </c>
      <c r="S448" s="16">
        <f t="shared" si="78"/>
        <v>174190.11749999999</v>
      </c>
      <c r="T448" s="16">
        <f t="shared" si="79"/>
        <v>10.6785</v>
      </c>
      <c r="U448" s="17">
        <f t="shared" si="80"/>
        <v>1034.46</v>
      </c>
      <c r="V448">
        <f t="shared" si="81"/>
        <v>555</v>
      </c>
      <c r="W448">
        <f t="shared" si="82"/>
        <v>595</v>
      </c>
      <c r="X448">
        <f t="shared" si="83"/>
        <v>555</v>
      </c>
      <c r="Y448" s="17">
        <f t="shared" si="84"/>
        <v>313.85606756756755</v>
      </c>
      <c r="Z448" t="str">
        <f t="shared" si="85"/>
        <v>Good Product</v>
      </c>
      <c r="AA448" t="str">
        <f t="shared" si="86"/>
        <v>Bad</v>
      </c>
      <c r="AB448" t="str">
        <f t="shared" si="87"/>
        <v>High</v>
      </c>
      <c r="AC448">
        <f t="shared" si="88"/>
        <v>61121.812500000044</v>
      </c>
      <c r="AD448">
        <f t="shared" si="89"/>
        <v>31834.939499999997</v>
      </c>
      <c r="AE448">
        <f t="shared" si="90"/>
        <v>24679.084499999997</v>
      </c>
    </row>
    <row r="449" spans="1:31" ht="15.75" customHeight="1" x14ac:dyDescent="0.2">
      <c r="A449" s="1"/>
      <c r="B449" s="6" t="s">
        <v>482</v>
      </c>
      <c r="C449" s="6" t="s">
        <v>25</v>
      </c>
      <c r="D449" s="6" t="s">
        <v>26</v>
      </c>
      <c r="E449" s="6" t="s">
        <v>20</v>
      </c>
      <c r="F449" s="6" t="s">
        <v>31</v>
      </c>
      <c r="G449" s="6" t="s">
        <v>44</v>
      </c>
      <c r="H449" s="7">
        <v>27.66</v>
      </c>
      <c r="I449" s="9">
        <v>10</v>
      </c>
      <c r="J449" s="7">
        <v>13.83</v>
      </c>
      <c r="K449" s="7">
        <v>290.43</v>
      </c>
      <c r="L449" s="12">
        <v>43510</v>
      </c>
      <c r="M449" s="14">
        <v>0.47638888888888886</v>
      </c>
      <c r="N449" s="6" t="s">
        <v>33</v>
      </c>
      <c r="O449" s="7">
        <v>276.60000000000002</v>
      </c>
      <c r="P449" s="2">
        <v>4.7619047620000003</v>
      </c>
      <c r="Q449" s="7">
        <v>13.83</v>
      </c>
      <c r="R449" s="8">
        <v>8.9</v>
      </c>
      <c r="S449" s="16">
        <f t="shared" si="78"/>
        <v>174170.01</v>
      </c>
      <c r="T449" s="16">
        <f t="shared" si="79"/>
        <v>10.6785</v>
      </c>
      <c r="U449" s="17">
        <f t="shared" si="80"/>
        <v>1034.46</v>
      </c>
      <c r="V449">
        <f t="shared" si="81"/>
        <v>554</v>
      </c>
      <c r="W449">
        <f t="shared" si="82"/>
        <v>595</v>
      </c>
      <c r="X449">
        <f t="shared" si="83"/>
        <v>554</v>
      </c>
      <c r="Y449" s="17">
        <f t="shared" si="84"/>
        <v>314.38629963898921</v>
      </c>
      <c r="Z449" t="str">
        <f t="shared" si="85"/>
        <v>Good Product</v>
      </c>
      <c r="AA449" t="str">
        <f t="shared" si="86"/>
        <v>Bad</v>
      </c>
      <c r="AB449" t="str">
        <f t="shared" si="87"/>
        <v>High</v>
      </c>
      <c r="AC449">
        <f t="shared" si="88"/>
        <v>61101.705000000045</v>
      </c>
      <c r="AD449">
        <f t="shared" si="89"/>
        <v>31814.831999999995</v>
      </c>
      <c r="AE449">
        <f t="shared" si="90"/>
        <v>24679.084499999997</v>
      </c>
    </row>
    <row r="450" spans="1:31" ht="15.75" customHeight="1" x14ac:dyDescent="0.2">
      <c r="A450" s="1"/>
      <c r="B450" s="6" t="s">
        <v>483</v>
      </c>
      <c r="C450" s="6" t="s">
        <v>25</v>
      </c>
      <c r="D450" s="6" t="s">
        <v>26</v>
      </c>
      <c r="E450" s="6" t="s">
        <v>27</v>
      </c>
      <c r="F450" s="6" t="s">
        <v>31</v>
      </c>
      <c r="G450" s="6" t="s">
        <v>46</v>
      </c>
      <c r="H450" s="7">
        <v>45.74</v>
      </c>
      <c r="I450" s="9">
        <v>3</v>
      </c>
      <c r="J450" s="7">
        <v>6.8609999999999998</v>
      </c>
      <c r="K450" s="7">
        <v>144.08099999999999</v>
      </c>
      <c r="L450" s="12">
        <v>43534</v>
      </c>
      <c r="M450" s="14">
        <v>0.73472222222222228</v>
      </c>
      <c r="N450" s="6" t="s">
        <v>33</v>
      </c>
      <c r="O450" s="7">
        <v>137.22</v>
      </c>
      <c r="P450" s="2">
        <v>4.7619047620000003</v>
      </c>
      <c r="Q450" s="7">
        <v>6.8609999999999998</v>
      </c>
      <c r="R450" s="8">
        <v>6.5</v>
      </c>
      <c r="S450" s="16">
        <f t="shared" si="78"/>
        <v>173879.58000000002</v>
      </c>
      <c r="T450" s="16">
        <f t="shared" si="79"/>
        <v>10.6785</v>
      </c>
      <c r="U450" s="17">
        <f t="shared" si="80"/>
        <v>1034.46</v>
      </c>
      <c r="V450">
        <f t="shared" si="81"/>
        <v>553</v>
      </c>
      <c r="W450">
        <f t="shared" si="82"/>
        <v>595</v>
      </c>
      <c r="X450">
        <f t="shared" si="83"/>
        <v>553</v>
      </c>
      <c r="Y450" s="17">
        <f t="shared" si="84"/>
        <v>314.42962025316461</v>
      </c>
      <c r="Z450" t="str">
        <f t="shared" si="85"/>
        <v>Bad Product</v>
      </c>
      <c r="AA450" t="str">
        <f t="shared" si="86"/>
        <v>Bad</v>
      </c>
      <c r="AB450" t="str">
        <f t="shared" si="87"/>
        <v>Medium</v>
      </c>
      <c r="AC450">
        <f t="shared" si="88"/>
        <v>61101.705000000045</v>
      </c>
      <c r="AD450">
        <f t="shared" si="89"/>
        <v>31814.831999999995</v>
      </c>
      <c r="AE450">
        <f t="shared" si="90"/>
        <v>24679.084499999997</v>
      </c>
    </row>
    <row r="451" spans="1:31" ht="15.75" customHeight="1" x14ac:dyDescent="0.2">
      <c r="A451" s="1"/>
      <c r="B451" s="6" t="s">
        <v>484</v>
      </c>
      <c r="C451" s="6" t="s">
        <v>42</v>
      </c>
      <c r="D451" s="6" t="s">
        <v>43</v>
      </c>
      <c r="E451" s="6" t="s">
        <v>20</v>
      </c>
      <c r="F451" s="6" t="s">
        <v>21</v>
      </c>
      <c r="G451" s="6" t="s">
        <v>22</v>
      </c>
      <c r="H451" s="7">
        <v>27.07</v>
      </c>
      <c r="I451" s="9">
        <v>1</v>
      </c>
      <c r="J451" s="7">
        <v>1.3534999999999999</v>
      </c>
      <c r="K451" s="7">
        <v>28.423500000000001</v>
      </c>
      <c r="L451" s="12">
        <v>43477</v>
      </c>
      <c r="M451" s="14">
        <v>0.83819444444444446</v>
      </c>
      <c r="N451" s="6" t="s">
        <v>33</v>
      </c>
      <c r="O451" s="7">
        <v>27.07</v>
      </c>
      <c r="P451" s="2">
        <v>4.7619047620000003</v>
      </c>
      <c r="Q451" s="7">
        <v>1.3534999999999999</v>
      </c>
      <c r="R451" s="8">
        <v>5.3</v>
      </c>
      <c r="S451" s="16">
        <f t="shared" si="78"/>
        <v>173735.49899999998</v>
      </c>
      <c r="T451" s="16">
        <f t="shared" si="79"/>
        <v>10.6785</v>
      </c>
      <c r="U451" s="17">
        <f t="shared" si="80"/>
        <v>1034.46</v>
      </c>
      <c r="V451">
        <f t="shared" si="81"/>
        <v>552</v>
      </c>
      <c r="W451">
        <f t="shared" si="82"/>
        <v>595</v>
      </c>
      <c r="X451">
        <f t="shared" si="83"/>
        <v>552</v>
      </c>
      <c r="Y451" s="17">
        <f t="shared" si="84"/>
        <v>314.73822282608694</v>
      </c>
      <c r="Z451" t="str">
        <f t="shared" si="85"/>
        <v>Bad Product</v>
      </c>
      <c r="AA451" t="str">
        <f t="shared" si="86"/>
        <v>Bad</v>
      </c>
      <c r="AB451" t="str">
        <f t="shared" si="87"/>
        <v>Low</v>
      </c>
      <c r="AC451">
        <f t="shared" si="88"/>
        <v>61101.705000000045</v>
      </c>
      <c r="AD451">
        <f t="shared" si="89"/>
        <v>31814.831999999995</v>
      </c>
      <c r="AE451">
        <f t="shared" si="90"/>
        <v>24679.084499999997</v>
      </c>
    </row>
    <row r="452" spans="1:31" ht="15.75" customHeight="1" x14ac:dyDescent="0.2">
      <c r="A452" s="1"/>
      <c r="B452" s="6" t="s">
        <v>485</v>
      </c>
      <c r="C452" s="6" t="s">
        <v>42</v>
      </c>
      <c r="D452" s="6" t="s">
        <v>43</v>
      </c>
      <c r="E452" s="6" t="s">
        <v>20</v>
      </c>
      <c r="F452" s="6" t="s">
        <v>21</v>
      </c>
      <c r="G452" s="6" t="s">
        <v>36</v>
      </c>
      <c r="H452" s="7">
        <v>39.119999999999997</v>
      </c>
      <c r="I452" s="9">
        <v>1</v>
      </c>
      <c r="J452" s="7">
        <v>1.956</v>
      </c>
      <c r="K452" s="7">
        <v>41.076000000000001</v>
      </c>
      <c r="L452" s="12">
        <v>43550</v>
      </c>
      <c r="M452" s="14">
        <v>0.4597222222222222</v>
      </c>
      <c r="N452" s="6" t="s">
        <v>33</v>
      </c>
      <c r="O452" s="7">
        <v>39.119999999999997</v>
      </c>
      <c r="P452" s="2">
        <v>4.7619047620000003</v>
      </c>
      <c r="Q452" s="7">
        <v>1.956</v>
      </c>
      <c r="R452" s="8">
        <v>9.6</v>
      </c>
      <c r="S452" s="16">
        <f t="shared" ref="S452:S515" si="91">SUM(K452:K1451)</f>
        <v>173707.07550000001</v>
      </c>
      <c r="T452" s="16">
        <f t="shared" ref="T452:T515" si="92">MIN(K452:K1451)</f>
        <v>10.6785</v>
      </c>
      <c r="U452" s="17">
        <f t="shared" ref="U452:U515" si="93">MAX(K452:K1451)</f>
        <v>1034.46</v>
      </c>
      <c r="V452">
        <f t="shared" ref="V452:V515" si="94">COUNT(R452:R1451)</f>
        <v>551</v>
      </c>
      <c r="W452">
        <f t="shared" ref="W452:W515" si="95">COUNTBLANK(B1417:R1451)</f>
        <v>595</v>
      </c>
      <c r="X452">
        <f t="shared" ref="X452:X515" si="96">COUNTA(C452:C1451)</f>
        <v>551</v>
      </c>
      <c r="Y452" s="17">
        <f t="shared" ref="Y452:Y515" si="97">AVERAGE(K452:K1451)</f>
        <v>315.2578502722323</v>
      </c>
      <c r="Z452" t="str">
        <f t="shared" ref="Z452:Z515" si="98">IF(R452&gt;8,"Good Product","Bad Product")</f>
        <v>Good Product</v>
      </c>
      <c r="AA452" t="str">
        <f t="shared" ref="AA452:AA515" si="99">IF(AND(R452&gt;8,K452&gt;500),"Good","Bad")</f>
        <v>Bad</v>
      </c>
      <c r="AB452" t="str">
        <f t="shared" ref="AB452:AB515" si="100">IF(R452&gt;8,"High", IF(R452&lt;6.5,"Low","Medium"))</f>
        <v>High</v>
      </c>
      <c r="AC452">
        <f t="shared" ref="AC452:AC515" si="101">SUMIF(C452:C1451,"B",K452:K1451)</f>
        <v>61073.281500000048</v>
      </c>
      <c r="AD452">
        <f t="shared" ref="AD452:AD515" si="102">SUMIFS(K452:K1451,C452:C1451,"B",F452:F1451,"Female")</f>
        <v>31786.408499999994</v>
      </c>
      <c r="AE452">
        <f t="shared" ref="AE452:AE515" si="103">SUMIFS(K452:K1451,C452:C1451,"A",F452:F1451,"Male")</f>
        <v>24679.084499999997</v>
      </c>
    </row>
    <row r="453" spans="1:31" ht="15.75" customHeight="1" x14ac:dyDescent="0.2">
      <c r="A453" s="1"/>
      <c r="B453" s="6" t="s">
        <v>486</v>
      </c>
      <c r="C453" s="6" t="s">
        <v>42</v>
      </c>
      <c r="D453" s="6" t="s">
        <v>43</v>
      </c>
      <c r="E453" s="6" t="s">
        <v>27</v>
      </c>
      <c r="F453" s="6" t="s">
        <v>21</v>
      </c>
      <c r="G453" s="6" t="s">
        <v>28</v>
      </c>
      <c r="H453" s="7">
        <v>74.709999999999994</v>
      </c>
      <c r="I453" s="9">
        <v>6</v>
      </c>
      <c r="J453" s="7">
        <v>22.413</v>
      </c>
      <c r="K453" s="7">
        <v>470.673</v>
      </c>
      <c r="L453" s="12">
        <v>43466</v>
      </c>
      <c r="M453" s="14">
        <v>0.79652777777777772</v>
      </c>
      <c r="N453" s="6" t="s">
        <v>29</v>
      </c>
      <c r="O453" s="7">
        <v>448.26</v>
      </c>
      <c r="P453" s="2">
        <v>4.7619047620000003</v>
      </c>
      <c r="Q453" s="7">
        <v>22.413</v>
      </c>
      <c r="R453" s="8">
        <v>6.7</v>
      </c>
      <c r="S453" s="16">
        <f t="shared" si="91"/>
        <v>173665.99950000001</v>
      </c>
      <c r="T453" s="16">
        <f t="shared" si="92"/>
        <v>10.6785</v>
      </c>
      <c r="U453" s="17">
        <f t="shared" si="93"/>
        <v>1034.46</v>
      </c>
      <c r="V453">
        <f t="shared" si="94"/>
        <v>550</v>
      </c>
      <c r="W453">
        <f t="shared" si="95"/>
        <v>595</v>
      </c>
      <c r="X453">
        <f t="shared" si="96"/>
        <v>550</v>
      </c>
      <c r="Y453" s="17">
        <f t="shared" si="97"/>
        <v>315.75636272727274</v>
      </c>
      <c r="Z453" t="str">
        <f t="shared" si="98"/>
        <v>Bad Product</v>
      </c>
      <c r="AA453" t="str">
        <f t="shared" si="99"/>
        <v>Bad</v>
      </c>
      <c r="AB453" t="str">
        <f t="shared" si="100"/>
        <v>Medium</v>
      </c>
      <c r="AC453">
        <f t="shared" si="101"/>
        <v>61032.205500000047</v>
      </c>
      <c r="AD453">
        <f t="shared" si="102"/>
        <v>31745.332499999997</v>
      </c>
      <c r="AE453">
        <f t="shared" si="103"/>
        <v>24679.084499999997</v>
      </c>
    </row>
    <row r="454" spans="1:31" ht="15.75" customHeight="1" x14ac:dyDescent="0.2">
      <c r="A454" s="1"/>
      <c r="B454" s="6" t="s">
        <v>487</v>
      </c>
      <c r="C454" s="6" t="s">
        <v>42</v>
      </c>
      <c r="D454" s="6" t="s">
        <v>43</v>
      </c>
      <c r="E454" s="6" t="s">
        <v>27</v>
      </c>
      <c r="F454" s="6" t="s">
        <v>31</v>
      </c>
      <c r="G454" s="6" t="s">
        <v>28</v>
      </c>
      <c r="H454" s="7">
        <v>22.01</v>
      </c>
      <c r="I454" s="9">
        <v>6</v>
      </c>
      <c r="J454" s="7">
        <v>6.6029999999999998</v>
      </c>
      <c r="K454" s="7">
        <v>138.66300000000001</v>
      </c>
      <c r="L454" s="12">
        <v>43467</v>
      </c>
      <c r="M454" s="14">
        <v>0.78472222222222221</v>
      </c>
      <c r="N454" s="6" t="s">
        <v>29</v>
      </c>
      <c r="O454" s="7">
        <v>132.06</v>
      </c>
      <c r="P454" s="2">
        <v>4.7619047620000003</v>
      </c>
      <c r="Q454" s="7">
        <v>6.6029999999999998</v>
      </c>
      <c r="R454" s="8">
        <v>7.6</v>
      </c>
      <c r="S454" s="16">
        <f t="shared" si="91"/>
        <v>173195.3265</v>
      </c>
      <c r="T454" s="16">
        <f t="shared" si="92"/>
        <v>10.6785</v>
      </c>
      <c r="U454" s="17">
        <f t="shared" si="93"/>
        <v>1034.46</v>
      </c>
      <c r="V454">
        <f t="shared" si="94"/>
        <v>549</v>
      </c>
      <c r="W454">
        <f t="shared" si="95"/>
        <v>595</v>
      </c>
      <c r="X454">
        <f t="shared" si="96"/>
        <v>549</v>
      </c>
      <c r="Y454" s="17">
        <f t="shared" si="97"/>
        <v>315.47418306010928</v>
      </c>
      <c r="Z454" t="str">
        <f t="shared" si="98"/>
        <v>Bad Product</v>
      </c>
      <c r="AA454" t="str">
        <f t="shared" si="99"/>
        <v>Bad</v>
      </c>
      <c r="AB454" t="str">
        <f t="shared" si="100"/>
        <v>Medium</v>
      </c>
      <c r="AC454">
        <f t="shared" si="101"/>
        <v>60561.532500000045</v>
      </c>
      <c r="AD454">
        <f t="shared" si="102"/>
        <v>31274.659499999994</v>
      </c>
      <c r="AE454">
        <f t="shared" si="103"/>
        <v>24679.084499999997</v>
      </c>
    </row>
    <row r="455" spans="1:31" ht="15.75" customHeight="1" x14ac:dyDescent="0.2">
      <c r="A455" s="1"/>
      <c r="B455" s="6" t="s">
        <v>488</v>
      </c>
      <c r="C455" s="6" t="s">
        <v>18</v>
      </c>
      <c r="D455" s="6" t="s">
        <v>19</v>
      </c>
      <c r="E455" s="6" t="s">
        <v>27</v>
      </c>
      <c r="F455" s="6" t="s">
        <v>21</v>
      </c>
      <c r="G455" s="6" t="s">
        <v>44</v>
      </c>
      <c r="H455" s="7">
        <v>63.61</v>
      </c>
      <c r="I455" s="9">
        <v>5</v>
      </c>
      <c r="J455" s="7">
        <v>15.9025</v>
      </c>
      <c r="K455" s="7">
        <v>333.95249999999999</v>
      </c>
      <c r="L455" s="12">
        <v>43540</v>
      </c>
      <c r="M455" s="14">
        <v>0.52986111111111112</v>
      </c>
      <c r="N455" s="6" t="s">
        <v>23</v>
      </c>
      <c r="O455" s="7">
        <v>318.05</v>
      </c>
      <c r="P455" s="2">
        <v>4.7619047620000003</v>
      </c>
      <c r="Q455" s="7">
        <v>15.9025</v>
      </c>
      <c r="R455" s="8">
        <v>4.8</v>
      </c>
      <c r="S455" s="16">
        <f t="shared" si="91"/>
        <v>173056.6635</v>
      </c>
      <c r="T455" s="16">
        <f t="shared" si="92"/>
        <v>10.6785</v>
      </c>
      <c r="U455" s="17">
        <f t="shared" si="93"/>
        <v>1034.46</v>
      </c>
      <c r="V455">
        <f t="shared" si="94"/>
        <v>548</v>
      </c>
      <c r="W455">
        <f t="shared" si="95"/>
        <v>595</v>
      </c>
      <c r="X455">
        <f t="shared" si="96"/>
        <v>548</v>
      </c>
      <c r="Y455" s="17">
        <f t="shared" si="97"/>
        <v>315.79683120437954</v>
      </c>
      <c r="Z455" t="str">
        <f t="shared" si="98"/>
        <v>Bad Product</v>
      </c>
      <c r="AA455" t="str">
        <f t="shared" si="99"/>
        <v>Bad</v>
      </c>
      <c r="AB455" t="str">
        <f t="shared" si="100"/>
        <v>Low</v>
      </c>
      <c r="AC455">
        <f t="shared" si="101"/>
        <v>60422.869500000044</v>
      </c>
      <c r="AD455">
        <f t="shared" si="102"/>
        <v>31274.659499999994</v>
      </c>
      <c r="AE455">
        <f t="shared" si="103"/>
        <v>24679.084499999997</v>
      </c>
    </row>
    <row r="456" spans="1:31" ht="15.75" customHeight="1" x14ac:dyDescent="0.2">
      <c r="A456" s="1"/>
      <c r="B456" s="6" t="s">
        <v>489</v>
      </c>
      <c r="C456" s="6" t="s">
        <v>18</v>
      </c>
      <c r="D456" s="6" t="s">
        <v>19</v>
      </c>
      <c r="E456" s="6" t="s">
        <v>27</v>
      </c>
      <c r="F456" s="6" t="s">
        <v>31</v>
      </c>
      <c r="G456" s="6" t="s">
        <v>22</v>
      </c>
      <c r="H456" s="7">
        <v>25</v>
      </c>
      <c r="I456" s="9">
        <v>1</v>
      </c>
      <c r="J456" s="7">
        <v>1.25</v>
      </c>
      <c r="K456" s="7">
        <v>26.25</v>
      </c>
      <c r="L456" s="12">
        <v>43527</v>
      </c>
      <c r="M456" s="14">
        <v>0.63124999999999998</v>
      </c>
      <c r="N456" s="6" t="s">
        <v>23</v>
      </c>
      <c r="O456" s="7">
        <v>25</v>
      </c>
      <c r="P456" s="2">
        <v>4.7619047620000003</v>
      </c>
      <c r="Q456" s="7">
        <v>1.25</v>
      </c>
      <c r="R456" s="8">
        <v>5.5</v>
      </c>
      <c r="S456" s="16">
        <f t="shared" si="91"/>
        <v>172722.71099999998</v>
      </c>
      <c r="T456" s="16">
        <f t="shared" si="92"/>
        <v>10.6785</v>
      </c>
      <c r="U456" s="17">
        <f t="shared" si="93"/>
        <v>1034.46</v>
      </c>
      <c r="V456">
        <f t="shared" si="94"/>
        <v>547</v>
      </c>
      <c r="W456">
        <f t="shared" si="95"/>
        <v>595</v>
      </c>
      <c r="X456">
        <f t="shared" si="96"/>
        <v>547</v>
      </c>
      <c r="Y456" s="17">
        <f t="shared" si="97"/>
        <v>315.76363985374769</v>
      </c>
      <c r="Z456" t="str">
        <f t="shared" si="98"/>
        <v>Bad Product</v>
      </c>
      <c r="AA456" t="str">
        <f t="shared" si="99"/>
        <v>Bad</v>
      </c>
      <c r="AB456" t="str">
        <f t="shared" si="100"/>
        <v>Low</v>
      </c>
      <c r="AC456">
        <f t="shared" si="101"/>
        <v>60422.869500000044</v>
      </c>
      <c r="AD456">
        <f t="shared" si="102"/>
        <v>31274.659499999994</v>
      </c>
      <c r="AE456">
        <f t="shared" si="103"/>
        <v>24679.084499999997</v>
      </c>
    </row>
    <row r="457" spans="1:31" ht="15.75" customHeight="1" x14ac:dyDescent="0.2">
      <c r="A457" s="1"/>
      <c r="B457" s="6" t="s">
        <v>490</v>
      </c>
      <c r="C457" s="6" t="s">
        <v>18</v>
      </c>
      <c r="D457" s="6" t="s">
        <v>19</v>
      </c>
      <c r="E457" s="6" t="s">
        <v>20</v>
      </c>
      <c r="F457" s="6" t="s">
        <v>31</v>
      </c>
      <c r="G457" s="6" t="s">
        <v>28</v>
      </c>
      <c r="H457" s="7">
        <v>20.77</v>
      </c>
      <c r="I457" s="9">
        <v>4</v>
      </c>
      <c r="J457" s="7">
        <v>4.1539999999999999</v>
      </c>
      <c r="K457" s="7">
        <v>87.233999999999995</v>
      </c>
      <c r="L457" s="12">
        <v>43496</v>
      </c>
      <c r="M457" s="14">
        <v>0.57430555555555551</v>
      </c>
      <c r="N457" s="6" t="s">
        <v>29</v>
      </c>
      <c r="O457" s="7">
        <v>83.08</v>
      </c>
      <c r="P457" s="2">
        <v>4.7619047620000003</v>
      </c>
      <c r="Q457" s="7">
        <v>4.1539999999999999</v>
      </c>
      <c r="R457" s="8">
        <v>4.7</v>
      </c>
      <c r="S457" s="16">
        <f t="shared" si="91"/>
        <v>172696.46099999998</v>
      </c>
      <c r="T457" s="16">
        <f t="shared" si="92"/>
        <v>10.6785</v>
      </c>
      <c r="U457" s="17">
        <f t="shared" si="93"/>
        <v>1034.46</v>
      </c>
      <c r="V457">
        <f t="shared" si="94"/>
        <v>546</v>
      </c>
      <c r="W457">
        <f t="shared" si="95"/>
        <v>595</v>
      </c>
      <c r="X457">
        <f t="shared" si="96"/>
        <v>546</v>
      </c>
      <c r="Y457" s="17">
        <f t="shared" si="97"/>
        <v>316.29388461538457</v>
      </c>
      <c r="Z457" t="str">
        <f t="shared" si="98"/>
        <v>Bad Product</v>
      </c>
      <c r="AA457" t="str">
        <f t="shared" si="99"/>
        <v>Bad</v>
      </c>
      <c r="AB457" t="str">
        <f t="shared" si="100"/>
        <v>Low</v>
      </c>
      <c r="AC457">
        <f t="shared" si="101"/>
        <v>60422.869500000044</v>
      </c>
      <c r="AD457">
        <f t="shared" si="102"/>
        <v>31274.659499999994</v>
      </c>
      <c r="AE457">
        <f t="shared" si="103"/>
        <v>24652.834499999997</v>
      </c>
    </row>
    <row r="458" spans="1:31" ht="15.75" customHeight="1" x14ac:dyDescent="0.2">
      <c r="A458" s="1"/>
      <c r="B458" s="6" t="s">
        <v>491</v>
      </c>
      <c r="C458" s="6" t="s">
        <v>42</v>
      </c>
      <c r="D458" s="6" t="s">
        <v>43</v>
      </c>
      <c r="E458" s="6" t="s">
        <v>20</v>
      </c>
      <c r="F458" s="6" t="s">
        <v>21</v>
      </c>
      <c r="G458" s="6" t="s">
        <v>46</v>
      </c>
      <c r="H458" s="7">
        <v>29.56</v>
      </c>
      <c r="I458" s="9">
        <v>5</v>
      </c>
      <c r="J458" s="7">
        <v>7.39</v>
      </c>
      <c r="K458" s="7">
        <v>155.19</v>
      </c>
      <c r="L458" s="12">
        <v>43509</v>
      </c>
      <c r="M458" s="14">
        <v>0.70763888888888893</v>
      </c>
      <c r="N458" s="6" t="s">
        <v>29</v>
      </c>
      <c r="O458" s="7">
        <v>147.80000000000001</v>
      </c>
      <c r="P458" s="2">
        <v>4.7619047620000003</v>
      </c>
      <c r="Q458" s="7">
        <v>7.39</v>
      </c>
      <c r="R458" s="8">
        <v>6.9</v>
      </c>
      <c r="S458" s="16">
        <f t="shared" si="91"/>
        <v>172609.22699999998</v>
      </c>
      <c r="T458" s="16">
        <f t="shared" si="92"/>
        <v>10.6785</v>
      </c>
      <c r="U458" s="17">
        <f t="shared" si="93"/>
        <v>1034.46</v>
      </c>
      <c r="V458">
        <f t="shared" si="94"/>
        <v>545</v>
      </c>
      <c r="W458">
        <f t="shared" si="95"/>
        <v>595</v>
      </c>
      <c r="X458">
        <f t="shared" si="96"/>
        <v>545</v>
      </c>
      <c r="Y458" s="17">
        <f t="shared" si="97"/>
        <v>316.71417798165135</v>
      </c>
      <c r="Z458" t="str">
        <f t="shared" si="98"/>
        <v>Bad Product</v>
      </c>
      <c r="AA458" t="str">
        <f t="shared" si="99"/>
        <v>Bad</v>
      </c>
      <c r="AB458" t="str">
        <f t="shared" si="100"/>
        <v>Medium</v>
      </c>
      <c r="AC458">
        <f t="shared" si="101"/>
        <v>60422.869500000044</v>
      </c>
      <c r="AD458">
        <f t="shared" si="102"/>
        <v>31274.659499999994</v>
      </c>
      <c r="AE458">
        <f t="shared" si="103"/>
        <v>24565.600499999993</v>
      </c>
    </row>
    <row r="459" spans="1:31" ht="15.75" customHeight="1" x14ac:dyDescent="0.2">
      <c r="A459" s="1"/>
      <c r="B459" s="6" t="s">
        <v>492</v>
      </c>
      <c r="C459" s="6" t="s">
        <v>42</v>
      </c>
      <c r="D459" s="6" t="s">
        <v>43</v>
      </c>
      <c r="E459" s="6" t="s">
        <v>20</v>
      </c>
      <c r="F459" s="6" t="s">
        <v>21</v>
      </c>
      <c r="G459" s="6" t="s">
        <v>44</v>
      </c>
      <c r="H459" s="7">
        <v>77.400000000000006</v>
      </c>
      <c r="I459" s="9">
        <v>9</v>
      </c>
      <c r="J459" s="7">
        <v>34.83</v>
      </c>
      <c r="K459" s="7">
        <v>731.43</v>
      </c>
      <c r="L459" s="12">
        <v>43511</v>
      </c>
      <c r="M459" s="14">
        <v>0.59375</v>
      </c>
      <c r="N459" s="6" t="s">
        <v>33</v>
      </c>
      <c r="O459" s="7">
        <v>696.6</v>
      </c>
      <c r="P459" s="2">
        <v>4.7619047620000003</v>
      </c>
      <c r="Q459" s="7">
        <v>34.83</v>
      </c>
      <c r="R459" s="8">
        <v>4.5</v>
      </c>
      <c r="S459" s="16">
        <f t="shared" si="91"/>
        <v>172454.03699999998</v>
      </c>
      <c r="T459" s="16">
        <f t="shared" si="92"/>
        <v>10.6785</v>
      </c>
      <c r="U459" s="17">
        <f t="shared" si="93"/>
        <v>1034.46</v>
      </c>
      <c r="V459">
        <f t="shared" si="94"/>
        <v>544</v>
      </c>
      <c r="W459">
        <f t="shared" si="95"/>
        <v>595</v>
      </c>
      <c r="X459">
        <f t="shared" si="96"/>
        <v>544</v>
      </c>
      <c r="Y459" s="17">
        <f t="shared" si="97"/>
        <v>317.01109742647054</v>
      </c>
      <c r="Z459" t="str">
        <f t="shared" si="98"/>
        <v>Bad Product</v>
      </c>
      <c r="AA459" t="str">
        <f t="shared" si="99"/>
        <v>Bad</v>
      </c>
      <c r="AB459" t="str">
        <f t="shared" si="100"/>
        <v>Low</v>
      </c>
      <c r="AC459">
        <f t="shared" si="101"/>
        <v>60267.679500000049</v>
      </c>
      <c r="AD459">
        <f t="shared" si="102"/>
        <v>31119.469499999996</v>
      </c>
      <c r="AE459">
        <f t="shared" si="103"/>
        <v>24565.600499999993</v>
      </c>
    </row>
    <row r="460" spans="1:31" ht="15.75" customHeight="1" x14ac:dyDescent="0.2">
      <c r="A460" s="1"/>
      <c r="B460" s="6" t="s">
        <v>493</v>
      </c>
      <c r="C460" s="6" t="s">
        <v>42</v>
      </c>
      <c r="D460" s="6" t="s">
        <v>43</v>
      </c>
      <c r="E460" s="6" t="s">
        <v>27</v>
      </c>
      <c r="F460" s="6" t="s">
        <v>31</v>
      </c>
      <c r="G460" s="6" t="s">
        <v>28</v>
      </c>
      <c r="H460" s="7">
        <v>79.39</v>
      </c>
      <c r="I460" s="9">
        <v>10</v>
      </c>
      <c r="J460" s="7">
        <v>39.695</v>
      </c>
      <c r="K460" s="7">
        <v>833.59500000000003</v>
      </c>
      <c r="L460" s="12">
        <v>43503</v>
      </c>
      <c r="M460" s="14">
        <v>0.85</v>
      </c>
      <c r="N460" s="6" t="s">
        <v>29</v>
      </c>
      <c r="O460" s="7">
        <v>793.9</v>
      </c>
      <c r="P460" s="2">
        <v>4.7619047620000003</v>
      </c>
      <c r="Q460" s="7">
        <v>39.695</v>
      </c>
      <c r="R460" s="8">
        <v>6.2</v>
      </c>
      <c r="S460" s="16">
        <f t="shared" si="91"/>
        <v>171722.60699999996</v>
      </c>
      <c r="T460" s="16">
        <f t="shared" si="92"/>
        <v>10.6785</v>
      </c>
      <c r="U460" s="17">
        <f t="shared" si="93"/>
        <v>1034.46</v>
      </c>
      <c r="V460">
        <f t="shared" si="94"/>
        <v>543</v>
      </c>
      <c r="W460">
        <f t="shared" si="95"/>
        <v>595</v>
      </c>
      <c r="X460">
        <f t="shared" si="96"/>
        <v>543</v>
      </c>
      <c r="Y460" s="17">
        <f t="shared" si="97"/>
        <v>316.24789502762422</v>
      </c>
      <c r="Z460" t="str">
        <f t="shared" si="98"/>
        <v>Bad Product</v>
      </c>
      <c r="AA460" t="str">
        <f t="shared" si="99"/>
        <v>Bad</v>
      </c>
      <c r="AB460" t="str">
        <f t="shared" si="100"/>
        <v>Low</v>
      </c>
      <c r="AC460">
        <f t="shared" si="101"/>
        <v>59536.249500000049</v>
      </c>
      <c r="AD460">
        <f t="shared" si="102"/>
        <v>30388.039499999995</v>
      </c>
      <c r="AE460">
        <f t="shared" si="103"/>
        <v>24565.600499999993</v>
      </c>
    </row>
    <row r="461" spans="1:31" ht="15.75" customHeight="1" x14ac:dyDescent="0.2">
      <c r="A461" s="1"/>
      <c r="B461" s="6" t="s">
        <v>494</v>
      </c>
      <c r="C461" s="6" t="s">
        <v>25</v>
      </c>
      <c r="D461" s="6" t="s">
        <v>26</v>
      </c>
      <c r="E461" s="6" t="s">
        <v>20</v>
      </c>
      <c r="F461" s="6" t="s">
        <v>21</v>
      </c>
      <c r="G461" s="6" t="s">
        <v>28</v>
      </c>
      <c r="H461" s="7">
        <v>46.57</v>
      </c>
      <c r="I461" s="9">
        <v>10</v>
      </c>
      <c r="J461" s="7">
        <v>23.285</v>
      </c>
      <c r="K461" s="7">
        <v>488.98500000000001</v>
      </c>
      <c r="L461" s="12">
        <v>43492</v>
      </c>
      <c r="M461" s="14">
        <v>0.58194444444444449</v>
      </c>
      <c r="N461" s="6" t="s">
        <v>29</v>
      </c>
      <c r="O461" s="7">
        <v>465.7</v>
      </c>
      <c r="P461" s="2">
        <v>4.7619047620000003</v>
      </c>
      <c r="Q461" s="7">
        <v>23.285</v>
      </c>
      <c r="R461" s="8">
        <v>7.6</v>
      </c>
      <c r="S461" s="16">
        <f t="shared" si="91"/>
        <v>170889.01199999999</v>
      </c>
      <c r="T461" s="16">
        <f t="shared" si="92"/>
        <v>10.6785</v>
      </c>
      <c r="U461" s="17">
        <f t="shared" si="93"/>
        <v>1034.46</v>
      </c>
      <c r="V461">
        <f t="shared" si="94"/>
        <v>542</v>
      </c>
      <c r="W461">
        <f t="shared" si="95"/>
        <v>595</v>
      </c>
      <c r="X461">
        <f t="shared" si="96"/>
        <v>542</v>
      </c>
      <c r="Y461" s="17">
        <f t="shared" si="97"/>
        <v>315.29338007380073</v>
      </c>
      <c r="Z461" t="str">
        <f t="shared" si="98"/>
        <v>Bad Product</v>
      </c>
      <c r="AA461" t="str">
        <f t="shared" si="99"/>
        <v>Bad</v>
      </c>
      <c r="AB461" t="str">
        <f t="shared" si="100"/>
        <v>Medium</v>
      </c>
      <c r="AC461">
        <f t="shared" si="101"/>
        <v>58702.654500000048</v>
      </c>
      <c r="AD461">
        <f t="shared" si="102"/>
        <v>30388.039499999995</v>
      </c>
      <c r="AE461">
        <f t="shared" si="103"/>
        <v>24565.600499999993</v>
      </c>
    </row>
    <row r="462" spans="1:31" ht="15.75" customHeight="1" x14ac:dyDescent="0.2">
      <c r="A462" s="1"/>
      <c r="B462" s="6" t="s">
        <v>495</v>
      </c>
      <c r="C462" s="6" t="s">
        <v>25</v>
      </c>
      <c r="D462" s="6" t="s">
        <v>26</v>
      </c>
      <c r="E462" s="6" t="s">
        <v>27</v>
      </c>
      <c r="F462" s="6" t="s">
        <v>31</v>
      </c>
      <c r="G462" s="6" t="s">
        <v>44</v>
      </c>
      <c r="H462" s="7">
        <v>35.89</v>
      </c>
      <c r="I462" s="9">
        <v>1</v>
      </c>
      <c r="J462" s="7">
        <v>1.7945</v>
      </c>
      <c r="K462" s="7">
        <v>37.6845</v>
      </c>
      <c r="L462" s="12">
        <v>43519</v>
      </c>
      <c r="M462" s="14">
        <v>0.70277777777777772</v>
      </c>
      <c r="N462" s="6" t="s">
        <v>33</v>
      </c>
      <c r="O462" s="7">
        <v>35.89</v>
      </c>
      <c r="P462" s="2">
        <v>4.7619047620000003</v>
      </c>
      <c r="Q462" s="7">
        <v>1.7945</v>
      </c>
      <c r="R462" s="8">
        <v>7.9</v>
      </c>
      <c r="S462" s="16">
        <f t="shared" si="91"/>
        <v>170400.02700000003</v>
      </c>
      <c r="T462" s="16">
        <f t="shared" si="92"/>
        <v>10.6785</v>
      </c>
      <c r="U462" s="17">
        <f t="shared" si="93"/>
        <v>1034.46</v>
      </c>
      <c r="V462">
        <f t="shared" si="94"/>
        <v>541</v>
      </c>
      <c r="W462">
        <f t="shared" si="95"/>
        <v>595</v>
      </c>
      <c r="X462">
        <f t="shared" si="96"/>
        <v>541</v>
      </c>
      <c r="Y462" s="17">
        <f t="shared" si="97"/>
        <v>314.97232347504627</v>
      </c>
      <c r="Z462" t="str">
        <f t="shared" si="98"/>
        <v>Bad Product</v>
      </c>
      <c r="AA462" t="str">
        <f t="shared" si="99"/>
        <v>Bad</v>
      </c>
      <c r="AB462" t="str">
        <f t="shared" si="100"/>
        <v>Medium</v>
      </c>
      <c r="AC462">
        <f t="shared" si="101"/>
        <v>58702.654500000048</v>
      </c>
      <c r="AD462">
        <f t="shared" si="102"/>
        <v>30388.039499999995</v>
      </c>
      <c r="AE462">
        <f t="shared" si="103"/>
        <v>24565.600499999993</v>
      </c>
    </row>
    <row r="463" spans="1:31" ht="15.75" customHeight="1" x14ac:dyDescent="0.2">
      <c r="A463" s="1"/>
      <c r="B463" s="6" t="s">
        <v>496</v>
      </c>
      <c r="C463" s="6" t="s">
        <v>25</v>
      </c>
      <c r="D463" s="6" t="s">
        <v>26</v>
      </c>
      <c r="E463" s="6" t="s">
        <v>27</v>
      </c>
      <c r="F463" s="6" t="s">
        <v>31</v>
      </c>
      <c r="G463" s="6" t="s">
        <v>44</v>
      </c>
      <c r="H463" s="7">
        <v>40.520000000000003</v>
      </c>
      <c r="I463" s="9">
        <v>5</v>
      </c>
      <c r="J463" s="7">
        <v>10.130000000000001</v>
      </c>
      <c r="K463" s="7">
        <v>212.73</v>
      </c>
      <c r="L463" s="12">
        <v>43499</v>
      </c>
      <c r="M463" s="14">
        <v>0.6381944444444444</v>
      </c>
      <c r="N463" s="6" t="s">
        <v>29</v>
      </c>
      <c r="O463" s="7">
        <v>202.6</v>
      </c>
      <c r="P463" s="2">
        <v>4.7619047620000003</v>
      </c>
      <c r="Q463" s="7">
        <v>10.130000000000001</v>
      </c>
      <c r="R463" s="8">
        <v>4.5</v>
      </c>
      <c r="S463" s="16">
        <f t="shared" si="91"/>
        <v>170362.34250000003</v>
      </c>
      <c r="T463" s="16">
        <f t="shared" si="92"/>
        <v>10.6785</v>
      </c>
      <c r="U463" s="17">
        <f t="shared" si="93"/>
        <v>1034.46</v>
      </c>
      <c r="V463">
        <f t="shared" si="94"/>
        <v>540</v>
      </c>
      <c r="W463">
        <f t="shared" si="95"/>
        <v>595</v>
      </c>
      <c r="X463">
        <f t="shared" si="96"/>
        <v>540</v>
      </c>
      <c r="Y463" s="17">
        <f t="shared" si="97"/>
        <v>315.48581944444447</v>
      </c>
      <c r="Z463" t="str">
        <f t="shared" si="98"/>
        <v>Bad Product</v>
      </c>
      <c r="AA463" t="str">
        <f t="shared" si="99"/>
        <v>Bad</v>
      </c>
      <c r="AB463" t="str">
        <f t="shared" si="100"/>
        <v>Low</v>
      </c>
      <c r="AC463">
        <f t="shared" si="101"/>
        <v>58702.654500000048</v>
      </c>
      <c r="AD463">
        <f t="shared" si="102"/>
        <v>30388.039499999995</v>
      </c>
      <c r="AE463">
        <f t="shared" si="103"/>
        <v>24565.600499999993</v>
      </c>
    </row>
    <row r="464" spans="1:31" ht="15.75" customHeight="1" x14ac:dyDescent="0.2">
      <c r="A464" s="1"/>
      <c r="B464" s="6" t="s">
        <v>497</v>
      </c>
      <c r="C464" s="6" t="s">
        <v>42</v>
      </c>
      <c r="D464" s="6" t="s">
        <v>43</v>
      </c>
      <c r="E464" s="6" t="s">
        <v>20</v>
      </c>
      <c r="F464" s="6" t="s">
        <v>21</v>
      </c>
      <c r="G464" s="6" t="s">
        <v>44</v>
      </c>
      <c r="H464" s="7">
        <v>73.05</v>
      </c>
      <c r="I464" s="9">
        <v>10</v>
      </c>
      <c r="J464" s="7">
        <v>36.524999999999999</v>
      </c>
      <c r="K464" s="7">
        <v>767.02499999999998</v>
      </c>
      <c r="L464" s="12">
        <v>43527</v>
      </c>
      <c r="M464" s="14">
        <v>0.51736111111111116</v>
      </c>
      <c r="N464" s="6" t="s">
        <v>33</v>
      </c>
      <c r="O464" s="7">
        <v>730.5</v>
      </c>
      <c r="P464" s="2">
        <v>4.7619047620000003</v>
      </c>
      <c r="Q464" s="7">
        <v>36.524999999999999</v>
      </c>
      <c r="R464" s="8">
        <v>8.6999999999999993</v>
      </c>
      <c r="S464" s="16">
        <f t="shared" si="91"/>
        <v>170149.61250000002</v>
      </c>
      <c r="T464" s="16">
        <f t="shared" si="92"/>
        <v>10.6785</v>
      </c>
      <c r="U464" s="17">
        <f t="shared" si="93"/>
        <v>1034.46</v>
      </c>
      <c r="V464">
        <f t="shared" si="94"/>
        <v>539</v>
      </c>
      <c r="W464">
        <f t="shared" si="95"/>
        <v>595</v>
      </c>
      <c r="X464">
        <f t="shared" si="96"/>
        <v>539</v>
      </c>
      <c r="Y464" s="17">
        <f t="shared" si="97"/>
        <v>315.67646103896107</v>
      </c>
      <c r="Z464" t="str">
        <f t="shared" si="98"/>
        <v>Good Product</v>
      </c>
      <c r="AA464" t="str">
        <f t="shared" si="99"/>
        <v>Good</v>
      </c>
      <c r="AB464" t="str">
        <f t="shared" si="100"/>
        <v>High</v>
      </c>
      <c r="AC464">
        <f t="shared" si="101"/>
        <v>58702.654500000048</v>
      </c>
      <c r="AD464">
        <f t="shared" si="102"/>
        <v>30388.039499999995</v>
      </c>
      <c r="AE464">
        <f t="shared" si="103"/>
        <v>24565.600499999993</v>
      </c>
    </row>
    <row r="465" spans="1:31" ht="15.75" customHeight="1" x14ac:dyDescent="0.2">
      <c r="A465" s="1"/>
      <c r="B465" s="6" t="s">
        <v>498</v>
      </c>
      <c r="C465" s="6" t="s">
        <v>25</v>
      </c>
      <c r="D465" s="6" t="s">
        <v>26</v>
      </c>
      <c r="E465" s="6" t="s">
        <v>27</v>
      </c>
      <c r="F465" s="6" t="s">
        <v>21</v>
      </c>
      <c r="G465" s="6" t="s">
        <v>36</v>
      </c>
      <c r="H465" s="7">
        <v>73.95</v>
      </c>
      <c r="I465" s="9">
        <v>4</v>
      </c>
      <c r="J465" s="7">
        <v>14.79</v>
      </c>
      <c r="K465" s="7">
        <v>310.58999999999997</v>
      </c>
      <c r="L465" s="12">
        <v>43499</v>
      </c>
      <c r="M465" s="14">
        <v>0.41805555555555557</v>
      </c>
      <c r="N465" s="6" t="s">
        <v>29</v>
      </c>
      <c r="O465" s="7">
        <v>295.8</v>
      </c>
      <c r="P465" s="2">
        <v>4.7619047620000003</v>
      </c>
      <c r="Q465" s="7">
        <v>14.79</v>
      </c>
      <c r="R465" s="8">
        <v>6.1</v>
      </c>
      <c r="S465" s="16">
        <f t="shared" si="91"/>
        <v>169382.58750000002</v>
      </c>
      <c r="T465" s="16">
        <f t="shared" si="92"/>
        <v>10.6785</v>
      </c>
      <c r="U465" s="17">
        <f t="shared" si="93"/>
        <v>1034.46</v>
      </c>
      <c r="V465">
        <f t="shared" si="94"/>
        <v>538</v>
      </c>
      <c r="W465">
        <f t="shared" si="95"/>
        <v>595</v>
      </c>
      <c r="X465">
        <f t="shared" si="96"/>
        <v>538</v>
      </c>
      <c r="Y465" s="17">
        <f t="shared" si="97"/>
        <v>314.83752323420077</v>
      </c>
      <c r="Z465" t="str">
        <f t="shared" si="98"/>
        <v>Bad Product</v>
      </c>
      <c r="AA465" t="str">
        <f t="shared" si="99"/>
        <v>Bad</v>
      </c>
      <c r="AB465" t="str">
        <f t="shared" si="100"/>
        <v>Low</v>
      </c>
      <c r="AC465">
        <f t="shared" si="101"/>
        <v>57935.629500000046</v>
      </c>
      <c r="AD465">
        <f t="shared" si="102"/>
        <v>29621.014499999994</v>
      </c>
      <c r="AE465">
        <f t="shared" si="103"/>
        <v>24565.600499999993</v>
      </c>
    </row>
    <row r="466" spans="1:31" ht="15.75" customHeight="1" x14ac:dyDescent="0.2">
      <c r="A466" s="1"/>
      <c r="B466" s="6" t="s">
        <v>499</v>
      </c>
      <c r="C466" s="6" t="s">
        <v>25</v>
      </c>
      <c r="D466" s="6" t="s">
        <v>26</v>
      </c>
      <c r="E466" s="6" t="s">
        <v>20</v>
      </c>
      <c r="F466" s="6" t="s">
        <v>21</v>
      </c>
      <c r="G466" s="6" t="s">
        <v>44</v>
      </c>
      <c r="H466" s="7">
        <v>22.62</v>
      </c>
      <c r="I466" s="9">
        <v>1</v>
      </c>
      <c r="J466" s="7">
        <v>1.131</v>
      </c>
      <c r="K466" s="7">
        <v>23.751000000000001</v>
      </c>
      <c r="L466" s="12">
        <v>43541</v>
      </c>
      <c r="M466" s="14">
        <v>0.79027777777777775</v>
      </c>
      <c r="N466" s="6" t="s">
        <v>29</v>
      </c>
      <c r="O466" s="7">
        <v>22.62</v>
      </c>
      <c r="P466" s="2">
        <v>4.7619047620000003</v>
      </c>
      <c r="Q466" s="7">
        <v>1.131</v>
      </c>
      <c r="R466" s="8">
        <v>6.4</v>
      </c>
      <c r="S466" s="16">
        <f t="shared" si="91"/>
        <v>169071.99750000003</v>
      </c>
      <c r="T466" s="16">
        <f t="shared" si="92"/>
        <v>10.6785</v>
      </c>
      <c r="U466" s="17">
        <f t="shared" si="93"/>
        <v>1034.46</v>
      </c>
      <c r="V466">
        <f t="shared" si="94"/>
        <v>537</v>
      </c>
      <c r="W466">
        <f t="shared" si="95"/>
        <v>595</v>
      </c>
      <c r="X466">
        <f t="shared" si="96"/>
        <v>537</v>
      </c>
      <c r="Y466" s="17">
        <f t="shared" si="97"/>
        <v>314.8454329608939</v>
      </c>
      <c r="Z466" t="str">
        <f t="shared" si="98"/>
        <v>Bad Product</v>
      </c>
      <c r="AA466" t="str">
        <f t="shared" si="99"/>
        <v>Bad</v>
      </c>
      <c r="AB466" t="str">
        <f t="shared" si="100"/>
        <v>Low</v>
      </c>
      <c r="AC466">
        <f t="shared" si="101"/>
        <v>57935.629500000046</v>
      </c>
      <c r="AD466">
        <f t="shared" si="102"/>
        <v>29621.014499999994</v>
      </c>
      <c r="AE466">
        <f t="shared" si="103"/>
        <v>24565.600499999993</v>
      </c>
    </row>
    <row r="467" spans="1:31" ht="15.75" customHeight="1" x14ac:dyDescent="0.2">
      <c r="A467" s="1"/>
      <c r="B467" s="6" t="s">
        <v>500</v>
      </c>
      <c r="C467" s="6" t="s">
        <v>18</v>
      </c>
      <c r="D467" s="6" t="s">
        <v>19</v>
      </c>
      <c r="E467" s="6" t="s">
        <v>20</v>
      </c>
      <c r="F467" s="6" t="s">
        <v>31</v>
      </c>
      <c r="G467" s="6" t="s">
        <v>44</v>
      </c>
      <c r="H467" s="7">
        <v>51.34</v>
      </c>
      <c r="I467" s="9">
        <v>5</v>
      </c>
      <c r="J467" s="7">
        <v>12.835000000000001</v>
      </c>
      <c r="K467" s="7">
        <v>269.53500000000003</v>
      </c>
      <c r="L467" s="12">
        <v>43552</v>
      </c>
      <c r="M467" s="14">
        <v>0.64652777777777781</v>
      </c>
      <c r="N467" s="6" t="s">
        <v>33</v>
      </c>
      <c r="O467" s="7">
        <v>256.7</v>
      </c>
      <c r="P467" s="2">
        <v>4.7619047620000003</v>
      </c>
      <c r="Q467" s="7">
        <v>12.835000000000001</v>
      </c>
      <c r="R467" s="8">
        <v>9.1</v>
      </c>
      <c r="S467" s="16">
        <f t="shared" si="91"/>
        <v>169048.24650000001</v>
      </c>
      <c r="T467" s="16">
        <f t="shared" si="92"/>
        <v>10.6785</v>
      </c>
      <c r="U467" s="17">
        <f t="shared" si="93"/>
        <v>1034.46</v>
      </c>
      <c r="V467">
        <f t="shared" si="94"/>
        <v>536</v>
      </c>
      <c r="W467">
        <f t="shared" si="95"/>
        <v>595</v>
      </c>
      <c r="X467">
        <f t="shared" si="96"/>
        <v>536</v>
      </c>
      <c r="Y467" s="17">
        <f t="shared" si="97"/>
        <v>315.38851958955223</v>
      </c>
      <c r="Z467" t="str">
        <f t="shared" si="98"/>
        <v>Good Product</v>
      </c>
      <c r="AA467" t="str">
        <f t="shared" si="99"/>
        <v>Bad</v>
      </c>
      <c r="AB467" t="str">
        <f t="shared" si="100"/>
        <v>High</v>
      </c>
      <c r="AC467">
        <f t="shared" si="101"/>
        <v>57935.629500000046</v>
      </c>
      <c r="AD467">
        <f t="shared" si="102"/>
        <v>29621.014499999994</v>
      </c>
      <c r="AE467">
        <f t="shared" si="103"/>
        <v>24565.600499999993</v>
      </c>
    </row>
    <row r="468" spans="1:31" ht="15.75" customHeight="1" x14ac:dyDescent="0.2">
      <c r="A468" s="1"/>
      <c r="B468" s="6" t="s">
        <v>501</v>
      </c>
      <c r="C468" s="6" t="s">
        <v>25</v>
      </c>
      <c r="D468" s="6" t="s">
        <v>26</v>
      </c>
      <c r="E468" s="6" t="s">
        <v>20</v>
      </c>
      <c r="F468" s="6" t="s">
        <v>21</v>
      </c>
      <c r="G468" s="6" t="s">
        <v>36</v>
      </c>
      <c r="H468" s="7">
        <v>54.55</v>
      </c>
      <c r="I468" s="9">
        <v>10</v>
      </c>
      <c r="J468" s="7">
        <v>27.274999999999999</v>
      </c>
      <c r="K468" s="7">
        <v>572.77499999999998</v>
      </c>
      <c r="L468" s="12">
        <v>43526</v>
      </c>
      <c r="M468" s="14">
        <v>0.47361111111111109</v>
      </c>
      <c r="N468" s="6" t="s">
        <v>33</v>
      </c>
      <c r="O468" s="7">
        <v>545.5</v>
      </c>
      <c r="P468" s="2">
        <v>4.7619047620000003</v>
      </c>
      <c r="Q468" s="7">
        <v>27.274999999999999</v>
      </c>
      <c r="R468" s="8">
        <v>7.1</v>
      </c>
      <c r="S468" s="16">
        <f t="shared" si="91"/>
        <v>168778.71149999998</v>
      </c>
      <c r="T468" s="16">
        <f t="shared" si="92"/>
        <v>10.6785</v>
      </c>
      <c r="U468" s="17">
        <f t="shared" si="93"/>
        <v>1034.46</v>
      </c>
      <c r="V468">
        <f t="shared" si="94"/>
        <v>535</v>
      </c>
      <c r="W468">
        <f t="shared" si="95"/>
        <v>595</v>
      </c>
      <c r="X468">
        <f t="shared" si="96"/>
        <v>535</v>
      </c>
      <c r="Y468" s="17">
        <f t="shared" si="97"/>
        <v>315.4742271028037</v>
      </c>
      <c r="Z468" t="str">
        <f t="shared" si="98"/>
        <v>Bad Product</v>
      </c>
      <c r="AA468" t="str">
        <f t="shared" si="99"/>
        <v>Bad</v>
      </c>
      <c r="AB468" t="str">
        <f t="shared" si="100"/>
        <v>Medium</v>
      </c>
      <c r="AC468">
        <f t="shared" si="101"/>
        <v>57935.629500000046</v>
      </c>
      <c r="AD468">
        <f t="shared" si="102"/>
        <v>29621.014499999994</v>
      </c>
      <c r="AE468">
        <f t="shared" si="103"/>
        <v>24296.065499999997</v>
      </c>
    </row>
    <row r="469" spans="1:31" ht="15.75" customHeight="1" x14ac:dyDescent="0.2">
      <c r="A469" s="1"/>
      <c r="B469" s="6" t="s">
        <v>502</v>
      </c>
      <c r="C469" s="6" t="s">
        <v>25</v>
      </c>
      <c r="D469" s="6" t="s">
        <v>26</v>
      </c>
      <c r="E469" s="6" t="s">
        <v>20</v>
      </c>
      <c r="F469" s="6" t="s">
        <v>21</v>
      </c>
      <c r="G469" s="6" t="s">
        <v>22</v>
      </c>
      <c r="H469" s="7">
        <v>37.15</v>
      </c>
      <c r="I469" s="9">
        <v>7</v>
      </c>
      <c r="J469" s="7">
        <v>13.0025</v>
      </c>
      <c r="K469" s="7">
        <v>273.05250000000001</v>
      </c>
      <c r="L469" s="12">
        <v>43504</v>
      </c>
      <c r="M469" s="14">
        <v>0.55000000000000004</v>
      </c>
      <c r="N469" s="6" t="s">
        <v>33</v>
      </c>
      <c r="O469" s="7">
        <v>260.05</v>
      </c>
      <c r="P469" s="2">
        <v>4.7619047620000003</v>
      </c>
      <c r="Q469" s="7">
        <v>13.0025</v>
      </c>
      <c r="R469" s="8">
        <v>7.7</v>
      </c>
      <c r="S469" s="16">
        <f t="shared" si="91"/>
        <v>168205.93650000001</v>
      </c>
      <c r="T469" s="16">
        <f t="shared" si="92"/>
        <v>10.6785</v>
      </c>
      <c r="U469" s="17">
        <f t="shared" si="93"/>
        <v>1034.46</v>
      </c>
      <c r="V469">
        <f t="shared" si="94"/>
        <v>534</v>
      </c>
      <c r="W469">
        <f t="shared" si="95"/>
        <v>595</v>
      </c>
      <c r="X469">
        <f t="shared" si="96"/>
        <v>534</v>
      </c>
      <c r="Y469" s="17">
        <f t="shared" si="97"/>
        <v>314.99239044943823</v>
      </c>
      <c r="Z469" t="str">
        <f t="shared" si="98"/>
        <v>Bad Product</v>
      </c>
      <c r="AA469" t="str">
        <f t="shared" si="99"/>
        <v>Bad</v>
      </c>
      <c r="AB469" t="str">
        <f t="shared" si="100"/>
        <v>Medium</v>
      </c>
      <c r="AC469">
        <f t="shared" si="101"/>
        <v>57935.629500000046</v>
      </c>
      <c r="AD469">
        <f t="shared" si="102"/>
        <v>29621.014499999994</v>
      </c>
      <c r="AE469">
        <f t="shared" si="103"/>
        <v>24296.065499999997</v>
      </c>
    </row>
    <row r="470" spans="1:31" ht="15.75" customHeight="1" x14ac:dyDescent="0.2">
      <c r="A470" s="1"/>
      <c r="B470" s="6" t="s">
        <v>503</v>
      </c>
      <c r="C470" s="6" t="s">
        <v>42</v>
      </c>
      <c r="D470" s="6" t="s">
        <v>43</v>
      </c>
      <c r="E470" s="6" t="s">
        <v>27</v>
      </c>
      <c r="F470" s="6" t="s">
        <v>31</v>
      </c>
      <c r="G470" s="6" t="s">
        <v>36</v>
      </c>
      <c r="H470" s="7">
        <v>37.020000000000003</v>
      </c>
      <c r="I470" s="9">
        <v>6</v>
      </c>
      <c r="J470" s="7">
        <v>11.106</v>
      </c>
      <c r="K470" s="7">
        <v>233.226</v>
      </c>
      <c r="L470" s="12">
        <v>43546</v>
      </c>
      <c r="M470" s="14">
        <v>0.7729166666666667</v>
      </c>
      <c r="N470" s="6" t="s">
        <v>29</v>
      </c>
      <c r="O470" s="7">
        <v>222.12</v>
      </c>
      <c r="P470" s="2">
        <v>4.7619047620000003</v>
      </c>
      <c r="Q470" s="7">
        <v>11.106</v>
      </c>
      <c r="R470" s="8">
        <v>4.5</v>
      </c>
      <c r="S470" s="16">
        <f t="shared" si="91"/>
        <v>167932.88400000002</v>
      </c>
      <c r="T470" s="16">
        <f t="shared" si="92"/>
        <v>10.6785</v>
      </c>
      <c r="U470" s="17">
        <f t="shared" si="93"/>
        <v>1034.46</v>
      </c>
      <c r="V470">
        <f t="shared" si="94"/>
        <v>533</v>
      </c>
      <c r="W470">
        <f t="shared" si="95"/>
        <v>595</v>
      </c>
      <c r="X470">
        <f t="shared" si="96"/>
        <v>533</v>
      </c>
      <c r="Y470" s="17">
        <f t="shared" si="97"/>
        <v>315.07107692307699</v>
      </c>
      <c r="Z470" t="str">
        <f t="shared" si="98"/>
        <v>Bad Product</v>
      </c>
      <c r="AA470" t="str">
        <f t="shared" si="99"/>
        <v>Bad</v>
      </c>
      <c r="AB470" t="str">
        <f t="shared" si="100"/>
        <v>Low</v>
      </c>
      <c r="AC470">
        <f t="shared" si="101"/>
        <v>57935.629500000046</v>
      </c>
      <c r="AD470">
        <f t="shared" si="102"/>
        <v>29621.014499999994</v>
      </c>
      <c r="AE470">
        <f t="shared" si="103"/>
        <v>24296.065499999997</v>
      </c>
    </row>
    <row r="471" spans="1:31" ht="15.75" customHeight="1" x14ac:dyDescent="0.2">
      <c r="A471" s="1"/>
      <c r="B471" s="6" t="s">
        <v>504</v>
      </c>
      <c r="C471" s="6" t="s">
        <v>25</v>
      </c>
      <c r="D471" s="6" t="s">
        <v>26</v>
      </c>
      <c r="E471" s="6" t="s">
        <v>27</v>
      </c>
      <c r="F471" s="6" t="s">
        <v>31</v>
      </c>
      <c r="G471" s="6" t="s">
        <v>44</v>
      </c>
      <c r="H471" s="7">
        <v>21.58</v>
      </c>
      <c r="I471" s="9">
        <v>1</v>
      </c>
      <c r="J471" s="7">
        <v>1.079</v>
      </c>
      <c r="K471" s="7">
        <v>22.658999999999999</v>
      </c>
      <c r="L471" s="12">
        <v>43505</v>
      </c>
      <c r="M471" s="14">
        <v>0.41805555555555557</v>
      </c>
      <c r="N471" s="6" t="s">
        <v>23</v>
      </c>
      <c r="O471" s="7">
        <v>21.58</v>
      </c>
      <c r="P471" s="2">
        <v>4.7619047620000003</v>
      </c>
      <c r="Q471" s="7">
        <v>1.079</v>
      </c>
      <c r="R471" s="8">
        <v>7.2</v>
      </c>
      <c r="S471" s="16">
        <f t="shared" si="91"/>
        <v>167699.65800000002</v>
      </c>
      <c r="T471" s="16">
        <f t="shared" si="92"/>
        <v>10.6785</v>
      </c>
      <c r="U471" s="17">
        <f t="shared" si="93"/>
        <v>1034.46</v>
      </c>
      <c r="V471">
        <f t="shared" si="94"/>
        <v>532</v>
      </c>
      <c r="W471">
        <f t="shared" si="95"/>
        <v>595</v>
      </c>
      <c r="X471">
        <f t="shared" si="96"/>
        <v>532</v>
      </c>
      <c r="Y471" s="17">
        <f t="shared" si="97"/>
        <v>315.2249210526316</v>
      </c>
      <c r="Z471" t="str">
        <f t="shared" si="98"/>
        <v>Bad Product</v>
      </c>
      <c r="AA471" t="str">
        <f t="shared" si="99"/>
        <v>Bad</v>
      </c>
      <c r="AB471" t="str">
        <f t="shared" si="100"/>
        <v>Medium</v>
      </c>
      <c r="AC471">
        <f t="shared" si="101"/>
        <v>57702.403500000051</v>
      </c>
      <c r="AD471">
        <f t="shared" si="102"/>
        <v>29621.014499999994</v>
      </c>
      <c r="AE471">
        <f t="shared" si="103"/>
        <v>24296.065499999997</v>
      </c>
    </row>
    <row r="472" spans="1:31" ht="15.75" customHeight="1" x14ac:dyDescent="0.2">
      <c r="A472" s="1"/>
      <c r="B472" s="6" t="s">
        <v>505</v>
      </c>
      <c r="C472" s="6" t="s">
        <v>25</v>
      </c>
      <c r="D472" s="6" t="s">
        <v>26</v>
      </c>
      <c r="E472" s="6" t="s">
        <v>20</v>
      </c>
      <c r="F472" s="6" t="s">
        <v>21</v>
      </c>
      <c r="G472" s="6" t="s">
        <v>28</v>
      </c>
      <c r="H472" s="7">
        <v>98.84</v>
      </c>
      <c r="I472" s="9">
        <v>1</v>
      </c>
      <c r="J472" s="7">
        <v>4.9420000000000002</v>
      </c>
      <c r="K472" s="7">
        <v>103.782</v>
      </c>
      <c r="L472" s="12">
        <v>43511</v>
      </c>
      <c r="M472" s="14">
        <v>0.47291666666666665</v>
      </c>
      <c r="N472" s="6" t="s">
        <v>29</v>
      </c>
      <c r="O472" s="7">
        <v>98.84</v>
      </c>
      <c r="P472" s="2">
        <v>4.7619047620000003</v>
      </c>
      <c r="Q472" s="7">
        <v>4.9420000000000002</v>
      </c>
      <c r="R472" s="8">
        <v>8.4</v>
      </c>
      <c r="S472" s="16">
        <f t="shared" si="91"/>
        <v>167676.99900000001</v>
      </c>
      <c r="T472" s="16">
        <f t="shared" si="92"/>
        <v>10.6785</v>
      </c>
      <c r="U472" s="17">
        <f t="shared" si="93"/>
        <v>1034.46</v>
      </c>
      <c r="V472">
        <f t="shared" si="94"/>
        <v>531</v>
      </c>
      <c r="W472">
        <f t="shared" si="95"/>
        <v>595</v>
      </c>
      <c r="X472">
        <f t="shared" si="96"/>
        <v>531</v>
      </c>
      <c r="Y472" s="17">
        <f t="shared" si="97"/>
        <v>315.77589265536727</v>
      </c>
      <c r="Z472" t="str">
        <f t="shared" si="98"/>
        <v>Good Product</v>
      </c>
      <c r="AA472" t="str">
        <f t="shared" si="99"/>
        <v>Bad</v>
      </c>
      <c r="AB472" t="str">
        <f t="shared" si="100"/>
        <v>High</v>
      </c>
      <c r="AC472">
        <f t="shared" si="101"/>
        <v>57702.403500000051</v>
      </c>
      <c r="AD472">
        <f t="shared" si="102"/>
        <v>29621.014499999994</v>
      </c>
      <c r="AE472">
        <f t="shared" si="103"/>
        <v>24296.065499999997</v>
      </c>
    </row>
    <row r="473" spans="1:31" ht="15.75" customHeight="1" x14ac:dyDescent="0.2">
      <c r="A473" s="1"/>
      <c r="B473" s="6" t="s">
        <v>506</v>
      </c>
      <c r="C473" s="6" t="s">
        <v>25</v>
      </c>
      <c r="D473" s="6" t="s">
        <v>26</v>
      </c>
      <c r="E473" s="6" t="s">
        <v>20</v>
      </c>
      <c r="F473" s="6" t="s">
        <v>21</v>
      </c>
      <c r="G473" s="6" t="s">
        <v>32</v>
      </c>
      <c r="H473" s="7">
        <v>83.77</v>
      </c>
      <c r="I473" s="9">
        <v>6</v>
      </c>
      <c r="J473" s="7">
        <v>25.131</v>
      </c>
      <c r="K473" s="7">
        <v>527.75099999999998</v>
      </c>
      <c r="L473" s="12">
        <v>43488</v>
      </c>
      <c r="M473" s="14">
        <v>0.50694444444444442</v>
      </c>
      <c r="N473" s="6" t="s">
        <v>23</v>
      </c>
      <c r="O473" s="7">
        <v>502.62</v>
      </c>
      <c r="P473" s="2">
        <v>4.7619047620000003</v>
      </c>
      <c r="Q473" s="7">
        <v>25.131</v>
      </c>
      <c r="R473" s="8">
        <v>5.4</v>
      </c>
      <c r="S473" s="16">
        <f t="shared" si="91"/>
        <v>167573.217</v>
      </c>
      <c r="T473" s="16">
        <f t="shared" si="92"/>
        <v>10.6785</v>
      </c>
      <c r="U473" s="17">
        <f t="shared" si="93"/>
        <v>1034.46</v>
      </c>
      <c r="V473">
        <f t="shared" si="94"/>
        <v>530</v>
      </c>
      <c r="W473">
        <f t="shared" si="95"/>
        <v>595</v>
      </c>
      <c r="X473">
        <f t="shared" si="96"/>
        <v>530</v>
      </c>
      <c r="Y473" s="17">
        <f t="shared" si="97"/>
        <v>316.17588113207546</v>
      </c>
      <c r="Z473" t="str">
        <f t="shared" si="98"/>
        <v>Bad Product</v>
      </c>
      <c r="AA473" t="str">
        <f t="shared" si="99"/>
        <v>Bad</v>
      </c>
      <c r="AB473" t="str">
        <f t="shared" si="100"/>
        <v>Low</v>
      </c>
      <c r="AC473">
        <f t="shared" si="101"/>
        <v>57702.403500000051</v>
      </c>
      <c r="AD473">
        <f t="shared" si="102"/>
        <v>29621.014499999994</v>
      </c>
      <c r="AE473">
        <f t="shared" si="103"/>
        <v>24296.065499999997</v>
      </c>
    </row>
    <row r="474" spans="1:31" ht="15.75" customHeight="1" x14ac:dyDescent="0.2">
      <c r="A474" s="1"/>
      <c r="B474" s="6" t="s">
        <v>507</v>
      </c>
      <c r="C474" s="6" t="s">
        <v>18</v>
      </c>
      <c r="D474" s="6" t="s">
        <v>19</v>
      </c>
      <c r="E474" s="6" t="s">
        <v>20</v>
      </c>
      <c r="F474" s="6" t="s">
        <v>21</v>
      </c>
      <c r="G474" s="6" t="s">
        <v>36</v>
      </c>
      <c r="H474" s="7">
        <v>40.049999999999997</v>
      </c>
      <c r="I474" s="9">
        <v>4</v>
      </c>
      <c r="J474" s="7">
        <v>8.01</v>
      </c>
      <c r="K474" s="7">
        <v>168.21</v>
      </c>
      <c r="L474" s="12">
        <v>43490</v>
      </c>
      <c r="M474" s="14">
        <v>0.4861111111111111</v>
      </c>
      <c r="N474" s="6" t="s">
        <v>29</v>
      </c>
      <c r="O474" s="7">
        <v>160.19999999999999</v>
      </c>
      <c r="P474" s="2">
        <v>4.7619047620000003</v>
      </c>
      <c r="Q474" s="7">
        <v>8.01</v>
      </c>
      <c r="R474" s="8">
        <v>9.6999999999999993</v>
      </c>
      <c r="S474" s="16">
        <f t="shared" si="91"/>
        <v>167045.46600000001</v>
      </c>
      <c r="T474" s="16">
        <f t="shared" si="92"/>
        <v>10.6785</v>
      </c>
      <c r="U474" s="17">
        <f t="shared" si="93"/>
        <v>1034.46</v>
      </c>
      <c r="V474">
        <f t="shared" si="94"/>
        <v>529</v>
      </c>
      <c r="W474">
        <f t="shared" si="95"/>
        <v>595</v>
      </c>
      <c r="X474">
        <f t="shared" si="96"/>
        <v>529</v>
      </c>
      <c r="Y474" s="17">
        <f t="shared" si="97"/>
        <v>315.77592816635166</v>
      </c>
      <c r="Z474" t="str">
        <f t="shared" si="98"/>
        <v>Good Product</v>
      </c>
      <c r="AA474" t="str">
        <f t="shared" si="99"/>
        <v>Bad</v>
      </c>
      <c r="AB474" t="str">
        <f t="shared" si="100"/>
        <v>High</v>
      </c>
      <c r="AC474">
        <f t="shared" si="101"/>
        <v>57702.403500000051</v>
      </c>
      <c r="AD474">
        <f t="shared" si="102"/>
        <v>29621.014499999994</v>
      </c>
      <c r="AE474">
        <f t="shared" si="103"/>
        <v>24296.065499999997</v>
      </c>
    </row>
    <row r="475" spans="1:31" ht="15.75" customHeight="1" x14ac:dyDescent="0.2">
      <c r="A475" s="1"/>
      <c r="B475" s="6" t="s">
        <v>508</v>
      </c>
      <c r="C475" s="6" t="s">
        <v>18</v>
      </c>
      <c r="D475" s="6" t="s">
        <v>19</v>
      </c>
      <c r="E475" s="6" t="s">
        <v>20</v>
      </c>
      <c r="F475" s="6" t="s">
        <v>31</v>
      </c>
      <c r="G475" s="6" t="s">
        <v>46</v>
      </c>
      <c r="H475" s="7">
        <v>43.13</v>
      </c>
      <c r="I475" s="9">
        <v>10</v>
      </c>
      <c r="J475" s="7">
        <v>21.565000000000001</v>
      </c>
      <c r="K475" s="7">
        <v>452.86500000000001</v>
      </c>
      <c r="L475" s="12">
        <v>43498</v>
      </c>
      <c r="M475" s="14">
        <v>0.77152777777777781</v>
      </c>
      <c r="N475" s="6" t="s">
        <v>33</v>
      </c>
      <c r="O475" s="7">
        <v>431.3</v>
      </c>
      <c r="P475" s="2">
        <v>4.7619047620000003</v>
      </c>
      <c r="Q475" s="7">
        <v>21.565000000000001</v>
      </c>
      <c r="R475" s="8">
        <v>5.5</v>
      </c>
      <c r="S475" s="16">
        <f t="shared" si="91"/>
        <v>166877.25600000002</v>
      </c>
      <c r="T475" s="16">
        <f t="shared" si="92"/>
        <v>10.6785</v>
      </c>
      <c r="U475" s="17">
        <f t="shared" si="93"/>
        <v>1034.46</v>
      </c>
      <c r="V475">
        <f t="shared" si="94"/>
        <v>528</v>
      </c>
      <c r="W475">
        <f t="shared" si="95"/>
        <v>595</v>
      </c>
      <c r="X475">
        <f t="shared" si="96"/>
        <v>528</v>
      </c>
      <c r="Y475" s="17">
        <f t="shared" si="97"/>
        <v>316.05540909090911</v>
      </c>
      <c r="Z475" t="str">
        <f t="shared" si="98"/>
        <v>Bad Product</v>
      </c>
      <c r="AA475" t="str">
        <f t="shared" si="99"/>
        <v>Bad</v>
      </c>
      <c r="AB475" t="str">
        <f t="shared" si="100"/>
        <v>Low</v>
      </c>
      <c r="AC475">
        <f t="shared" si="101"/>
        <v>57702.403500000051</v>
      </c>
      <c r="AD475">
        <f t="shared" si="102"/>
        <v>29621.014499999994</v>
      </c>
      <c r="AE475">
        <f t="shared" si="103"/>
        <v>24296.065499999997</v>
      </c>
    </row>
    <row r="476" spans="1:31" ht="15.75" customHeight="1" x14ac:dyDescent="0.2">
      <c r="A476" s="1"/>
      <c r="B476" s="6" t="s">
        <v>509</v>
      </c>
      <c r="C476" s="6" t="s">
        <v>42</v>
      </c>
      <c r="D476" s="6" t="s">
        <v>43</v>
      </c>
      <c r="E476" s="6" t="s">
        <v>20</v>
      </c>
      <c r="F476" s="6" t="s">
        <v>31</v>
      </c>
      <c r="G476" s="6" t="s">
        <v>22</v>
      </c>
      <c r="H476" s="7">
        <v>72.569999999999993</v>
      </c>
      <c r="I476" s="9">
        <v>8</v>
      </c>
      <c r="J476" s="7">
        <v>29.027999999999999</v>
      </c>
      <c r="K476" s="7">
        <v>609.58799999999997</v>
      </c>
      <c r="L476" s="12">
        <v>43554</v>
      </c>
      <c r="M476" s="14">
        <v>0.74861111111111112</v>
      </c>
      <c r="N476" s="6" t="s">
        <v>29</v>
      </c>
      <c r="O476" s="7">
        <v>580.55999999999995</v>
      </c>
      <c r="P476" s="2">
        <v>4.7619047620000003</v>
      </c>
      <c r="Q476" s="7">
        <v>29.027999999999999</v>
      </c>
      <c r="R476" s="8">
        <v>4.5999999999999996</v>
      </c>
      <c r="S476" s="16">
        <f t="shared" si="91"/>
        <v>166424.39100000003</v>
      </c>
      <c r="T476" s="16">
        <f t="shared" si="92"/>
        <v>10.6785</v>
      </c>
      <c r="U476" s="17">
        <f t="shared" si="93"/>
        <v>1034.46</v>
      </c>
      <c r="V476">
        <f t="shared" si="94"/>
        <v>527</v>
      </c>
      <c r="W476">
        <f t="shared" si="95"/>
        <v>595</v>
      </c>
      <c r="X476">
        <f t="shared" si="96"/>
        <v>527</v>
      </c>
      <c r="Y476" s="17">
        <f t="shared" si="97"/>
        <v>315.79580834914617</v>
      </c>
      <c r="Z476" t="str">
        <f t="shared" si="98"/>
        <v>Bad Product</v>
      </c>
      <c r="AA476" t="str">
        <f t="shared" si="99"/>
        <v>Bad</v>
      </c>
      <c r="AB476" t="str">
        <f t="shared" si="100"/>
        <v>Low</v>
      </c>
      <c r="AC476">
        <f t="shared" si="101"/>
        <v>57702.403500000051</v>
      </c>
      <c r="AD476">
        <f t="shared" si="102"/>
        <v>29621.014499999994</v>
      </c>
      <c r="AE476">
        <f t="shared" si="103"/>
        <v>23843.200499999999</v>
      </c>
    </row>
    <row r="477" spans="1:31" ht="15.75" customHeight="1" x14ac:dyDescent="0.2">
      <c r="A477" s="1"/>
      <c r="B477" s="6" t="s">
        <v>510</v>
      </c>
      <c r="C477" s="6" t="s">
        <v>18</v>
      </c>
      <c r="D477" s="6" t="s">
        <v>19</v>
      </c>
      <c r="E477" s="6" t="s">
        <v>20</v>
      </c>
      <c r="F477" s="6" t="s">
        <v>21</v>
      </c>
      <c r="G477" s="6" t="s">
        <v>28</v>
      </c>
      <c r="H477" s="7">
        <v>64.44</v>
      </c>
      <c r="I477" s="9">
        <v>5</v>
      </c>
      <c r="J477" s="7">
        <v>16.11</v>
      </c>
      <c r="K477" s="7">
        <v>338.31</v>
      </c>
      <c r="L477" s="12">
        <v>43554</v>
      </c>
      <c r="M477" s="14">
        <v>0.71111111111111114</v>
      </c>
      <c r="N477" s="6" t="s">
        <v>29</v>
      </c>
      <c r="O477" s="7">
        <v>322.2</v>
      </c>
      <c r="P477" s="2">
        <v>4.7619047620000003</v>
      </c>
      <c r="Q477" s="7">
        <v>16.11</v>
      </c>
      <c r="R477" s="8">
        <v>6.6</v>
      </c>
      <c r="S477" s="16">
        <f t="shared" si="91"/>
        <v>165814.80300000004</v>
      </c>
      <c r="T477" s="16">
        <f t="shared" si="92"/>
        <v>10.6785</v>
      </c>
      <c r="U477" s="17">
        <f t="shared" si="93"/>
        <v>1034.46</v>
      </c>
      <c r="V477">
        <f t="shared" si="94"/>
        <v>526</v>
      </c>
      <c r="W477">
        <f t="shared" si="95"/>
        <v>595</v>
      </c>
      <c r="X477">
        <f t="shared" si="96"/>
        <v>526</v>
      </c>
      <c r="Y477" s="17">
        <f t="shared" si="97"/>
        <v>315.23726806083658</v>
      </c>
      <c r="Z477" t="str">
        <f t="shared" si="98"/>
        <v>Bad Product</v>
      </c>
      <c r="AA477" t="str">
        <f t="shared" si="99"/>
        <v>Bad</v>
      </c>
      <c r="AB477" t="str">
        <f t="shared" si="100"/>
        <v>Medium</v>
      </c>
      <c r="AC477">
        <f t="shared" si="101"/>
        <v>57092.815500000048</v>
      </c>
      <c r="AD477">
        <f t="shared" si="102"/>
        <v>29621.014499999994</v>
      </c>
      <c r="AE477">
        <f t="shared" si="103"/>
        <v>23843.200499999999</v>
      </c>
    </row>
    <row r="478" spans="1:31" ht="15.75" customHeight="1" x14ac:dyDescent="0.2">
      <c r="A478" s="1"/>
      <c r="B478" s="6" t="s">
        <v>511</v>
      </c>
      <c r="C478" s="6" t="s">
        <v>18</v>
      </c>
      <c r="D478" s="6" t="s">
        <v>19</v>
      </c>
      <c r="E478" s="6" t="s">
        <v>27</v>
      </c>
      <c r="F478" s="6" t="s">
        <v>31</v>
      </c>
      <c r="G478" s="6" t="s">
        <v>22</v>
      </c>
      <c r="H478" s="7">
        <v>65.180000000000007</v>
      </c>
      <c r="I478" s="9">
        <v>3</v>
      </c>
      <c r="J478" s="7">
        <v>9.7769999999999992</v>
      </c>
      <c r="K478" s="7">
        <v>205.31700000000001</v>
      </c>
      <c r="L478" s="12">
        <v>43521</v>
      </c>
      <c r="M478" s="14">
        <v>0.85763888888888884</v>
      </c>
      <c r="N478" s="6" t="s">
        <v>33</v>
      </c>
      <c r="O478" s="7">
        <v>195.54</v>
      </c>
      <c r="P478" s="2">
        <v>4.7619047620000003</v>
      </c>
      <c r="Q478" s="7">
        <v>9.7769999999999992</v>
      </c>
      <c r="R478" s="8">
        <v>6.3</v>
      </c>
      <c r="S478" s="16">
        <f t="shared" si="91"/>
        <v>165476.49300000005</v>
      </c>
      <c r="T478" s="16">
        <f t="shared" si="92"/>
        <v>10.6785</v>
      </c>
      <c r="U478" s="17">
        <f t="shared" si="93"/>
        <v>1034.46</v>
      </c>
      <c r="V478">
        <f t="shared" si="94"/>
        <v>525</v>
      </c>
      <c r="W478">
        <f t="shared" si="95"/>
        <v>595</v>
      </c>
      <c r="X478">
        <f t="shared" si="96"/>
        <v>525</v>
      </c>
      <c r="Y478" s="17">
        <f t="shared" si="97"/>
        <v>315.19332000000009</v>
      </c>
      <c r="Z478" t="str">
        <f t="shared" si="98"/>
        <v>Bad Product</v>
      </c>
      <c r="AA478" t="str">
        <f t="shared" si="99"/>
        <v>Bad</v>
      </c>
      <c r="AB478" t="str">
        <f t="shared" si="100"/>
        <v>Low</v>
      </c>
      <c r="AC478">
        <f t="shared" si="101"/>
        <v>57092.815500000048</v>
      </c>
      <c r="AD478">
        <f t="shared" si="102"/>
        <v>29621.014499999994</v>
      </c>
      <c r="AE478">
        <f t="shared" si="103"/>
        <v>23843.200499999999</v>
      </c>
    </row>
    <row r="479" spans="1:31" ht="15.75" customHeight="1" x14ac:dyDescent="0.2">
      <c r="A479" s="1"/>
      <c r="B479" s="6" t="s">
        <v>512</v>
      </c>
      <c r="C479" s="6" t="s">
        <v>18</v>
      </c>
      <c r="D479" s="6" t="s">
        <v>19</v>
      </c>
      <c r="E479" s="6" t="s">
        <v>27</v>
      </c>
      <c r="F479" s="6" t="s">
        <v>21</v>
      </c>
      <c r="G479" s="6" t="s">
        <v>36</v>
      </c>
      <c r="H479" s="7">
        <v>33.26</v>
      </c>
      <c r="I479" s="9">
        <v>5</v>
      </c>
      <c r="J479" s="7">
        <v>8.3149999999999995</v>
      </c>
      <c r="K479" s="7">
        <v>174.61500000000001</v>
      </c>
      <c r="L479" s="12">
        <v>43542</v>
      </c>
      <c r="M479" s="14">
        <v>0.67361111111111116</v>
      </c>
      <c r="N479" s="6" t="s">
        <v>33</v>
      </c>
      <c r="O479" s="7">
        <v>166.3</v>
      </c>
      <c r="P479" s="2">
        <v>4.7619047620000003</v>
      </c>
      <c r="Q479" s="7">
        <v>8.3149999999999995</v>
      </c>
      <c r="R479" s="8">
        <v>4.2</v>
      </c>
      <c r="S479" s="16">
        <f t="shared" si="91"/>
        <v>165271.17600000004</v>
      </c>
      <c r="T479" s="16">
        <f t="shared" si="92"/>
        <v>10.6785</v>
      </c>
      <c r="U479" s="17">
        <f t="shared" si="93"/>
        <v>1034.46</v>
      </c>
      <c r="V479">
        <f t="shared" si="94"/>
        <v>524</v>
      </c>
      <c r="W479">
        <f t="shared" si="95"/>
        <v>595</v>
      </c>
      <c r="X479">
        <f t="shared" si="96"/>
        <v>524</v>
      </c>
      <c r="Y479" s="17">
        <f t="shared" si="97"/>
        <v>315.40300763358783</v>
      </c>
      <c r="Z479" t="str">
        <f t="shared" si="98"/>
        <v>Bad Product</v>
      </c>
      <c r="AA479" t="str">
        <f t="shared" si="99"/>
        <v>Bad</v>
      </c>
      <c r="AB479" t="str">
        <f t="shared" si="100"/>
        <v>Low</v>
      </c>
      <c r="AC479">
        <f t="shared" si="101"/>
        <v>57092.815500000048</v>
      </c>
      <c r="AD479">
        <f t="shared" si="102"/>
        <v>29621.014499999994</v>
      </c>
      <c r="AE479">
        <f t="shared" si="103"/>
        <v>23637.883499999996</v>
      </c>
    </row>
    <row r="480" spans="1:31" ht="15.75" customHeight="1" x14ac:dyDescent="0.2">
      <c r="A480" s="1"/>
      <c r="B480" s="6" t="s">
        <v>513</v>
      </c>
      <c r="C480" s="6" t="s">
        <v>25</v>
      </c>
      <c r="D480" s="6" t="s">
        <v>26</v>
      </c>
      <c r="E480" s="6" t="s">
        <v>27</v>
      </c>
      <c r="F480" s="6" t="s">
        <v>31</v>
      </c>
      <c r="G480" s="6" t="s">
        <v>28</v>
      </c>
      <c r="H480" s="7">
        <v>84.07</v>
      </c>
      <c r="I480" s="9">
        <v>4</v>
      </c>
      <c r="J480" s="7">
        <v>16.814</v>
      </c>
      <c r="K480" s="7">
        <v>353.09399999999999</v>
      </c>
      <c r="L480" s="12">
        <v>43531</v>
      </c>
      <c r="M480" s="14">
        <v>0.70416666666666672</v>
      </c>
      <c r="N480" s="6" t="s">
        <v>23</v>
      </c>
      <c r="O480" s="7">
        <v>336.28</v>
      </c>
      <c r="P480" s="2">
        <v>4.7619047620000003</v>
      </c>
      <c r="Q480" s="7">
        <v>16.814</v>
      </c>
      <c r="R480" s="8">
        <v>4.4000000000000004</v>
      </c>
      <c r="S480" s="16">
        <f t="shared" si="91"/>
        <v>165096.56100000005</v>
      </c>
      <c r="T480" s="16">
        <f t="shared" si="92"/>
        <v>10.6785</v>
      </c>
      <c r="U480" s="17">
        <f t="shared" si="93"/>
        <v>1034.46</v>
      </c>
      <c r="V480">
        <f t="shared" si="94"/>
        <v>523</v>
      </c>
      <c r="W480">
        <f t="shared" si="95"/>
        <v>595</v>
      </c>
      <c r="X480">
        <f t="shared" si="96"/>
        <v>523</v>
      </c>
      <c r="Y480" s="17">
        <f t="shared" si="97"/>
        <v>315.67220076481846</v>
      </c>
      <c r="Z480" t="str">
        <f t="shared" si="98"/>
        <v>Bad Product</v>
      </c>
      <c r="AA480" t="str">
        <f t="shared" si="99"/>
        <v>Bad</v>
      </c>
      <c r="AB480" t="str">
        <f t="shared" si="100"/>
        <v>Low</v>
      </c>
      <c r="AC480">
        <f t="shared" si="101"/>
        <v>57092.815500000048</v>
      </c>
      <c r="AD480">
        <f t="shared" si="102"/>
        <v>29621.014499999994</v>
      </c>
      <c r="AE480">
        <f t="shared" si="103"/>
        <v>23637.883499999996</v>
      </c>
    </row>
    <row r="481" spans="1:31" ht="15.75" customHeight="1" x14ac:dyDescent="0.2">
      <c r="A481" s="1"/>
      <c r="B481" s="6" t="s">
        <v>514</v>
      </c>
      <c r="C481" s="6" t="s">
        <v>42</v>
      </c>
      <c r="D481" s="6" t="s">
        <v>43</v>
      </c>
      <c r="E481" s="6" t="s">
        <v>27</v>
      </c>
      <c r="F481" s="6" t="s">
        <v>31</v>
      </c>
      <c r="G481" s="6" t="s">
        <v>36</v>
      </c>
      <c r="H481" s="7">
        <v>34.369999999999997</v>
      </c>
      <c r="I481" s="9">
        <v>10</v>
      </c>
      <c r="J481" s="7">
        <v>17.184999999999999</v>
      </c>
      <c r="K481" s="7">
        <v>360.88499999999999</v>
      </c>
      <c r="L481" s="12">
        <v>43540</v>
      </c>
      <c r="M481" s="14">
        <v>0.42430555555555555</v>
      </c>
      <c r="N481" s="6" t="s">
        <v>23</v>
      </c>
      <c r="O481" s="7">
        <v>343.7</v>
      </c>
      <c r="P481" s="2">
        <v>4.7619047620000003</v>
      </c>
      <c r="Q481" s="7">
        <v>17.184999999999999</v>
      </c>
      <c r="R481" s="8">
        <v>6.7</v>
      </c>
      <c r="S481" s="16">
        <f t="shared" si="91"/>
        <v>164743.46700000003</v>
      </c>
      <c r="T481" s="16">
        <f t="shared" si="92"/>
        <v>10.6785</v>
      </c>
      <c r="U481" s="17">
        <f t="shared" si="93"/>
        <v>1034.46</v>
      </c>
      <c r="V481">
        <f t="shared" si="94"/>
        <v>522</v>
      </c>
      <c r="W481">
        <f t="shared" si="95"/>
        <v>595</v>
      </c>
      <c r="X481">
        <f t="shared" si="96"/>
        <v>522</v>
      </c>
      <c r="Y481" s="17">
        <f t="shared" si="97"/>
        <v>315.60051149425294</v>
      </c>
      <c r="Z481" t="str">
        <f t="shared" si="98"/>
        <v>Bad Product</v>
      </c>
      <c r="AA481" t="str">
        <f t="shared" si="99"/>
        <v>Bad</v>
      </c>
      <c r="AB481" t="str">
        <f t="shared" si="100"/>
        <v>Medium</v>
      </c>
      <c r="AC481">
        <f t="shared" si="101"/>
        <v>57092.815500000048</v>
      </c>
      <c r="AD481">
        <f t="shared" si="102"/>
        <v>29621.014499999994</v>
      </c>
      <c r="AE481">
        <f t="shared" si="103"/>
        <v>23637.883499999996</v>
      </c>
    </row>
    <row r="482" spans="1:31" ht="15.75" customHeight="1" x14ac:dyDescent="0.2">
      <c r="A482" s="1"/>
      <c r="B482" s="6" t="s">
        <v>515</v>
      </c>
      <c r="C482" s="6" t="s">
        <v>18</v>
      </c>
      <c r="D482" s="6" t="s">
        <v>19</v>
      </c>
      <c r="E482" s="6" t="s">
        <v>27</v>
      </c>
      <c r="F482" s="6" t="s">
        <v>31</v>
      </c>
      <c r="G482" s="6" t="s">
        <v>28</v>
      </c>
      <c r="H482" s="7">
        <v>38.6</v>
      </c>
      <c r="I482" s="9">
        <v>1</v>
      </c>
      <c r="J482" s="7">
        <v>1.93</v>
      </c>
      <c r="K482" s="7">
        <v>40.53</v>
      </c>
      <c r="L482" s="12">
        <v>43494</v>
      </c>
      <c r="M482" s="14">
        <v>0.47638888888888886</v>
      </c>
      <c r="N482" s="6" t="s">
        <v>23</v>
      </c>
      <c r="O482" s="7">
        <v>38.6</v>
      </c>
      <c r="P482" s="2">
        <v>4.7619047620000003</v>
      </c>
      <c r="Q482" s="7">
        <v>1.93</v>
      </c>
      <c r="R482" s="8">
        <v>6.7</v>
      </c>
      <c r="S482" s="16">
        <f t="shared" si="91"/>
        <v>164382.58200000002</v>
      </c>
      <c r="T482" s="16">
        <f t="shared" si="92"/>
        <v>10.6785</v>
      </c>
      <c r="U482" s="17">
        <f t="shared" si="93"/>
        <v>1034.46</v>
      </c>
      <c r="V482">
        <f t="shared" si="94"/>
        <v>521</v>
      </c>
      <c r="W482">
        <f t="shared" si="95"/>
        <v>595</v>
      </c>
      <c r="X482">
        <f t="shared" si="96"/>
        <v>521</v>
      </c>
      <c r="Y482" s="17">
        <f t="shared" si="97"/>
        <v>315.5135930902112</v>
      </c>
      <c r="Z482" t="str">
        <f t="shared" si="98"/>
        <v>Bad Product</v>
      </c>
      <c r="AA482" t="str">
        <f t="shared" si="99"/>
        <v>Bad</v>
      </c>
      <c r="AB482" t="str">
        <f t="shared" si="100"/>
        <v>Medium</v>
      </c>
      <c r="AC482">
        <f t="shared" si="101"/>
        <v>56731.930500000046</v>
      </c>
      <c r="AD482">
        <f t="shared" si="102"/>
        <v>29621.014499999994</v>
      </c>
      <c r="AE482">
        <f t="shared" si="103"/>
        <v>23637.883499999996</v>
      </c>
    </row>
    <row r="483" spans="1:31" ht="15.75" customHeight="1" x14ac:dyDescent="0.2">
      <c r="A483" s="1"/>
      <c r="B483" s="6" t="s">
        <v>516</v>
      </c>
      <c r="C483" s="6" t="s">
        <v>25</v>
      </c>
      <c r="D483" s="6" t="s">
        <v>26</v>
      </c>
      <c r="E483" s="6" t="s">
        <v>27</v>
      </c>
      <c r="F483" s="6" t="s">
        <v>31</v>
      </c>
      <c r="G483" s="6" t="s">
        <v>44</v>
      </c>
      <c r="H483" s="7">
        <v>65.97</v>
      </c>
      <c r="I483" s="9">
        <v>8</v>
      </c>
      <c r="J483" s="7">
        <v>26.388000000000002</v>
      </c>
      <c r="K483" s="7">
        <v>554.14800000000002</v>
      </c>
      <c r="L483" s="12">
        <v>43498</v>
      </c>
      <c r="M483" s="14">
        <v>0.85347222222222219</v>
      </c>
      <c r="N483" s="6" t="s">
        <v>29</v>
      </c>
      <c r="O483" s="7">
        <v>527.76</v>
      </c>
      <c r="P483" s="2">
        <v>4.7619047620000003</v>
      </c>
      <c r="Q483" s="7">
        <v>26.388000000000002</v>
      </c>
      <c r="R483" s="8">
        <v>8.4</v>
      </c>
      <c r="S483" s="16">
        <f t="shared" si="91"/>
        <v>164342.05200000003</v>
      </c>
      <c r="T483" s="16">
        <f t="shared" si="92"/>
        <v>10.6785</v>
      </c>
      <c r="U483" s="17">
        <f t="shared" si="93"/>
        <v>1034.46</v>
      </c>
      <c r="V483">
        <f t="shared" si="94"/>
        <v>520</v>
      </c>
      <c r="W483">
        <f t="shared" si="95"/>
        <v>595</v>
      </c>
      <c r="X483">
        <f t="shared" si="96"/>
        <v>520</v>
      </c>
      <c r="Y483" s="17">
        <f t="shared" si="97"/>
        <v>316.04240769230773</v>
      </c>
      <c r="Z483" t="str">
        <f t="shared" si="98"/>
        <v>Good Product</v>
      </c>
      <c r="AA483" t="str">
        <f t="shared" si="99"/>
        <v>Good</v>
      </c>
      <c r="AB483" t="str">
        <f t="shared" si="100"/>
        <v>High</v>
      </c>
      <c r="AC483">
        <f t="shared" si="101"/>
        <v>56731.930500000046</v>
      </c>
      <c r="AD483">
        <f t="shared" si="102"/>
        <v>29621.014499999994</v>
      </c>
      <c r="AE483">
        <f t="shared" si="103"/>
        <v>23597.353499999997</v>
      </c>
    </row>
    <row r="484" spans="1:31" ht="15.75" customHeight="1" x14ac:dyDescent="0.2">
      <c r="A484" s="1"/>
      <c r="B484" s="6" t="s">
        <v>517</v>
      </c>
      <c r="C484" s="6" t="s">
        <v>25</v>
      </c>
      <c r="D484" s="6" t="s">
        <v>26</v>
      </c>
      <c r="E484" s="6" t="s">
        <v>27</v>
      </c>
      <c r="F484" s="6" t="s">
        <v>21</v>
      </c>
      <c r="G484" s="6" t="s">
        <v>28</v>
      </c>
      <c r="H484" s="7">
        <v>32.799999999999997</v>
      </c>
      <c r="I484" s="9">
        <v>10</v>
      </c>
      <c r="J484" s="7">
        <v>16.399999999999999</v>
      </c>
      <c r="K484" s="7">
        <v>344.4</v>
      </c>
      <c r="L484" s="12">
        <v>43511</v>
      </c>
      <c r="M484" s="14">
        <v>0.5083333333333333</v>
      </c>
      <c r="N484" s="6" t="s">
        <v>29</v>
      </c>
      <c r="O484" s="7">
        <v>328</v>
      </c>
      <c r="P484" s="2">
        <v>4.7619047620000003</v>
      </c>
      <c r="Q484" s="7">
        <v>16.399999999999999</v>
      </c>
      <c r="R484" s="8">
        <v>6.2</v>
      </c>
      <c r="S484" s="16">
        <f t="shared" si="91"/>
        <v>163787.90400000001</v>
      </c>
      <c r="T484" s="16">
        <f t="shared" si="92"/>
        <v>10.6785</v>
      </c>
      <c r="U484" s="17">
        <f t="shared" si="93"/>
        <v>1034.46</v>
      </c>
      <c r="V484">
        <f t="shared" si="94"/>
        <v>519</v>
      </c>
      <c r="W484">
        <f t="shared" si="95"/>
        <v>595</v>
      </c>
      <c r="X484">
        <f t="shared" si="96"/>
        <v>519</v>
      </c>
      <c r="Y484" s="17">
        <f t="shared" si="97"/>
        <v>315.58363005780348</v>
      </c>
      <c r="Z484" t="str">
        <f t="shared" si="98"/>
        <v>Bad Product</v>
      </c>
      <c r="AA484" t="str">
        <f t="shared" si="99"/>
        <v>Bad</v>
      </c>
      <c r="AB484" t="str">
        <f t="shared" si="100"/>
        <v>Low</v>
      </c>
      <c r="AC484">
        <f t="shared" si="101"/>
        <v>56731.930500000046</v>
      </c>
      <c r="AD484">
        <f t="shared" si="102"/>
        <v>29621.014499999994</v>
      </c>
      <c r="AE484">
        <f t="shared" si="103"/>
        <v>23597.353499999997</v>
      </c>
    </row>
    <row r="485" spans="1:31" ht="15.75" customHeight="1" x14ac:dyDescent="0.2">
      <c r="A485" s="1"/>
      <c r="B485" s="6" t="s">
        <v>518</v>
      </c>
      <c r="C485" s="6" t="s">
        <v>18</v>
      </c>
      <c r="D485" s="6" t="s">
        <v>19</v>
      </c>
      <c r="E485" s="6" t="s">
        <v>27</v>
      </c>
      <c r="F485" s="6" t="s">
        <v>31</v>
      </c>
      <c r="G485" s="6" t="s">
        <v>36</v>
      </c>
      <c r="H485" s="7">
        <v>37.14</v>
      </c>
      <c r="I485" s="9">
        <v>5</v>
      </c>
      <c r="J485" s="7">
        <v>9.2850000000000001</v>
      </c>
      <c r="K485" s="7">
        <v>194.98500000000001</v>
      </c>
      <c r="L485" s="12">
        <v>43473</v>
      </c>
      <c r="M485" s="14">
        <v>0.54513888888888884</v>
      </c>
      <c r="N485" s="6" t="s">
        <v>23</v>
      </c>
      <c r="O485" s="7">
        <v>185.7</v>
      </c>
      <c r="P485" s="2">
        <v>4.7619047620000003</v>
      </c>
      <c r="Q485" s="7">
        <v>9.2850000000000001</v>
      </c>
      <c r="R485" s="8">
        <v>5</v>
      </c>
      <c r="S485" s="16">
        <f t="shared" si="91"/>
        <v>163443.50400000002</v>
      </c>
      <c r="T485" s="16">
        <f t="shared" si="92"/>
        <v>10.6785</v>
      </c>
      <c r="U485" s="17">
        <f t="shared" si="93"/>
        <v>1034.46</v>
      </c>
      <c r="V485">
        <f t="shared" si="94"/>
        <v>518</v>
      </c>
      <c r="W485">
        <f t="shared" si="95"/>
        <v>595</v>
      </c>
      <c r="X485">
        <f t="shared" si="96"/>
        <v>518</v>
      </c>
      <c r="Y485" s="17">
        <f t="shared" si="97"/>
        <v>315.52800000000002</v>
      </c>
      <c r="Z485" t="str">
        <f t="shared" si="98"/>
        <v>Bad Product</v>
      </c>
      <c r="AA485" t="str">
        <f t="shared" si="99"/>
        <v>Bad</v>
      </c>
      <c r="AB485" t="str">
        <f t="shared" si="100"/>
        <v>Low</v>
      </c>
      <c r="AC485">
        <f t="shared" si="101"/>
        <v>56731.930500000046</v>
      </c>
      <c r="AD485">
        <f t="shared" si="102"/>
        <v>29621.014499999994</v>
      </c>
      <c r="AE485">
        <f t="shared" si="103"/>
        <v>23597.353499999997</v>
      </c>
    </row>
    <row r="486" spans="1:31" ht="15.75" customHeight="1" x14ac:dyDescent="0.2">
      <c r="A486" s="1"/>
      <c r="B486" s="6" t="s">
        <v>519</v>
      </c>
      <c r="C486" s="6" t="s">
        <v>42</v>
      </c>
      <c r="D486" s="6" t="s">
        <v>43</v>
      </c>
      <c r="E486" s="6" t="s">
        <v>20</v>
      </c>
      <c r="F486" s="6" t="s">
        <v>31</v>
      </c>
      <c r="G486" s="6" t="s">
        <v>32</v>
      </c>
      <c r="H486" s="7">
        <v>60.38</v>
      </c>
      <c r="I486" s="9">
        <v>10</v>
      </c>
      <c r="J486" s="7">
        <v>30.19</v>
      </c>
      <c r="K486" s="7">
        <v>633.99</v>
      </c>
      <c r="L486" s="12">
        <v>43508</v>
      </c>
      <c r="M486" s="14">
        <v>0.67986111111111114</v>
      </c>
      <c r="N486" s="6" t="s">
        <v>29</v>
      </c>
      <c r="O486" s="7">
        <v>603.79999999999995</v>
      </c>
      <c r="P486" s="2">
        <v>4.7619047620000003</v>
      </c>
      <c r="Q486" s="7">
        <v>30.19</v>
      </c>
      <c r="R486" s="8">
        <v>6</v>
      </c>
      <c r="S486" s="16">
        <f t="shared" si="91"/>
        <v>163248.519</v>
      </c>
      <c r="T486" s="16">
        <f t="shared" si="92"/>
        <v>10.6785</v>
      </c>
      <c r="U486" s="17">
        <f t="shared" si="93"/>
        <v>1034.46</v>
      </c>
      <c r="V486">
        <f t="shared" si="94"/>
        <v>517</v>
      </c>
      <c r="W486">
        <f t="shared" si="95"/>
        <v>595</v>
      </c>
      <c r="X486">
        <f t="shared" si="96"/>
        <v>517</v>
      </c>
      <c r="Y486" s="17">
        <f t="shared" si="97"/>
        <v>315.76115860735007</v>
      </c>
      <c r="Z486" t="str">
        <f t="shared" si="98"/>
        <v>Bad Product</v>
      </c>
      <c r="AA486" t="str">
        <f t="shared" si="99"/>
        <v>Bad</v>
      </c>
      <c r="AB486" t="str">
        <f t="shared" si="100"/>
        <v>Low</v>
      </c>
      <c r="AC486">
        <f t="shared" si="101"/>
        <v>56731.930500000046</v>
      </c>
      <c r="AD486">
        <f t="shared" si="102"/>
        <v>29621.014499999994</v>
      </c>
      <c r="AE486">
        <f t="shared" si="103"/>
        <v>23402.368499999997</v>
      </c>
    </row>
    <row r="487" spans="1:31" ht="15.75" customHeight="1" x14ac:dyDescent="0.2">
      <c r="A487" s="1"/>
      <c r="B487" s="6" t="s">
        <v>520</v>
      </c>
      <c r="C487" s="6" t="s">
        <v>25</v>
      </c>
      <c r="D487" s="6" t="s">
        <v>26</v>
      </c>
      <c r="E487" s="6" t="s">
        <v>20</v>
      </c>
      <c r="F487" s="6" t="s">
        <v>21</v>
      </c>
      <c r="G487" s="6" t="s">
        <v>36</v>
      </c>
      <c r="H487" s="7">
        <v>36.979999999999997</v>
      </c>
      <c r="I487" s="9">
        <v>10</v>
      </c>
      <c r="J487" s="7">
        <v>18.489999999999998</v>
      </c>
      <c r="K487" s="7">
        <v>388.29</v>
      </c>
      <c r="L487" s="12">
        <v>43466</v>
      </c>
      <c r="M487" s="14">
        <v>0.82499999999999996</v>
      </c>
      <c r="N487" s="6" t="s">
        <v>33</v>
      </c>
      <c r="O487" s="7">
        <v>369.8</v>
      </c>
      <c r="P487" s="2">
        <v>4.7619047620000003</v>
      </c>
      <c r="Q487" s="7">
        <v>18.489999999999998</v>
      </c>
      <c r="R487" s="8">
        <v>7</v>
      </c>
      <c r="S487" s="16">
        <f t="shared" si="91"/>
        <v>162614.52900000004</v>
      </c>
      <c r="T487" s="16">
        <f t="shared" si="92"/>
        <v>10.6785</v>
      </c>
      <c r="U487" s="17">
        <f t="shared" si="93"/>
        <v>1034.46</v>
      </c>
      <c r="V487">
        <f t="shared" si="94"/>
        <v>516</v>
      </c>
      <c r="W487">
        <f t="shared" si="95"/>
        <v>595</v>
      </c>
      <c r="X487">
        <f t="shared" si="96"/>
        <v>516</v>
      </c>
      <c r="Y487" s="17">
        <f t="shared" si="97"/>
        <v>315.14443604651171</v>
      </c>
      <c r="Z487" t="str">
        <f t="shared" si="98"/>
        <v>Bad Product</v>
      </c>
      <c r="AA487" t="str">
        <f t="shared" si="99"/>
        <v>Bad</v>
      </c>
      <c r="AB487" t="str">
        <f t="shared" si="100"/>
        <v>Medium</v>
      </c>
      <c r="AC487">
        <f t="shared" si="101"/>
        <v>56097.940500000048</v>
      </c>
      <c r="AD487">
        <f t="shared" si="102"/>
        <v>29621.014499999994</v>
      </c>
      <c r="AE487">
        <f t="shared" si="103"/>
        <v>23402.368499999997</v>
      </c>
    </row>
    <row r="488" spans="1:31" ht="15.75" customHeight="1" x14ac:dyDescent="0.2">
      <c r="A488" s="1"/>
      <c r="B488" s="6" t="s">
        <v>521</v>
      </c>
      <c r="C488" s="6" t="s">
        <v>42</v>
      </c>
      <c r="D488" s="6" t="s">
        <v>43</v>
      </c>
      <c r="E488" s="6" t="s">
        <v>20</v>
      </c>
      <c r="F488" s="6" t="s">
        <v>21</v>
      </c>
      <c r="G488" s="6" t="s">
        <v>36</v>
      </c>
      <c r="H488" s="7">
        <v>49.49</v>
      </c>
      <c r="I488" s="9">
        <v>4</v>
      </c>
      <c r="J488" s="7">
        <v>9.8979999999999997</v>
      </c>
      <c r="K488" s="7">
        <v>207.858</v>
      </c>
      <c r="L488" s="12">
        <v>43545</v>
      </c>
      <c r="M488" s="14">
        <v>0.64236111111111116</v>
      </c>
      <c r="N488" s="6" t="s">
        <v>23</v>
      </c>
      <c r="O488" s="7">
        <v>197.96</v>
      </c>
      <c r="P488" s="2">
        <v>4.7619047620000003</v>
      </c>
      <c r="Q488" s="7">
        <v>9.8979999999999997</v>
      </c>
      <c r="R488" s="8">
        <v>6.6</v>
      </c>
      <c r="S488" s="16">
        <f t="shared" si="91"/>
        <v>162226.23900000003</v>
      </c>
      <c r="T488" s="16">
        <f t="shared" si="92"/>
        <v>10.6785</v>
      </c>
      <c r="U488" s="17">
        <f t="shared" si="93"/>
        <v>1034.46</v>
      </c>
      <c r="V488">
        <f t="shared" si="94"/>
        <v>515</v>
      </c>
      <c r="W488">
        <f t="shared" si="95"/>
        <v>595</v>
      </c>
      <c r="X488">
        <f t="shared" si="96"/>
        <v>515</v>
      </c>
      <c r="Y488" s="17">
        <f t="shared" si="97"/>
        <v>315.00240582524276</v>
      </c>
      <c r="Z488" t="str">
        <f t="shared" si="98"/>
        <v>Bad Product</v>
      </c>
      <c r="AA488" t="str">
        <f t="shared" si="99"/>
        <v>Bad</v>
      </c>
      <c r="AB488" t="str">
        <f t="shared" si="100"/>
        <v>Medium</v>
      </c>
      <c r="AC488">
        <f t="shared" si="101"/>
        <v>56097.940500000048</v>
      </c>
      <c r="AD488">
        <f t="shared" si="102"/>
        <v>29621.014499999994</v>
      </c>
      <c r="AE488">
        <f t="shared" si="103"/>
        <v>23402.368499999997</v>
      </c>
    </row>
    <row r="489" spans="1:31" ht="15.75" customHeight="1" x14ac:dyDescent="0.2">
      <c r="A489" s="1"/>
      <c r="B489" s="6" t="s">
        <v>522</v>
      </c>
      <c r="C489" s="6" t="s">
        <v>42</v>
      </c>
      <c r="D489" s="6" t="s">
        <v>43</v>
      </c>
      <c r="E489" s="6" t="s">
        <v>27</v>
      </c>
      <c r="F489" s="6" t="s">
        <v>21</v>
      </c>
      <c r="G489" s="6" t="s">
        <v>46</v>
      </c>
      <c r="H489" s="7">
        <v>41.09</v>
      </c>
      <c r="I489" s="9">
        <v>10</v>
      </c>
      <c r="J489" s="7">
        <v>20.545000000000002</v>
      </c>
      <c r="K489" s="7">
        <v>431.44499999999999</v>
      </c>
      <c r="L489" s="12">
        <v>43524</v>
      </c>
      <c r="M489" s="14">
        <v>0.61250000000000004</v>
      </c>
      <c r="N489" s="6" t="s">
        <v>29</v>
      </c>
      <c r="O489" s="7">
        <v>410.9</v>
      </c>
      <c r="P489" s="2">
        <v>4.7619047620000003</v>
      </c>
      <c r="Q489" s="7">
        <v>20.545000000000002</v>
      </c>
      <c r="R489" s="8">
        <v>7.3</v>
      </c>
      <c r="S489" s="16">
        <f t="shared" si="91"/>
        <v>162018.38100000002</v>
      </c>
      <c r="T489" s="16">
        <f t="shared" si="92"/>
        <v>10.6785</v>
      </c>
      <c r="U489" s="17">
        <f t="shared" si="93"/>
        <v>1034.46</v>
      </c>
      <c r="V489">
        <f t="shared" si="94"/>
        <v>514</v>
      </c>
      <c r="W489">
        <f t="shared" si="95"/>
        <v>595</v>
      </c>
      <c r="X489">
        <f t="shared" si="96"/>
        <v>514</v>
      </c>
      <c r="Y489" s="17">
        <f t="shared" si="97"/>
        <v>315.21085797665376</v>
      </c>
      <c r="Z489" t="str">
        <f t="shared" si="98"/>
        <v>Bad Product</v>
      </c>
      <c r="AA489" t="str">
        <f t="shared" si="99"/>
        <v>Bad</v>
      </c>
      <c r="AB489" t="str">
        <f t="shared" si="100"/>
        <v>Medium</v>
      </c>
      <c r="AC489">
        <f t="shared" si="101"/>
        <v>55890.082500000048</v>
      </c>
      <c r="AD489">
        <f t="shared" si="102"/>
        <v>29413.156499999994</v>
      </c>
      <c r="AE489">
        <f t="shared" si="103"/>
        <v>23402.368499999997</v>
      </c>
    </row>
    <row r="490" spans="1:31" ht="15.75" customHeight="1" x14ac:dyDescent="0.2">
      <c r="A490" s="1"/>
      <c r="B490" s="6" t="s">
        <v>523</v>
      </c>
      <c r="C490" s="6" t="s">
        <v>18</v>
      </c>
      <c r="D490" s="6" t="s">
        <v>19</v>
      </c>
      <c r="E490" s="6" t="s">
        <v>27</v>
      </c>
      <c r="F490" s="6" t="s">
        <v>31</v>
      </c>
      <c r="G490" s="6" t="s">
        <v>46</v>
      </c>
      <c r="H490" s="7">
        <v>37.15</v>
      </c>
      <c r="I490" s="9">
        <v>4</v>
      </c>
      <c r="J490" s="7">
        <v>7.43</v>
      </c>
      <c r="K490" s="7">
        <v>156.03</v>
      </c>
      <c r="L490" s="12">
        <v>43547</v>
      </c>
      <c r="M490" s="14">
        <v>0.79097222222222219</v>
      </c>
      <c r="N490" s="6" t="s">
        <v>23</v>
      </c>
      <c r="O490" s="7">
        <v>148.6</v>
      </c>
      <c r="P490" s="2">
        <v>4.7619047620000003</v>
      </c>
      <c r="Q490" s="7">
        <v>7.43</v>
      </c>
      <c r="R490" s="8">
        <v>8.3000000000000007</v>
      </c>
      <c r="S490" s="16">
        <f t="shared" si="91"/>
        <v>161586.93600000005</v>
      </c>
      <c r="T490" s="16">
        <f t="shared" si="92"/>
        <v>10.6785</v>
      </c>
      <c r="U490" s="17">
        <f t="shared" si="93"/>
        <v>1034.46</v>
      </c>
      <c r="V490">
        <f t="shared" si="94"/>
        <v>513</v>
      </c>
      <c r="W490">
        <f t="shared" si="95"/>
        <v>595</v>
      </c>
      <c r="X490">
        <f t="shared" si="96"/>
        <v>513</v>
      </c>
      <c r="Y490" s="17">
        <f t="shared" si="97"/>
        <v>314.98428070175447</v>
      </c>
      <c r="Z490" t="str">
        <f t="shared" si="98"/>
        <v>Good Product</v>
      </c>
      <c r="AA490" t="str">
        <f t="shared" si="99"/>
        <v>Bad</v>
      </c>
      <c r="AB490" t="str">
        <f t="shared" si="100"/>
        <v>High</v>
      </c>
      <c r="AC490">
        <f t="shared" si="101"/>
        <v>55458.637500000048</v>
      </c>
      <c r="AD490">
        <f t="shared" si="102"/>
        <v>28981.711499999998</v>
      </c>
      <c r="AE490">
        <f t="shared" si="103"/>
        <v>23402.368499999997</v>
      </c>
    </row>
    <row r="491" spans="1:31" ht="15.75" customHeight="1" x14ac:dyDescent="0.2">
      <c r="A491" s="1"/>
      <c r="B491" s="6" t="s">
        <v>524</v>
      </c>
      <c r="C491" s="6" t="s">
        <v>25</v>
      </c>
      <c r="D491" s="6" t="s">
        <v>26</v>
      </c>
      <c r="E491" s="6" t="s">
        <v>27</v>
      </c>
      <c r="F491" s="6" t="s">
        <v>31</v>
      </c>
      <c r="G491" s="6" t="s">
        <v>32</v>
      </c>
      <c r="H491" s="7">
        <v>22.96</v>
      </c>
      <c r="I491" s="9">
        <v>1</v>
      </c>
      <c r="J491" s="7">
        <v>1.1479999999999999</v>
      </c>
      <c r="K491" s="7">
        <v>24.108000000000001</v>
      </c>
      <c r="L491" s="12">
        <v>43495</v>
      </c>
      <c r="M491" s="14">
        <v>0.86597222222222225</v>
      </c>
      <c r="N491" s="6" t="s">
        <v>29</v>
      </c>
      <c r="O491" s="7">
        <v>22.96</v>
      </c>
      <c r="P491" s="2">
        <v>4.7619047620000003</v>
      </c>
      <c r="Q491" s="7">
        <v>1.1479999999999999</v>
      </c>
      <c r="R491" s="8">
        <v>4.3</v>
      </c>
      <c r="S491" s="16">
        <f t="shared" si="91"/>
        <v>161430.90600000002</v>
      </c>
      <c r="T491" s="16">
        <f t="shared" si="92"/>
        <v>10.6785</v>
      </c>
      <c r="U491" s="17">
        <f t="shared" si="93"/>
        <v>1034.46</v>
      </c>
      <c r="V491">
        <f t="shared" si="94"/>
        <v>512</v>
      </c>
      <c r="W491">
        <f t="shared" si="95"/>
        <v>595</v>
      </c>
      <c r="X491">
        <f t="shared" si="96"/>
        <v>512</v>
      </c>
      <c r="Y491" s="17">
        <f t="shared" si="97"/>
        <v>315.29473828125003</v>
      </c>
      <c r="Z491" t="str">
        <f t="shared" si="98"/>
        <v>Bad Product</v>
      </c>
      <c r="AA491" t="str">
        <f t="shared" si="99"/>
        <v>Bad</v>
      </c>
      <c r="AB491" t="str">
        <f t="shared" si="100"/>
        <v>Low</v>
      </c>
      <c r="AC491">
        <f t="shared" si="101"/>
        <v>55458.637500000048</v>
      </c>
      <c r="AD491">
        <f t="shared" si="102"/>
        <v>28981.711499999998</v>
      </c>
      <c r="AE491">
        <f t="shared" si="103"/>
        <v>23246.338499999998</v>
      </c>
    </row>
    <row r="492" spans="1:31" ht="15.75" customHeight="1" x14ac:dyDescent="0.2">
      <c r="A492" s="1"/>
      <c r="B492" s="6" t="s">
        <v>525</v>
      </c>
      <c r="C492" s="6" t="s">
        <v>42</v>
      </c>
      <c r="D492" s="6" t="s">
        <v>43</v>
      </c>
      <c r="E492" s="6" t="s">
        <v>20</v>
      </c>
      <c r="F492" s="6" t="s">
        <v>21</v>
      </c>
      <c r="G492" s="6" t="s">
        <v>32</v>
      </c>
      <c r="H492" s="7">
        <v>77.680000000000007</v>
      </c>
      <c r="I492" s="9">
        <v>9</v>
      </c>
      <c r="J492" s="7">
        <v>34.956000000000003</v>
      </c>
      <c r="K492" s="7">
        <v>734.07600000000002</v>
      </c>
      <c r="L492" s="12">
        <v>43500</v>
      </c>
      <c r="M492" s="14">
        <v>0.55625000000000002</v>
      </c>
      <c r="N492" s="6" t="s">
        <v>23</v>
      </c>
      <c r="O492" s="7">
        <v>699.12</v>
      </c>
      <c r="P492" s="2">
        <v>4.7619047620000003</v>
      </c>
      <c r="Q492" s="7">
        <v>34.956000000000003</v>
      </c>
      <c r="R492" s="8">
        <v>9.8000000000000007</v>
      </c>
      <c r="S492" s="16">
        <f t="shared" si="91"/>
        <v>161406.79800000004</v>
      </c>
      <c r="T492" s="16">
        <f t="shared" si="92"/>
        <v>10.6785</v>
      </c>
      <c r="U492" s="17">
        <f t="shared" si="93"/>
        <v>1034.46</v>
      </c>
      <c r="V492">
        <f t="shared" si="94"/>
        <v>511</v>
      </c>
      <c r="W492">
        <f t="shared" si="95"/>
        <v>595</v>
      </c>
      <c r="X492">
        <f t="shared" si="96"/>
        <v>511</v>
      </c>
      <c r="Y492" s="17">
        <f t="shared" si="97"/>
        <v>315.86457534246586</v>
      </c>
      <c r="Z492" t="str">
        <f t="shared" si="98"/>
        <v>Good Product</v>
      </c>
      <c r="AA492" t="str">
        <f t="shared" si="99"/>
        <v>Good</v>
      </c>
      <c r="AB492" t="str">
        <f t="shared" si="100"/>
        <v>High</v>
      </c>
      <c r="AC492">
        <f t="shared" si="101"/>
        <v>55458.637500000048</v>
      </c>
      <c r="AD492">
        <f t="shared" si="102"/>
        <v>28981.711499999998</v>
      </c>
      <c r="AE492">
        <f t="shared" si="103"/>
        <v>23246.338499999998</v>
      </c>
    </row>
    <row r="493" spans="1:31" ht="15.75" customHeight="1" x14ac:dyDescent="0.2">
      <c r="A493" s="1"/>
      <c r="B493" s="6" t="s">
        <v>526</v>
      </c>
      <c r="C493" s="6" t="s">
        <v>42</v>
      </c>
      <c r="D493" s="6" t="s">
        <v>43</v>
      </c>
      <c r="E493" s="6" t="s">
        <v>27</v>
      </c>
      <c r="F493" s="6" t="s">
        <v>21</v>
      </c>
      <c r="G493" s="6" t="s">
        <v>46</v>
      </c>
      <c r="H493" s="7">
        <v>34.700000000000003</v>
      </c>
      <c r="I493" s="9">
        <v>2</v>
      </c>
      <c r="J493" s="7">
        <v>3.47</v>
      </c>
      <c r="K493" s="7">
        <v>72.87</v>
      </c>
      <c r="L493" s="12">
        <v>43537</v>
      </c>
      <c r="M493" s="14">
        <v>0.82499999999999996</v>
      </c>
      <c r="N493" s="6" t="s">
        <v>23</v>
      </c>
      <c r="O493" s="7">
        <v>69.400000000000006</v>
      </c>
      <c r="P493" s="2">
        <v>4.7619047620000003</v>
      </c>
      <c r="Q493" s="7">
        <v>3.47</v>
      </c>
      <c r="R493" s="8">
        <v>8.1999999999999993</v>
      </c>
      <c r="S493" s="16">
        <f t="shared" si="91"/>
        <v>160672.72199999998</v>
      </c>
      <c r="T493" s="16">
        <f t="shared" si="92"/>
        <v>10.6785</v>
      </c>
      <c r="U493" s="17">
        <f t="shared" si="93"/>
        <v>1034.46</v>
      </c>
      <c r="V493">
        <f t="shared" si="94"/>
        <v>510</v>
      </c>
      <c r="W493">
        <f t="shared" si="95"/>
        <v>595</v>
      </c>
      <c r="X493">
        <f t="shared" si="96"/>
        <v>510</v>
      </c>
      <c r="Y493" s="17">
        <f t="shared" si="97"/>
        <v>315.04455294117645</v>
      </c>
      <c r="Z493" t="str">
        <f t="shared" si="98"/>
        <v>Good Product</v>
      </c>
      <c r="AA493" t="str">
        <f t="shared" si="99"/>
        <v>Bad</v>
      </c>
      <c r="AB493" t="str">
        <f t="shared" si="100"/>
        <v>High</v>
      </c>
      <c r="AC493">
        <f t="shared" si="101"/>
        <v>54724.561500000047</v>
      </c>
      <c r="AD493">
        <f t="shared" si="102"/>
        <v>28247.635499999997</v>
      </c>
      <c r="AE493">
        <f t="shared" si="103"/>
        <v>23246.338499999998</v>
      </c>
    </row>
    <row r="494" spans="1:31" ht="15.75" customHeight="1" x14ac:dyDescent="0.2">
      <c r="A494" s="1"/>
      <c r="B494" s="6" t="s">
        <v>527</v>
      </c>
      <c r="C494" s="6" t="s">
        <v>18</v>
      </c>
      <c r="D494" s="6" t="s">
        <v>19</v>
      </c>
      <c r="E494" s="6" t="s">
        <v>20</v>
      </c>
      <c r="F494" s="6" t="s">
        <v>21</v>
      </c>
      <c r="G494" s="6" t="s">
        <v>46</v>
      </c>
      <c r="H494" s="7">
        <v>19.66</v>
      </c>
      <c r="I494" s="9">
        <v>10</v>
      </c>
      <c r="J494" s="7">
        <v>9.83</v>
      </c>
      <c r="K494" s="7">
        <v>206.43</v>
      </c>
      <c r="L494" s="12">
        <v>43539</v>
      </c>
      <c r="M494" s="14">
        <v>0.76388888888888884</v>
      </c>
      <c r="N494" s="6" t="s">
        <v>33</v>
      </c>
      <c r="O494" s="7">
        <v>196.6</v>
      </c>
      <c r="P494" s="2">
        <v>4.7619047620000003</v>
      </c>
      <c r="Q494" s="7">
        <v>9.83</v>
      </c>
      <c r="R494" s="8">
        <v>7.2</v>
      </c>
      <c r="S494" s="16">
        <f t="shared" si="91"/>
        <v>160599.85199999998</v>
      </c>
      <c r="T494" s="16">
        <f t="shared" si="92"/>
        <v>10.6785</v>
      </c>
      <c r="U494" s="17">
        <f t="shared" si="93"/>
        <v>1034.46</v>
      </c>
      <c r="V494">
        <f t="shared" si="94"/>
        <v>509</v>
      </c>
      <c r="W494">
        <f t="shared" si="95"/>
        <v>595</v>
      </c>
      <c r="X494">
        <f t="shared" si="96"/>
        <v>509</v>
      </c>
      <c r="Y494" s="17">
        <f t="shared" si="97"/>
        <v>315.52033791748522</v>
      </c>
      <c r="Z494" t="str">
        <f t="shared" si="98"/>
        <v>Bad Product</v>
      </c>
      <c r="AA494" t="str">
        <f t="shared" si="99"/>
        <v>Bad</v>
      </c>
      <c r="AB494" t="str">
        <f t="shared" si="100"/>
        <v>Medium</v>
      </c>
      <c r="AC494">
        <f t="shared" si="101"/>
        <v>54651.691500000052</v>
      </c>
      <c r="AD494">
        <f t="shared" si="102"/>
        <v>28174.765499999994</v>
      </c>
      <c r="AE494">
        <f t="shared" si="103"/>
        <v>23246.338499999998</v>
      </c>
    </row>
    <row r="495" spans="1:31" ht="15.75" customHeight="1" x14ac:dyDescent="0.2">
      <c r="A495" s="1"/>
      <c r="B495" s="6" t="s">
        <v>528</v>
      </c>
      <c r="C495" s="6" t="s">
        <v>42</v>
      </c>
      <c r="D495" s="6" t="s">
        <v>43</v>
      </c>
      <c r="E495" s="6" t="s">
        <v>20</v>
      </c>
      <c r="F495" s="6" t="s">
        <v>21</v>
      </c>
      <c r="G495" s="6" t="s">
        <v>22</v>
      </c>
      <c r="H495" s="7">
        <v>25.32</v>
      </c>
      <c r="I495" s="9">
        <v>8</v>
      </c>
      <c r="J495" s="7">
        <v>10.128</v>
      </c>
      <c r="K495" s="7">
        <v>212.68799999999999</v>
      </c>
      <c r="L495" s="12">
        <v>43529</v>
      </c>
      <c r="M495" s="14">
        <v>0.85</v>
      </c>
      <c r="N495" s="6" t="s">
        <v>23</v>
      </c>
      <c r="O495" s="7">
        <v>202.56</v>
      </c>
      <c r="P495" s="2">
        <v>4.7619047620000003</v>
      </c>
      <c r="Q495" s="7">
        <v>10.128</v>
      </c>
      <c r="R495" s="8">
        <v>8.6999999999999993</v>
      </c>
      <c r="S495" s="16">
        <f t="shared" si="91"/>
        <v>160393.42199999999</v>
      </c>
      <c r="T495" s="16">
        <f t="shared" si="92"/>
        <v>10.6785</v>
      </c>
      <c r="U495" s="17">
        <f t="shared" si="93"/>
        <v>1034.46</v>
      </c>
      <c r="V495">
        <f t="shared" si="94"/>
        <v>508</v>
      </c>
      <c r="W495">
        <f t="shared" si="95"/>
        <v>595</v>
      </c>
      <c r="X495">
        <f t="shared" si="96"/>
        <v>508</v>
      </c>
      <c r="Y495" s="17">
        <f t="shared" si="97"/>
        <v>315.73508267716534</v>
      </c>
      <c r="Z495" t="str">
        <f t="shared" si="98"/>
        <v>Good Product</v>
      </c>
      <c r="AA495" t="str">
        <f t="shared" si="99"/>
        <v>Bad</v>
      </c>
      <c r="AB495" t="str">
        <f t="shared" si="100"/>
        <v>High</v>
      </c>
      <c r="AC495">
        <f t="shared" si="101"/>
        <v>54651.691500000052</v>
      </c>
      <c r="AD495">
        <f t="shared" si="102"/>
        <v>28174.765499999994</v>
      </c>
      <c r="AE495">
        <f t="shared" si="103"/>
        <v>23246.338499999998</v>
      </c>
    </row>
    <row r="496" spans="1:31" ht="15.75" customHeight="1" x14ac:dyDescent="0.2">
      <c r="A496" s="1"/>
      <c r="B496" s="6" t="s">
        <v>529</v>
      </c>
      <c r="C496" s="6" t="s">
        <v>25</v>
      </c>
      <c r="D496" s="6" t="s">
        <v>26</v>
      </c>
      <c r="E496" s="6" t="s">
        <v>20</v>
      </c>
      <c r="F496" s="6" t="s">
        <v>21</v>
      </c>
      <c r="G496" s="6" t="s">
        <v>32</v>
      </c>
      <c r="H496" s="7">
        <v>12.12</v>
      </c>
      <c r="I496" s="9">
        <v>10</v>
      </c>
      <c r="J496" s="7">
        <v>6.06</v>
      </c>
      <c r="K496" s="7">
        <v>127.26</v>
      </c>
      <c r="L496" s="12">
        <v>43529</v>
      </c>
      <c r="M496" s="14">
        <v>0.57222222222222219</v>
      </c>
      <c r="N496" s="6" t="s">
        <v>33</v>
      </c>
      <c r="O496" s="7">
        <v>121.2</v>
      </c>
      <c r="P496" s="2">
        <v>4.7619047620000003</v>
      </c>
      <c r="Q496" s="7">
        <v>6.06</v>
      </c>
      <c r="R496" s="8">
        <v>8.4</v>
      </c>
      <c r="S496" s="16">
        <f t="shared" si="91"/>
        <v>160180.73399999997</v>
      </c>
      <c r="T496" s="16">
        <f t="shared" si="92"/>
        <v>10.6785</v>
      </c>
      <c r="U496" s="17">
        <f t="shared" si="93"/>
        <v>1034.46</v>
      </c>
      <c r="V496">
        <f t="shared" si="94"/>
        <v>507</v>
      </c>
      <c r="W496">
        <f t="shared" si="95"/>
        <v>595</v>
      </c>
      <c r="X496">
        <f t="shared" si="96"/>
        <v>507</v>
      </c>
      <c r="Y496" s="17">
        <f t="shared" si="97"/>
        <v>315.93833136094668</v>
      </c>
      <c r="Z496" t="str">
        <f t="shared" si="98"/>
        <v>Good Product</v>
      </c>
      <c r="AA496" t="str">
        <f t="shared" si="99"/>
        <v>Bad</v>
      </c>
      <c r="AB496" t="str">
        <f t="shared" si="100"/>
        <v>High</v>
      </c>
      <c r="AC496">
        <f t="shared" si="101"/>
        <v>54439.00350000005</v>
      </c>
      <c r="AD496">
        <f t="shared" si="102"/>
        <v>27962.077499999999</v>
      </c>
      <c r="AE496">
        <f t="shared" si="103"/>
        <v>23246.338499999998</v>
      </c>
    </row>
    <row r="497" spans="1:31" ht="15.75" customHeight="1" x14ac:dyDescent="0.2">
      <c r="A497" s="1"/>
      <c r="B497" s="6" t="s">
        <v>530</v>
      </c>
      <c r="C497" s="6" t="s">
        <v>42</v>
      </c>
      <c r="D497" s="6" t="s">
        <v>43</v>
      </c>
      <c r="E497" s="6" t="s">
        <v>27</v>
      </c>
      <c r="F497" s="6" t="s">
        <v>31</v>
      </c>
      <c r="G497" s="6" t="s">
        <v>46</v>
      </c>
      <c r="H497" s="7">
        <v>99.89</v>
      </c>
      <c r="I497" s="9">
        <v>2</v>
      </c>
      <c r="J497" s="7">
        <v>9.9890000000000008</v>
      </c>
      <c r="K497" s="7">
        <v>209.76900000000001</v>
      </c>
      <c r="L497" s="12">
        <v>43522</v>
      </c>
      <c r="M497" s="14">
        <v>0.49166666666666664</v>
      </c>
      <c r="N497" s="6" t="s">
        <v>23</v>
      </c>
      <c r="O497" s="7">
        <v>199.78</v>
      </c>
      <c r="P497" s="2">
        <v>4.7619047620000003</v>
      </c>
      <c r="Q497" s="7">
        <v>9.9890000000000008</v>
      </c>
      <c r="R497" s="8">
        <v>7.1</v>
      </c>
      <c r="S497" s="16">
        <f t="shared" si="91"/>
        <v>160053.47399999996</v>
      </c>
      <c r="T497" s="16">
        <f t="shared" si="92"/>
        <v>10.6785</v>
      </c>
      <c r="U497" s="17">
        <f t="shared" si="93"/>
        <v>1034.46</v>
      </c>
      <c r="V497">
        <f t="shared" si="94"/>
        <v>506</v>
      </c>
      <c r="W497">
        <f t="shared" si="95"/>
        <v>595</v>
      </c>
      <c r="X497">
        <f t="shared" si="96"/>
        <v>506</v>
      </c>
      <c r="Y497" s="17">
        <f t="shared" si="97"/>
        <v>316.31121343873508</v>
      </c>
      <c r="Z497" t="str">
        <f t="shared" si="98"/>
        <v>Bad Product</v>
      </c>
      <c r="AA497" t="str">
        <f t="shared" si="99"/>
        <v>Bad</v>
      </c>
      <c r="AB497" t="str">
        <f t="shared" si="100"/>
        <v>Medium</v>
      </c>
      <c r="AC497">
        <f t="shared" si="101"/>
        <v>54439.00350000005</v>
      </c>
      <c r="AD497">
        <f t="shared" si="102"/>
        <v>27962.077499999999</v>
      </c>
      <c r="AE497">
        <f t="shared" si="103"/>
        <v>23246.338499999998</v>
      </c>
    </row>
    <row r="498" spans="1:31" ht="15.75" customHeight="1" x14ac:dyDescent="0.2">
      <c r="A498" s="1"/>
      <c r="B498" s="6" t="s">
        <v>531</v>
      </c>
      <c r="C498" s="6" t="s">
        <v>42</v>
      </c>
      <c r="D498" s="6" t="s">
        <v>43</v>
      </c>
      <c r="E498" s="6" t="s">
        <v>27</v>
      </c>
      <c r="F498" s="6" t="s">
        <v>31</v>
      </c>
      <c r="G498" s="6" t="s">
        <v>36</v>
      </c>
      <c r="H498" s="7">
        <v>75.92</v>
      </c>
      <c r="I498" s="9">
        <v>8</v>
      </c>
      <c r="J498" s="7">
        <v>30.367999999999999</v>
      </c>
      <c r="K498" s="7">
        <v>637.72799999999995</v>
      </c>
      <c r="L498" s="12">
        <v>43544</v>
      </c>
      <c r="M498" s="14">
        <v>0.59305555555555556</v>
      </c>
      <c r="N498" s="6" t="s">
        <v>29</v>
      </c>
      <c r="O498" s="7">
        <v>607.36</v>
      </c>
      <c r="P498" s="2">
        <v>4.7619047620000003</v>
      </c>
      <c r="Q498" s="7">
        <v>30.367999999999999</v>
      </c>
      <c r="R498" s="8">
        <v>5.5</v>
      </c>
      <c r="S498" s="16">
        <f t="shared" si="91"/>
        <v>159843.70499999996</v>
      </c>
      <c r="T498" s="16">
        <f t="shared" si="92"/>
        <v>10.6785</v>
      </c>
      <c r="U498" s="17">
        <f t="shared" si="93"/>
        <v>1034.46</v>
      </c>
      <c r="V498">
        <f t="shared" si="94"/>
        <v>505</v>
      </c>
      <c r="W498">
        <f t="shared" si="95"/>
        <v>595</v>
      </c>
      <c r="X498">
        <f t="shared" si="96"/>
        <v>505</v>
      </c>
      <c r="Y498" s="17">
        <f t="shared" si="97"/>
        <v>316.52218811881181</v>
      </c>
      <c r="Z498" t="str">
        <f t="shared" si="98"/>
        <v>Bad Product</v>
      </c>
      <c r="AA498" t="str">
        <f t="shared" si="99"/>
        <v>Bad</v>
      </c>
      <c r="AB498" t="str">
        <f t="shared" si="100"/>
        <v>Low</v>
      </c>
      <c r="AC498">
        <f t="shared" si="101"/>
        <v>54229.23450000005</v>
      </c>
      <c r="AD498">
        <f t="shared" si="102"/>
        <v>27962.077499999999</v>
      </c>
      <c r="AE498">
        <f t="shared" si="103"/>
        <v>23246.338499999998</v>
      </c>
    </row>
    <row r="499" spans="1:31" ht="15.75" customHeight="1" x14ac:dyDescent="0.2">
      <c r="A499" s="1"/>
      <c r="B499" s="6" t="s">
        <v>532</v>
      </c>
      <c r="C499" s="6" t="s">
        <v>25</v>
      </c>
      <c r="D499" s="6" t="s">
        <v>26</v>
      </c>
      <c r="E499" s="6" t="s">
        <v>27</v>
      </c>
      <c r="F499" s="6" t="s">
        <v>21</v>
      </c>
      <c r="G499" s="6" t="s">
        <v>28</v>
      </c>
      <c r="H499" s="7">
        <v>63.22</v>
      </c>
      <c r="I499" s="9">
        <v>2</v>
      </c>
      <c r="J499" s="7">
        <v>6.3220000000000001</v>
      </c>
      <c r="K499" s="7">
        <v>132.762</v>
      </c>
      <c r="L499" s="12">
        <v>43466</v>
      </c>
      <c r="M499" s="14">
        <v>0.66041666666666665</v>
      </c>
      <c r="N499" s="6" t="s">
        <v>29</v>
      </c>
      <c r="O499" s="7">
        <v>126.44</v>
      </c>
      <c r="P499" s="2">
        <v>4.7619047620000003</v>
      </c>
      <c r="Q499" s="7">
        <v>6.3220000000000001</v>
      </c>
      <c r="R499" s="8">
        <v>8.5</v>
      </c>
      <c r="S499" s="16">
        <f t="shared" si="91"/>
        <v>159205.97699999996</v>
      </c>
      <c r="T499" s="16">
        <f t="shared" si="92"/>
        <v>10.6785</v>
      </c>
      <c r="U499" s="17">
        <f t="shared" si="93"/>
        <v>1034.46</v>
      </c>
      <c r="V499">
        <f t="shared" si="94"/>
        <v>504</v>
      </c>
      <c r="W499">
        <f t="shared" si="95"/>
        <v>595</v>
      </c>
      <c r="X499">
        <f t="shared" si="96"/>
        <v>504</v>
      </c>
      <c r="Y499" s="17">
        <f t="shared" si="97"/>
        <v>315.88487499999991</v>
      </c>
      <c r="Z499" t="str">
        <f t="shared" si="98"/>
        <v>Good Product</v>
      </c>
      <c r="AA499" t="str">
        <f t="shared" si="99"/>
        <v>Bad</v>
      </c>
      <c r="AB499" t="str">
        <f t="shared" si="100"/>
        <v>High</v>
      </c>
      <c r="AC499">
        <f t="shared" si="101"/>
        <v>53591.50650000004</v>
      </c>
      <c r="AD499">
        <f t="shared" si="102"/>
        <v>27962.077499999999</v>
      </c>
      <c r="AE499">
        <f t="shared" si="103"/>
        <v>23246.338499999998</v>
      </c>
    </row>
    <row r="500" spans="1:31" ht="15.75" customHeight="1" x14ac:dyDescent="0.2">
      <c r="A500" s="1"/>
      <c r="B500" s="6" t="s">
        <v>533</v>
      </c>
      <c r="C500" s="6" t="s">
        <v>25</v>
      </c>
      <c r="D500" s="6" t="s">
        <v>26</v>
      </c>
      <c r="E500" s="6" t="s">
        <v>27</v>
      </c>
      <c r="F500" s="6" t="s">
        <v>21</v>
      </c>
      <c r="G500" s="6" t="s">
        <v>44</v>
      </c>
      <c r="H500" s="7">
        <v>90.24</v>
      </c>
      <c r="I500" s="9">
        <v>6</v>
      </c>
      <c r="J500" s="7">
        <v>27.071999999999999</v>
      </c>
      <c r="K500" s="7">
        <v>568.51199999999994</v>
      </c>
      <c r="L500" s="12">
        <v>43492</v>
      </c>
      <c r="M500" s="14">
        <v>0.47013888888888888</v>
      </c>
      <c r="N500" s="6" t="s">
        <v>29</v>
      </c>
      <c r="O500" s="7">
        <v>541.44000000000005</v>
      </c>
      <c r="P500" s="2">
        <v>4.7619047620000003</v>
      </c>
      <c r="Q500" s="7">
        <v>27.071999999999999</v>
      </c>
      <c r="R500" s="8">
        <v>6.2</v>
      </c>
      <c r="S500" s="16">
        <f t="shared" si="91"/>
        <v>159073.21499999997</v>
      </c>
      <c r="T500" s="16">
        <f t="shared" si="92"/>
        <v>10.6785</v>
      </c>
      <c r="U500" s="17">
        <f t="shared" si="93"/>
        <v>1034.46</v>
      </c>
      <c r="V500">
        <f t="shared" si="94"/>
        <v>503</v>
      </c>
      <c r="W500">
        <f t="shared" si="95"/>
        <v>595</v>
      </c>
      <c r="X500">
        <f t="shared" si="96"/>
        <v>503</v>
      </c>
      <c r="Y500" s="17">
        <f t="shared" si="97"/>
        <v>316.24893638170965</v>
      </c>
      <c r="Z500" t="str">
        <f t="shared" si="98"/>
        <v>Bad Product</v>
      </c>
      <c r="AA500" t="str">
        <f t="shared" si="99"/>
        <v>Bad</v>
      </c>
      <c r="AB500" t="str">
        <f t="shared" si="100"/>
        <v>Low</v>
      </c>
      <c r="AC500">
        <f t="shared" si="101"/>
        <v>53591.50650000004</v>
      </c>
      <c r="AD500">
        <f t="shared" si="102"/>
        <v>27962.077499999999</v>
      </c>
      <c r="AE500">
        <f t="shared" si="103"/>
        <v>23246.338499999998</v>
      </c>
    </row>
    <row r="501" spans="1:31" ht="15.75" customHeight="1" x14ac:dyDescent="0.2">
      <c r="A501" s="1"/>
      <c r="B501" s="6" t="s">
        <v>534</v>
      </c>
      <c r="C501" s="6" t="s">
        <v>42</v>
      </c>
      <c r="D501" s="6" t="s">
        <v>43</v>
      </c>
      <c r="E501" s="6" t="s">
        <v>20</v>
      </c>
      <c r="F501" s="6" t="s">
        <v>21</v>
      </c>
      <c r="G501" s="6" t="s">
        <v>36</v>
      </c>
      <c r="H501" s="7">
        <v>98.13</v>
      </c>
      <c r="I501" s="9">
        <v>1</v>
      </c>
      <c r="J501" s="7">
        <v>4.9065000000000003</v>
      </c>
      <c r="K501" s="7">
        <v>103.0365</v>
      </c>
      <c r="L501" s="12">
        <v>43486</v>
      </c>
      <c r="M501" s="14">
        <v>0.73333333333333328</v>
      </c>
      <c r="N501" s="6" t="s">
        <v>29</v>
      </c>
      <c r="O501" s="7">
        <v>98.13</v>
      </c>
      <c r="P501" s="2">
        <v>4.7619047620000003</v>
      </c>
      <c r="Q501" s="7">
        <v>4.9065000000000003</v>
      </c>
      <c r="R501" s="8">
        <v>8.9</v>
      </c>
      <c r="S501" s="16">
        <f t="shared" si="91"/>
        <v>158504.70299999995</v>
      </c>
      <c r="T501" s="16">
        <f t="shared" si="92"/>
        <v>10.6785</v>
      </c>
      <c r="U501" s="17">
        <f t="shared" si="93"/>
        <v>1034.46</v>
      </c>
      <c r="V501">
        <f t="shared" si="94"/>
        <v>502</v>
      </c>
      <c r="W501">
        <f t="shared" si="95"/>
        <v>595</v>
      </c>
      <c r="X501">
        <f t="shared" si="96"/>
        <v>502</v>
      </c>
      <c r="Y501" s="17">
        <f t="shared" si="97"/>
        <v>315.74642031872503</v>
      </c>
      <c r="Z501" t="str">
        <f t="shared" si="98"/>
        <v>Good Product</v>
      </c>
      <c r="AA501" t="str">
        <f t="shared" si="99"/>
        <v>Bad</v>
      </c>
      <c r="AB501" t="str">
        <f t="shared" si="100"/>
        <v>High</v>
      </c>
      <c r="AC501">
        <f t="shared" si="101"/>
        <v>53591.50650000004</v>
      </c>
      <c r="AD501">
        <f t="shared" si="102"/>
        <v>27962.077499999999</v>
      </c>
      <c r="AE501">
        <f t="shared" si="103"/>
        <v>23246.338499999998</v>
      </c>
    </row>
    <row r="502" spans="1:31" ht="15.75" customHeight="1" x14ac:dyDescent="0.2">
      <c r="A502" s="1"/>
      <c r="B502" s="6" t="s">
        <v>535</v>
      </c>
      <c r="C502" s="6" t="s">
        <v>18</v>
      </c>
      <c r="D502" s="6" t="s">
        <v>19</v>
      </c>
      <c r="E502" s="6" t="s">
        <v>20</v>
      </c>
      <c r="F502" s="6" t="s">
        <v>21</v>
      </c>
      <c r="G502" s="6" t="s">
        <v>36</v>
      </c>
      <c r="H502" s="7">
        <v>51.52</v>
      </c>
      <c r="I502" s="9">
        <v>8</v>
      </c>
      <c r="J502" s="7">
        <v>20.608000000000001</v>
      </c>
      <c r="K502" s="7">
        <v>432.76799999999997</v>
      </c>
      <c r="L502" s="12">
        <v>43498</v>
      </c>
      <c r="M502" s="14">
        <v>0.65763888888888888</v>
      </c>
      <c r="N502" s="6" t="s">
        <v>29</v>
      </c>
      <c r="O502" s="7">
        <v>412.16</v>
      </c>
      <c r="P502" s="2">
        <v>4.7619047620000003</v>
      </c>
      <c r="Q502" s="7">
        <v>20.608000000000001</v>
      </c>
      <c r="R502" s="8">
        <v>9.6</v>
      </c>
      <c r="S502" s="16">
        <f t="shared" si="91"/>
        <v>158401.66649999993</v>
      </c>
      <c r="T502" s="16">
        <f t="shared" si="92"/>
        <v>10.6785</v>
      </c>
      <c r="U502" s="17">
        <f t="shared" si="93"/>
        <v>1034.46</v>
      </c>
      <c r="V502">
        <f t="shared" si="94"/>
        <v>501</v>
      </c>
      <c r="W502">
        <f t="shared" si="95"/>
        <v>595</v>
      </c>
      <c r="X502">
        <f t="shared" si="96"/>
        <v>501</v>
      </c>
      <c r="Y502" s="17">
        <f t="shared" si="97"/>
        <v>316.17099101796396</v>
      </c>
      <c r="Z502" t="str">
        <f t="shared" si="98"/>
        <v>Good Product</v>
      </c>
      <c r="AA502" t="str">
        <f t="shared" si="99"/>
        <v>Bad</v>
      </c>
      <c r="AB502" t="str">
        <f t="shared" si="100"/>
        <v>High</v>
      </c>
      <c r="AC502">
        <f t="shared" si="101"/>
        <v>53488.470000000038</v>
      </c>
      <c r="AD502">
        <f t="shared" si="102"/>
        <v>27859.041000000001</v>
      </c>
      <c r="AE502">
        <f t="shared" si="103"/>
        <v>23246.338499999998</v>
      </c>
    </row>
    <row r="503" spans="1:31" ht="15.75" customHeight="1" x14ac:dyDescent="0.2">
      <c r="A503" s="1"/>
      <c r="B503" s="6" t="s">
        <v>536</v>
      </c>
      <c r="C503" s="6" t="s">
        <v>42</v>
      </c>
      <c r="D503" s="6" t="s">
        <v>43</v>
      </c>
      <c r="E503" s="6" t="s">
        <v>20</v>
      </c>
      <c r="F503" s="6" t="s">
        <v>31</v>
      </c>
      <c r="G503" s="6" t="s">
        <v>36</v>
      </c>
      <c r="H503" s="7">
        <v>73.97</v>
      </c>
      <c r="I503" s="9">
        <v>1</v>
      </c>
      <c r="J503" s="7">
        <v>3.6985000000000001</v>
      </c>
      <c r="K503" s="7">
        <v>77.668499999999995</v>
      </c>
      <c r="L503" s="12">
        <v>43499</v>
      </c>
      <c r="M503" s="14">
        <v>0.66180555555555554</v>
      </c>
      <c r="N503" s="6" t="s">
        <v>33</v>
      </c>
      <c r="O503" s="7">
        <v>73.97</v>
      </c>
      <c r="P503" s="2">
        <v>4.7619047620000003</v>
      </c>
      <c r="Q503" s="7">
        <v>3.6985000000000001</v>
      </c>
      <c r="R503" s="8">
        <v>5.4</v>
      </c>
      <c r="S503" s="16">
        <f t="shared" si="91"/>
        <v>157968.89849999995</v>
      </c>
      <c r="T503" s="16">
        <f t="shared" si="92"/>
        <v>10.6785</v>
      </c>
      <c r="U503" s="17">
        <f t="shared" si="93"/>
        <v>1034.46</v>
      </c>
      <c r="V503">
        <f t="shared" si="94"/>
        <v>500</v>
      </c>
      <c r="W503">
        <f t="shared" si="95"/>
        <v>595</v>
      </c>
      <c r="X503">
        <f t="shared" si="96"/>
        <v>500</v>
      </c>
      <c r="Y503" s="17">
        <f t="shared" si="97"/>
        <v>315.93779699999993</v>
      </c>
      <c r="Z503" t="str">
        <f t="shared" si="98"/>
        <v>Bad Product</v>
      </c>
      <c r="AA503" t="str">
        <f t="shared" si="99"/>
        <v>Bad</v>
      </c>
      <c r="AB503" t="str">
        <f t="shared" si="100"/>
        <v>Low</v>
      </c>
      <c r="AC503">
        <f t="shared" si="101"/>
        <v>53488.470000000038</v>
      </c>
      <c r="AD503">
        <f t="shared" si="102"/>
        <v>27859.041000000001</v>
      </c>
      <c r="AE503">
        <f t="shared" si="103"/>
        <v>23246.338499999998</v>
      </c>
    </row>
    <row r="504" spans="1:31" ht="15.75" customHeight="1" x14ac:dyDescent="0.2">
      <c r="A504" s="1"/>
      <c r="B504" s="6" t="s">
        <v>537</v>
      </c>
      <c r="C504" s="6" t="s">
        <v>25</v>
      </c>
      <c r="D504" s="6" t="s">
        <v>26</v>
      </c>
      <c r="E504" s="6" t="s">
        <v>20</v>
      </c>
      <c r="F504" s="6" t="s">
        <v>21</v>
      </c>
      <c r="G504" s="6" t="s">
        <v>46</v>
      </c>
      <c r="H504" s="7">
        <v>31.9</v>
      </c>
      <c r="I504" s="9">
        <v>1</v>
      </c>
      <c r="J504" s="7">
        <v>1.595</v>
      </c>
      <c r="K504" s="7">
        <v>33.494999999999997</v>
      </c>
      <c r="L504" s="12">
        <v>43470</v>
      </c>
      <c r="M504" s="14">
        <v>0.52777777777777779</v>
      </c>
      <c r="N504" s="6" t="s">
        <v>23</v>
      </c>
      <c r="O504" s="7">
        <v>31.9</v>
      </c>
      <c r="P504" s="2">
        <v>4.7619047620000003</v>
      </c>
      <c r="Q504" s="7">
        <v>1.595</v>
      </c>
      <c r="R504" s="8">
        <v>9.1</v>
      </c>
      <c r="S504" s="16">
        <f t="shared" si="91"/>
        <v>157891.22999999995</v>
      </c>
      <c r="T504" s="16">
        <f t="shared" si="92"/>
        <v>10.6785</v>
      </c>
      <c r="U504" s="17">
        <f t="shared" si="93"/>
        <v>1034.46</v>
      </c>
      <c r="V504">
        <f t="shared" si="94"/>
        <v>499</v>
      </c>
      <c r="W504">
        <f t="shared" si="95"/>
        <v>595</v>
      </c>
      <c r="X504">
        <f t="shared" si="96"/>
        <v>499</v>
      </c>
      <c r="Y504" s="17">
        <f t="shared" si="97"/>
        <v>316.41529058116225</v>
      </c>
      <c r="Z504" t="str">
        <f t="shared" si="98"/>
        <v>Good Product</v>
      </c>
      <c r="AA504" t="str">
        <f t="shared" si="99"/>
        <v>Bad</v>
      </c>
      <c r="AB504" t="str">
        <f t="shared" si="100"/>
        <v>High</v>
      </c>
      <c r="AC504">
        <f t="shared" si="101"/>
        <v>53410.801500000038</v>
      </c>
      <c r="AD504">
        <f t="shared" si="102"/>
        <v>27859.041000000001</v>
      </c>
      <c r="AE504">
        <f t="shared" si="103"/>
        <v>23246.338499999998</v>
      </c>
    </row>
    <row r="505" spans="1:31" ht="15.75" customHeight="1" x14ac:dyDescent="0.2">
      <c r="A505" s="1"/>
      <c r="B505" s="6" t="s">
        <v>538</v>
      </c>
      <c r="C505" s="6" t="s">
        <v>25</v>
      </c>
      <c r="D505" s="6" t="s">
        <v>26</v>
      </c>
      <c r="E505" s="6" t="s">
        <v>27</v>
      </c>
      <c r="F505" s="6" t="s">
        <v>31</v>
      </c>
      <c r="G505" s="6" t="s">
        <v>32</v>
      </c>
      <c r="H505" s="7">
        <v>69.400000000000006</v>
      </c>
      <c r="I505" s="9">
        <v>2</v>
      </c>
      <c r="J505" s="7">
        <v>6.94</v>
      </c>
      <c r="K505" s="7">
        <v>145.74</v>
      </c>
      <c r="L505" s="12">
        <v>43492</v>
      </c>
      <c r="M505" s="14">
        <v>0.82499999999999996</v>
      </c>
      <c r="N505" s="6" t="s">
        <v>23</v>
      </c>
      <c r="O505" s="7">
        <v>138.80000000000001</v>
      </c>
      <c r="P505" s="2">
        <v>4.7619047620000003</v>
      </c>
      <c r="Q505" s="7">
        <v>6.94</v>
      </c>
      <c r="R505" s="8">
        <v>9</v>
      </c>
      <c r="S505" s="16">
        <f t="shared" si="91"/>
        <v>157857.73499999996</v>
      </c>
      <c r="T505" s="16">
        <f t="shared" si="92"/>
        <v>10.6785</v>
      </c>
      <c r="U505" s="17">
        <f t="shared" si="93"/>
        <v>1034.46</v>
      </c>
      <c r="V505">
        <f t="shared" si="94"/>
        <v>498</v>
      </c>
      <c r="W505">
        <f t="shared" si="95"/>
        <v>595</v>
      </c>
      <c r="X505">
        <f t="shared" si="96"/>
        <v>498</v>
      </c>
      <c r="Y505" s="17">
        <f t="shared" si="97"/>
        <v>316.98340361445776</v>
      </c>
      <c r="Z505" t="str">
        <f t="shared" si="98"/>
        <v>Good Product</v>
      </c>
      <c r="AA505" t="str">
        <f t="shared" si="99"/>
        <v>Bad</v>
      </c>
      <c r="AB505" t="str">
        <f t="shared" si="100"/>
        <v>High</v>
      </c>
      <c r="AC505">
        <f t="shared" si="101"/>
        <v>53410.801500000038</v>
      </c>
      <c r="AD505">
        <f t="shared" si="102"/>
        <v>27859.041000000001</v>
      </c>
      <c r="AE505">
        <f t="shared" si="103"/>
        <v>23246.338499999998</v>
      </c>
    </row>
    <row r="506" spans="1:31" ht="15.75" customHeight="1" x14ac:dyDescent="0.2">
      <c r="A506" s="1"/>
      <c r="B506" s="6" t="s">
        <v>539</v>
      </c>
      <c r="C506" s="6" t="s">
        <v>42</v>
      </c>
      <c r="D506" s="6" t="s">
        <v>43</v>
      </c>
      <c r="E506" s="6" t="s">
        <v>27</v>
      </c>
      <c r="F506" s="6" t="s">
        <v>21</v>
      </c>
      <c r="G506" s="6" t="s">
        <v>36</v>
      </c>
      <c r="H506" s="7">
        <v>93.31</v>
      </c>
      <c r="I506" s="9">
        <v>2</v>
      </c>
      <c r="J506" s="7">
        <v>9.3309999999999995</v>
      </c>
      <c r="K506" s="7">
        <v>195.95099999999999</v>
      </c>
      <c r="L506" s="12">
        <v>43549</v>
      </c>
      <c r="M506" s="14">
        <v>0.74513888888888891</v>
      </c>
      <c r="N506" s="6" t="s">
        <v>29</v>
      </c>
      <c r="O506" s="7">
        <v>186.62</v>
      </c>
      <c r="P506" s="2">
        <v>4.7619047620000003</v>
      </c>
      <c r="Q506" s="7">
        <v>9.3309999999999995</v>
      </c>
      <c r="R506" s="8">
        <v>6.3</v>
      </c>
      <c r="S506" s="16">
        <f t="shared" si="91"/>
        <v>157711.99499999997</v>
      </c>
      <c r="T506" s="16">
        <f t="shared" si="92"/>
        <v>10.6785</v>
      </c>
      <c r="U506" s="17">
        <f t="shared" si="93"/>
        <v>1034.46</v>
      </c>
      <c r="V506">
        <f t="shared" si="94"/>
        <v>497</v>
      </c>
      <c r="W506">
        <f t="shared" si="95"/>
        <v>595</v>
      </c>
      <c r="X506">
        <f t="shared" si="96"/>
        <v>497</v>
      </c>
      <c r="Y506" s="17">
        <f t="shared" si="97"/>
        <v>317.32795774647883</v>
      </c>
      <c r="Z506" t="str">
        <f t="shared" si="98"/>
        <v>Bad Product</v>
      </c>
      <c r="AA506" t="str">
        <f t="shared" si="99"/>
        <v>Bad</v>
      </c>
      <c r="AB506" t="str">
        <f t="shared" si="100"/>
        <v>Low</v>
      </c>
      <c r="AC506">
        <f t="shared" si="101"/>
        <v>53410.801500000038</v>
      </c>
      <c r="AD506">
        <f t="shared" si="102"/>
        <v>27859.041000000001</v>
      </c>
      <c r="AE506">
        <f t="shared" si="103"/>
        <v>23246.338499999998</v>
      </c>
    </row>
    <row r="507" spans="1:31" ht="15.75" customHeight="1" x14ac:dyDescent="0.2">
      <c r="A507" s="1"/>
      <c r="B507" s="6" t="s">
        <v>540</v>
      </c>
      <c r="C507" s="6" t="s">
        <v>42</v>
      </c>
      <c r="D507" s="6" t="s">
        <v>43</v>
      </c>
      <c r="E507" s="6" t="s">
        <v>27</v>
      </c>
      <c r="F507" s="6" t="s">
        <v>31</v>
      </c>
      <c r="G507" s="6" t="s">
        <v>36</v>
      </c>
      <c r="H507" s="7">
        <v>88.45</v>
      </c>
      <c r="I507" s="9">
        <v>1</v>
      </c>
      <c r="J507" s="7">
        <v>4.4225000000000003</v>
      </c>
      <c r="K507" s="7">
        <v>92.872500000000002</v>
      </c>
      <c r="L507" s="12">
        <v>43521</v>
      </c>
      <c r="M507" s="14">
        <v>0.69166666666666665</v>
      </c>
      <c r="N507" s="6" t="s">
        <v>33</v>
      </c>
      <c r="O507" s="7">
        <v>88.45</v>
      </c>
      <c r="P507" s="2">
        <v>4.7619047620000003</v>
      </c>
      <c r="Q507" s="7">
        <v>4.4225000000000003</v>
      </c>
      <c r="R507" s="8">
        <v>9.5</v>
      </c>
      <c r="S507" s="16">
        <f t="shared" si="91"/>
        <v>157516.04399999994</v>
      </c>
      <c r="T507" s="16">
        <f t="shared" si="92"/>
        <v>10.6785</v>
      </c>
      <c r="U507" s="17">
        <f t="shared" si="93"/>
        <v>1034.46</v>
      </c>
      <c r="V507">
        <f t="shared" si="94"/>
        <v>496</v>
      </c>
      <c r="W507">
        <f t="shared" si="95"/>
        <v>595</v>
      </c>
      <c r="X507">
        <f t="shared" si="96"/>
        <v>496</v>
      </c>
      <c r="Y507" s="17">
        <f t="shared" si="97"/>
        <v>317.57266935483858</v>
      </c>
      <c r="Z507" t="str">
        <f t="shared" si="98"/>
        <v>Good Product</v>
      </c>
      <c r="AA507" t="str">
        <f t="shared" si="99"/>
        <v>Bad</v>
      </c>
      <c r="AB507" t="str">
        <f t="shared" si="100"/>
        <v>High</v>
      </c>
      <c r="AC507">
        <f t="shared" si="101"/>
        <v>53214.850500000044</v>
      </c>
      <c r="AD507">
        <f t="shared" si="102"/>
        <v>27663.09</v>
      </c>
      <c r="AE507">
        <f t="shared" si="103"/>
        <v>23246.338499999998</v>
      </c>
    </row>
    <row r="508" spans="1:31" ht="15.75" customHeight="1" x14ac:dyDescent="0.2">
      <c r="A508" s="1"/>
      <c r="B508" s="6" t="s">
        <v>541</v>
      </c>
      <c r="C508" s="6" t="s">
        <v>18</v>
      </c>
      <c r="D508" s="6" t="s">
        <v>19</v>
      </c>
      <c r="E508" s="6" t="s">
        <v>20</v>
      </c>
      <c r="F508" s="6" t="s">
        <v>31</v>
      </c>
      <c r="G508" s="6" t="s">
        <v>28</v>
      </c>
      <c r="H508" s="7">
        <v>24.18</v>
      </c>
      <c r="I508" s="9">
        <v>8</v>
      </c>
      <c r="J508" s="7">
        <v>9.6720000000000006</v>
      </c>
      <c r="K508" s="7">
        <v>203.11199999999999</v>
      </c>
      <c r="L508" s="12">
        <v>43493</v>
      </c>
      <c r="M508" s="14">
        <v>0.87083333333333335</v>
      </c>
      <c r="N508" s="6" t="s">
        <v>23</v>
      </c>
      <c r="O508" s="7">
        <v>193.44</v>
      </c>
      <c r="P508" s="2">
        <v>4.7619047620000003</v>
      </c>
      <c r="Q508" s="7">
        <v>9.6720000000000006</v>
      </c>
      <c r="R508" s="8">
        <v>9.8000000000000007</v>
      </c>
      <c r="S508" s="16">
        <f t="shared" si="91"/>
        <v>157423.17149999994</v>
      </c>
      <c r="T508" s="16">
        <f t="shared" si="92"/>
        <v>10.6785</v>
      </c>
      <c r="U508" s="17">
        <f t="shared" si="93"/>
        <v>1034.46</v>
      </c>
      <c r="V508">
        <f t="shared" si="94"/>
        <v>495</v>
      </c>
      <c r="W508">
        <f t="shared" si="95"/>
        <v>595</v>
      </c>
      <c r="X508">
        <f t="shared" si="96"/>
        <v>495</v>
      </c>
      <c r="Y508" s="17">
        <f t="shared" si="97"/>
        <v>318.02660909090895</v>
      </c>
      <c r="Z508" t="str">
        <f t="shared" si="98"/>
        <v>Good Product</v>
      </c>
      <c r="AA508" t="str">
        <f t="shared" si="99"/>
        <v>Bad</v>
      </c>
      <c r="AB508" t="str">
        <f t="shared" si="100"/>
        <v>High</v>
      </c>
      <c r="AC508">
        <f t="shared" si="101"/>
        <v>53121.978000000039</v>
      </c>
      <c r="AD508">
        <f t="shared" si="102"/>
        <v>27663.09</v>
      </c>
      <c r="AE508">
        <f t="shared" si="103"/>
        <v>23246.338499999998</v>
      </c>
    </row>
    <row r="509" spans="1:31" ht="15.75" customHeight="1" x14ac:dyDescent="0.2">
      <c r="A509" s="1"/>
      <c r="B509" s="6" t="s">
        <v>542</v>
      </c>
      <c r="C509" s="6" t="s">
        <v>42</v>
      </c>
      <c r="D509" s="6" t="s">
        <v>43</v>
      </c>
      <c r="E509" s="6" t="s">
        <v>20</v>
      </c>
      <c r="F509" s="6" t="s">
        <v>21</v>
      </c>
      <c r="G509" s="6" t="s">
        <v>36</v>
      </c>
      <c r="H509" s="7">
        <v>48.5</v>
      </c>
      <c r="I509" s="9">
        <v>3</v>
      </c>
      <c r="J509" s="7">
        <v>7.2750000000000004</v>
      </c>
      <c r="K509" s="7">
        <v>152.77500000000001</v>
      </c>
      <c r="L509" s="12">
        <v>43473</v>
      </c>
      <c r="M509" s="14">
        <v>0.53472222222222221</v>
      </c>
      <c r="N509" s="6" t="s">
        <v>29</v>
      </c>
      <c r="O509" s="7">
        <v>145.5</v>
      </c>
      <c r="P509" s="2">
        <v>4.7619047620000003</v>
      </c>
      <c r="Q509" s="7">
        <v>7.2750000000000004</v>
      </c>
      <c r="R509" s="8">
        <v>6.7</v>
      </c>
      <c r="S509" s="16">
        <f t="shared" si="91"/>
        <v>157220.05949999997</v>
      </c>
      <c r="T509" s="16">
        <f t="shared" si="92"/>
        <v>10.6785</v>
      </c>
      <c r="U509" s="17">
        <f t="shared" si="93"/>
        <v>1034.46</v>
      </c>
      <c r="V509">
        <f t="shared" si="94"/>
        <v>494</v>
      </c>
      <c r="W509">
        <f t="shared" si="95"/>
        <v>595</v>
      </c>
      <c r="X509">
        <f t="shared" si="96"/>
        <v>494</v>
      </c>
      <c r="Y509" s="17">
        <f t="shared" si="97"/>
        <v>318.259229757085</v>
      </c>
      <c r="Z509" t="str">
        <f t="shared" si="98"/>
        <v>Bad Product</v>
      </c>
      <c r="AA509" t="str">
        <f t="shared" si="99"/>
        <v>Bad</v>
      </c>
      <c r="AB509" t="str">
        <f t="shared" si="100"/>
        <v>Medium</v>
      </c>
      <c r="AC509">
        <f t="shared" si="101"/>
        <v>53121.978000000039</v>
      </c>
      <c r="AD509">
        <f t="shared" si="102"/>
        <v>27663.09</v>
      </c>
      <c r="AE509">
        <f t="shared" si="103"/>
        <v>23043.226499999997</v>
      </c>
    </row>
    <row r="510" spans="1:31" ht="15.75" customHeight="1" x14ac:dyDescent="0.2">
      <c r="A510" s="1"/>
      <c r="B510" s="6" t="s">
        <v>543</v>
      </c>
      <c r="C510" s="6" t="s">
        <v>42</v>
      </c>
      <c r="D510" s="6" t="s">
        <v>43</v>
      </c>
      <c r="E510" s="6" t="s">
        <v>27</v>
      </c>
      <c r="F510" s="6" t="s">
        <v>21</v>
      </c>
      <c r="G510" s="6" t="s">
        <v>44</v>
      </c>
      <c r="H510" s="7">
        <v>84.05</v>
      </c>
      <c r="I510" s="9">
        <v>6</v>
      </c>
      <c r="J510" s="7">
        <v>25.215</v>
      </c>
      <c r="K510" s="7">
        <v>529.51499999999999</v>
      </c>
      <c r="L510" s="12">
        <v>43494</v>
      </c>
      <c r="M510" s="14">
        <v>0.45</v>
      </c>
      <c r="N510" s="6" t="s">
        <v>33</v>
      </c>
      <c r="O510" s="7">
        <v>504.3</v>
      </c>
      <c r="P510" s="2">
        <v>4.7619047620000003</v>
      </c>
      <c r="Q510" s="7">
        <v>25.215</v>
      </c>
      <c r="R510" s="8">
        <v>7.7</v>
      </c>
      <c r="S510" s="16">
        <f t="shared" si="91"/>
        <v>157067.28449999995</v>
      </c>
      <c r="T510" s="16">
        <f t="shared" si="92"/>
        <v>10.6785</v>
      </c>
      <c r="U510" s="17">
        <f t="shared" si="93"/>
        <v>1034.46</v>
      </c>
      <c r="V510">
        <f t="shared" si="94"/>
        <v>493</v>
      </c>
      <c r="W510">
        <f t="shared" si="95"/>
        <v>595</v>
      </c>
      <c r="X510">
        <f t="shared" si="96"/>
        <v>493</v>
      </c>
      <c r="Y510" s="17">
        <f t="shared" si="97"/>
        <v>318.59489756592279</v>
      </c>
      <c r="Z510" t="str">
        <f t="shared" si="98"/>
        <v>Bad Product</v>
      </c>
      <c r="AA510" t="str">
        <f t="shared" si="99"/>
        <v>Bad</v>
      </c>
      <c r="AB510" t="str">
        <f t="shared" si="100"/>
        <v>Medium</v>
      </c>
      <c r="AC510">
        <f t="shared" si="101"/>
        <v>52969.203000000038</v>
      </c>
      <c r="AD510">
        <f t="shared" si="102"/>
        <v>27510.314999999999</v>
      </c>
      <c r="AE510">
        <f t="shared" si="103"/>
        <v>23043.226499999997</v>
      </c>
    </row>
    <row r="511" spans="1:31" ht="15.75" customHeight="1" x14ac:dyDescent="0.2">
      <c r="A511" s="1"/>
      <c r="B511" s="6" t="s">
        <v>544</v>
      </c>
      <c r="C511" s="6" t="s">
        <v>42</v>
      </c>
      <c r="D511" s="6" t="s">
        <v>43</v>
      </c>
      <c r="E511" s="6" t="s">
        <v>20</v>
      </c>
      <c r="F511" s="6" t="s">
        <v>31</v>
      </c>
      <c r="G511" s="6" t="s">
        <v>22</v>
      </c>
      <c r="H511" s="7">
        <v>61.29</v>
      </c>
      <c r="I511" s="9">
        <v>5</v>
      </c>
      <c r="J511" s="7">
        <v>15.3225</v>
      </c>
      <c r="K511" s="7">
        <v>321.77249999999998</v>
      </c>
      <c r="L511" s="12">
        <v>43553</v>
      </c>
      <c r="M511" s="14">
        <v>0.60277777777777775</v>
      </c>
      <c r="N511" s="6" t="s">
        <v>29</v>
      </c>
      <c r="O511" s="7">
        <v>306.45</v>
      </c>
      <c r="P511" s="2">
        <v>4.7619047620000003</v>
      </c>
      <c r="Q511" s="7">
        <v>15.3225</v>
      </c>
      <c r="R511" s="8">
        <v>7</v>
      </c>
      <c r="S511" s="16">
        <f t="shared" si="91"/>
        <v>156537.76949999994</v>
      </c>
      <c r="T511" s="16">
        <f t="shared" si="92"/>
        <v>10.6785</v>
      </c>
      <c r="U511" s="17">
        <f t="shared" si="93"/>
        <v>1034.46</v>
      </c>
      <c r="V511">
        <f t="shared" si="94"/>
        <v>492</v>
      </c>
      <c r="W511">
        <f t="shared" si="95"/>
        <v>595</v>
      </c>
      <c r="X511">
        <f t="shared" si="96"/>
        <v>492</v>
      </c>
      <c r="Y511" s="17">
        <f t="shared" si="97"/>
        <v>318.1661981707316</v>
      </c>
      <c r="Z511" t="str">
        <f t="shared" si="98"/>
        <v>Bad Product</v>
      </c>
      <c r="AA511" t="str">
        <f t="shared" si="99"/>
        <v>Bad</v>
      </c>
      <c r="AB511" t="str">
        <f t="shared" si="100"/>
        <v>Medium</v>
      </c>
      <c r="AC511">
        <f t="shared" si="101"/>
        <v>52439.688000000038</v>
      </c>
      <c r="AD511">
        <f t="shared" si="102"/>
        <v>26980.800000000003</v>
      </c>
      <c r="AE511">
        <f t="shared" si="103"/>
        <v>23043.226499999997</v>
      </c>
    </row>
    <row r="512" spans="1:31" ht="15.75" customHeight="1" x14ac:dyDescent="0.2">
      <c r="A512" s="1"/>
      <c r="B512" s="6" t="s">
        <v>545</v>
      </c>
      <c r="C512" s="6" t="s">
        <v>25</v>
      </c>
      <c r="D512" s="6" t="s">
        <v>26</v>
      </c>
      <c r="E512" s="6" t="s">
        <v>20</v>
      </c>
      <c r="F512" s="6" t="s">
        <v>21</v>
      </c>
      <c r="G512" s="6" t="s">
        <v>32</v>
      </c>
      <c r="H512" s="7">
        <v>15.95</v>
      </c>
      <c r="I512" s="9">
        <v>6</v>
      </c>
      <c r="J512" s="7">
        <v>4.7850000000000001</v>
      </c>
      <c r="K512" s="7">
        <v>100.485</v>
      </c>
      <c r="L512" s="12">
        <v>43505</v>
      </c>
      <c r="M512" s="14">
        <v>0.71875</v>
      </c>
      <c r="N512" s="6" t="s">
        <v>33</v>
      </c>
      <c r="O512" s="7">
        <v>95.7</v>
      </c>
      <c r="P512" s="2">
        <v>4.7619047620000003</v>
      </c>
      <c r="Q512" s="7">
        <v>4.7850000000000001</v>
      </c>
      <c r="R512" s="8">
        <v>5.0999999999999996</v>
      </c>
      <c r="S512" s="16">
        <f t="shared" si="91"/>
        <v>156215.99699999994</v>
      </c>
      <c r="T512" s="16">
        <f t="shared" si="92"/>
        <v>10.6785</v>
      </c>
      <c r="U512" s="17">
        <f t="shared" si="93"/>
        <v>1034.46</v>
      </c>
      <c r="V512">
        <f t="shared" si="94"/>
        <v>491</v>
      </c>
      <c r="W512">
        <f t="shared" si="95"/>
        <v>595</v>
      </c>
      <c r="X512">
        <f t="shared" si="96"/>
        <v>491</v>
      </c>
      <c r="Y512" s="17">
        <f t="shared" si="97"/>
        <v>318.15885336048871</v>
      </c>
      <c r="Z512" t="str">
        <f t="shared" si="98"/>
        <v>Bad Product</v>
      </c>
      <c r="AA512" t="str">
        <f t="shared" si="99"/>
        <v>Bad</v>
      </c>
      <c r="AB512" t="str">
        <f t="shared" si="100"/>
        <v>Low</v>
      </c>
      <c r="AC512">
        <f t="shared" si="101"/>
        <v>52117.915500000039</v>
      </c>
      <c r="AD512">
        <f t="shared" si="102"/>
        <v>26980.800000000003</v>
      </c>
      <c r="AE512">
        <f t="shared" si="103"/>
        <v>23043.226499999997</v>
      </c>
    </row>
    <row r="513" spans="1:31" ht="15.75" customHeight="1" x14ac:dyDescent="0.2">
      <c r="A513" s="1"/>
      <c r="B513" s="6" t="s">
        <v>546</v>
      </c>
      <c r="C513" s="6" t="s">
        <v>42</v>
      </c>
      <c r="D513" s="6" t="s">
        <v>43</v>
      </c>
      <c r="E513" s="6" t="s">
        <v>20</v>
      </c>
      <c r="F513" s="6" t="s">
        <v>21</v>
      </c>
      <c r="G513" s="6" t="s">
        <v>36</v>
      </c>
      <c r="H513" s="7">
        <v>90.74</v>
      </c>
      <c r="I513" s="9">
        <v>7</v>
      </c>
      <c r="J513" s="7">
        <v>31.759</v>
      </c>
      <c r="K513" s="7">
        <v>666.93899999999996</v>
      </c>
      <c r="L513" s="12">
        <v>43481</v>
      </c>
      <c r="M513" s="14">
        <v>0.75208333333333333</v>
      </c>
      <c r="N513" s="6" t="s">
        <v>33</v>
      </c>
      <c r="O513" s="7">
        <v>635.17999999999995</v>
      </c>
      <c r="P513" s="2">
        <v>4.7619047620000003</v>
      </c>
      <c r="Q513" s="7">
        <v>31.759</v>
      </c>
      <c r="R513" s="8">
        <v>6.2</v>
      </c>
      <c r="S513" s="16">
        <f t="shared" si="91"/>
        <v>156115.51199999993</v>
      </c>
      <c r="T513" s="16">
        <f t="shared" si="92"/>
        <v>10.6785</v>
      </c>
      <c r="U513" s="17">
        <f t="shared" si="93"/>
        <v>1034.46</v>
      </c>
      <c r="V513">
        <f t="shared" si="94"/>
        <v>490</v>
      </c>
      <c r="W513">
        <f t="shared" si="95"/>
        <v>595</v>
      </c>
      <c r="X513">
        <f t="shared" si="96"/>
        <v>490</v>
      </c>
      <c r="Y513" s="17">
        <f t="shared" si="97"/>
        <v>318.60308571428556</v>
      </c>
      <c r="Z513" t="str">
        <f t="shared" si="98"/>
        <v>Bad Product</v>
      </c>
      <c r="AA513" t="str">
        <f t="shared" si="99"/>
        <v>Bad</v>
      </c>
      <c r="AB513" t="str">
        <f t="shared" si="100"/>
        <v>Low</v>
      </c>
      <c r="AC513">
        <f t="shared" si="101"/>
        <v>52117.915500000039</v>
      </c>
      <c r="AD513">
        <f t="shared" si="102"/>
        <v>26980.800000000003</v>
      </c>
      <c r="AE513">
        <f t="shared" si="103"/>
        <v>23043.226499999997</v>
      </c>
    </row>
    <row r="514" spans="1:31" ht="15.75" customHeight="1" x14ac:dyDescent="0.2">
      <c r="A514" s="1"/>
      <c r="B514" s="6" t="s">
        <v>547</v>
      </c>
      <c r="C514" s="6" t="s">
        <v>18</v>
      </c>
      <c r="D514" s="6" t="s">
        <v>19</v>
      </c>
      <c r="E514" s="6" t="s">
        <v>27</v>
      </c>
      <c r="F514" s="6" t="s">
        <v>21</v>
      </c>
      <c r="G514" s="6" t="s">
        <v>32</v>
      </c>
      <c r="H514" s="7">
        <v>42.91</v>
      </c>
      <c r="I514" s="9">
        <v>5</v>
      </c>
      <c r="J514" s="7">
        <v>10.727499999999999</v>
      </c>
      <c r="K514" s="7">
        <v>225.2775</v>
      </c>
      <c r="L514" s="12">
        <v>43470</v>
      </c>
      <c r="M514" s="14">
        <v>0.72847222222222219</v>
      </c>
      <c r="N514" s="6" t="s">
        <v>23</v>
      </c>
      <c r="O514" s="7">
        <v>214.55</v>
      </c>
      <c r="P514" s="2">
        <v>4.7619047620000003</v>
      </c>
      <c r="Q514" s="7">
        <v>10.727499999999999</v>
      </c>
      <c r="R514" s="8">
        <v>6.1</v>
      </c>
      <c r="S514" s="16">
        <f t="shared" si="91"/>
        <v>155448.57299999992</v>
      </c>
      <c r="T514" s="16">
        <f t="shared" si="92"/>
        <v>10.6785</v>
      </c>
      <c r="U514" s="17">
        <f t="shared" si="93"/>
        <v>1034.46</v>
      </c>
      <c r="V514">
        <f t="shared" si="94"/>
        <v>489</v>
      </c>
      <c r="W514">
        <f t="shared" si="95"/>
        <v>595</v>
      </c>
      <c r="X514">
        <f t="shared" si="96"/>
        <v>489</v>
      </c>
      <c r="Y514" s="17">
        <f t="shared" si="97"/>
        <v>317.89074233128815</v>
      </c>
      <c r="Z514" t="str">
        <f t="shared" si="98"/>
        <v>Bad Product</v>
      </c>
      <c r="AA514" t="str">
        <f t="shared" si="99"/>
        <v>Bad</v>
      </c>
      <c r="AB514" t="str">
        <f t="shared" si="100"/>
        <v>Low</v>
      </c>
      <c r="AC514">
        <f t="shared" si="101"/>
        <v>51450.976500000041</v>
      </c>
      <c r="AD514">
        <f t="shared" si="102"/>
        <v>26313.861000000001</v>
      </c>
      <c r="AE514">
        <f t="shared" si="103"/>
        <v>23043.226499999997</v>
      </c>
    </row>
    <row r="515" spans="1:31" ht="15.75" customHeight="1" x14ac:dyDescent="0.2">
      <c r="A515" s="1"/>
      <c r="B515" s="6" t="s">
        <v>548</v>
      </c>
      <c r="C515" s="6" t="s">
        <v>18</v>
      </c>
      <c r="D515" s="6" t="s">
        <v>19</v>
      </c>
      <c r="E515" s="6" t="s">
        <v>27</v>
      </c>
      <c r="F515" s="6" t="s">
        <v>21</v>
      </c>
      <c r="G515" s="6" t="s">
        <v>46</v>
      </c>
      <c r="H515" s="7">
        <v>54.28</v>
      </c>
      <c r="I515" s="9">
        <v>7</v>
      </c>
      <c r="J515" s="7">
        <v>18.998000000000001</v>
      </c>
      <c r="K515" s="7">
        <v>398.95800000000003</v>
      </c>
      <c r="L515" s="12">
        <v>43492</v>
      </c>
      <c r="M515" s="14">
        <v>0.75347222222222221</v>
      </c>
      <c r="N515" s="6" t="s">
        <v>23</v>
      </c>
      <c r="O515" s="7">
        <v>379.96</v>
      </c>
      <c r="P515" s="2">
        <v>4.7619047620000003</v>
      </c>
      <c r="Q515" s="7">
        <v>18.998000000000001</v>
      </c>
      <c r="R515" s="8">
        <v>9.3000000000000007</v>
      </c>
      <c r="S515" s="16">
        <f t="shared" si="91"/>
        <v>155223.29549999995</v>
      </c>
      <c r="T515" s="16">
        <f t="shared" si="92"/>
        <v>10.6785</v>
      </c>
      <c r="U515" s="17">
        <f t="shared" si="93"/>
        <v>1034.46</v>
      </c>
      <c r="V515">
        <f t="shared" si="94"/>
        <v>488</v>
      </c>
      <c r="W515">
        <f t="shared" si="95"/>
        <v>595</v>
      </c>
      <c r="X515">
        <f t="shared" si="96"/>
        <v>488</v>
      </c>
      <c r="Y515" s="17">
        <f t="shared" si="97"/>
        <v>318.08052356557369</v>
      </c>
      <c r="Z515" t="str">
        <f t="shared" si="98"/>
        <v>Good Product</v>
      </c>
      <c r="AA515" t="str">
        <f t="shared" si="99"/>
        <v>Bad</v>
      </c>
      <c r="AB515" t="str">
        <f t="shared" si="100"/>
        <v>High</v>
      </c>
      <c r="AC515">
        <f t="shared" si="101"/>
        <v>51450.976500000041</v>
      </c>
      <c r="AD515">
        <f t="shared" si="102"/>
        <v>26313.861000000001</v>
      </c>
      <c r="AE515">
        <f t="shared" si="103"/>
        <v>23043.226499999997</v>
      </c>
    </row>
    <row r="516" spans="1:31" ht="15.75" customHeight="1" x14ac:dyDescent="0.2">
      <c r="A516" s="1"/>
      <c r="B516" s="6" t="s">
        <v>549</v>
      </c>
      <c r="C516" s="6" t="s">
        <v>18</v>
      </c>
      <c r="D516" s="6" t="s">
        <v>19</v>
      </c>
      <c r="E516" s="6" t="s">
        <v>27</v>
      </c>
      <c r="F516" s="6" t="s">
        <v>31</v>
      </c>
      <c r="G516" s="6" t="s">
        <v>28</v>
      </c>
      <c r="H516" s="7">
        <v>99.55</v>
      </c>
      <c r="I516" s="9">
        <v>7</v>
      </c>
      <c r="J516" s="7">
        <v>34.842500000000001</v>
      </c>
      <c r="K516" s="7">
        <v>731.6925</v>
      </c>
      <c r="L516" s="12">
        <v>43538</v>
      </c>
      <c r="M516" s="14">
        <v>0.50486111111111109</v>
      </c>
      <c r="N516" s="6" t="s">
        <v>29</v>
      </c>
      <c r="O516" s="7">
        <v>696.85</v>
      </c>
      <c r="P516" s="2">
        <v>4.7619047620000003</v>
      </c>
      <c r="Q516" s="7">
        <v>34.842500000000001</v>
      </c>
      <c r="R516" s="8">
        <v>7.6</v>
      </c>
      <c r="S516" s="16">
        <f t="shared" ref="S516:S579" si="104">SUM(K516:K1515)</f>
        <v>154824.33749999991</v>
      </c>
      <c r="T516" s="16">
        <f t="shared" ref="T516:T579" si="105">MIN(K516:K1515)</f>
        <v>10.6785</v>
      </c>
      <c r="U516" s="17">
        <f t="shared" ref="U516:U579" si="106">MAX(K516:K1515)</f>
        <v>1034.46</v>
      </c>
      <c r="V516">
        <f t="shared" ref="V516:V579" si="107">COUNT(R516:R1515)</f>
        <v>487</v>
      </c>
      <c r="W516">
        <f t="shared" ref="W516:W579" si="108">COUNTBLANK(B1481:R1515)</f>
        <v>595</v>
      </c>
      <c r="X516">
        <f t="shared" ref="X516:X579" si="109">COUNTA(C516:C1515)</f>
        <v>487</v>
      </c>
      <c r="Y516" s="17">
        <f t="shared" ref="Y516:Y579" si="110">AVERAGE(K516:K1515)</f>
        <v>317.91445071868566</v>
      </c>
      <c r="Z516" t="str">
        <f t="shared" ref="Z516:Z579" si="111">IF(R516&gt;8,"Good Product","Bad Product")</f>
        <v>Bad Product</v>
      </c>
      <c r="AA516" t="str">
        <f t="shared" ref="AA516:AA579" si="112">IF(AND(R516&gt;8,K516&gt;500),"Good","Bad")</f>
        <v>Bad</v>
      </c>
      <c r="AB516" t="str">
        <f t="shared" ref="AB516:AB579" si="113">IF(R516&gt;8,"High", IF(R516&lt;6.5,"Low","Medium"))</f>
        <v>Medium</v>
      </c>
      <c r="AC516">
        <f t="shared" ref="AC516:AC579" si="114">SUMIF(C516:C1515,"B",K516:K1515)</f>
        <v>51450.976500000041</v>
      </c>
      <c r="AD516">
        <f t="shared" ref="AD516:AD579" si="115">SUMIFS(K516:K1515,C516:C1515,"B",F516:F1515,"Female")</f>
        <v>26313.861000000001</v>
      </c>
      <c r="AE516">
        <f t="shared" ref="AE516:AE579" si="116">SUMIFS(K516:K1515,C516:C1515,"A",F516:F1515,"Male")</f>
        <v>23043.226499999997</v>
      </c>
    </row>
    <row r="517" spans="1:31" ht="15.75" customHeight="1" x14ac:dyDescent="0.2">
      <c r="A517" s="1"/>
      <c r="B517" s="6" t="s">
        <v>550</v>
      </c>
      <c r="C517" s="6" t="s">
        <v>25</v>
      </c>
      <c r="D517" s="6" t="s">
        <v>26</v>
      </c>
      <c r="E517" s="6" t="s">
        <v>20</v>
      </c>
      <c r="F517" s="6" t="s">
        <v>31</v>
      </c>
      <c r="G517" s="6" t="s">
        <v>36</v>
      </c>
      <c r="H517" s="7">
        <v>58.39</v>
      </c>
      <c r="I517" s="9">
        <v>7</v>
      </c>
      <c r="J517" s="7">
        <v>20.436499999999999</v>
      </c>
      <c r="K517" s="7">
        <v>429.16649999999998</v>
      </c>
      <c r="L517" s="12">
        <v>43519</v>
      </c>
      <c r="M517" s="14">
        <v>0.8256944444444444</v>
      </c>
      <c r="N517" s="6" t="s">
        <v>33</v>
      </c>
      <c r="O517" s="7">
        <v>408.73</v>
      </c>
      <c r="P517" s="2">
        <v>4.7619047620000003</v>
      </c>
      <c r="Q517" s="7">
        <v>20.436499999999999</v>
      </c>
      <c r="R517" s="8">
        <v>8.1999999999999993</v>
      </c>
      <c r="S517" s="16">
        <f t="shared" si="104"/>
        <v>154092.6449999999</v>
      </c>
      <c r="T517" s="16">
        <f t="shared" si="105"/>
        <v>10.6785</v>
      </c>
      <c r="U517" s="17">
        <f t="shared" si="106"/>
        <v>1034.46</v>
      </c>
      <c r="V517">
        <f t="shared" si="107"/>
        <v>486</v>
      </c>
      <c r="W517">
        <f t="shared" si="108"/>
        <v>595</v>
      </c>
      <c r="X517">
        <f t="shared" si="109"/>
        <v>486</v>
      </c>
      <c r="Y517" s="17">
        <f t="shared" si="110"/>
        <v>317.06305555555537</v>
      </c>
      <c r="Z517" t="str">
        <f t="shared" si="111"/>
        <v>Good Product</v>
      </c>
      <c r="AA517" t="str">
        <f t="shared" si="112"/>
        <v>Bad</v>
      </c>
      <c r="AB517" t="str">
        <f t="shared" si="113"/>
        <v>High</v>
      </c>
      <c r="AC517">
        <f t="shared" si="114"/>
        <v>51450.976500000041</v>
      </c>
      <c r="AD517">
        <f t="shared" si="115"/>
        <v>26313.861000000001</v>
      </c>
      <c r="AE517">
        <f t="shared" si="116"/>
        <v>22311.533999999992</v>
      </c>
    </row>
    <row r="518" spans="1:31" ht="15.75" customHeight="1" x14ac:dyDescent="0.2">
      <c r="A518" s="1"/>
      <c r="B518" s="6" t="s">
        <v>551</v>
      </c>
      <c r="C518" s="6" t="s">
        <v>25</v>
      </c>
      <c r="D518" s="6" t="s">
        <v>26</v>
      </c>
      <c r="E518" s="6" t="s">
        <v>20</v>
      </c>
      <c r="F518" s="6" t="s">
        <v>21</v>
      </c>
      <c r="G518" s="6" t="s">
        <v>46</v>
      </c>
      <c r="H518" s="7">
        <v>51.47</v>
      </c>
      <c r="I518" s="9">
        <v>1</v>
      </c>
      <c r="J518" s="7">
        <v>2.5735000000000001</v>
      </c>
      <c r="K518" s="7">
        <v>54.043500000000002</v>
      </c>
      <c r="L518" s="12">
        <v>43542</v>
      </c>
      <c r="M518" s="14">
        <v>0.66111111111111109</v>
      </c>
      <c r="N518" s="6" t="s">
        <v>23</v>
      </c>
      <c r="O518" s="7">
        <v>51.47</v>
      </c>
      <c r="P518" s="2">
        <v>4.7619047620000003</v>
      </c>
      <c r="Q518" s="7">
        <v>2.5735000000000001</v>
      </c>
      <c r="R518" s="8">
        <v>8.5</v>
      </c>
      <c r="S518" s="16">
        <f t="shared" si="104"/>
        <v>153663.47849999991</v>
      </c>
      <c r="T518" s="16">
        <f t="shared" si="105"/>
        <v>10.6785</v>
      </c>
      <c r="U518" s="17">
        <f t="shared" si="106"/>
        <v>1034.46</v>
      </c>
      <c r="V518">
        <f t="shared" si="107"/>
        <v>485</v>
      </c>
      <c r="W518">
        <f t="shared" si="108"/>
        <v>595</v>
      </c>
      <c r="X518">
        <f t="shared" si="109"/>
        <v>485</v>
      </c>
      <c r="Y518" s="17">
        <f t="shared" si="110"/>
        <v>316.83191443298949</v>
      </c>
      <c r="Z518" t="str">
        <f t="shared" si="111"/>
        <v>Good Product</v>
      </c>
      <c r="AA518" t="str">
        <f t="shared" si="112"/>
        <v>Bad</v>
      </c>
      <c r="AB518" t="str">
        <f t="shared" si="113"/>
        <v>High</v>
      </c>
      <c r="AC518">
        <f t="shared" si="114"/>
        <v>51450.976500000041</v>
      </c>
      <c r="AD518">
        <f t="shared" si="115"/>
        <v>26313.861000000001</v>
      </c>
      <c r="AE518">
        <f t="shared" si="116"/>
        <v>22311.533999999992</v>
      </c>
    </row>
    <row r="519" spans="1:31" ht="15.75" customHeight="1" x14ac:dyDescent="0.2">
      <c r="A519" s="1"/>
      <c r="B519" s="6" t="s">
        <v>552</v>
      </c>
      <c r="C519" s="6" t="s">
        <v>42</v>
      </c>
      <c r="D519" s="6" t="s">
        <v>43</v>
      </c>
      <c r="E519" s="6" t="s">
        <v>20</v>
      </c>
      <c r="F519" s="6" t="s">
        <v>31</v>
      </c>
      <c r="G519" s="6" t="s">
        <v>22</v>
      </c>
      <c r="H519" s="7">
        <v>54.86</v>
      </c>
      <c r="I519" s="9">
        <v>5</v>
      </c>
      <c r="J519" s="7">
        <v>13.715</v>
      </c>
      <c r="K519" s="7">
        <v>288.01499999999999</v>
      </c>
      <c r="L519" s="12">
        <v>43553</v>
      </c>
      <c r="M519" s="14">
        <v>0.7</v>
      </c>
      <c r="N519" s="6" t="s">
        <v>23</v>
      </c>
      <c r="O519" s="7">
        <v>274.3</v>
      </c>
      <c r="P519" s="2">
        <v>4.7619047620000003</v>
      </c>
      <c r="Q519" s="7">
        <v>13.715</v>
      </c>
      <c r="R519" s="8">
        <v>9.8000000000000007</v>
      </c>
      <c r="S519" s="16">
        <f t="shared" si="104"/>
        <v>153609.43499999991</v>
      </c>
      <c r="T519" s="16">
        <f t="shared" si="105"/>
        <v>10.6785</v>
      </c>
      <c r="U519" s="17">
        <f t="shared" si="106"/>
        <v>1034.46</v>
      </c>
      <c r="V519">
        <f t="shared" si="107"/>
        <v>484</v>
      </c>
      <c r="W519">
        <f t="shared" si="108"/>
        <v>595</v>
      </c>
      <c r="X519">
        <f t="shared" si="109"/>
        <v>484</v>
      </c>
      <c r="Y519" s="17">
        <f t="shared" si="110"/>
        <v>317.37486570247916</v>
      </c>
      <c r="Z519" t="str">
        <f t="shared" si="111"/>
        <v>Good Product</v>
      </c>
      <c r="AA519" t="str">
        <f t="shared" si="112"/>
        <v>Bad</v>
      </c>
      <c r="AB519" t="str">
        <f t="shared" si="113"/>
        <v>High</v>
      </c>
      <c r="AC519">
        <f t="shared" si="114"/>
        <v>51450.976500000041</v>
      </c>
      <c r="AD519">
        <f t="shared" si="115"/>
        <v>26313.861000000001</v>
      </c>
      <c r="AE519">
        <f t="shared" si="116"/>
        <v>22311.533999999992</v>
      </c>
    </row>
    <row r="520" spans="1:31" ht="15.75" customHeight="1" x14ac:dyDescent="0.2">
      <c r="A520" s="1"/>
      <c r="B520" s="6" t="s">
        <v>553</v>
      </c>
      <c r="C520" s="6" t="s">
        <v>25</v>
      </c>
      <c r="D520" s="6" t="s">
        <v>26</v>
      </c>
      <c r="E520" s="6" t="s">
        <v>20</v>
      </c>
      <c r="F520" s="6" t="s">
        <v>31</v>
      </c>
      <c r="G520" s="6" t="s">
        <v>32</v>
      </c>
      <c r="H520" s="7">
        <v>39.39</v>
      </c>
      <c r="I520" s="9">
        <v>5</v>
      </c>
      <c r="J520" s="7">
        <v>9.8475000000000001</v>
      </c>
      <c r="K520" s="7">
        <v>206.79750000000001</v>
      </c>
      <c r="L520" s="12">
        <v>43487</v>
      </c>
      <c r="M520" s="14">
        <v>0.86527777777777781</v>
      </c>
      <c r="N520" s="6" t="s">
        <v>33</v>
      </c>
      <c r="O520" s="7">
        <v>196.95</v>
      </c>
      <c r="P520" s="2">
        <v>4.7619047620000003</v>
      </c>
      <c r="Q520" s="7">
        <v>9.8475000000000001</v>
      </c>
      <c r="R520" s="8">
        <v>8.6999999999999993</v>
      </c>
      <c r="S520" s="16">
        <f t="shared" si="104"/>
        <v>153321.41999999993</v>
      </c>
      <c r="T520" s="16">
        <f t="shared" si="105"/>
        <v>10.6785</v>
      </c>
      <c r="U520" s="17">
        <f t="shared" si="106"/>
        <v>1034.46</v>
      </c>
      <c r="V520">
        <f t="shared" si="107"/>
        <v>483</v>
      </c>
      <c r="W520">
        <f t="shared" si="108"/>
        <v>595</v>
      </c>
      <c r="X520">
        <f t="shared" si="109"/>
        <v>483</v>
      </c>
      <c r="Y520" s="17">
        <f t="shared" si="110"/>
        <v>317.4356521739129</v>
      </c>
      <c r="Z520" t="str">
        <f t="shared" si="111"/>
        <v>Good Product</v>
      </c>
      <c r="AA520" t="str">
        <f t="shared" si="112"/>
        <v>Bad</v>
      </c>
      <c r="AB520" t="str">
        <f t="shared" si="113"/>
        <v>High</v>
      </c>
      <c r="AC520">
        <f t="shared" si="114"/>
        <v>51162.961500000034</v>
      </c>
      <c r="AD520">
        <f t="shared" si="115"/>
        <v>26313.861000000001</v>
      </c>
      <c r="AE520">
        <f t="shared" si="116"/>
        <v>22311.533999999992</v>
      </c>
    </row>
    <row r="521" spans="1:31" ht="15.75" customHeight="1" x14ac:dyDescent="0.2">
      <c r="A521" s="1"/>
      <c r="B521" s="6" t="s">
        <v>554</v>
      </c>
      <c r="C521" s="6" t="s">
        <v>18</v>
      </c>
      <c r="D521" s="6" t="s">
        <v>19</v>
      </c>
      <c r="E521" s="6" t="s">
        <v>27</v>
      </c>
      <c r="F521" s="6" t="s">
        <v>31</v>
      </c>
      <c r="G521" s="6" t="s">
        <v>32</v>
      </c>
      <c r="H521" s="7">
        <v>34.729999999999997</v>
      </c>
      <c r="I521" s="9">
        <v>2</v>
      </c>
      <c r="J521" s="7">
        <v>3.4729999999999999</v>
      </c>
      <c r="K521" s="7">
        <v>72.933000000000007</v>
      </c>
      <c r="L521" s="12">
        <v>43525</v>
      </c>
      <c r="M521" s="14">
        <v>0.75972222222222219</v>
      </c>
      <c r="N521" s="6" t="s">
        <v>23</v>
      </c>
      <c r="O521" s="7">
        <v>69.459999999999994</v>
      </c>
      <c r="P521" s="2">
        <v>4.7619047620000003</v>
      </c>
      <c r="Q521" s="7">
        <v>3.4729999999999999</v>
      </c>
      <c r="R521" s="8">
        <v>9.6999999999999993</v>
      </c>
      <c r="S521" s="16">
        <f t="shared" si="104"/>
        <v>153114.62249999991</v>
      </c>
      <c r="T521" s="16">
        <f t="shared" si="105"/>
        <v>10.6785</v>
      </c>
      <c r="U521" s="17">
        <f t="shared" si="106"/>
        <v>1034.46</v>
      </c>
      <c r="V521">
        <f t="shared" si="107"/>
        <v>482</v>
      </c>
      <c r="W521">
        <f t="shared" si="108"/>
        <v>595</v>
      </c>
      <c r="X521">
        <f t="shared" si="109"/>
        <v>482</v>
      </c>
      <c r="Y521" s="17">
        <f t="shared" si="110"/>
        <v>317.6651919087135</v>
      </c>
      <c r="Z521" t="str">
        <f t="shared" si="111"/>
        <v>Good Product</v>
      </c>
      <c r="AA521" t="str">
        <f t="shared" si="112"/>
        <v>Bad</v>
      </c>
      <c r="AB521" t="str">
        <f t="shared" si="113"/>
        <v>High</v>
      </c>
      <c r="AC521">
        <f t="shared" si="114"/>
        <v>51162.961500000034</v>
      </c>
      <c r="AD521">
        <f t="shared" si="115"/>
        <v>26313.861000000001</v>
      </c>
      <c r="AE521">
        <f t="shared" si="116"/>
        <v>22311.533999999992</v>
      </c>
    </row>
    <row r="522" spans="1:31" ht="15.75" customHeight="1" x14ac:dyDescent="0.2">
      <c r="A522" s="1"/>
      <c r="B522" s="6" t="s">
        <v>555</v>
      </c>
      <c r="C522" s="6" t="s">
        <v>25</v>
      </c>
      <c r="D522" s="6" t="s">
        <v>26</v>
      </c>
      <c r="E522" s="6" t="s">
        <v>20</v>
      </c>
      <c r="F522" s="6" t="s">
        <v>31</v>
      </c>
      <c r="G522" s="6" t="s">
        <v>36</v>
      </c>
      <c r="H522" s="7">
        <v>71.92</v>
      </c>
      <c r="I522" s="9">
        <v>5</v>
      </c>
      <c r="J522" s="7">
        <v>17.98</v>
      </c>
      <c r="K522" s="7">
        <v>377.58</v>
      </c>
      <c r="L522" s="12">
        <v>43482</v>
      </c>
      <c r="M522" s="14">
        <v>0.62847222222222221</v>
      </c>
      <c r="N522" s="6" t="s">
        <v>33</v>
      </c>
      <c r="O522" s="7">
        <v>359.6</v>
      </c>
      <c r="P522" s="2">
        <v>4.7619047620000003</v>
      </c>
      <c r="Q522" s="7">
        <v>17.98</v>
      </c>
      <c r="R522" s="8">
        <v>4.3</v>
      </c>
      <c r="S522" s="16">
        <f t="shared" si="104"/>
        <v>153041.68949999992</v>
      </c>
      <c r="T522" s="16">
        <f t="shared" si="105"/>
        <v>10.6785</v>
      </c>
      <c r="U522" s="17">
        <f t="shared" si="106"/>
        <v>1034.46</v>
      </c>
      <c r="V522">
        <f t="shared" si="107"/>
        <v>481</v>
      </c>
      <c r="W522">
        <f t="shared" si="108"/>
        <v>595</v>
      </c>
      <c r="X522">
        <f t="shared" si="109"/>
        <v>481</v>
      </c>
      <c r="Y522" s="17">
        <f t="shared" si="110"/>
        <v>318.17399064449046</v>
      </c>
      <c r="Z522" t="str">
        <f t="shared" si="111"/>
        <v>Bad Product</v>
      </c>
      <c r="AA522" t="str">
        <f t="shared" si="112"/>
        <v>Bad</v>
      </c>
      <c r="AB522" t="str">
        <f t="shared" si="113"/>
        <v>Low</v>
      </c>
      <c r="AC522">
        <f t="shared" si="114"/>
        <v>51162.961500000034</v>
      </c>
      <c r="AD522">
        <f t="shared" si="115"/>
        <v>26313.861000000001</v>
      </c>
      <c r="AE522">
        <f t="shared" si="116"/>
        <v>22238.600999999995</v>
      </c>
    </row>
    <row r="523" spans="1:31" ht="15.75" customHeight="1" x14ac:dyDescent="0.2">
      <c r="A523" s="1"/>
      <c r="B523" s="6" t="s">
        <v>556</v>
      </c>
      <c r="C523" s="6" t="s">
        <v>42</v>
      </c>
      <c r="D523" s="6" t="s">
        <v>43</v>
      </c>
      <c r="E523" s="6" t="s">
        <v>27</v>
      </c>
      <c r="F523" s="6" t="s">
        <v>21</v>
      </c>
      <c r="G523" s="6" t="s">
        <v>28</v>
      </c>
      <c r="H523" s="7">
        <v>45.71</v>
      </c>
      <c r="I523" s="9">
        <v>3</v>
      </c>
      <c r="J523" s="7">
        <v>6.8564999999999996</v>
      </c>
      <c r="K523" s="7">
        <v>143.98650000000001</v>
      </c>
      <c r="L523" s="12">
        <v>43550</v>
      </c>
      <c r="M523" s="14">
        <v>0.44027777777777777</v>
      </c>
      <c r="N523" s="6" t="s">
        <v>33</v>
      </c>
      <c r="O523" s="7">
        <v>137.13</v>
      </c>
      <c r="P523" s="2">
        <v>4.7619047620000003</v>
      </c>
      <c r="Q523" s="7">
        <v>6.8564999999999996</v>
      </c>
      <c r="R523" s="8">
        <v>7.7</v>
      </c>
      <c r="S523" s="16">
        <f t="shared" si="104"/>
        <v>152664.1094999999</v>
      </c>
      <c r="T523" s="16">
        <f t="shared" si="105"/>
        <v>10.6785</v>
      </c>
      <c r="U523" s="17">
        <f t="shared" si="106"/>
        <v>1034.46</v>
      </c>
      <c r="V523">
        <f t="shared" si="107"/>
        <v>480</v>
      </c>
      <c r="W523">
        <f t="shared" si="108"/>
        <v>595</v>
      </c>
      <c r="X523">
        <f t="shared" si="109"/>
        <v>480</v>
      </c>
      <c r="Y523" s="17">
        <f t="shared" si="110"/>
        <v>318.05022812499982</v>
      </c>
      <c r="Z523" t="str">
        <f t="shared" si="111"/>
        <v>Bad Product</v>
      </c>
      <c r="AA523" t="str">
        <f t="shared" si="112"/>
        <v>Bad</v>
      </c>
      <c r="AB523" t="str">
        <f t="shared" si="113"/>
        <v>Medium</v>
      </c>
      <c r="AC523">
        <f t="shared" si="114"/>
        <v>51162.961500000034</v>
      </c>
      <c r="AD523">
        <f t="shared" si="115"/>
        <v>26313.861000000001</v>
      </c>
      <c r="AE523">
        <f t="shared" si="116"/>
        <v>22238.600999999995</v>
      </c>
    </row>
    <row r="524" spans="1:31" ht="15.75" customHeight="1" x14ac:dyDescent="0.2">
      <c r="A524" s="1"/>
      <c r="B524" s="6" t="s">
        <v>557</v>
      </c>
      <c r="C524" s="6" t="s">
        <v>25</v>
      </c>
      <c r="D524" s="6" t="s">
        <v>26</v>
      </c>
      <c r="E524" s="6" t="s">
        <v>20</v>
      </c>
      <c r="F524" s="6" t="s">
        <v>21</v>
      </c>
      <c r="G524" s="6" t="s">
        <v>32</v>
      </c>
      <c r="H524" s="7">
        <v>83.17</v>
      </c>
      <c r="I524" s="9">
        <v>6</v>
      </c>
      <c r="J524" s="7">
        <v>24.951000000000001</v>
      </c>
      <c r="K524" s="7">
        <v>523.971</v>
      </c>
      <c r="L524" s="12">
        <v>43544</v>
      </c>
      <c r="M524" s="14">
        <v>0.47430555555555554</v>
      </c>
      <c r="N524" s="6" t="s">
        <v>29</v>
      </c>
      <c r="O524" s="7">
        <v>499.02</v>
      </c>
      <c r="P524" s="2">
        <v>4.7619047620000003</v>
      </c>
      <c r="Q524" s="7">
        <v>24.951000000000001</v>
      </c>
      <c r="R524" s="8">
        <v>7.3</v>
      </c>
      <c r="S524" s="16">
        <f t="shared" si="104"/>
        <v>152520.12299999991</v>
      </c>
      <c r="T524" s="16">
        <f t="shared" si="105"/>
        <v>10.6785</v>
      </c>
      <c r="U524" s="17">
        <f t="shared" si="106"/>
        <v>1034.46</v>
      </c>
      <c r="V524">
        <f t="shared" si="107"/>
        <v>479</v>
      </c>
      <c r="W524">
        <f t="shared" si="108"/>
        <v>595</v>
      </c>
      <c r="X524">
        <f t="shared" si="109"/>
        <v>479</v>
      </c>
      <c r="Y524" s="17">
        <f t="shared" si="110"/>
        <v>318.41361795407079</v>
      </c>
      <c r="Z524" t="str">
        <f t="shared" si="111"/>
        <v>Bad Product</v>
      </c>
      <c r="AA524" t="str">
        <f t="shared" si="112"/>
        <v>Bad</v>
      </c>
      <c r="AB524" t="str">
        <f t="shared" si="113"/>
        <v>Medium</v>
      </c>
      <c r="AC524">
        <f t="shared" si="114"/>
        <v>51018.975000000028</v>
      </c>
      <c r="AD524">
        <f t="shared" si="115"/>
        <v>26169.874500000002</v>
      </c>
      <c r="AE524">
        <f t="shared" si="116"/>
        <v>22238.600999999995</v>
      </c>
    </row>
    <row r="525" spans="1:31" ht="15.75" customHeight="1" x14ac:dyDescent="0.2">
      <c r="A525" s="1"/>
      <c r="B525" s="6" t="s">
        <v>558</v>
      </c>
      <c r="C525" s="6" t="s">
        <v>18</v>
      </c>
      <c r="D525" s="6" t="s">
        <v>19</v>
      </c>
      <c r="E525" s="6" t="s">
        <v>20</v>
      </c>
      <c r="F525" s="6" t="s">
        <v>21</v>
      </c>
      <c r="G525" s="6" t="s">
        <v>32</v>
      </c>
      <c r="H525" s="7">
        <v>37.44</v>
      </c>
      <c r="I525" s="9">
        <v>6</v>
      </c>
      <c r="J525" s="7">
        <v>11.231999999999999</v>
      </c>
      <c r="K525" s="7">
        <v>235.87200000000001</v>
      </c>
      <c r="L525" s="12">
        <v>43502</v>
      </c>
      <c r="M525" s="14">
        <v>0.57986111111111116</v>
      </c>
      <c r="N525" s="6" t="s">
        <v>33</v>
      </c>
      <c r="O525" s="7">
        <v>224.64</v>
      </c>
      <c r="P525" s="2">
        <v>4.7619047620000003</v>
      </c>
      <c r="Q525" s="7">
        <v>11.231999999999999</v>
      </c>
      <c r="R525" s="8">
        <v>5.9</v>
      </c>
      <c r="S525" s="16">
        <f t="shared" si="104"/>
        <v>151996.15199999989</v>
      </c>
      <c r="T525" s="16">
        <f t="shared" si="105"/>
        <v>10.6785</v>
      </c>
      <c r="U525" s="17">
        <f t="shared" si="106"/>
        <v>1034.46</v>
      </c>
      <c r="V525">
        <f t="shared" si="107"/>
        <v>478</v>
      </c>
      <c r="W525">
        <f t="shared" si="108"/>
        <v>595</v>
      </c>
      <c r="X525">
        <f t="shared" si="109"/>
        <v>478</v>
      </c>
      <c r="Y525" s="17">
        <f t="shared" si="110"/>
        <v>317.98358158995791</v>
      </c>
      <c r="Z525" t="str">
        <f t="shared" si="111"/>
        <v>Bad Product</v>
      </c>
      <c r="AA525" t="str">
        <f t="shared" si="112"/>
        <v>Bad</v>
      </c>
      <c r="AB525" t="str">
        <f t="shared" si="113"/>
        <v>Low</v>
      </c>
      <c r="AC525">
        <f t="shared" si="114"/>
        <v>51018.975000000028</v>
      </c>
      <c r="AD525">
        <f t="shared" si="115"/>
        <v>26169.874500000002</v>
      </c>
      <c r="AE525">
        <f t="shared" si="116"/>
        <v>22238.600999999995</v>
      </c>
    </row>
    <row r="526" spans="1:31" ht="15.75" customHeight="1" x14ac:dyDescent="0.2">
      <c r="A526" s="1"/>
      <c r="B526" s="6" t="s">
        <v>559</v>
      </c>
      <c r="C526" s="6" t="s">
        <v>25</v>
      </c>
      <c r="D526" s="6" t="s">
        <v>26</v>
      </c>
      <c r="E526" s="6" t="s">
        <v>27</v>
      </c>
      <c r="F526" s="6" t="s">
        <v>31</v>
      </c>
      <c r="G526" s="6" t="s">
        <v>22</v>
      </c>
      <c r="H526" s="7">
        <v>62.87</v>
      </c>
      <c r="I526" s="9">
        <v>2</v>
      </c>
      <c r="J526" s="7">
        <v>6.2869999999999999</v>
      </c>
      <c r="K526" s="7">
        <v>132.02699999999999</v>
      </c>
      <c r="L526" s="12">
        <v>43466</v>
      </c>
      <c r="M526" s="14">
        <v>0.48819444444444443</v>
      </c>
      <c r="N526" s="6" t="s">
        <v>29</v>
      </c>
      <c r="O526" s="7">
        <v>125.74</v>
      </c>
      <c r="P526" s="2">
        <v>4.7619047620000003</v>
      </c>
      <c r="Q526" s="7">
        <v>6.2869999999999999</v>
      </c>
      <c r="R526" s="8">
        <v>5</v>
      </c>
      <c r="S526" s="16">
        <f t="shared" si="104"/>
        <v>151760.27999999988</v>
      </c>
      <c r="T526" s="16">
        <f t="shared" si="105"/>
        <v>10.6785</v>
      </c>
      <c r="U526" s="17">
        <f t="shared" si="106"/>
        <v>1034.46</v>
      </c>
      <c r="V526">
        <f t="shared" si="107"/>
        <v>477</v>
      </c>
      <c r="W526">
        <f t="shared" si="108"/>
        <v>595</v>
      </c>
      <c r="X526">
        <f t="shared" si="109"/>
        <v>477</v>
      </c>
      <c r="Y526" s="17">
        <f t="shared" si="110"/>
        <v>318.15572327043998</v>
      </c>
      <c r="Z526" t="str">
        <f t="shared" si="111"/>
        <v>Bad Product</v>
      </c>
      <c r="AA526" t="str">
        <f t="shared" si="112"/>
        <v>Bad</v>
      </c>
      <c r="AB526" t="str">
        <f t="shared" si="113"/>
        <v>Low</v>
      </c>
      <c r="AC526">
        <f t="shared" si="114"/>
        <v>51018.975000000028</v>
      </c>
      <c r="AD526">
        <f t="shared" si="115"/>
        <v>26169.874500000002</v>
      </c>
      <c r="AE526">
        <f t="shared" si="116"/>
        <v>22238.600999999995</v>
      </c>
    </row>
    <row r="527" spans="1:31" ht="15.75" customHeight="1" x14ac:dyDescent="0.2">
      <c r="A527" s="1"/>
      <c r="B527" s="6" t="s">
        <v>560</v>
      </c>
      <c r="C527" s="6" t="s">
        <v>18</v>
      </c>
      <c r="D527" s="6" t="s">
        <v>19</v>
      </c>
      <c r="E527" s="6" t="s">
        <v>27</v>
      </c>
      <c r="F527" s="6" t="s">
        <v>31</v>
      </c>
      <c r="G527" s="6" t="s">
        <v>44</v>
      </c>
      <c r="H527" s="7">
        <v>81.709999999999994</v>
      </c>
      <c r="I527" s="9">
        <v>6</v>
      </c>
      <c r="J527" s="7">
        <v>24.513000000000002</v>
      </c>
      <c r="K527" s="7">
        <v>514.77300000000002</v>
      </c>
      <c r="L527" s="12">
        <v>43492</v>
      </c>
      <c r="M527" s="14">
        <v>0.60833333333333328</v>
      </c>
      <c r="N527" s="6" t="s">
        <v>33</v>
      </c>
      <c r="O527" s="7">
        <v>490.26</v>
      </c>
      <c r="P527" s="2">
        <v>4.7619047620000003</v>
      </c>
      <c r="Q527" s="7">
        <v>24.513000000000002</v>
      </c>
      <c r="R527" s="8">
        <v>8</v>
      </c>
      <c r="S527" s="16">
        <f t="shared" si="104"/>
        <v>151628.25299999988</v>
      </c>
      <c r="T527" s="16">
        <f t="shared" si="105"/>
        <v>10.6785</v>
      </c>
      <c r="U527" s="17">
        <f t="shared" si="106"/>
        <v>1034.46</v>
      </c>
      <c r="V527">
        <f t="shared" si="107"/>
        <v>476</v>
      </c>
      <c r="W527">
        <f t="shared" si="108"/>
        <v>595</v>
      </c>
      <c r="X527">
        <f t="shared" si="109"/>
        <v>476</v>
      </c>
      <c r="Y527" s="17">
        <f t="shared" si="110"/>
        <v>318.54674999999975</v>
      </c>
      <c r="Z527" t="str">
        <f t="shared" si="111"/>
        <v>Bad Product</v>
      </c>
      <c r="AA527" t="str">
        <f t="shared" si="112"/>
        <v>Bad</v>
      </c>
      <c r="AB527" t="str">
        <f t="shared" si="113"/>
        <v>Medium</v>
      </c>
      <c r="AC527">
        <f t="shared" si="114"/>
        <v>51018.975000000028</v>
      </c>
      <c r="AD527">
        <f t="shared" si="115"/>
        <v>26169.874500000002</v>
      </c>
      <c r="AE527">
        <f t="shared" si="116"/>
        <v>22238.600999999995</v>
      </c>
    </row>
    <row r="528" spans="1:31" ht="15.75" customHeight="1" x14ac:dyDescent="0.2">
      <c r="A528" s="1"/>
      <c r="B528" s="6" t="s">
        <v>561</v>
      </c>
      <c r="C528" s="6" t="s">
        <v>18</v>
      </c>
      <c r="D528" s="6" t="s">
        <v>19</v>
      </c>
      <c r="E528" s="6" t="s">
        <v>20</v>
      </c>
      <c r="F528" s="6" t="s">
        <v>21</v>
      </c>
      <c r="G528" s="6" t="s">
        <v>36</v>
      </c>
      <c r="H528" s="7">
        <v>91.41</v>
      </c>
      <c r="I528" s="9">
        <v>5</v>
      </c>
      <c r="J528" s="7">
        <v>22.852499999999999</v>
      </c>
      <c r="K528" s="7">
        <v>479.90249999999997</v>
      </c>
      <c r="L528" s="12">
        <v>43521</v>
      </c>
      <c r="M528" s="14">
        <v>0.66874999999999996</v>
      </c>
      <c r="N528" s="6" t="s">
        <v>23</v>
      </c>
      <c r="O528" s="7">
        <v>457.05</v>
      </c>
      <c r="P528" s="2">
        <v>4.7619047620000003</v>
      </c>
      <c r="Q528" s="7">
        <v>22.852499999999999</v>
      </c>
      <c r="R528" s="8">
        <v>7.1</v>
      </c>
      <c r="S528" s="16">
        <f t="shared" si="104"/>
        <v>151113.47999999989</v>
      </c>
      <c r="T528" s="16">
        <f t="shared" si="105"/>
        <v>10.6785</v>
      </c>
      <c r="U528" s="17">
        <f t="shared" si="106"/>
        <v>1034.46</v>
      </c>
      <c r="V528">
        <f t="shared" si="107"/>
        <v>475</v>
      </c>
      <c r="W528">
        <f t="shared" si="108"/>
        <v>595</v>
      </c>
      <c r="X528">
        <f t="shared" si="109"/>
        <v>475</v>
      </c>
      <c r="Y528" s="17">
        <f t="shared" si="110"/>
        <v>318.13364210526294</v>
      </c>
      <c r="Z528" t="str">
        <f t="shared" si="111"/>
        <v>Bad Product</v>
      </c>
      <c r="AA528" t="str">
        <f t="shared" si="112"/>
        <v>Bad</v>
      </c>
      <c r="AB528" t="str">
        <f t="shared" si="113"/>
        <v>Medium</v>
      </c>
      <c r="AC528">
        <f t="shared" si="114"/>
        <v>51018.975000000028</v>
      </c>
      <c r="AD528">
        <f t="shared" si="115"/>
        <v>26169.874500000002</v>
      </c>
      <c r="AE528">
        <f t="shared" si="116"/>
        <v>21723.827999999994</v>
      </c>
    </row>
    <row r="529" spans="1:31" ht="15.75" customHeight="1" x14ac:dyDescent="0.2">
      <c r="A529" s="1"/>
      <c r="B529" s="6" t="s">
        <v>562</v>
      </c>
      <c r="C529" s="6" t="s">
        <v>42</v>
      </c>
      <c r="D529" s="6" t="s">
        <v>43</v>
      </c>
      <c r="E529" s="6" t="s">
        <v>27</v>
      </c>
      <c r="F529" s="6" t="s">
        <v>31</v>
      </c>
      <c r="G529" s="6" t="s">
        <v>46</v>
      </c>
      <c r="H529" s="7">
        <v>39.21</v>
      </c>
      <c r="I529" s="9">
        <v>4</v>
      </c>
      <c r="J529" s="7">
        <v>7.8419999999999996</v>
      </c>
      <c r="K529" s="7">
        <v>164.68199999999999</v>
      </c>
      <c r="L529" s="12">
        <v>43481</v>
      </c>
      <c r="M529" s="14">
        <v>0.8354166666666667</v>
      </c>
      <c r="N529" s="6" t="s">
        <v>33</v>
      </c>
      <c r="O529" s="7">
        <v>156.84</v>
      </c>
      <c r="P529" s="2">
        <v>4.7619047620000003</v>
      </c>
      <c r="Q529" s="7">
        <v>7.8419999999999996</v>
      </c>
      <c r="R529" s="8">
        <v>9</v>
      </c>
      <c r="S529" s="16">
        <f t="shared" si="104"/>
        <v>150633.5774999999</v>
      </c>
      <c r="T529" s="16">
        <f t="shared" si="105"/>
        <v>10.6785</v>
      </c>
      <c r="U529" s="17">
        <f t="shared" si="106"/>
        <v>1034.46</v>
      </c>
      <c r="V529">
        <f t="shared" si="107"/>
        <v>474</v>
      </c>
      <c r="W529">
        <f t="shared" si="108"/>
        <v>595</v>
      </c>
      <c r="X529">
        <f t="shared" si="109"/>
        <v>474</v>
      </c>
      <c r="Y529" s="17">
        <f t="shared" si="110"/>
        <v>317.7923575949365</v>
      </c>
      <c r="Z529" t="str">
        <f t="shared" si="111"/>
        <v>Good Product</v>
      </c>
      <c r="AA529" t="str">
        <f t="shared" si="112"/>
        <v>Bad</v>
      </c>
      <c r="AB529" t="str">
        <f t="shared" si="113"/>
        <v>High</v>
      </c>
      <c r="AC529">
        <f t="shared" si="114"/>
        <v>51018.975000000028</v>
      </c>
      <c r="AD529">
        <f t="shared" si="115"/>
        <v>26169.874500000002</v>
      </c>
      <c r="AE529">
        <f t="shared" si="116"/>
        <v>21723.827999999994</v>
      </c>
    </row>
    <row r="530" spans="1:31" ht="15.75" customHeight="1" x14ac:dyDescent="0.2">
      <c r="A530" s="1"/>
      <c r="B530" s="6" t="s">
        <v>563</v>
      </c>
      <c r="C530" s="6" t="s">
        <v>42</v>
      </c>
      <c r="D530" s="6" t="s">
        <v>43</v>
      </c>
      <c r="E530" s="6" t="s">
        <v>20</v>
      </c>
      <c r="F530" s="6" t="s">
        <v>31</v>
      </c>
      <c r="G530" s="6" t="s">
        <v>46</v>
      </c>
      <c r="H530" s="7">
        <v>59.86</v>
      </c>
      <c r="I530" s="9">
        <v>2</v>
      </c>
      <c r="J530" s="7">
        <v>5.9859999999999998</v>
      </c>
      <c r="K530" s="7">
        <v>125.706</v>
      </c>
      <c r="L530" s="12">
        <v>43478</v>
      </c>
      <c r="M530" s="14">
        <v>0.62152777777777779</v>
      </c>
      <c r="N530" s="6" t="s">
        <v>23</v>
      </c>
      <c r="O530" s="7">
        <v>119.72</v>
      </c>
      <c r="P530" s="2">
        <v>4.7619047620000003</v>
      </c>
      <c r="Q530" s="7">
        <v>5.9859999999999998</v>
      </c>
      <c r="R530" s="8">
        <v>6.7</v>
      </c>
      <c r="S530" s="16">
        <f t="shared" si="104"/>
        <v>150468.8954999999</v>
      </c>
      <c r="T530" s="16">
        <f t="shared" si="105"/>
        <v>10.6785</v>
      </c>
      <c r="U530" s="17">
        <f t="shared" si="106"/>
        <v>1034.46</v>
      </c>
      <c r="V530">
        <f t="shared" si="107"/>
        <v>473</v>
      </c>
      <c r="W530">
        <f t="shared" si="108"/>
        <v>595</v>
      </c>
      <c r="X530">
        <f t="shared" si="109"/>
        <v>473</v>
      </c>
      <c r="Y530" s="17">
        <f t="shared" si="110"/>
        <v>318.11605813953469</v>
      </c>
      <c r="Z530" t="str">
        <f t="shared" si="111"/>
        <v>Bad Product</v>
      </c>
      <c r="AA530" t="str">
        <f t="shared" si="112"/>
        <v>Bad</v>
      </c>
      <c r="AB530" t="str">
        <f t="shared" si="113"/>
        <v>Medium</v>
      </c>
      <c r="AC530">
        <f t="shared" si="114"/>
        <v>50854.293000000027</v>
      </c>
      <c r="AD530">
        <f t="shared" si="115"/>
        <v>26169.874500000002</v>
      </c>
      <c r="AE530">
        <f t="shared" si="116"/>
        <v>21723.827999999994</v>
      </c>
    </row>
    <row r="531" spans="1:31" ht="15.75" customHeight="1" x14ac:dyDescent="0.2">
      <c r="A531" s="1"/>
      <c r="B531" s="6" t="s">
        <v>564</v>
      </c>
      <c r="C531" s="6" t="s">
        <v>42</v>
      </c>
      <c r="D531" s="6" t="s">
        <v>43</v>
      </c>
      <c r="E531" s="6" t="s">
        <v>20</v>
      </c>
      <c r="F531" s="6" t="s">
        <v>21</v>
      </c>
      <c r="G531" s="6" t="s">
        <v>44</v>
      </c>
      <c r="H531" s="7">
        <v>54.36</v>
      </c>
      <c r="I531" s="9">
        <v>10</v>
      </c>
      <c r="J531" s="7">
        <v>27.18</v>
      </c>
      <c r="K531" s="7">
        <v>570.78</v>
      </c>
      <c r="L531" s="12">
        <v>43503</v>
      </c>
      <c r="M531" s="14">
        <v>0.4777777777777778</v>
      </c>
      <c r="N531" s="6" t="s">
        <v>33</v>
      </c>
      <c r="O531" s="7">
        <v>543.6</v>
      </c>
      <c r="P531" s="2">
        <v>4.7619047620000003</v>
      </c>
      <c r="Q531" s="7">
        <v>27.18</v>
      </c>
      <c r="R531" s="8">
        <v>6.1</v>
      </c>
      <c r="S531" s="16">
        <f t="shared" si="104"/>
        <v>150343.18949999989</v>
      </c>
      <c r="T531" s="16">
        <f t="shared" si="105"/>
        <v>10.6785</v>
      </c>
      <c r="U531" s="17">
        <f t="shared" si="106"/>
        <v>1034.46</v>
      </c>
      <c r="V531">
        <f t="shared" si="107"/>
        <v>472</v>
      </c>
      <c r="W531">
        <f t="shared" si="108"/>
        <v>595</v>
      </c>
      <c r="X531">
        <f t="shared" si="109"/>
        <v>472</v>
      </c>
      <c r="Y531" s="17">
        <f t="shared" si="110"/>
        <v>318.52370656779635</v>
      </c>
      <c r="Z531" t="str">
        <f t="shared" si="111"/>
        <v>Bad Product</v>
      </c>
      <c r="AA531" t="str">
        <f t="shared" si="112"/>
        <v>Bad</v>
      </c>
      <c r="AB531" t="str">
        <f t="shared" si="113"/>
        <v>Low</v>
      </c>
      <c r="AC531">
        <f t="shared" si="114"/>
        <v>50728.587000000029</v>
      </c>
      <c r="AD531">
        <f t="shared" si="115"/>
        <v>26169.874500000002</v>
      </c>
      <c r="AE531">
        <f t="shared" si="116"/>
        <v>21723.827999999994</v>
      </c>
    </row>
    <row r="532" spans="1:31" ht="15.75" customHeight="1" x14ac:dyDescent="0.2">
      <c r="A532" s="1"/>
      <c r="B532" s="6" t="s">
        <v>565</v>
      </c>
      <c r="C532" s="6" t="s">
        <v>18</v>
      </c>
      <c r="D532" s="6" t="s">
        <v>19</v>
      </c>
      <c r="E532" s="6" t="s">
        <v>27</v>
      </c>
      <c r="F532" s="6" t="s">
        <v>31</v>
      </c>
      <c r="G532" s="6" t="s">
        <v>36</v>
      </c>
      <c r="H532" s="7">
        <v>98.09</v>
      </c>
      <c r="I532" s="9">
        <v>9</v>
      </c>
      <c r="J532" s="7">
        <v>44.140500000000003</v>
      </c>
      <c r="K532" s="7">
        <v>926.95050000000003</v>
      </c>
      <c r="L532" s="12">
        <v>43513</v>
      </c>
      <c r="M532" s="14">
        <v>0.82013888888888886</v>
      </c>
      <c r="N532" s="6" t="s">
        <v>29</v>
      </c>
      <c r="O532" s="7">
        <v>882.81</v>
      </c>
      <c r="P532" s="2">
        <v>4.7619047620000003</v>
      </c>
      <c r="Q532" s="7">
        <v>44.140500000000003</v>
      </c>
      <c r="R532" s="8">
        <v>9.3000000000000007</v>
      </c>
      <c r="S532" s="16">
        <f t="shared" si="104"/>
        <v>149772.40949999989</v>
      </c>
      <c r="T532" s="16">
        <f t="shared" si="105"/>
        <v>10.6785</v>
      </c>
      <c r="U532" s="17">
        <f t="shared" si="106"/>
        <v>1034.46</v>
      </c>
      <c r="V532">
        <f t="shared" si="107"/>
        <v>471</v>
      </c>
      <c r="W532">
        <f t="shared" si="108"/>
        <v>595</v>
      </c>
      <c r="X532">
        <f t="shared" si="109"/>
        <v>471</v>
      </c>
      <c r="Y532" s="17">
        <f t="shared" si="110"/>
        <v>317.98813057324816</v>
      </c>
      <c r="Z532" t="str">
        <f t="shared" si="111"/>
        <v>Good Product</v>
      </c>
      <c r="AA532" t="str">
        <f t="shared" si="112"/>
        <v>Good</v>
      </c>
      <c r="AB532" t="str">
        <f t="shared" si="113"/>
        <v>High</v>
      </c>
      <c r="AC532">
        <f t="shared" si="114"/>
        <v>50157.807000000023</v>
      </c>
      <c r="AD532">
        <f t="shared" si="115"/>
        <v>25599.094500000003</v>
      </c>
      <c r="AE532">
        <f t="shared" si="116"/>
        <v>21723.827999999994</v>
      </c>
    </row>
    <row r="533" spans="1:31" ht="15.75" customHeight="1" x14ac:dyDescent="0.2">
      <c r="A533" s="1"/>
      <c r="B533" s="6" t="s">
        <v>566</v>
      </c>
      <c r="C533" s="6" t="s">
        <v>18</v>
      </c>
      <c r="D533" s="6" t="s">
        <v>19</v>
      </c>
      <c r="E533" s="6" t="s">
        <v>27</v>
      </c>
      <c r="F533" s="6" t="s">
        <v>31</v>
      </c>
      <c r="G533" s="6" t="s">
        <v>22</v>
      </c>
      <c r="H533" s="7">
        <v>25.43</v>
      </c>
      <c r="I533" s="9">
        <v>6</v>
      </c>
      <c r="J533" s="7">
        <v>7.6289999999999996</v>
      </c>
      <c r="K533" s="7">
        <v>160.209</v>
      </c>
      <c r="L533" s="12">
        <v>43508</v>
      </c>
      <c r="M533" s="14">
        <v>0.79236111111111107</v>
      </c>
      <c r="N533" s="6" t="s">
        <v>23</v>
      </c>
      <c r="O533" s="7">
        <v>152.58000000000001</v>
      </c>
      <c r="P533" s="2">
        <v>4.7619047620000003</v>
      </c>
      <c r="Q533" s="7">
        <v>7.6289999999999996</v>
      </c>
      <c r="R533" s="8">
        <v>7</v>
      </c>
      <c r="S533" s="16">
        <f t="shared" si="104"/>
        <v>148845.45899999989</v>
      </c>
      <c r="T533" s="16">
        <f t="shared" si="105"/>
        <v>10.6785</v>
      </c>
      <c r="U533" s="17">
        <f t="shared" si="106"/>
        <v>1034.46</v>
      </c>
      <c r="V533">
        <f t="shared" si="107"/>
        <v>470</v>
      </c>
      <c r="W533">
        <f t="shared" si="108"/>
        <v>595</v>
      </c>
      <c r="X533">
        <f t="shared" si="109"/>
        <v>470</v>
      </c>
      <c r="Y533" s="17">
        <f t="shared" si="110"/>
        <v>316.69246595744659</v>
      </c>
      <c r="Z533" t="str">
        <f t="shared" si="111"/>
        <v>Bad Product</v>
      </c>
      <c r="AA533" t="str">
        <f t="shared" si="112"/>
        <v>Bad</v>
      </c>
      <c r="AB533" t="str">
        <f t="shared" si="113"/>
        <v>Medium</v>
      </c>
      <c r="AC533">
        <f t="shared" si="114"/>
        <v>50157.807000000023</v>
      </c>
      <c r="AD533">
        <f t="shared" si="115"/>
        <v>25599.094500000003</v>
      </c>
      <c r="AE533">
        <f t="shared" si="116"/>
        <v>20796.877500000002</v>
      </c>
    </row>
    <row r="534" spans="1:31" ht="15.75" customHeight="1" x14ac:dyDescent="0.2">
      <c r="A534" s="1"/>
      <c r="B534" s="6" t="s">
        <v>567</v>
      </c>
      <c r="C534" s="6" t="s">
        <v>18</v>
      </c>
      <c r="D534" s="6" t="s">
        <v>19</v>
      </c>
      <c r="E534" s="6" t="s">
        <v>20</v>
      </c>
      <c r="F534" s="6" t="s">
        <v>31</v>
      </c>
      <c r="G534" s="6" t="s">
        <v>46</v>
      </c>
      <c r="H534" s="7">
        <v>86.68</v>
      </c>
      <c r="I534" s="9">
        <v>8</v>
      </c>
      <c r="J534" s="7">
        <v>34.671999999999997</v>
      </c>
      <c r="K534" s="7">
        <v>728.11199999999997</v>
      </c>
      <c r="L534" s="12">
        <v>43489</v>
      </c>
      <c r="M534" s="14">
        <v>0.75277777777777777</v>
      </c>
      <c r="N534" s="6" t="s">
        <v>33</v>
      </c>
      <c r="O534" s="7">
        <v>693.44</v>
      </c>
      <c r="P534" s="2">
        <v>4.7619047620000003</v>
      </c>
      <c r="Q534" s="7">
        <v>34.671999999999997</v>
      </c>
      <c r="R534" s="8">
        <v>7.2</v>
      </c>
      <c r="S534" s="16">
        <f t="shared" si="104"/>
        <v>148685.24999999988</v>
      </c>
      <c r="T534" s="16">
        <f t="shared" si="105"/>
        <v>10.6785</v>
      </c>
      <c r="U534" s="17">
        <f t="shared" si="106"/>
        <v>1034.46</v>
      </c>
      <c r="V534">
        <f t="shared" si="107"/>
        <v>469</v>
      </c>
      <c r="W534">
        <f t="shared" si="108"/>
        <v>595</v>
      </c>
      <c r="X534">
        <f t="shared" si="109"/>
        <v>469</v>
      </c>
      <c r="Y534" s="17">
        <f t="shared" si="110"/>
        <v>317.02611940298482</v>
      </c>
      <c r="Z534" t="str">
        <f t="shared" si="111"/>
        <v>Bad Product</v>
      </c>
      <c r="AA534" t="str">
        <f t="shared" si="112"/>
        <v>Bad</v>
      </c>
      <c r="AB534" t="str">
        <f t="shared" si="113"/>
        <v>Medium</v>
      </c>
      <c r="AC534">
        <f t="shared" si="114"/>
        <v>50157.807000000023</v>
      </c>
      <c r="AD534">
        <f t="shared" si="115"/>
        <v>25599.094500000003</v>
      </c>
      <c r="AE534">
        <f t="shared" si="116"/>
        <v>20636.6685</v>
      </c>
    </row>
    <row r="535" spans="1:31" ht="15.75" customHeight="1" x14ac:dyDescent="0.2">
      <c r="A535" s="1"/>
      <c r="B535" s="6" t="s">
        <v>568</v>
      </c>
      <c r="C535" s="6" t="s">
        <v>42</v>
      </c>
      <c r="D535" s="6" t="s">
        <v>43</v>
      </c>
      <c r="E535" s="6" t="s">
        <v>27</v>
      </c>
      <c r="F535" s="6" t="s">
        <v>31</v>
      </c>
      <c r="G535" s="6" t="s">
        <v>28</v>
      </c>
      <c r="H535" s="7">
        <v>22.95</v>
      </c>
      <c r="I535" s="9">
        <v>10</v>
      </c>
      <c r="J535" s="7">
        <v>11.475</v>
      </c>
      <c r="K535" s="7">
        <v>240.97499999999999</v>
      </c>
      <c r="L535" s="12">
        <v>43502</v>
      </c>
      <c r="M535" s="14">
        <v>0.80555555555555558</v>
      </c>
      <c r="N535" s="6" t="s">
        <v>23</v>
      </c>
      <c r="O535" s="7">
        <v>229.5</v>
      </c>
      <c r="P535" s="2">
        <v>4.7619047620000003</v>
      </c>
      <c r="Q535" s="7">
        <v>11.475</v>
      </c>
      <c r="R535" s="8">
        <v>8.1999999999999993</v>
      </c>
      <c r="S535" s="16">
        <f t="shared" si="104"/>
        <v>147957.13799999986</v>
      </c>
      <c r="T535" s="16">
        <f t="shared" si="105"/>
        <v>10.6785</v>
      </c>
      <c r="U535" s="17">
        <f t="shared" si="106"/>
        <v>1034.46</v>
      </c>
      <c r="V535">
        <f t="shared" si="107"/>
        <v>468</v>
      </c>
      <c r="W535">
        <f t="shared" si="108"/>
        <v>595</v>
      </c>
      <c r="X535">
        <f t="shared" si="109"/>
        <v>468</v>
      </c>
      <c r="Y535" s="17">
        <f t="shared" si="110"/>
        <v>316.14773076923046</v>
      </c>
      <c r="Z535" t="str">
        <f t="shared" si="111"/>
        <v>Good Product</v>
      </c>
      <c r="AA535" t="str">
        <f t="shared" si="112"/>
        <v>Bad</v>
      </c>
      <c r="AB535" t="str">
        <f t="shared" si="113"/>
        <v>High</v>
      </c>
      <c r="AC535">
        <f t="shared" si="114"/>
        <v>50157.807000000023</v>
      </c>
      <c r="AD535">
        <f t="shared" si="115"/>
        <v>25599.094500000003</v>
      </c>
      <c r="AE535">
        <f t="shared" si="116"/>
        <v>19908.556499999999</v>
      </c>
    </row>
    <row r="536" spans="1:31" ht="15.75" customHeight="1" x14ac:dyDescent="0.2">
      <c r="A536" s="1"/>
      <c r="B536" s="6" t="s">
        <v>569</v>
      </c>
      <c r="C536" s="6" t="s">
        <v>25</v>
      </c>
      <c r="D536" s="6" t="s">
        <v>26</v>
      </c>
      <c r="E536" s="6" t="s">
        <v>27</v>
      </c>
      <c r="F536" s="6" t="s">
        <v>21</v>
      </c>
      <c r="G536" s="6" t="s">
        <v>44</v>
      </c>
      <c r="H536" s="7">
        <v>16.309999999999999</v>
      </c>
      <c r="I536" s="9">
        <v>9</v>
      </c>
      <c r="J536" s="7">
        <v>7.3395000000000001</v>
      </c>
      <c r="K536" s="7">
        <v>154.12950000000001</v>
      </c>
      <c r="L536" s="12">
        <v>43550</v>
      </c>
      <c r="M536" s="14">
        <v>0.43819444444444444</v>
      </c>
      <c r="N536" s="6" t="s">
        <v>23</v>
      </c>
      <c r="O536" s="7">
        <v>146.79</v>
      </c>
      <c r="P536" s="2">
        <v>4.7619047620000003</v>
      </c>
      <c r="Q536" s="7">
        <v>7.3395000000000001</v>
      </c>
      <c r="R536" s="8">
        <v>8.4</v>
      </c>
      <c r="S536" s="16">
        <f t="shared" si="104"/>
        <v>147716.16299999988</v>
      </c>
      <c r="T536" s="16">
        <f t="shared" si="105"/>
        <v>10.6785</v>
      </c>
      <c r="U536" s="17">
        <f t="shared" si="106"/>
        <v>1034.46</v>
      </c>
      <c r="V536">
        <f t="shared" si="107"/>
        <v>467</v>
      </c>
      <c r="W536">
        <f t="shared" si="108"/>
        <v>595</v>
      </c>
      <c r="X536">
        <f t="shared" si="109"/>
        <v>467</v>
      </c>
      <c r="Y536" s="17">
        <f t="shared" si="110"/>
        <v>316.3087002141325</v>
      </c>
      <c r="Z536" t="str">
        <f t="shared" si="111"/>
        <v>Good Product</v>
      </c>
      <c r="AA536" t="str">
        <f t="shared" si="112"/>
        <v>Bad</v>
      </c>
      <c r="AB536" t="str">
        <f t="shared" si="113"/>
        <v>High</v>
      </c>
      <c r="AC536">
        <f t="shared" si="114"/>
        <v>49916.832000000031</v>
      </c>
      <c r="AD536">
        <f t="shared" si="115"/>
        <v>25599.094500000003</v>
      </c>
      <c r="AE536">
        <f t="shared" si="116"/>
        <v>19908.556499999999</v>
      </c>
    </row>
    <row r="537" spans="1:31" ht="15.75" customHeight="1" x14ac:dyDescent="0.2">
      <c r="A537" s="1"/>
      <c r="B537" s="6" t="s">
        <v>570</v>
      </c>
      <c r="C537" s="6" t="s">
        <v>18</v>
      </c>
      <c r="D537" s="6" t="s">
        <v>19</v>
      </c>
      <c r="E537" s="6" t="s">
        <v>27</v>
      </c>
      <c r="F537" s="6" t="s">
        <v>21</v>
      </c>
      <c r="G537" s="6" t="s">
        <v>32</v>
      </c>
      <c r="H537" s="7">
        <v>28.32</v>
      </c>
      <c r="I537" s="9">
        <v>5</v>
      </c>
      <c r="J537" s="7">
        <v>7.08</v>
      </c>
      <c r="K537" s="7">
        <v>148.68</v>
      </c>
      <c r="L537" s="12">
        <v>43535</v>
      </c>
      <c r="M537" s="14">
        <v>0.56111111111111112</v>
      </c>
      <c r="N537" s="6" t="s">
        <v>23</v>
      </c>
      <c r="O537" s="7">
        <v>141.6</v>
      </c>
      <c r="P537" s="2">
        <v>4.7619047620000003</v>
      </c>
      <c r="Q537" s="7">
        <v>7.08</v>
      </c>
      <c r="R537" s="8">
        <v>6.2</v>
      </c>
      <c r="S537" s="16">
        <f t="shared" si="104"/>
        <v>147562.03349999987</v>
      </c>
      <c r="T537" s="16">
        <f t="shared" si="105"/>
        <v>10.6785</v>
      </c>
      <c r="U537" s="17">
        <f t="shared" si="106"/>
        <v>1034.46</v>
      </c>
      <c r="V537">
        <f t="shared" si="107"/>
        <v>466</v>
      </c>
      <c r="W537">
        <f t="shared" si="108"/>
        <v>595</v>
      </c>
      <c r="X537">
        <f t="shared" si="109"/>
        <v>466</v>
      </c>
      <c r="Y537" s="17">
        <f t="shared" si="110"/>
        <v>316.65672424892676</v>
      </c>
      <c r="Z537" t="str">
        <f t="shared" si="111"/>
        <v>Bad Product</v>
      </c>
      <c r="AA537" t="str">
        <f t="shared" si="112"/>
        <v>Bad</v>
      </c>
      <c r="AB537" t="str">
        <f t="shared" si="113"/>
        <v>Low</v>
      </c>
      <c r="AC537">
        <f t="shared" si="114"/>
        <v>49916.832000000031</v>
      </c>
      <c r="AD537">
        <f t="shared" si="115"/>
        <v>25599.094500000003</v>
      </c>
      <c r="AE537">
        <f t="shared" si="116"/>
        <v>19908.556499999999</v>
      </c>
    </row>
    <row r="538" spans="1:31" ht="15.75" customHeight="1" x14ac:dyDescent="0.2">
      <c r="A538" s="1"/>
      <c r="B538" s="6" t="s">
        <v>571</v>
      </c>
      <c r="C538" s="6" t="s">
        <v>25</v>
      </c>
      <c r="D538" s="6" t="s">
        <v>26</v>
      </c>
      <c r="E538" s="6" t="s">
        <v>27</v>
      </c>
      <c r="F538" s="6" t="s">
        <v>31</v>
      </c>
      <c r="G538" s="6" t="s">
        <v>32</v>
      </c>
      <c r="H538" s="7">
        <v>16.670000000000002</v>
      </c>
      <c r="I538" s="9">
        <v>7</v>
      </c>
      <c r="J538" s="7">
        <v>5.8345000000000002</v>
      </c>
      <c r="K538" s="7">
        <v>122.5245</v>
      </c>
      <c r="L538" s="12">
        <v>43503</v>
      </c>
      <c r="M538" s="14">
        <v>0.48333333333333334</v>
      </c>
      <c r="N538" s="6" t="s">
        <v>23</v>
      </c>
      <c r="O538" s="7">
        <v>116.69</v>
      </c>
      <c r="P538" s="2">
        <v>4.7619047620000003</v>
      </c>
      <c r="Q538" s="7">
        <v>5.8345000000000002</v>
      </c>
      <c r="R538" s="8">
        <v>7.4</v>
      </c>
      <c r="S538" s="16">
        <f t="shared" si="104"/>
        <v>147413.35349999985</v>
      </c>
      <c r="T538" s="16">
        <f t="shared" si="105"/>
        <v>10.6785</v>
      </c>
      <c r="U538" s="17">
        <f t="shared" si="106"/>
        <v>1034.46</v>
      </c>
      <c r="V538">
        <f t="shared" si="107"/>
        <v>465</v>
      </c>
      <c r="W538">
        <f t="shared" si="108"/>
        <v>595</v>
      </c>
      <c r="X538">
        <f t="shared" si="109"/>
        <v>465</v>
      </c>
      <c r="Y538" s="17">
        <f t="shared" si="110"/>
        <v>317.0179645161287</v>
      </c>
      <c r="Z538" t="str">
        <f t="shared" si="111"/>
        <v>Bad Product</v>
      </c>
      <c r="AA538" t="str">
        <f t="shared" si="112"/>
        <v>Bad</v>
      </c>
      <c r="AB538" t="str">
        <f t="shared" si="113"/>
        <v>Medium</v>
      </c>
      <c r="AC538">
        <f t="shared" si="114"/>
        <v>49916.832000000031</v>
      </c>
      <c r="AD538">
        <f t="shared" si="115"/>
        <v>25599.094500000003</v>
      </c>
      <c r="AE538">
        <f t="shared" si="116"/>
        <v>19908.556499999999</v>
      </c>
    </row>
    <row r="539" spans="1:31" ht="15.75" customHeight="1" x14ac:dyDescent="0.2">
      <c r="A539" s="1"/>
      <c r="B539" s="6" t="s">
        <v>572</v>
      </c>
      <c r="C539" s="6" t="s">
        <v>42</v>
      </c>
      <c r="D539" s="6" t="s">
        <v>43</v>
      </c>
      <c r="E539" s="6" t="s">
        <v>20</v>
      </c>
      <c r="F539" s="6" t="s">
        <v>21</v>
      </c>
      <c r="G539" s="6" t="s">
        <v>46</v>
      </c>
      <c r="H539" s="7">
        <v>73.959999999999994</v>
      </c>
      <c r="I539" s="9">
        <v>1</v>
      </c>
      <c r="J539" s="7">
        <v>3.698</v>
      </c>
      <c r="K539" s="7">
        <v>77.658000000000001</v>
      </c>
      <c r="L539" s="12">
        <v>43470</v>
      </c>
      <c r="M539" s="14">
        <v>0.48055555555555557</v>
      </c>
      <c r="N539" s="6" t="s">
        <v>33</v>
      </c>
      <c r="O539" s="7">
        <v>73.959999999999994</v>
      </c>
      <c r="P539" s="2">
        <v>4.7619047620000003</v>
      </c>
      <c r="Q539" s="7">
        <v>3.698</v>
      </c>
      <c r="R539" s="8">
        <v>5</v>
      </c>
      <c r="S539" s="16">
        <f t="shared" si="104"/>
        <v>147290.82899999988</v>
      </c>
      <c r="T539" s="16">
        <f t="shared" si="105"/>
        <v>10.6785</v>
      </c>
      <c r="U539" s="17">
        <f t="shared" si="106"/>
        <v>1034.46</v>
      </c>
      <c r="V539">
        <f t="shared" si="107"/>
        <v>464</v>
      </c>
      <c r="W539">
        <f t="shared" si="108"/>
        <v>595</v>
      </c>
      <c r="X539">
        <f t="shared" si="109"/>
        <v>464</v>
      </c>
      <c r="Y539" s="17">
        <f t="shared" si="110"/>
        <v>317.43713146551698</v>
      </c>
      <c r="Z539" t="str">
        <f t="shared" si="111"/>
        <v>Bad Product</v>
      </c>
      <c r="AA539" t="str">
        <f t="shared" si="112"/>
        <v>Bad</v>
      </c>
      <c r="AB539" t="str">
        <f t="shared" si="113"/>
        <v>Low</v>
      </c>
      <c r="AC539">
        <f t="shared" si="114"/>
        <v>49916.832000000031</v>
      </c>
      <c r="AD539">
        <f t="shared" si="115"/>
        <v>25599.094500000003</v>
      </c>
      <c r="AE539">
        <f t="shared" si="116"/>
        <v>19908.556499999999</v>
      </c>
    </row>
    <row r="540" spans="1:31" ht="15.75" customHeight="1" x14ac:dyDescent="0.2">
      <c r="A540" s="1"/>
      <c r="B540" s="6" t="s">
        <v>573</v>
      </c>
      <c r="C540" s="6" t="s">
        <v>18</v>
      </c>
      <c r="D540" s="6" t="s">
        <v>19</v>
      </c>
      <c r="E540" s="6" t="s">
        <v>27</v>
      </c>
      <c r="F540" s="6" t="s">
        <v>31</v>
      </c>
      <c r="G540" s="6" t="s">
        <v>32</v>
      </c>
      <c r="H540" s="7">
        <v>97.94</v>
      </c>
      <c r="I540" s="9">
        <v>1</v>
      </c>
      <c r="J540" s="7">
        <v>4.8970000000000002</v>
      </c>
      <c r="K540" s="7">
        <v>102.837</v>
      </c>
      <c r="L540" s="12">
        <v>43531</v>
      </c>
      <c r="M540" s="14">
        <v>0.48888888888888887</v>
      </c>
      <c r="N540" s="6" t="s">
        <v>23</v>
      </c>
      <c r="O540" s="7">
        <v>97.94</v>
      </c>
      <c r="P540" s="2">
        <v>4.7619047620000003</v>
      </c>
      <c r="Q540" s="7">
        <v>4.8970000000000002</v>
      </c>
      <c r="R540" s="8">
        <v>6.9</v>
      </c>
      <c r="S540" s="16">
        <f t="shared" si="104"/>
        <v>147213.17099999989</v>
      </c>
      <c r="T540" s="16">
        <f t="shared" si="105"/>
        <v>10.6785</v>
      </c>
      <c r="U540" s="17">
        <f t="shared" si="106"/>
        <v>1034.46</v>
      </c>
      <c r="V540">
        <f t="shared" si="107"/>
        <v>463</v>
      </c>
      <c r="W540">
        <f t="shared" si="108"/>
        <v>595</v>
      </c>
      <c r="X540">
        <f t="shared" si="109"/>
        <v>463</v>
      </c>
      <c r="Y540" s="17">
        <f t="shared" si="110"/>
        <v>317.95501295896304</v>
      </c>
      <c r="Z540" t="str">
        <f t="shared" si="111"/>
        <v>Bad Product</v>
      </c>
      <c r="AA540" t="str">
        <f t="shared" si="112"/>
        <v>Bad</v>
      </c>
      <c r="AB540" t="str">
        <f t="shared" si="113"/>
        <v>Medium</v>
      </c>
      <c r="AC540">
        <f t="shared" si="114"/>
        <v>49839.174000000035</v>
      </c>
      <c r="AD540">
        <f t="shared" si="115"/>
        <v>25521.436500000003</v>
      </c>
      <c r="AE540">
        <f t="shared" si="116"/>
        <v>19908.556499999999</v>
      </c>
    </row>
    <row r="541" spans="1:31" ht="15.75" customHeight="1" x14ac:dyDescent="0.2">
      <c r="A541" s="1"/>
      <c r="B541" s="6" t="s">
        <v>574</v>
      </c>
      <c r="C541" s="6" t="s">
        <v>18</v>
      </c>
      <c r="D541" s="6" t="s">
        <v>19</v>
      </c>
      <c r="E541" s="6" t="s">
        <v>27</v>
      </c>
      <c r="F541" s="6" t="s">
        <v>21</v>
      </c>
      <c r="G541" s="6" t="s">
        <v>46</v>
      </c>
      <c r="H541" s="7">
        <v>73.05</v>
      </c>
      <c r="I541" s="9">
        <v>4</v>
      </c>
      <c r="J541" s="7">
        <v>14.61</v>
      </c>
      <c r="K541" s="7">
        <v>306.81</v>
      </c>
      <c r="L541" s="12">
        <v>43521</v>
      </c>
      <c r="M541" s="14">
        <v>0.71944444444444444</v>
      </c>
      <c r="N541" s="6" t="s">
        <v>33</v>
      </c>
      <c r="O541" s="7">
        <v>292.2</v>
      </c>
      <c r="P541" s="2">
        <v>4.7619047620000003</v>
      </c>
      <c r="Q541" s="7">
        <v>14.61</v>
      </c>
      <c r="R541" s="8">
        <v>4.9000000000000004</v>
      </c>
      <c r="S541" s="16">
        <f t="shared" si="104"/>
        <v>147110.33399999989</v>
      </c>
      <c r="T541" s="16">
        <f t="shared" si="105"/>
        <v>10.6785</v>
      </c>
      <c r="U541" s="17">
        <f t="shared" si="106"/>
        <v>1034.46</v>
      </c>
      <c r="V541">
        <f t="shared" si="107"/>
        <v>462</v>
      </c>
      <c r="W541">
        <f t="shared" si="108"/>
        <v>595</v>
      </c>
      <c r="X541">
        <f t="shared" si="109"/>
        <v>462</v>
      </c>
      <c r="Y541" s="17">
        <f t="shared" si="110"/>
        <v>318.42063636363611</v>
      </c>
      <c r="Z541" t="str">
        <f t="shared" si="111"/>
        <v>Bad Product</v>
      </c>
      <c r="AA541" t="str">
        <f t="shared" si="112"/>
        <v>Bad</v>
      </c>
      <c r="AB541" t="str">
        <f t="shared" si="113"/>
        <v>Low</v>
      </c>
      <c r="AC541">
        <f t="shared" si="114"/>
        <v>49839.174000000035</v>
      </c>
      <c r="AD541">
        <f t="shared" si="115"/>
        <v>25521.436500000003</v>
      </c>
      <c r="AE541">
        <f t="shared" si="116"/>
        <v>19805.719499999999</v>
      </c>
    </row>
    <row r="542" spans="1:31" ht="15.75" customHeight="1" x14ac:dyDescent="0.2">
      <c r="A542" s="1"/>
      <c r="B542" s="6" t="s">
        <v>575</v>
      </c>
      <c r="C542" s="6" t="s">
        <v>25</v>
      </c>
      <c r="D542" s="6" t="s">
        <v>26</v>
      </c>
      <c r="E542" s="6" t="s">
        <v>20</v>
      </c>
      <c r="F542" s="6" t="s">
        <v>21</v>
      </c>
      <c r="G542" s="6" t="s">
        <v>44</v>
      </c>
      <c r="H542" s="7">
        <v>87.48</v>
      </c>
      <c r="I542" s="9">
        <v>6</v>
      </c>
      <c r="J542" s="7">
        <v>26.244</v>
      </c>
      <c r="K542" s="7">
        <v>551.12400000000002</v>
      </c>
      <c r="L542" s="12">
        <v>43497</v>
      </c>
      <c r="M542" s="14">
        <v>0.77986111111111112</v>
      </c>
      <c r="N542" s="6" t="s">
        <v>23</v>
      </c>
      <c r="O542" s="7">
        <v>524.88</v>
      </c>
      <c r="P542" s="2">
        <v>4.7619047620000003</v>
      </c>
      <c r="Q542" s="7">
        <v>26.244</v>
      </c>
      <c r="R542" s="8">
        <v>5.0999999999999996</v>
      </c>
      <c r="S542" s="16">
        <f t="shared" si="104"/>
        <v>146803.52399999986</v>
      </c>
      <c r="T542" s="16">
        <f t="shared" si="105"/>
        <v>10.6785</v>
      </c>
      <c r="U542" s="17">
        <f t="shared" si="106"/>
        <v>1034.46</v>
      </c>
      <c r="V542">
        <f t="shared" si="107"/>
        <v>461</v>
      </c>
      <c r="W542">
        <f t="shared" si="108"/>
        <v>595</v>
      </c>
      <c r="X542">
        <f t="shared" si="109"/>
        <v>461</v>
      </c>
      <c r="Y542" s="17">
        <f t="shared" si="110"/>
        <v>318.44582212581315</v>
      </c>
      <c r="Z542" t="str">
        <f t="shared" si="111"/>
        <v>Bad Product</v>
      </c>
      <c r="AA542" t="str">
        <f t="shared" si="112"/>
        <v>Bad</v>
      </c>
      <c r="AB542" t="str">
        <f t="shared" si="113"/>
        <v>Low</v>
      </c>
      <c r="AC542">
        <f t="shared" si="114"/>
        <v>49839.174000000035</v>
      </c>
      <c r="AD542">
        <f t="shared" si="115"/>
        <v>25521.436500000003</v>
      </c>
      <c r="AE542">
        <f t="shared" si="116"/>
        <v>19805.719499999999</v>
      </c>
    </row>
    <row r="543" spans="1:31" ht="15.75" customHeight="1" x14ac:dyDescent="0.2">
      <c r="A543" s="1"/>
      <c r="B543" s="6" t="s">
        <v>576</v>
      </c>
      <c r="C543" s="6" t="s">
        <v>18</v>
      </c>
      <c r="D543" s="6" t="s">
        <v>19</v>
      </c>
      <c r="E543" s="6" t="s">
        <v>27</v>
      </c>
      <c r="F543" s="6" t="s">
        <v>31</v>
      </c>
      <c r="G543" s="6" t="s">
        <v>32</v>
      </c>
      <c r="H543" s="7">
        <v>30.68</v>
      </c>
      <c r="I543" s="9">
        <v>3</v>
      </c>
      <c r="J543" s="7">
        <v>4.6020000000000003</v>
      </c>
      <c r="K543" s="7">
        <v>96.641999999999996</v>
      </c>
      <c r="L543" s="12">
        <v>43487</v>
      </c>
      <c r="M543" s="14">
        <v>0.45833333333333331</v>
      </c>
      <c r="N543" s="6" t="s">
        <v>23</v>
      </c>
      <c r="O543" s="7">
        <v>92.04</v>
      </c>
      <c r="P543" s="2">
        <v>4.7619047620000003</v>
      </c>
      <c r="Q543" s="7">
        <v>4.6020000000000003</v>
      </c>
      <c r="R543" s="8">
        <v>9.1</v>
      </c>
      <c r="S543" s="16">
        <f t="shared" si="104"/>
        <v>146252.39999999988</v>
      </c>
      <c r="T543" s="16">
        <f t="shared" si="105"/>
        <v>10.6785</v>
      </c>
      <c r="U543" s="17">
        <f t="shared" si="106"/>
        <v>1034.46</v>
      </c>
      <c r="V543">
        <f t="shared" si="107"/>
        <v>460</v>
      </c>
      <c r="W543">
        <f t="shared" si="108"/>
        <v>595</v>
      </c>
      <c r="X543">
        <f t="shared" si="109"/>
        <v>460</v>
      </c>
      <c r="Y543" s="17">
        <f t="shared" si="110"/>
        <v>317.93999999999971</v>
      </c>
      <c r="Z543" t="str">
        <f t="shared" si="111"/>
        <v>Good Product</v>
      </c>
      <c r="AA543" t="str">
        <f t="shared" si="112"/>
        <v>Bad</v>
      </c>
      <c r="AB543" t="str">
        <f t="shared" si="113"/>
        <v>High</v>
      </c>
      <c r="AC543">
        <f t="shared" si="114"/>
        <v>49839.174000000035</v>
      </c>
      <c r="AD543">
        <f t="shared" si="115"/>
        <v>25521.436500000003</v>
      </c>
      <c r="AE543">
        <f t="shared" si="116"/>
        <v>19805.719499999999</v>
      </c>
    </row>
    <row r="544" spans="1:31" ht="15.75" customHeight="1" x14ac:dyDescent="0.2">
      <c r="A544" s="1"/>
      <c r="B544" s="6" t="s">
        <v>577</v>
      </c>
      <c r="C544" s="6" t="s">
        <v>25</v>
      </c>
      <c r="D544" s="6" t="s">
        <v>26</v>
      </c>
      <c r="E544" s="6" t="s">
        <v>20</v>
      </c>
      <c r="F544" s="6" t="s">
        <v>31</v>
      </c>
      <c r="G544" s="6" t="s">
        <v>22</v>
      </c>
      <c r="H544" s="7">
        <v>75.88</v>
      </c>
      <c r="I544" s="9">
        <v>1</v>
      </c>
      <c r="J544" s="7">
        <v>3.794</v>
      </c>
      <c r="K544" s="7">
        <v>79.674000000000007</v>
      </c>
      <c r="L544" s="12">
        <v>43468</v>
      </c>
      <c r="M544" s="14">
        <v>0.4375</v>
      </c>
      <c r="N544" s="6" t="s">
        <v>33</v>
      </c>
      <c r="O544" s="7">
        <v>75.88</v>
      </c>
      <c r="P544" s="2">
        <v>4.7619047620000003</v>
      </c>
      <c r="Q544" s="7">
        <v>3.794</v>
      </c>
      <c r="R544" s="8">
        <v>7.1</v>
      </c>
      <c r="S544" s="16">
        <f t="shared" si="104"/>
        <v>146155.75799999989</v>
      </c>
      <c r="T544" s="16">
        <f t="shared" si="105"/>
        <v>10.6785</v>
      </c>
      <c r="U544" s="17">
        <f t="shared" si="106"/>
        <v>1034.46</v>
      </c>
      <c r="V544">
        <f t="shared" si="107"/>
        <v>459</v>
      </c>
      <c r="W544">
        <f t="shared" si="108"/>
        <v>595</v>
      </c>
      <c r="X544">
        <f t="shared" si="109"/>
        <v>459</v>
      </c>
      <c r="Y544" s="17">
        <f t="shared" si="110"/>
        <v>318.42213071895401</v>
      </c>
      <c r="Z544" t="str">
        <f t="shared" si="111"/>
        <v>Bad Product</v>
      </c>
      <c r="AA544" t="str">
        <f t="shared" si="112"/>
        <v>Bad</v>
      </c>
      <c r="AB544" t="str">
        <f t="shared" si="113"/>
        <v>Medium</v>
      </c>
      <c r="AC544">
        <f t="shared" si="114"/>
        <v>49839.174000000035</v>
      </c>
      <c r="AD544">
        <f t="shared" si="115"/>
        <v>25521.436500000003</v>
      </c>
      <c r="AE544">
        <f t="shared" si="116"/>
        <v>19709.077499999999</v>
      </c>
    </row>
    <row r="545" spans="1:31" ht="15.75" customHeight="1" x14ac:dyDescent="0.2">
      <c r="A545" s="1"/>
      <c r="B545" s="6" t="s">
        <v>578</v>
      </c>
      <c r="C545" s="6" t="s">
        <v>42</v>
      </c>
      <c r="D545" s="6" t="s">
        <v>43</v>
      </c>
      <c r="E545" s="6" t="s">
        <v>20</v>
      </c>
      <c r="F545" s="6" t="s">
        <v>21</v>
      </c>
      <c r="G545" s="6" t="s">
        <v>36</v>
      </c>
      <c r="H545" s="7">
        <v>20.18</v>
      </c>
      <c r="I545" s="9">
        <v>4</v>
      </c>
      <c r="J545" s="7">
        <v>4.0359999999999996</v>
      </c>
      <c r="K545" s="7">
        <v>84.756</v>
      </c>
      <c r="L545" s="12">
        <v>43509</v>
      </c>
      <c r="M545" s="14">
        <v>0.50972222222222219</v>
      </c>
      <c r="N545" s="6" t="s">
        <v>33</v>
      </c>
      <c r="O545" s="7">
        <v>80.72</v>
      </c>
      <c r="P545" s="2">
        <v>4.7619047620000003</v>
      </c>
      <c r="Q545" s="7">
        <v>4.0359999999999996</v>
      </c>
      <c r="R545" s="8">
        <v>5</v>
      </c>
      <c r="S545" s="16">
        <f t="shared" si="104"/>
        <v>146076.08399999989</v>
      </c>
      <c r="T545" s="16">
        <f t="shared" si="105"/>
        <v>10.6785</v>
      </c>
      <c r="U545" s="17">
        <f t="shared" si="106"/>
        <v>1034.46</v>
      </c>
      <c r="V545">
        <f t="shared" si="107"/>
        <v>458</v>
      </c>
      <c r="W545">
        <f t="shared" si="108"/>
        <v>595</v>
      </c>
      <c r="X545">
        <f t="shared" si="109"/>
        <v>458</v>
      </c>
      <c r="Y545" s="17">
        <f t="shared" si="110"/>
        <v>318.94341484716131</v>
      </c>
      <c r="Z545" t="str">
        <f t="shared" si="111"/>
        <v>Bad Product</v>
      </c>
      <c r="AA545" t="str">
        <f t="shared" si="112"/>
        <v>Bad</v>
      </c>
      <c r="AB545" t="str">
        <f t="shared" si="113"/>
        <v>Low</v>
      </c>
      <c r="AC545">
        <f t="shared" si="114"/>
        <v>49839.174000000035</v>
      </c>
      <c r="AD545">
        <f t="shared" si="115"/>
        <v>25521.436500000003</v>
      </c>
      <c r="AE545">
        <f t="shared" si="116"/>
        <v>19709.077499999999</v>
      </c>
    </row>
    <row r="546" spans="1:31" ht="15.75" customHeight="1" x14ac:dyDescent="0.2">
      <c r="A546" s="1"/>
      <c r="B546" s="6" t="s">
        <v>579</v>
      </c>
      <c r="C546" s="6" t="s">
        <v>25</v>
      </c>
      <c r="D546" s="6" t="s">
        <v>26</v>
      </c>
      <c r="E546" s="6" t="s">
        <v>20</v>
      </c>
      <c r="F546" s="6" t="s">
        <v>31</v>
      </c>
      <c r="G546" s="6" t="s">
        <v>28</v>
      </c>
      <c r="H546" s="7">
        <v>18.77</v>
      </c>
      <c r="I546" s="9">
        <v>6</v>
      </c>
      <c r="J546" s="7">
        <v>5.6310000000000002</v>
      </c>
      <c r="K546" s="7">
        <v>118.251</v>
      </c>
      <c r="L546" s="12">
        <v>43493</v>
      </c>
      <c r="M546" s="14">
        <v>0.69652777777777775</v>
      </c>
      <c r="N546" s="6" t="s">
        <v>33</v>
      </c>
      <c r="O546" s="7">
        <v>112.62</v>
      </c>
      <c r="P546" s="2">
        <v>4.7619047620000003</v>
      </c>
      <c r="Q546" s="7">
        <v>5.6310000000000002</v>
      </c>
      <c r="R546" s="8">
        <v>5.5</v>
      </c>
      <c r="S546" s="16">
        <f t="shared" si="104"/>
        <v>145991.32799999989</v>
      </c>
      <c r="T546" s="16">
        <f t="shared" si="105"/>
        <v>10.6785</v>
      </c>
      <c r="U546" s="17">
        <f t="shared" si="106"/>
        <v>1034.46</v>
      </c>
      <c r="V546">
        <f t="shared" si="107"/>
        <v>457</v>
      </c>
      <c r="W546">
        <f t="shared" si="108"/>
        <v>595</v>
      </c>
      <c r="X546">
        <f t="shared" si="109"/>
        <v>457</v>
      </c>
      <c r="Y546" s="17">
        <f t="shared" si="110"/>
        <v>319.45585995623611</v>
      </c>
      <c r="Z546" t="str">
        <f t="shared" si="111"/>
        <v>Bad Product</v>
      </c>
      <c r="AA546" t="str">
        <f t="shared" si="112"/>
        <v>Bad</v>
      </c>
      <c r="AB546" t="str">
        <f t="shared" si="113"/>
        <v>Low</v>
      </c>
      <c r="AC546">
        <f t="shared" si="114"/>
        <v>49754.418000000027</v>
      </c>
      <c r="AD546">
        <f t="shared" si="115"/>
        <v>25436.680500000002</v>
      </c>
      <c r="AE546">
        <f t="shared" si="116"/>
        <v>19709.077499999999</v>
      </c>
    </row>
    <row r="547" spans="1:31" ht="15.75" customHeight="1" x14ac:dyDescent="0.2">
      <c r="A547" s="1"/>
      <c r="B547" s="6" t="s">
        <v>580</v>
      </c>
      <c r="C547" s="6" t="s">
        <v>42</v>
      </c>
      <c r="D547" s="6" t="s">
        <v>43</v>
      </c>
      <c r="E547" s="6" t="s">
        <v>27</v>
      </c>
      <c r="F547" s="6" t="s">
        <v>21</v>
      </c>
      <c r="G547" s="6" t="s">
        <v>44</v>
      </c>
      <c r="H547" s="7">
        <v>71.2</v>
      </c>
      <c r="I547" s="9">
        <v>1</v>
      </c>
      <c r="J547" s="7">
        <v>3.56</v>
      </c>
      <c r="K547" s="7">
        <v>74.760000000000005</v>
      </c>
      <c r="L547" s="12">
        <v>43470</v>
      </c>
      <c r="M547" s="14">
        <v>0.86111111111111116</v>
      </c>
      <c r="N547" s="6" t="s">
        <v>33</v>
      </c>
      <c r="O547" s="7">
        <v>71.2</v>
      </c>
      <c r="P547" s="2">
        <v>4.7619047620000003</v>
      </c>
      <c r="Q547" s="7">
        <v>3.56</v>
      </c>
      <c r="R547" s="8">
        <v>9.1999999999999993</v>
      </c>
      <c r="S547" s="16">
        <f t="shared" si="104"/>
        <v>145873.0769999999</v>
      </c>
      <c r="T547" s="16">
        <f t="shared" si="105"/>
        <v>10.6785</v>
      </c>
      <c r="U547" s="17">
        <f t="shared" si="106"/>
        <v>1034.46</v>
      </c>
      <c r="V547">
        <f t="shared" si="107"/>
        <v>456</v>
      </c>
      <c r="W547">
        <f t="shared" si="108"/>
        <v>595</v>
      </c>
      <c r="X547">
        <f t="shared" si="109"/>
        <v>456</v>
      </c>
      <c r="Y547" s="17">
        <f t="shared" si="110"/>
        <v>319.89709868421033</v>
      </c>
      <c r="Z547" t="str">
        <f t="shared" si="111"/>
        <v>Good Product</v>
      </c>
      <c r="AA547" t="str">
        <f t="shared" si="112"/>
        <v>Bad</v>
      </c>
      <c r="AB547" t="str">
        <f t="shared" si="113"/>
        <v>High</v>
      </c>
      <c r="AC547">
        <f t="shared" si="114"/>
        <v>49754.418000000027</v>
      </c>
      <c r="AD547">
        <f t="shared" si="115"/>
        <v>25436.680500000002</v>
      </c>
      <c r="AE547">
        <f t="shared" si="116"/>
        <v>19709.077499999999</v>
      </c>
    </row>
    <row r="548" spans="1:31" ht="15.75" customHeight="1" x14ac:dyDescent="0.2">
      <c r="A548" s="1"/>
      <c r="B548" s="6" t="s">
        <v>581</v>
      </c>
      <c r="C548" s="6" t="s">
        <v>42</v>
      </c>
      <c r="D548" s="6" t="s">
        <v>43</v>
      </c>
      <c r="E548" s="6" t="s">
        <v>20</v>
      </c>
      <c r="F548" s="6" t="s">
        <v>31</v>
      </c>
      <c r="G548" s="6" t="s">
        <v>32</v>
      </c>
      <c r="H548" s="7">
        <v>38.81</v>
      </c>
      <c r="I548" s="9">
        <v>4</v>
      </c>
      <c r="J548" s="7">
        <v>7.7619999999999996</v>
      </c>
      <c r="K548" s="7">
        <v>163.00200000000001</v>
      </c>
      <c r="L548" s="12">
        <v>43543</v>
      </c>
      <c r="M548" s="14">
        <v>0.56944444444444442</v>
      </c>
      <c r="N548" s="6" t="s">
        <v>23</v>
      </c>
      <c r="O548" s="7">
        <v>155.24</v>
      </c>
      <c r="P548" s="2">
        <v>4.7619047620000003</v>
      </c>
      <c r="Q548" s="7">
        <v>7.7619999999999996</v>
      </c>
      <c r="R548" s="8">
        <v>4.9000000000000004</v>
      </c>
      <c r="S548" s="16">
        <f t="shared" si="104"/>
        <v>145798.31699999989</v>
      </c>
      <c r="T548" s="16">
        <f t="shared" si="105"/>
        <v>10.6785</v>
      </c>
      <c r="U548" s="17">
        <f t="shared" si="106"/>
        <v>1034.46</v>
      </c>
      <c r="V548">
        <f t="shared" si="107"/>
        <v>455</v>
      </c>
      <c r="W548">
        <f t="shared" si="108"/>
        <v>595</v>
      </c>
      <c r="X548">
        <f t="shared" si="109"/>
        <v>455</v>
      </c>
      <c r="Y548" s="17">
        <f t="shared" si="110"/>
        <v>320.43586153846132</v>
      </c>
      <c r="Z548" t="str">
        <f t="shared" si="111"/>
        <v>Bad Product</v>
      </c>
      <c r="AA548" t="str">
        <f t="shared" si="112"/>
        <v>Bad</v>
      </c>
      <c r="AB548" t="str">
        <f t="shared" si="113"/>
        <v>Low</v>
      </c>
      <c r="AC548">
        <f t="shared" si="114"/>
        <v>49679.658000000025</v>
      </c>
      <c r="AD548">
        <f t="shared" si="115"/>
        <v>25361.920500000004</v>
      </c>
      <c r="AE548">
        <f t="shared" si="116"/>
        <v>19709.077499999999</v>
      </c>
    </row>
    <row r="549" spans="1:31" ht="15.75" customHeight="1" x14ac:dyDescent="0.2">
      <c r="A549" s="1"/>
      <c r="B549" s="6" t="s">
        <v>582</v>
      </c>
      <c r="C549" s="6" t="s">
        <v>18</v>
      </c>
      <c r="D549" s="6" t="s">
        <v>19</v>
      </c>
      <c r="E549" s="6" t="s">
        <v>27</v>
      </c>
      <c r="F549" s="6" t="s">
        <v>21</v>
      </c>
      <c r="G549" s="6" t="s">
        <v>46</v>
      </c>
      <c r="H549" s="7">
        <v>29.42</v>
      </c>
      <c r="I549" s="9">
        <v>10</v>
      </c>
      <c r="J549" s="7">
        <v>14.71</v>
      </c>
      <c r="K549" s="7">
        <v>308.91000000000003</v>
      </c>
      <c r="L549" s="12">
        <v>43477</v>
      </c>
      <c r="M549" s="14">
        <v>0.68263888888888891</v>
      </c>
      <c r="N549" s="6" t="s">
        <v>23</v>
      </c>
      <c r="O549" s="7">
        <v>294.2</v>
      </c>
      <c r="P549" s="2">
        <v>4.7619047620000003</v>
      </c>
      <c r="Q549" s="7">
        <v>14.71</v>
      </c>
      <c r="R549" s="8">
        <v>8.9</v>
      </c>
      <c r="S549" s="16">
        <f t="shared" si="104"/>
        <v>145635.31499999992</v>
      </c>
      <c r="T549" s="16">
        <f t="shared" si="105"/>
        <v>10.6785</v>
      </c>
      <c r="U549" s="17">
        <f t="shared" si="106"/>
        <v>1034.46</v>
      </c>
      <c r="V549">
        <f t="shared" si="107"/>
        <v>454</v>
      </c>
      <c r="W549">
        <f t="shared" si="108"/>
        <v>595</v>
      </c>
      <c r="X549">
        <f t="shared" si="109"/>
        <v>454</v>
      </c>
      <c r="Y549" s="17">
        <f t="shared" si="110"/>
        <v>320.7826321585901</v>
      </c>
      <c r="Z549" t="str">
        <f t="shared" si="111"/>
        <v>Good Product</v>
      </c>
      <c r="AA549" t="str">
        <f t="shared" si="112"/>
        <v>Bad</v>
      </c>
      <c r="AB549" t="str">
        <f t="shared" si="113"/>
        <v>High</v>
      </c>
      <c r="AC549">
        <f t="shared" si="114"/>
        <v>49516.656000000025</v>
      </c>
      <c r="AD549">
        <f t="shared" si="115"/>
        <v>25361.920500000004</v>
      </c>
      <c r="AE549">
        <f t="shared" si="116"/>
        <v>19709.077499999999</v>
      </c>
    </row>
    <row r="550" spans="1:31" ht="15.75" customHeight="1" x14ac:dyDescent="0.2">
      <c r="A550" s="1"/>
      <c r="B550" s="6" t="s">
        <v>583</v>
      </c>
      <c r="C550" s="6" t="s">
        <v>18</v>
      </c>
      <c r="D550" s="6" t="s">
        <v>19</v>
      </c>
      <c r="E550" s="6" t="s">
        <v>27</v>
      </c>
      <c r="F550" s="6" t="s">
        <v>31</v>
      </c>
      <c r="G550" s="6" t="s">
        <v>36</v>
      </c>
      <c r="H550" s="7">
        <v>60.95</v>
      </c>
      <c r="I550" s="9">
        <v>9</v>
      </c>
      <c r="J550" s="7">
        <v>27.427499999999998</v>
      </c>
      <c r="K550" s="7">
        <v>575.97749999999996</v>
      </c>
      <c r="L550" s="12">
        <v>43472</v>
      </c>
      <c r="M550" s="14">
        <v>0.50555555555555554</v>
      </c>
      <c r="N550" s="6" t="s">
        <v>33</v>
      </c>
      <c r="O550" s="7">
        <v>548.54999999999995</v>
      </c>
      <c r="P550" s="2">
        <v>4.7619047620000003</v>
      </c>
      <c r="Q550" s="7">
        <v>27.427499999999998</v>
      </c>
      <c r="R550" s="8">
        <v>6</v>
      </c>
      <c r="S550" s="16">
        <f t="shared" si="104"/>
        <v>145326.40499999991</v>
      </c>
      <c r="T550" s="16">
        <f t="shared" si="105"/>
        <v>10.6785</v>
      </c>
      <c r="U550" s="17">
        <f t="shared" si="106"/>
        <v>1034.46</v>
      </c>
      <c r="V550">
        <f t="shared" si="107"/>
        <v>453</v>
      </c>
      <c r="W550">
        <f t="shared" si="108"/>
        <v>595</v>
      </c>
      <c r="X550">
        <f t="shared" si="109"/>
        <v>453</v>
      </c>
      <c r="Y550" s="17">
        <f t="shared" si="110"/>
        <v>320.80884105960246</v>
      </c>
      <c r="Z550" t="str">
        <f t="shared" si="111"/>
        <v>Bad Product</v>
      </c>
      <c r="AA550" t="str">
        <f t="shared" si="112"/>
        <v>Bad</v>
      </c>
      <c r="AB550" t="str">
        <f t="shared" si="113"/>
        <v>Low</v>
      </c>
      <c r="AC550">
        <f t="shared" si="114"/>
        <v>49516.656000000025</v>
      </c>
      <c r="AD550">
        <f t="shared" si="115"/>
        <v>25361.920500000004</v>
      </c>
      <c r="AE550">
        <f t="shared" si="116"/>
        <v>19709.077499999999</v>
      </c>
    </row>
    <row r="551" spans="1:31" ht="15.75" customHeight="1" x14ac:dyDescent="0.2">
      <c r="A551" s="1"/>
      <c r="B551" s="6" t="s">
        <v>584</v>
      </c>
      <c r="C551" s="6" t="s">
        <v>42</v>
      </c>
      <c r="D551" s="6" t="s">
        <v>43</v>
      </c>
      <c r="E551" s="6" t="s">
        <v>27</v>
      </c>
      <c r="F551" s="6" t="s">
        <v>21</v>
      </c>
      <c r="G551" s="6" t="s">
        <v>36</v>
      </c>
      <c r="H551" s="7">
        <v>51.54</v>
      </c>
      <c r="I551" s="9">
        <v>5</v>
      </c>
      <c r="J551" s="7">
        <v>12.885</v>
      </c>
      <c r="K551" s="7">
        <v>270.58499999999998</v>
      </c>
      <c r="L551" s="12">
        <v>43491</v>
      </c>
      <c r="M551" s="14">
        <v>0.73958333333333337</v>
      </c>
      <c r="N551" s="6" t="s">
        <v>29</v>
      </c>
      <c r="O551" s="7">
        <v>257.7</v>
      </c>
      <c r="P551" s="2">
        <v>4.7619047620000003</v>
      </c>
      <c r="Q551" s="7">
        <v>12.885</v>
      </c>
      <c r="R551" s="8">
        <v>4.2</v>
      </c>
      <c r="S551" s="16">
        <f t="shared" si="104"/>
        <v>144750.4274999999</v>
      </c>
      <c r="T551" s="16">
        <f t="shared" si="105"/>
        <v>10.6785</v>
      </c>
      <c r="U551" s="17">
        <f t="shared" si="106"/>
        <v>1034.46</v>
      </c>
      <c r="V551">
        <f t="shared" si="107"/>
        <v>452</v>
      </c>
      <c r="W551">
        <f t="shared" si="108"/>
        <v>595</v>
      </c>
      <c r="X551">
        <f t="shared" si="109"/>
        <v>452</v>
      </c>
      <c r="Y551" s="17">
        <f t="shared" si="110"/>
        <v>320.24430862831838</v>
      </c>
      <c r="Z551" t="str">
        <f t="shared" si="111"/>
        <v>Bad Product</v>
      </c>
      <c r="AA551" t="str">
        <f t="shared" si="112"/>
        <v>Bad</v>
      </c>
      <c r="AB551" t="str">
        <f t="shared" si="113"/>
        <v>Low</v>
      </c>
      <c r="AC551">
        <f t="shared" si="114"/>
        <v>49516.656000000025</v>
      </c>
      <c r="AD551">
        <f t="shared" si="115"/>
        <v>25361.920500000004</v>
      </c>
      <c r="AE551">
        <f t="shared" si="116"/>
        <v>19133.100000000006</v>
      </c>
    </row>
    <row r="552" spans="1:31" ht="15.75" customHeight="1" x14ac:dyDescent="0.2">
      <c r="A552" s="1"/>
      <c r="B552" s="6" t="s">
        <v>585</v>
      </c>
      <c r="C552" s="6" t="s">
        <v>18</v>
      </c>
      <c r="D552" s="6" t="s">
        <v>19</v>
      </c>
      <c r="E552" s="6" t="s">
        <v>27</v>
      </c>
      <c r="F552" s="6" t="s">
        <v>21</v>
      </c>
      <c r="G552" s="6" t="s">
        <v>28</v>
      </c>
      <c r="H552" s="7">
        <v>66.06</v>
      </c>
      <c r="I552" s="9">
        <v>6</v>
      </c>
      <c r="J552" s="7">
        <v>19.818000000000001</v>
      </c>
      <c r="K552" s="7">
        <v>416.178</v>
      </c>
      <c r="L552" s="12">
        <v>43488</v>
      </c>
      <c r="M552" s="14">
        <v>0.43611111111111112</v>
      </c>
      <c r="N552" s="6" t="s">
        <v>29</v>
      </c>
      <c r="O552" s="7">
        <v>396.36</v>
      </c>
      <c r="P552" s="2">
        <v>4.7619047620000003</v>
      </c>
      <c r="Q552" s="7">
        <v>19.818000000000001</v>
      </c>
      <c r="R552" s="8">
        <v>7.3</v>
      </c>
      <c r="S552" s="16">
        <f t="shared" si="104"/>
        <v>144479.84249999991</v>
      </c>
      <c r="T552" s="16">
        <f t="shared" si="105"/>
        <v>10.6785</v>
      </c>
      <c r="U552" s="17">
        <f t="shared" si="106"/>
        <v>1034.46</v>
      </c>
      <c r="V552">
        <f t="shared" si="107"/>
        <v>451</v>
      </c>
      <c r="W552">
        <f t="shared" si="108"/>
        <v>595</v>
      </c>
      <c r="X552">
        <f t="shared" si="109"/>
        <v>451</v>
      </c>
      <c r="Y552" s="17">
        <f t="shared" si="110"/>
        <v>320.35441796008848</v>
      </c>
      <c r="Z552" t="str">
        <f t="shared" si="111"/>
        <v>Bad Product</v>
      </c>
      <c r="AA552" t="str">
        <f t="shared" si="112"/>
        <v>Bad</v>
      </c>
      <c r="AB552" t="str">
        <f t="shared" si="113"/>
        <v>Medium</v>
      </c>
      <c r="AC552">
        <f t="shared" si="114"/>
        <v>49246.071000000025</v>
      </c>
      <c r="AD552">
        <f t="shared" si="115"/>
        <v>25091.335500000005</v>
      </c>
      <c r="AE552">
        <f t="shared" si="116"/>
        <v>19133.100000000006</v>
      </c>
    </row>
    <row r="553" spans="1:31" ht="15.75" customHeight="1" x14ac:dyDescent="0.2">
      <c r="A553" s="1"/>
      <c r="B553" s="6" t="s">
        <v>586</v>
      </c>
      <c r="C553" s="6" t="s">
        <v>42</v>
      </c>
      <c r="D553" s="6" t="s">
        <v>43</v>
      </c>
      <c r="E553" s="6" t="s">
        <v>27</v>
      </c>
      <c r="F553" s="6" t="s">
        <v>31</v>
      </c>
      <c r="G553" s="6" t="s">
        <v>46</v>
      </c>
      <c r="H553" s="7">
        <v>57.27</v>
      </c>
      <c r="I553" s="9">
        <v>3</v>
      </c>
      <c r="J553" s="7">
        <v>8.5905000000000005</v>
      </c>
      <c r="K553" s="7">
        <v>180.40049999999999</v>
      </c>
      <c r="L553" s="12">
        <v>43505</v>
      </c>
      <c r="M553" s="14">
        <v>0.85486111111111107</v>
      </c>
      <c r="N553" s="6" t="s">
        <v>23</v>
      </c>
      <c r="O553" s="7">
        <v>171.81</v>
      </c>
      <c r="P553" s="2">
        <v>4.7619047620000003</v>
      </c>
      <c r="Q553" s="7">
        <v>8.5905000000000005</v>
      </c>
      <c r="R553" s="8">
        <v>6.5</v>
      </c>
      <c r="S553" s="16">
        <f t="shared" si="104"/>
        <v>144063.6644999999</v>
      </c>
      <c r="T553" s="16">
        <f t="shared" si="105"/>
        <v>10.6785</v>
      </c>
      <c r="U553" s="17">
        <f t="shared" si="106"/>
        <v>1034.46</v>
      </c>
      <c r="V553">
        <f t="shared" si="107"/>
        <v>450</v>
      </c>
      <c r="W553">
        <f t="shared" si="108"/>
        <v>595</v>
      </c>
      <c r="X553">
        <f t="shared" si="109"/>
        <v>450</v>
      </c>
      <c r="Y553" s="17">
        <f t="shared" si="110"/>
        <v>320.14147666666645</v>
      </c>
      <c r="Z553" t="str">
        <f t="shared" si="111"/>
        <v>Bad Product</v>
      </c>
      <c r="AA553" t="str">
        <f t="shared" si="112"/>
        <v>Bad</v>
      </c>
      <c r="AB553" t="str">
        <f t="shared" si="113"/>
        <v>Medium</v>
      </c>
      <c r="AC553">
        <f t="shared" si="114"/>
        <v>49246.071000000025</v>
      </c>
      <c r="AD553">
        <f t="shared" si="115"/>
        <v>25091.335500000005</v>
      </c>
      <c r="AE553">
        <f t="shared" si="116"/>
        <v>19133.100000000006</v>
      </c>
    </row>
    <row r="554" spans="1:31" ht="15.75" customHeight="1" x14ac:dyDescent="0.2">
      <c r="A554" s="1"/>
      <c r="B554" s="6" t="s">
        <v>587</v>
      </c>
      <c r="C554" s="6" t="s">
        <v>42</v>
      </c>
      <c r="D554" s="6" t="s">
        <v>43</v>
      </c>
      <c r="E554" s="6" t="s">
        <v>27</v>
      </c>
      <c r="F554" s="6" t="s">
        <v>21</v>
      </c>
      <c r="G554" s="6" t="s">
        <v>46</v>
      </c>
      <c r="H554" s="7">
        <v>54.31</v>
      </c>
      <c r="I554" s="9">
        <v>9</v>
      </c>
      <c r="J554" s="7">
        <v>24.439499999999999</v>
      </c>
      <c r="K554" s="7">
        <v>513.22950000000003</v>
      </c>
      <c r="L554" s="12">
        <v>43518</v>
      </c>
      <c r="M554" s="14">
        <v>0.45069444444444445</v>
      </c>
      <c r="N554" s="6" t="s">
        <v>29</v>
      </c>
      <c r="O554" s="7">
        <v>488.79</v>
      </c>
      <c r="P554" s="2">
        <v>4.7619047620000003</v>
      </c>
      <c r="Q554" s="7">
        <v>24.439499999999999</v>
      </c>
      <c r="R554" s="8">
        <v>8.9</v>
      </c>
      <c r="S554" s="16">
        <f t="shared" si="104"/>
        <v>143883.26399999991</v>
      </c>
      <c r="T554" s="16">
        <f t="shared" si="105"/>
        <v>10.6785</v>
      </c>
      <c r="U554" s="17">
        <f t="shared" si="106"/>
        <v>1034.46</v>
      </c>
      <c r="V554">
        <f t="shared" si="107"/>
        <v>449</v>
      </c>
      <c r="W554">
        <f t="shared" si="108"/>
        <v>595</v>
      </c>
      <c r="X554">
        <f t="shared" si="109"/>
        <v>449</v>
      </c>
      <c r="Y554" s="17">
        <f t="shared" si="110"/>
        <v>320.45270378619131</v>
      </c>
      <c r="Z554" t="str">
        <f t="shared" si="111"/>
        <v>Good Product</v>
      </c>
      <c r="AA554" t="str">
        <f t="shared" si="112"/>
        <v>Good</v>
      </c>
      <c r="AB554" t="str">
        <f t="shared" si="113"/>
        <v>High</v>
      </c>
      <c r="AC554">
        <f t="shared" si="114"/>
        <v>49065.670500000029</v>
      </c>
      <c r="AD554">
        <f t="shared" si="115"/>
        <v>25091.335500000005</v>
      </c>
      <c r="AE554">
        <f t="shared" si="116"/>
        <v>19133.100000000006</v>
      </c>
    </row>
    <row r="555" spans="1:31" ht="15.75" customHeight="1" x14ac:dyDescent="0.2">
      <c r="A555" s="1"/>
      <c r="B555" s="6" t="s">
        <v>588</v>
      </c>
      <c r="C555" s="6" t="s">
        <v>42</v>
      </c>
      <c r="D555" s="6" t="s">
        <v>43</v>
      </c>
      <c r="E555" s="6" t="s">
        <v>27</v>
      </c>
      <c r="F555" s="6" t="s">
        <v>21</v>
      </c>
      <c r="G555" s="6" t="s">
        <v>22</v>
      </c>
      <c r="H555" s="7">
        <v>58.24</v>
      </c>
      <c r="I555" s="9">
        <v>9</v>
      </c>
      <c r="J555" s="7">
        <v>26.207999999999998</v>
      </c>
      <c r="K555" s="7">
        <v>550.36800000000005</v>
      </c>
      <c r="L555" s="12">
        <v>43501</v>
      </c>
      <c r="M555" s="14">
        <v>0.52361111111111114</v>
      </c>
      <c r="N555" s="6" t="s">
        <v>29</v>
      </c>
      <c r="O555" s="7">
        <v>524.16</v>
      </c>
      <c r="P555" s="2">
        <v>4.7619047620000003</v>
      </c>
      <c r="Q555" s="7">
        <v>26.207999999999998</v>
      </c>
      <c r="R555" s="8">
        <v>9.6999999999999993</v>
      </c>
      <c r="S555" s="16">
        <f t="shared" si="104"/>
        <v>143370.03449999989</v>
      </c>
      <c r="T555" s="16">
        <f t="shared" si="105"/>
        <v>10.6785</v>
      </c>
      <c r="U555" s="17">
        <f t="shared" si="106"/>
        <v>1034.46</v>
      </c>
      <c r="V555">
        <f t="shared" si="107"/>
        <v>448</v>
      </c>
      <c r="W555">
        <f t="shared" si="108"/>
        <v>595</v>
      </c>
      <c r="X555">
        <f t="shared" si="109"/>
        <v>448</v>
      </c>
      <c r="Y555" s="17">
        <f t="shared" si="110"/>
        <v>320.02239843749976</v>
      </c>
      <c r="Z555" t="str">
        <f t="shared" si="111"/>
        <v>Good Product</v>
      </c>
      <c r="AA555" t="str">
        <f t="shared" si="112"/>
        <v>Good</v>
      </c>
      <c r="AB555" t="str">
        <f t="shared" si="113"/>
        <v>High</v>
      </c>
      <c r="AC555">
        <f t="shared" si="114"/>
        <v>48552.441000000021</v>
      </c>
      <c r="AD555">
        <f t="shared" si="115"/>
        <v>24578.106000000007</v>
      </c>
      <c r="AE555">
        <f t="shared" si="116"/>
        <v>19133.100000000006</v>
      </c>
    </row>
    <row r="556" spans="1:31" ht="15.75" customHeight="1" x14ac:dyDescent="0.2">
      <c r="A556" s="1"/>
      <c r="B556" s="6" t="s">
        <v>589</v>
      </c>
      <c r="C556" s="6" t="s">
        <v>25</v>
      </c>
      <c r="D556" s="6" t="s">
        <v>26</v>
      </c>
      <c r="E556" s="6" t="s">
        <v>27</v>
      </c>
      <c r="F556" s="6" t="s">
        <v>31</v>
      </c>
      <c r="G556" s="6" t="s">
        <v>28</v>
      </c>
      <c r="H556" s="7">
        <v>22.21</v>
      </c>
      <c r="I556" s="9">
        <v>6</v>
      </c>
      <c r="J556" s="7">
        <v>6.6630000000000003</v>
      </c>
      <c r="K556" s="7">
        <v>139.923</v>
      </c>
      <c r="L556" s="12">
        <v>43531</v>
      </c>
      <c r="M556" s="14">
        <v>0.43263888888888891</v>
      </c>
      <c r="N556" s="6" t="s">
        <v>33</v>
      </c>
      <c r="O556" s="7">
        <v>133.26</v>
      </c>
      <c r="P556" s="2">
        <v>4.7619047620000003</v>
      </c>
      <c r="Q556" s="7">
        <v>6.6630000000000003</v>
      </c>
      <c r="R556" s="8">
        <v>8.6</v>
      </c>
      <c r="S556" s="16">
        <f t="shared" si="104"/>
        <v>142819.66649999988</v>
      </c>
      <c r="T556" s="16">
        <f t="shared" si="105"/>
        <v>10.6785</v>
      </c>
      <c r="U556" s="17">
        <f t="shared" si="106"/>
        <v>1034.46</v>
      </c>
      <c r="V556">
        <f t="shared" si="107"/>
        <v>447</v>
      </c>
      <c r="W556">
        <f t="shared" si="108"/>
        <v>595</v>
      </c>
      <c r="X556">
        <f t="shared" si="109"/>
        <v>447</v>
      </c>
      <c r="Y556" s="17">
        <f t="shared" si="110"/>
        <v>319.50708389261717</v>
      </c>
      <c r="Z556" t="str">
        <f t="shared" si="111"/>
        <v>Good Product</v>
      </c>
      <c r="AA556" t="str">
        <f t="shared" si="112"/>
        <v>Bad</v>
      </c>
      <c r="AB556" t="str">
        <f t="shared" si="113"/>
        <v>High</v>
      </c>
      <c r="AC556">
        <f t="shared" si="114"/>
        <v>48002.073000000019</v>
      </c>
      <c r="AD556">
        <f t="shared" si="115"/>
        <v>24027.738000000008</v>
      </c>
      <c r="AE556">
        <f t="shared" si="116"/>
        <v>19133.100000000006</v>
      </c>
    </row>
    <row r="557" spans="1:31" ht="15.75" customHeight="1" x14ac:dyDescent="0.2">
      <c r="A557" s="1"/>
      <c r="B557" s="6" t="s">
        <v>590</v>
      </c>
      <c r="C557" s="6" t="s">
        <v>18</v>
      </c>
      <c r="D557" s="6" t="s">
        <v>19</v>
      </c>
      <c r="E557" s="6" t="s">
        <v>20</v>
      </c>
      <c r="F557" s="6" t="s">
        <v>31</v>
      </c>
      <c r="G557" s="6" t="s">
        <v>28</v>
      </c>
      <c r="H557" s="7">
        <v>19.32</v>
      </c>
      <c r="I557" s="9">
        <v>7</v>
      </c>
      <c r="J557" s="7">
        <v>6.7619999999999996</v>
      </c>
      <c r="K557" s="7">
        <v>142.00200000000001</v>
      </c>
      <c r="L557" s="12">
        <v>43549</v>
      </c>
      <c r="M557" s="14">
        <v>0.78541666666666665</v>
      </c>
      <c r="N557" s="6" t="s">
        <v>29</v>
      </c>
      <c r="O557" s="7">
        <v>135.24</v>
      </c>
      <c r="P557" s="2">
        <v>4.7619047620000003</v>
      </c>
      <c r="Q557" s="7">
        <v>6.7619999999999996</v>
      </c>
      <c r="R557" s="8">
        <v>6.9</v>
      </c>
      <c r="S557" s="16">
        <f t="shared" si="104"/>
        <v>142679.74349999989</v>
      </c>
      <c r="T557" s="16">
        <f t="shared" si="105"/>
        <v>10.6785</v>
      </c>
      <c r="U557" s="17">
        <f t="shared" si="106"/>
        <v>1034.46</v>
      </c>
      <c r="V557">
        <f t="shared" si="107"/>
        <v>446</v>
      </c>
      <c r="W557">
        <f t="shared" si="108"/>
        <v>595</v>
      </c>
      <c r="X557">
        <f t="shared" si="109"/>
        <v>446</v>
      </c>
      <c r="Y557" s="17">
        <f t="shared" si="110"/>
        <v>319.90973878923745</v>
      </c>
      <c r="Z557" t="str">
        <f t="shared" si="111"/>
        <v>Bad Product</v>
      </c>
      <c r="AA557" t="str">
        <f t="shared" si="112"/>
        <v>Bad</v>
      </c>
      <c r="AB557" t="str">
        <f t="shared" si="113"/>
        <v>Medium</v>
      </c>
      <c r="AC557">
        <f t="shared" si="114"/>
        <v>48002.073000000019</v>
      </c>
      <c r="AD557">
        <f t="shared" si="115"/>
        <v>24027.738000000008</v>
      </c>
      <c r="AE557">
        <f t="shared" si="116"/>
        <v>19133.100000000006</v>
      </c>
    </row>
    <row r="558" spans="1:31" ht="15.75" customHeight="1" x14ac:dyDescent="0.2">
      <c r="A558" s="1"/>
      <c r="B558" s="6" t="s">
        <v>591</v>
      </c>
      <c r="C558" s="6" t="s">
        <v>42</v>
      </c>
      <c r="D558" s="6" t="s">
        <v>43</v>
      </c>
      <c r="E558" s="6" t="s">
        <v>27</v>
      </c>
      <c r="F558" s="6" t="s">
        <v>31</v>
      </c>
      <c r="G558" s="6" t="s">
        <v>32</v>
      </c>
      <c r="H558" s="7">
        <v>37.479999999999997</v>
      </c>
      <c r="I558" s="9">
        <v>3</v>
      </c>
      <c r="J558" s="7">
        <v>5.6219999999999999</v>
      </c>
      <c r="K558" s="7">
        <v>118.062</v>
      </c>
      <c r="L558" s="12">
        <v>43485</v>
      </c>
      <c r="M558" s="14">
        <v>0.57291666666666663</v>
      </c>
      <c r="N558" s="6" t="s">
        <v>33</v>
      </c>
      <c r="O558" s="7">
        <v>112.44</v>
      </c>
      <c r="P558" s="2">
        <v>4.7619047620000003</v>
      </c>
      <c r="Q558" s="7">
        <v>5.6219999999999999</v>
      </c>
      <c r="R558" s="8">
        <v>7.7</v>
      </c>
      <c r="S558" s="16">
        <f t="shared" si="104"/>
        <v>142537.74149999989</v>
      </c>
      <c r="T558" s="16">
        <f t="shared" si="105"/>
        <v>10.6785</v>
      </c>
      <c r="U558" s="17">
        <f t="shared" si="106"/>
        <v>1034.46</v>
      </c>
      <c r="V558">
        <f t="shared" si="107"/>
        <v>445</v>
      </c>
      <c r="W558">
        <f t="shared" si="108"/>
        <v>595</v>
      </c>
      <c r="X558">
        <f t="shared" si="109"/>
        <v>445</v>
      </c>
      <c r="Y558" s="17">
        <f t="shared" si="110"/>
        <v>320.3095314606739</v>
      </c>
      <c r="Z558" t="str">
        <f t="shared" si="111"/>
        <v>Bad Product</v>
      </c>
      <c r="AA558" t="str">
        <f t="shared" si="112"/>
        <v>Bad</v>
      </c>
      <c r="AB558" t="str">
        <f t="shared" si="113"/>
        <v>Medium</v>
      </c>
      <c r="AC558">
        <f t="shared" si="114"/>
        <v>48002.073000000019</v>
      </c>
      <c r="AD558">
        <f t="shared" si="115"/>
        <v>24027.738000000008</v>
      </c>
      <c r="AE558">
        <f t="shared" si="116"/>
        <v>18991.098000000005</v>
      </c>
    </row>
    <row r="559" spans="1:31" ht="15.75" customHeight="1" x14ac:dyDescent="0.2">
      <c r="A559" s="1"/>
      <c r="B559" s="6" t="s">
        <v>592</v>
      </c>
      <c r="C559" s="6" t="s">
        <v>42</v>
      </c>
      <c r="D559" s="6" t="s">
        <v>43</v>
      </c>
      <c r="E559" s="6" t="s">
        <v>20</v>
      </c>
      <c r="F559" s="6" t="s">
        <v>21</v>
      </c>
      <c r="G559" s="6" t="s">
        <v>46</v>
      </c>
      <c r="H559" s="7">
        <v>72.040000000000006</v>
      </c>
      <c r="I559" s="9">
        <v>2</v>
      </c>
      <c r="J559" s="7">
        <v>7.2039999999999997</v>
      </c>
      <c r="K559" s="7">
        <v>151.28399999999999</v>
      </c>
      <c r="L559" s="12">
        <v>43500</v>
      </c>
      <c r="M559" s="14">
        <v>0.81805555555555554</v>
      </c>
      <c r="N559" s="6" t="s">
        <v>29</v>
      </c>
      <c r="O559" s="7">
        <v>144.08000000000001</v>
      </c>
      <c r="P559" s="2">
        <v>4.7619047620000003</v>
      </c>
      <c r="Q559" s="7">
        <v>7.2039999999999997</v>
      </c>
      <c r="R559" s="8">
        <v>9.5</v>
      </c>
      <c r="S559" s="16">
        <f t="shared" si="104"/>
        <v>142419.67949999988</v>
      </c>
      <c r="T559" s="16">
        <f t="shared" si="105"/>
        <v>10.6785</v>
      </c>
      <c r="U559" s="17">
        <f t="shared" si="106"/>
        <v>1034.46</v>
      </c>
      <c r="V559">
        <f t="shared" si="107"/>
        <v>444</v>
      </c>
      <c r="W559">
        <f t="shared" si="108"/>
        <v>595</v>
      </c>
      <c r="X559">
        <f t="shared" si="109"/>
        <v>444</v>
      </c>
      <c r="Y559" s="17">
        <f t="shared" si="110"/>
        <v>320.76504391891865</v>
      </c>
      <c r="Z559" t="str">
        <f t="shared" si="111"/>
        <v>Good Product</v>
      </c>
      <c r="AA559" t="str">
        <f t="shared" si="112"/>
        <v>Bad</v>
      </c>
      <c r="AB559" t="str">
        <f t="shared" si="113"/>
        <v>High</v>
      </c>
      <c r="AC559">
        <f t="shared" si="114"/>
        <v>47884.01100000002</v>
      </c>
      <c r="AD559">
        <f t="shared" si="115"/>
        <v>24027.738000000008</v>
      </c>
      <c r="AE559">
        <f t="shared" si="116"/>
        <v>18991.098000000005</v>
      </c>
    </row>
    <row r="560" spans="1:31" ht="15.75" customHeight="1" x14ac:dyDescent="0.2">
      <c r="A560" s="1"/>
      <c r="B560" s="6" t="s">
        <v>593</v>
      </c>
      <c r="C560" s="6" t="s">
        <v>25</v>
      </c>
      <c r="D560" s="6" t="s">
        <v>26</v>
      </c>
      <c r="E560" s="6" t="s">
        <v>20</v>
      </c>
      <c r="F560" s="6" t="s">
        <v>21</v>
      </c>
      <c r="G560" s="6" t="s">
        <v>44</v>
      </c>
      <c r="H560" s="7">
        <v>98.52</v>
      </c>
      <c r="I560" s="9">
        <v>10</v>
      </c>
      <c r="J560" s="7">
        <v>49.26</v>
      </c>
      <c r="K560" s="7">
        <v>1034.46</v>
      </c>
      <c r="L560" s="12">
        <v>43495</v>
      </c>
      <c r="M560" s="14">
        <v>0.84930555555555554</v>
      </c>
      <c r="N560" s="6" t="s">
        <v>23</v>
      </c>
      <c r="O560" s="7">
        <v>985.2</v>
      </c>
      <c r="P560" s="2">
        <v>4.7619047620000003</v>
      </c>
      <c r="Q560" s="7">
        <v>49.26</v>
      </c>
      <c r="R560" s="8">
        <v>4.5</v>
      </c>
      <c r="S560" s="16">
        <f t="shared" si="104"/>
        <v>142268.3954999999</v>
      </c>
      <c r="T560" s="16">
        <f t="shared" si="105"/>
        <v>10.6785</v>
      </c>
      <c r="U560" s="17">
        <f t="shared" si="106"/>
        <v>1034.46</v>
      </c>
      <c r="V560">
        <f t="shared" si="107"/>
        <v>443</v>
      </c>
      <c r="W560">
        <f t="shared" si="108"/>
        <v>595</v>
      </c>
      <c r="X560">
        <f t="shared" si="109"/>
        <v>443</v>
      </c>
      <c r="Y560" s="17">
        <f t="shared" si="110"/>
        <v>321.14761963882597</v>
      </c>
      <c r="Z560" t="str">
        <f t="shared" si="111"/>
        <v>Bad Product</v>
      </c>
      <c r="AA560" t="str">
        <f t="shared" si="112"/>
        <v>Bad</v>
      </c>
      <c r="AB560" t="str">
        <f t="shared" si="113"/>
        <v>Low</v>
      </c>
      <c r="AC560">
        <f t="shared" si="114"/>
        <v>47732.727000000021</v>
      </c>
      <c r="AD560">
        <f t="shared" si="115"/>
        <v>23876.454000000009</v>
      </c>
      <c r="AE560">
        <f t="shared" si="116"/>
        <v>18991.098000000005</v>
      </c>
    </row>
    <row r="561" spans="1:31" ht="15.75" customHeight="1" x14ac:dyDescent="0.2">
      <c r="A561" s="1"/>
      <c r="B561" s="6" t="s">
        <v>594</v>
      </c>
      <c r="C561" s="6" t="s">
        <v>18</v>
      </c>
      <c r="D561" s="6" t="s">
        <v>19</v>
      </c>
      <c r="E561" s="6" t="s">
        <v>20</v>
      </c>
      <c r="F561" s="6" t="s">
        <v>31</v>
      </c>
      <c r="G561" s="6" t="s">
        <v>44</v>
      </c>
      <c r="H561" s="7">
        <v>41.66</v>
      </c>
      <c r="I561" s="9">
        <v>6</v>
      </c>
      <c r="J561" s="7">
        <v>12.497999999999999</v>
      </c>
      <c r="K561" s="7">
        <v>262.45800000000003</v>
      </c>
      <c r="L561" s="12">
        <v>43467</v>
      </c>
      <c r="M561" s="14">
        <v>0.64166666666666672</v>
      </c>
      <c r="N561" s="6" t="s">
        <v>23</v>
      </c>
      <c r="O561" s="7">
        <v>249.96</v>
      </c>
      <c r="P561" s="2">
        <v>4.7619047620000003</v>
      </c>
      <c r="Q561" s="7">
        <v>12.497999999999999</v>
      </c>
      <c r="R561" s="8">
        <v>5.6</v>
      </c>
      <c r="S561" s="16">
        <f t="shared" si="104"/>
        <v>141233.93549999988</v>
      </c>
      <c r="T561" s="16">
        <f t="shared" si="105"/>
        <v>10.6785</v>
      </c>
      <c r="U561" s="17">
        <f t="shared" si="106"/>
        <v>1023.75</v>
      </c>
      <c r="V561">
        <f t="shared" si="107"/>
        <v>442</v>
      </c>
      <c r="W561">
        <f t="shared" si="108"/>
        <v>595</v>
      </c>
      <c r="X561">
        <f t="shared" si="109"/>
        <v>442</v>
      </c>
      <c r="Y561" s="17">
        <f t="shared" si="110"/>
        <v>319.53379072398161</v>
      </c>
      <c r="Z561" t="str">
        <f t="shared" si="111"/>
        <v>Bad Product</v>
      </c>
      <c r="AA561" t="str">
        <f t="shared" si="112"/>
        <v>Bad</v>
      </c>
      <c r="AB561" t="str">
        <f t="shared" si="113"/>
        <v>Low</v>
      </c>
      <c r="AC561">
        <f t="shared" si="114"/>
        <v>47732.727000000021</v>
      </c>
      <c r="AD561">
        <f t="shared" si="115"/>
        <v>23876.454000000009</v>
      </c>
      <c r="AE561">
        <f t="shared" si="116"/>
        <v>18991.098000000005</v>
      </c>
    </row>
    <row r="562" spans="1:31" ht="15.75" customHeight="1" x14ac:dyDescent="0.2">
      <c r="A562" s="1"/>
      <c r="B562" s="6" t="s">
        <v>595</v>
      </c>
      <c r="C562" s="6" t="s">
        <v>18</v>
      </c>
      <c r="D562" s="6" t="s">
        <v>19</v>
      </c>
      <c r="E562" s="6" t="s">
        <v>20</v>
      </c>
      <c r="F562" s="6" t="s">
        <v>21</v>
      </c>
      <c r="G562" s="6" t="s">
        <v>32</v>
      </c>
      <c r="H562" s="7">
        <v>72.42</v>
      </c>
      <c r="I562" s="9">
        <v>3</v>
      </c>
      <c r="J562" s="7">
        <v>10.863</v>
      </c>
      <c r="K562" s="7">
        <v>228.12299999999999</v>
      </c>
      <c r="L562" s="12">
        <v>43553</v>
      </c>
      <c r="M562" s="14">
        <v>0.70416666666666672</v>
      </c>
      <c r="N562" s="6" t="s">
        <v>23</v>
      </c>
      <c r="O562" s="7">
        <v>217.26</v>
      </c>
      <c r="P562" s="2">
        <v>4.7619047620000003</v>
      </c>
      <c r="Q562" s="7">
        <v>10.863</v>
      </c>
      <c r="R562" s="8">
        <v>8.1999999999999993</v>
      </c>
      <c r="S562" s="16">
        <f t="shared" si="104"/>
        <v>140971.47749999986</v>
      </c>
      <c r="T562" s="16">
        <f t="shared" si="105"/>
        <v>10.6785</v>
      </c>
      <c r="U562" s="17">
        <f t="shared" si="106"/>
        <v>1023.75</v>
      </c>
      <c r="V562">
        <f t="shared" si="107"/>
        <v>441</v>
      </c>
      <c r="W562">
        <f t="shared" si="108"/>
        <v>595</v>
      </c>
      <c r="X562">
        <f t="shared" si="109"/>
        <v>441</v>
      </c>
      <c r="Y562" s="17">
        <f t="shared" si="110"/>
        <v>319.66321428571399</v>
      </c>
      <c r="Z562" t="str">
        <f t="shared" si="111"/>
        <v>Good Product</v>
      </c>
      <c r="AA562" t="str">
        <f t="shared" si="112"/>
        <v>Bad</v>
      </c>
      <c r="AB562" t="str">
        <f t="shared" si="113"/>
        <v>High</v>
      </c>
      <c r="AC562">
        <f t="shared" si="114"/>
        <v>47732.727000000021</v>
      </c>
      <c r="AD562">
        <f t="shared" si="115"/>
        <v>23876.454000000009</v>
      </c>
      <c r="AE562">
        <f t="shared" si="116"/>
        <v>18728.64</v>
      </c>
    </row>
    <row r="563" spans="1:31" ht="15.75" customHeight="1" x14ac:dyDescent="0.2">
      <c r="A563" s="1"/>
      <c r="B563" s="6" t="s">
        <v>596</v>
      </c>
      <c r="C563" s="6" t="s">
        <v>42</v>
      </c>
      <c r="D563" s="6" t="s">
        <v>43</v>
      </c>
      <c r="E563" s="6" t="s">
        <v>27</v>
      </c>
      <c r="F563" s="6" t="s">
        <v>31</v>
      </c>
      <c r="G563" s="6" t="s">
        <v>28</v>
      </c>
      <c r="H563" s="7">
        <v>21.58</v>
      </c>
      <c r="I563" s="9">
        <v>9</v>
      </c>
      <c r="J563" s="7">
        <v>9.7110000000000003</v>
      </c>
      <c r="K563" s="7">
        <v>203.93100000000001</v>
      </c>
      <c r="L563" s="12">
        <v>43538</v>
      </c>
      <c r="M563" s="14">
        <v>0.52222222222222225</v>
      </c>
      <c r="N563" s="6" t="s">
        <v>29</v>
      </c>
      <c r="O563" s="7">
        <v>194.22</v>
      </c>
      <c r="P563" s="2">
        <v>4.7619047620000003</v>
      </c>
      <c r="Q563" s="7">
        <v>9.7110000000000003</v>
      </c>
      <c r="R563" s="8">
        <v>7.3</v>
      </c>
      <c r="S563" s="16">
        <f t="shared" si="104"/>
        <v>140743.35449999987</v>
      </c>
      <c r="T563" s="16">
        <f t="shared" si="105"/>
        <v>10.6785</v>
      </c>
      <c r="U563" s="17">
        <f t="shared" si="106"/>
        <v>1023.75</v>
      </c>
      <c r="V563">
        <f t="shared" si="107"/>
        <v>440</v>
      </c>
      <c r="W563">
        <f t="shared" si="108"/>
        <v>595</v>
      </c>
      <c r="X563">
        <f t="shared" si="109"/>
        <v>440</v>
      </c>
      <c r="Y563" s="17">
        <f t="shared" si="110"/>
        <v>319.87126022727244</v>
      </c>
      <c r="Z563" t="str">
        <f t="shared" si="111"/>
        <v>Bad Product</v>
      </c>
      <c r="AA563" t="str">
        <f t="shared" si="112"/>
        <v>Bad</v>
      </c>
      <c r="AB563" t="str">
        <f t="shared" si="113"/>
        <v>Medium</v>
      </c>
      <c r="AC563">
        <f t="shared" si="114"/>
        <v>47732.727000000021</v>
      </c>
      <c r="AD563">
        <f t="shared" si="115"/>
        <v>23876.454000000009</v>
      </c>
      <c r="AE563">
        <f t="shared" si="116"/>
        <v>18728.64</v>
      </c>
    </row>
    <row r="564" spans="1:31" ht="15.75" customHeight="1" x14ac:dyDescent="0.2">
      <c r="A564" s="1"/>
      <c r="B564" s="6" t="s">
        <v>597</v>
      </c>
      <c r="C564" s="6" t="s">
        <v>25</v>
      </c>
      <c r="D564" s="6" t="s">
        <v>26</v>
      </c>
      <c r="E564" s="6" t="s">
        <v>27</v>
      </c>
      <c r="F564" s="6" t="s">
        <v>31</v>
      </c>
      <c r="G564" s="6" t="s">
        <v>44</v>
      </c>
      <c r="H564" s="7">
        <v>89.2</v>
      </c>
      <c r="I564" s="9">
        <v>10</v>
      </c>
      <c r="J564" s="7">
        <v>44.6</v>
      </c>
      <c r="K564" s="7">
        <v>936.6</v>
      </c>
      <c r="L564" s="12">
        <v>43507</v>
      </c>
      <c r="M564" s="14">
        <v>0.65416666666666667</v>
      </c>
      <c r="N564" s="6" t="s">
        <v>33</v>
      </c>
      <c r="O564" s="7">
        <v>892</v>
      </c>
      <c r="P564" s="2">
        <v>4.7619047620000003</v>
      </c>
      <c r="Q564" s="7">
        <v>44.6</v>
      </c>
      <c r="R564" s="8">
        <v>4.4000000000000004</v>
      </c>
      <c r="S564" s="16">
        <f t="shared" si="104"/>
        <v>140539.42349999986</v>
      </c>
      <c r="T564" s="16">
        <f t="shared" si="105"/>
        <v>10.6785</v>
      </c>
      <c r="U564" s="17">
        <f t="shared" si="106"/>
        <v>1023.75</v>
      </c>
      <c r="V564">
        <f t="shared" si="107"/>
        <v>439</v>
      </c>
      <c r="W564">
        <f t="shared" si="108"/>
        <v>595</v>
      </c>
      <c r="X564">
        <f t="shared" si="109"/>
        <v>439</v>
      </c>
      <c r="Y564" s="17">
        <f t="shared" si="110"/>
        <v>320.13536104783566</v>
      </c>
      <c r="Z564" t="str">
        <f t="shared" si="111"/>
        <v>Bad Product</v>
      </c>
      <c r="AA564" t="str">
        <f t="shared" si="112"/>
        <v>Bad</v>
      </c>
      <c r="AB564" t="str">
        <f t="shared" si="113"/>
        <v>Low</v>
      </c>
      <c r="AC564">
        <f t="shared" si="114"/>
        <v>47528.796000000024</v>
      </c>
      <c r="AD564">
        <f t="shared" si="115"/>
        <v>23876.454000000009</v>
      </c>
      <c r="AE564">
        <f t="shared" si="116"/>
        <v>18728.64</v>
      </c>
    </row>
    <row r="565" spans="1:31" ht="15.75" customHeight="1" x14ac:dyDescent="0.2">
      <c r="A565" s="1"/>
      <c r="B565" s="6" t="s">
        <v>598</v>
      </c>
      <c r="C565" s="6" t="s">
        <v>42</v>
      </c>
      <c r="D565" s="6" t="s">
        <v>43</v>
      </c>
      <c r="E565" s="6" t="s">
        <v>27</v>
      </c>
      <c r="F565" s="6" t="s">
        <v>21</v>
      </c>
      <c r="G565" s="6" t="s">
        <v>28</v>
      </c>
      <c r="H565" s="7">
        <v>42.42</v>
      </c>
      <c r="I565" s="9">
        <v>8</v>
      </c>
      <c r="J565" s="7">
        <v>16.968</v>
      </c>
      <c r="K565" s="7">
        <v>356.32799999999997</v>
      </c>
      <c r="L565" s="12">
        <v>43495</v>
      </c>
      <c r="M565" s="14">
        <v>0.58194444444444449</v>
      </c>
      <c r="N565" s="6" t="s">
        <v>23</v>
      </c>
      <c r="O565" s="7">
        <v>339.36</v>
      </c>
      <c r="P565" s="2">
        <v>4.7619047620000003</v>
      </c>
      <c r="Q565" s="7">
        <v>16.968</v>
      </c>
      <c r="R565" s="8">
        <v>5.7</v>
      </c>
      <c r="S565" s="16">
        <f t="shared" si="104"/>
        <v>139602.82349999991</v>
      </c>
      <c r="T565" s="16">
        <f t="shared" si="105"/>
        <v>10.6785</v>
      </c>
      <c r="U565" s="17">
        <f t="shared" si="106"/>
        <v>1023.75</v>
      </c>
      <c r="V565">
        <f t="shared" si="107"/>
        <v>438</v>
      </c>
      <c r="W565">
        <f t="shared" si="108"/>
        <v>595</v>
      </c>
      <c r="X565">
        <f t="shared" si="109"/>
        <v>438</v>
      </c>
      <c r="Y565" s="17">
        <f t="shared" si="110"/>
        <v>318.72790753424636</v>
      </c>
      <c r="Z565" t="str">
        <f t="shared" si="111"/>
        <v>Bad Product</v>
      </c>
      <c r="AA565" t="str">
        <f t="shared" si="112"/>
        <v>Bad</v>
      </c>
      <c r="AB565" t="str">
        <f t="shared" si="113"/>
        <v>Low</v>
      </c>
      <c r="AC565">
        <f t="shared" si="114"/>
        <v>47528.796000000024</v>
      </c>
      <c r="AD565">
        <f t="shared" si="115"/>
        <v>23876.454000000009</v>
      </c>
      <c r="AE565">
        <f t="shared" si="116"/>
        <v>18728.64</v>
      </c>
    </row>
    <row r="566" spans="1:31" ht="15.75" customHeight="1" x14ac:dyDescent="0.2">
      <c r="A566" s="1"/>
      <c r="B566" s="6" t="s">
        <v>599</v>
      </c>
      <c r="C566" s="6" t="s">
        <v>18</v>
      </c>
      <c r="D566" s="6" t="s">
        <v>19</v>
      </c>
      <c r="E566" s="6" t="s">
        <v>20</v>
      </c>
      <c r="F566" s="6" t="s">
        <v>31</v>
      </c>
      <c r="G566" s="6" t="s">
        <v>28</v>
      </c>
      <c r="H566" s="7">
        <v>74.510000000000005</v>
      </c>
      <c r="I566" s="9">
        <v>6</v>
      </c>
      <c r="J566" s="7">
        <v>22.353000000000002</v>
      </c>
      <c r="K566" s="7">
        <v>469.41300000000001</v>
      </c>
      <c r="L566" s="12">
        <v>43544</v>
      </c>
      <c r="M566" s="14">
        <v>0.63055555555555554</v>
      </c>
      <c r="N566" s="6" t="s">
        <v>23</v>
      </c>
      <c r="O566" s="7">
        <v>447.06</v>
      </c>
      <c r="P566" s="2">
        <v>4.7619047620000003</v>
      </c>
      <c r="Q566" s="7">
        <v>22.353000000000002</v>
      </c>
      <c r="R566" s="8">
        <v>5</v>
      </c>
      <c r="S566" s="16">
        <f t="shared" si="104"/>
        <v>139246.4954999999</v>
      </c>
      <c r="T566" s="16">
        <f t="shared" si="105"/>
        <v>10.6785</v>
      </c>
      <c r="U566" s="17">
        <f t="shared" si="106"/>
        <v>1023.75</v>
      </c>
      <c r="V566">
        <f t="shared" si="107"/>
        <v>437</v>
      </c>
      <c r="W566">
        <f t="shared" si="108"/>
        <v>595</v>
      </c>
      <c r="X566">
        <f t="shared" si="109"/>
        <v>437</v>
      </c>
      <c r="Y566" s="17">
        <f t="shared" si="110"/>
        <v>318.6418661327229</v>
      </c>
      <c r="Z566" t="str">
        <f t="shared" si="111"/>
        <v>Bad Product</v>
      </c>
      <c r="AA566" t="str">
        <f t="shared" si="112"/>
        <v>Bad</v>
      </c>
      <c r="AB566" t="str">
        <f t="shared" si="113"/>
        <v>Low</v>
      </c>
      <c r="AC566">
        <f t="shared" si="114"/>
        <v>47172.468000000015</v>
      </c>
      <c r="AD566">
        <f t="shared" si="115"/>
        <v>23520.126000000004</v>
      </c>
      <c r="AE566">
        <f t="shared" si="116"/>
        <v>18728.64</v>
      </c>
    </row>
    <row r="567" spans="1:31" ht="15.75" customHeight="1" x14ac:dyDescent="0.2">
      <c r="A567" s="1"/>
      <c r="B567" s="6" t="s">
        <v>600</v>
      </c>
      <c r="C567" s="6" t="s">
        <v>42</v>
      </c>
      <c r="D567" s="6" t="s">
        <v>43</v>
      </c>
      <c r="E567" s="6" t="s">
        <v>27</v>
      </c>
      <c r="F567" s="6" t="s">
        <v>31</v>
      </c>
      <c r="G567" s="6" t="s">
        <v>46</v>
      </c>
      <c r="H567" s="7">
        <v>99.25</v>
      </c>
      <c r="I567" s="9">
        <v>2</v>
      </c>
      <c r="J567" s="7">
        <v>9.9250000000000007</v>
      </c>
      <c r="K567" s="7">
        <v>208.42500000000001</v>
      </c>
      <c r="L567" s="12">
        <v>43544</v>
      </c>
      <c r="M567" s="14">
        <v>0.54305555555555551</v>
      </c>
      <c r="N567" s="6" t="s">
        <v>29</v>
      </c>
      <c r="O567" s="7">
        <v>198.5</v>
      </c>
      <c r="P567" s="2">
        <v>4.7619047620000003</v>
      </c>
      <c r="Q567" s="7">
        <v>9.9250000000000007</v>
      </c>
      <c r="R567" s="8">
        <v>9</v>
      </c>
      <c r="S567" s="16">
        <f t="shared" si="104"/>
        <v>138777.0824999999</v>
      </c>
      <c r="T567" s="16">
        <f t="shared" si="105"/>
        <v>10.6785</v>
      </c>
      <c r="U567" s="17">
        <f t="shared" si="106"/>
        <v>1023.75</v>
      </c>
      <c r="V567">
        <f t="shared" si="107"/>
        <v>436</v>
      </c>
      <c r="W567">
        <f t="shared" si="108"/>
        <v>595</v>
      </c>
      <c r="X567">
        <f t="shared" si="109"/>
        <v>436</v>
      </c>
      <c r="Y567" s="17">
        <f t="shared" si="110"/>
        <v>318.29606077981629</v>
      </c>
      <c r="Z567" t="str">
        <f t="shared" si="111"/>
        <v>Good Product</v>
      </c>
      <c r="AA567" t="str">
        <f t="shared" si="112"/>
        <v>Bad</v>
      </c>
      <c r="AB567" t="str">
        <f t="shared" si="113"/>
        <v>High</v>
      </c>
      <c r="AC567">
        <f t="shared" si="114"/>
        <v>47172.468000000015</v>
      </c>
      <c r="AD567">
        <f t="shared" si="115"/>
        <v>23520.126000000004</v>
      </c>
      <c r="AE567">
        <f t="shared" si="116"/>
        <v>18259.226999999999</v>
      </c>
    </row>
    <row r="568" spans="1:31" ht="15.75" customHeight="1" x14ac:dyDescent="0.2">
      <c r="A568" s="1"/>
      <c r="B568" s="6" t="s">
        <v>601</v>
      </c>
      <c r="C568" s="6" t="s">
        <v>18</v>
      </c>
      <c r="D568" s="6" t="s">
        <v>19</v>
      </c>
      <c r="E568" s="6" t="s">
        <v>27</v>
      </c>
      <c r="F568" s="6" t="s">
        <v>21</v>
      </c>
      <c r="G568" s="6" t="s">
        <v>44</v>
      </c>
      <c r="H568" s="7">
        <v>81.209999999999994</v>
      </c>
      <c r="I568" s="9">
        <v>10</v>
      </c>
      <c r="J568" s="7">
        <v>40.604999999999997</v>
      </c>
      <c r="K568" s="7">
        <v>852.70500000000004</v>
      </c>
      <c r="L568" s="12">
        <v>43482</v>
      </c>
      <c r="M568" s="14">
        <v>0.54236111111111107</v>
      </c>
      <c r="N568" s="6" t="s">
        <v>33</v>
      </c>
      <c r="O568" s="7">
        <v>812.1</v>
      </c>
      <c r="P568" s="2">
        <v>4.7619047620000003</v>
      </c>
      <c r="Q568" s="7">
        <v>40.604999999999997</v>
      </c>
      <c r="R568" s="8">
        <v>6.3</v>
      </c>
      <c r="S568" s="16">
        <f t="shared" si="104"/>
        <v>138568.65749999991</v>
      </c>
      <c r="T568" s="16">
        <f t="shared" si="105"/>
        <v>10.6785</v>
      </c>
      <c r="U568" s="17">
        <f t="shared" si="106"/>
        <v>1023.75</v>
      </c>
      <c r="V568">
        <f t="shared" si="107"/>
        <v>435</v>
      </c>
      <c r="W568">
        <f t="shared" si="108"/>
        <v>595</v>
      </c>
      <c r="X568">
        <f t="shared" si="109"/>
        <v>435</v>
      </c>
      <c r="Y568" s="17">
        <f t="shared" si="110"/>
        <v>318.54863793103431</v>
      </c>
      <c r="Z568" t="str">
        <f t="shared" si="111"/>
        <v>Bad Product</v>
      </c>
      <c r="AA568" t="str">
        <f t="shared" si="112"/>
        <v>Bad</v>
      </c>
      <c r="AB568" t="str">
        <f t="shared" si="113"/>
        <v>Low</v>
      </c>
      <c r="AC568">
        <f t="shared" si="114"/>
        <v>46964.04300000002</v>
      </c>
      <c r="AD568">
        <f t="shared" si="115"/>
        <v>23520.126000000004</v>
      </c>
      <c r="AE568">
        <f t="shared" si="116"/>
        <v>18259.226999999999</v>
      </c>
    </row>
    <row r="569" spans="1:31" ht="15.75" customHeight="1" x14ac:dyDescent="0.2">
      <c r="A569" s="1"/>
      <c r="B569" s="6" t="s">
        <v>602</v>
      </c>
      <c r="C569" s="6" t="s">
        <v>25</v>
      </c>
      <c r="D569" s="6" t="s">
        <v>26</v>
      </c>
      <c r="E569" s="6" t="s">
        <v>27</v>
      </c>
      <c r="F569" s="6" t="s">
        <v>21</v>
      </c>
      <c r="G569" s="6" t="s">
        <v>36</v>
      </c>
      <c r="H569" s="7">
        <v>49.33</v>
      </c>
      <c r="I569" s="9">
        <v>10</v>
      </c>
      <c r="J569" s="7">
        <v>24.664999999999999</v>
      </c>
      <c r="K569" s="7">
        <v>517.96500000000003</v>
      </c>
      <c r="L569" s="12">
        <v>43499</v>
      </c>
      <c r="M569" s="14">
        <v>0.69444444444444442</v>
      </c>
      <c r="N569" s="6" t="s">
        <v>33</v>
      </c>
      <c r="O569" s="7">
        <v>493.3</v>
      </c>
      <c r="P569" s="2">
        <v>4.7619047620000003</v>
      </c>
      <c r="Q569" s="7">
        <v>24.664999999999999</v>
      </c>
      <c r="R569" s="8">
        <v>9.4</v>
      </c>
      <c r="S569" s="16">
        <f t="shared" si="104"/>
        <v>137715.9524999999</v>
      </c>
      <c r="T569" s="16">
        <f t="shared" si="105"/>
        <v>10.6785</v>
      </c>
      <c r="U569" s="17">
        <f t="shared" si="106"/>
        <v>1023.75</v>
      </c>
      <c r="V569">
        <f t="shared" si="107"/>
        <v>434</v>
      </c>
      <c r="W569">
        <f t="shared" si="108"/>
        <v>595</v>
      </c>
      <c r="X569">
        <f t="shared" si="109"/>
        <v>434</v>
      </c>
      <c r="Y569" s="17">
        <f t="shared" si="110"/>
        <v>317.31786290322555</v>
      </c>
      <c r="Z569" t="str">
        <f t="shared" si="111"/>
        <v>Good Product</v>
      </c>
      <c r="AA569" t="str">
        <f t="shared" si="112"/>
        <v>Good</v>
      </c>
      <c r="AB569" t="str">
        <f t="shared" si="113"/>
        <v>High</v>
      </c>
      <c r="AC569">
        <f t="shared" si="114"/>
        <v>46964.04300000002</v>
      </c>
      <c r="AD569">
        <f t="shared" si="115"/>
        <v>23520.126000000004</v>
      </c>
      <c r="AE569">
        <f t="shared" si="116"/>
        <v>18259.226999999999</v>
      </c>
    </row>
    <row r="570" spans="1:31" ht="15.75" customHeight="1" x14ac:dyDescent="0.2">
      <c r="A570" s="1"/>
      <c r="B570" s="6" t="s">
        <v>603</v>
      </c>
      <c r="C570" s="6" t="s">
        <v>18</v>
      </c>
      <c r="D570" s="6" t="s">
        <v>19</v>
      </c>
      <c r="E570" s="6" t="s">
        <v>27</v>
      </c>
      <c r="F570" s="6" t="s">
        <v>21</v>
      </c>
      <c r="G570" s="6" t="s">
        <v>46</v>
      </c>
      <c r="H570" s="7">
        <v>65.739999999999995</v>
      </c>
      <c r="I570" s="9">
        <v>9</v>
      </c>
      <c r="J570" s="7">
        <v>29.582999999999998</v>
      </c>
      <c r="K570" s="7">
        <v>621.24300000000005</v>
      </c>
      <c r="L570" s="12">
        <v>43466</v>
      </c>
      <c r="M570" s="14">
        <v>0.57986111111111116</v>
      </c>
      <c r="N570" s="6" t="s">
        <v>29</v>
      </c>
      <c r="O570" s="7">
        <v>591.66</v>
      </c>
      <c r="P570" s="2">
        <v>4.7619047620000003</v>
      </c>
      <c r="Q570" s="7">
        <v>29.582999999999998</v>
      </c>
      <c r="R570" s="8">
        <v>7.7</v>
      </c>
      <c r="S570" s="16">
        <f t="shared" si="104"/>
        <v>137197.9874999999</v>
      </c>
      <c r="T570" s="16">
        <f t="shared" si="105"/>
        <v>10.6785</v>
      </c>
      <c r="U570" s="17">
        <f t="shared" si="106"/>
        <v>1023.75</v>
      </c>
      <c r="V570">
        <f t="shared" si="107"/>
        <v>433</v>
      </c>
      <c r="W570">
        <f t="shared" si="108"/>
        <v>595</v>
      </c>
      <c r="X570">
        <f t="shared" si="109"/>
        <v>433</v>
      </c>
      <c r="Y570" s="17">
        <f t="shared" si="110"/>
        <v>316.8544745958427</v>
      </c>
      <c r="Z570" t="str">
        <f t="shared" si="111"/>
        <v>Bad Product</v>
      </c>
      <c r="AA570" t="str">
        <f t="shared" si="112"/>
        <v>Bad</v>
      </c>
      <c r="AB570" t="str">
        <f t="shared" si="113"/>
        <v>Medium</v>
      </c>
      <c r="AC570">
        <f t="shared" si="114"/>
        <v>46964.04300000002</v>
      </c>
      <c r="AD570">
        <f t="shared" si="115"/>
        <v>23520.126000000004</v>
      </c>
      <c r="AE570">
        <f t="shared" si="116"/>
        <v>18259.226999999999</v>
      </c>
    </row>
    <row r="571" spans="1:31" ht="15.75" customHeight="1" x14ac:dyDescent="0.2">
      <c r="A571" s="1"/>
      <c r="B571" s="6" t="s">
        <v>604</v>
      </c>
      <c r="C571" s="6" t="s">
        <v>42</v>
      </c>
      <c r="D571" s="6" t="s">
        <v>43</v>
      </c>
      <c r="E571" s="6" t="s">
        <v>27</v>
      </c>
      <c r="F571" s="6" t="s">
        <v>21</v>
      </c>
      <c r="G571" s="6" t="s">
        <v>46</v>
      </c>
      <c r="H571" s="7">
        <v>79.86</v>
      </c>
      <c r="I571" s="9">
        <v>7</v>
      </c>
      <c r="J571" s="7">
        <v>27.951000000000001</v>
      </c>
      <c r="K571" s="7">
        <v>586.971</v>
      </c>
      <c r="L571" s="12">
        <v>43475</v>
      </c>
      <c r="M571" s="14">
        <v>0.43958333333333333</v>
      </c>
      <c r="N571" s="6" t="s">
        <v>33</v>
      </c>
      <c r="O571" s="7">
        <v>559.02</v>
      </c>
      <c r="P571" s="2">
        <v>4.7619047620000003</v>
      </c>
      <c r="Q571" s="7">
        <v>27.951000000000001</v>
      </c>
      <c r="R571" s="8">
        <v>5.5</v>
      </c>
      <c r="S571" s="16">
        <f t="shared" si="104"/>
        <v>136576.74449999988</v>
      </c>
      <c r="T571" s="16">
        <f t="shared" si="105"/>
        <v>10.6785</v>
      </c>
      <c r="U571" s="17">
        <f t="shared" si="106"/>
        <v>1023.75</v>
      </c>
      <c r="V571">
        <f t="shared" si="107"/>
        <v>432</v>
      </c>
      <c r="W571">
        <f t="shared" si="108"/>
        <v>595</v>
      </c>
      <c r="X571">
        <f t="shared" si="109"/>
        <v>432</v>
      </c>
      <c r="Y571" s="17">
        <f t="shared" si="110"/>
        <v>316.14987152777752</v>
      </c>
      <c r="Z571" t="str">
        <f t="shared" si="111"/>
        <v>Bad Product</v>
      </c>
      <c r="AA571" t="str">
        <f t="shared" si="112"/>
        <v>Bad</v>
      </c>
      <c r="AB571" t="str">
        <f t="shared" si="113"/>
        <v>Low</v>
      </c>
      <c r="AC571">
        <f t="shared" si="114"/>
        <v>46964.04300000002</v>
      </c>
      <c r="AD571">
        <f t="shared" si="115"/>
        <v>23520.126000000004</v>
      </c>
      <c r="AE571">
        <f t="shared" si="116"/>
        <v>18259.226999999999</v>
      </c>
    </row>
    <row r="572" spans="1:31" ht="15.75" customHeight="1" x14ac:dyDescent="0.2">
      <c r="A572" s="1"/>
      <c r="B572" s="6" t="s">
        <v>605</v>
      </c>
      <c r="C572" s="6" t="s">
        <v>25</v>
      </c>
      <c r="D572" s="6" t="s">
        <v>26</v>
      </c>
      <c r="E572" s="6" t="s">
        <v>27</v>
      </c>
      <c r="F572" s="6" t="s">
        <v>21</v>
      </c>
      <c r="G572" s="6" t="s">
        <v>36</v>
      </c>
      <c r="H572" s="7">
        <v>73.98</v>
      </c>
      <c r="I572" s="9">
        <v>7</v>
      </c>
      <c r="J572" s="7">
        <v>25.893000000000001</v>
      </c>
      <c r="K572" s="7">
        <v>543.75300000000004</v>
      </c>
      <c r="L572" s="12">
        <v>43526</v>
      </c>
      <c r="M572" s="14">
        <v>0.6958333333333333</v>
      </c>
      <c r="N572" s="6" t="s">
        <v>23</v>
      </c>
      <c r="O572" s="7">
        <v>517.86</v>
      </c>
      <c r="P572" s="2">
        <v>4.7619047620000003</v>
      </c>
      <c r="Q572" s="7">
        <v>25.893000000000001</v>
      </c>
      <c r="R572" s="8">
        <v>4.0999999999999996</v>
      </c>
      <c r="S572" s="16">
        <f t="shared" si="104"/>
        <v>135989.77349999986</v>
      </c>
      <c r="T572" s="16">
        <f t="shared" si="105"/>
        <v>10.6785</v>
      </c>
      <c r="U572" s="17">
        <f t="shared" si="106"/>
        <v>1023.75</v>
      </c>
      <c r="V572">
        <f t="shared" si="107"/>
        <v>431</v>
      </c>
      <c r="W572">
        <f t="shared" si="108"/>
        <v>595</v>
      </c>
      <c r="X572">
        <f t="shared" si="109"/>
        <v>431</v>
      </c>
      <c r="Y572" s="17">
        <f t="shared" si="110"/>
        <v>315.52151624129897</v>
      </c>
      <c r="Z572" t="str">
        <f t="shared" si="111"/>
        <v>Bad Product</v>
      </c>
      <c r="AA572" t="str">
        <f t="shared" si="112"/>
        <v>Bad</v>
      </c>
      <c r="AB572" t="str">
        <f t="shared" si="113"/>
        <v>Low</v>
      </c>
      <c r="AC572">
        <f t="shared" si="114"/>
        <v>46377.072000000015</v>
      </c>
      <c r="AD572">
        <f t="shared" si="115"/>
        <v>22933.155000000006</v>
      </c>
      <c r="AE572">
        <f t="shared" si="116"/>
        <v>18259.226999999999</v>
      </c>
    </row>
    <row r="573" spans="1:31" ht="15.75" customHeight="1" x14ac:dyDescent="0.2">
      <c r="A573" s="1"/>
      <c r="B573" s="6" t="s">
        <v>606</v>
      </c>
      <c r="C573" s="6" t="s">
        <v>42</v>
      </c>
      <c r="D573" s="6" t="s">
        <v>43</v>
      </c>
      <c r="E573" s="6" t="s">
        <v>20</v>
      </c>
      <c r="F573" s="6" t="s">
        <v>21</v>
      </c>
      <c r="G573" s="6" t="s">
        <v>32</v>
      </c>
      <c r="H573" s="7">
        <v>82.04</v>
      </c>
      <c r="I573" s="9">
        <v>5</v>
      </c>
      <c r="J573" s="7">
        <v>20.51</v>
      </c>
      <c r="K573" s="7">
        <v>430.71</v>
      </c>
      <c r="L573" s="12">
        <v>43521</v>
      </c>
      <c r="M573" s="14">
        <v>0.71944444444444444</v>
      </c>
      <c r="N573" s="6" t="s">
        <v>33</v>
      </c>
      <c r="O573" s="7">
        <v>410.2</v>
      </c>
      <c r="P573" s="2">
        <v>4.7619047620000003</v>
      </c>
      <c r="Q573" s="7">
        <v>20.51</v>
      </c>
      <c r="R573" s="8">
        <v>7.6</v>
      </c>
      <c r="S573" s="16">
        <f t="shared" si="104"/>
        <v>135446.02049999987</v>
      </c>
      <c r="T573" s="16">
        <f t="shared" si="105"/>
        <v>10.6785</v>
      </c>
      <c r="U573" s="17">
        <f t="shared" si="106"/>
        <v>1023.75</v>
      </c>
      <c r="V573">
        <f t="shared" si="107"/>
        <v>430</v>
      </c>
      <c r="W573">
        <f t="shared" si="108"/>
        <v>595</v>
      </c>
      <c r="X573">
        <f t="shared" si="109"/>
        <v>430</v>
      </c>
      <c r="Y573" s="17">
        <f t="shared" si="110"/>
        <v>314.99074534883692</v>
      </c>
      <c r="Z573" t="str">
        <f t="shared" si="111"/>
        <v>Bad Product</v>
      </c>
      <c r="AA573" t="str">
        <f t="shared" si="112"/>
        <v>Bad</v>
      </c>
      <c r="AB573" t="str">
        <f t="shared" si="113"/>
        <v>Medium</v>
      </c>
      <c r="AC573">
        <f t="shared" si="114"/>
        <v>46377.072000000015</v>
      </c>
      <c r="AD573">
        <f t="shared" si="115"/>
        <v>22933.155000000006</v>
      </c>
      <c r="AE573">
        <f t="shared" si="116"/>
        <v>18259.226999999999</v>
      </c>
    </row>
    <row r="574" spans="1:31" ht="15.75" customHeight="1" x14ac:dyDescent="0.2">
      <c r="A574" s="1"/>
      <c r="B574" s="6" t="s">
        <v>607</v>
      </c>
      <c r="C574" s="6" t="s">
        <v>42</v>
      </c>
      <c r="D574" s="6" t="s">
        <v>43</v>
      </c>
      <c r="E574" s="6" t="s">
        <v>20</v>
      </c>
      <c r="F574" s="6" t="s">
        <v>31</v>
      </c>
      <c r="G574" s="6" t="s">
        <v>36</v>
      </c>
      <c r="H574" s="7">
        <v>26.67</v>
      </c>
      <c r="I574" s="9">
        <v>10</v>
      </c>
      <c r="J574" s="7">
        <v>13.335000000000001</v>
      </c>
      <c r="K574" s="7">
        <v>280.03500000000003</v>
      </c>
      <c r="L574" s="12">
        <v>43494</v>
      </c>
      <c r="M574" s="14">
        <v>0.49166666666666664</v>
      </c>
      <c r="N574" s="6" t="s">
        <v>29</v>
      </c>
      <c r="O574" s="7">
        <v>266.7</v>
      </c>
      <c r="P574" s="2">
        <v>4.7619047620000003</v>
      </c>
      <c r="Q574" s="7">
        <v>13.335000000000001</v>
      </c>
      <c r="R574" s="8">
        <v>8.6</v>
      </c>
      <c r="S574" s="16">
        <f t="shared" si="104"/>
        <v>135015.31049999988</v>
      </c>
      <c r="T574" s="16">
        <f t="shared" si="105"/>
        <v>10.6785</v>
      </c>
      <c r="U574" s="17">
        <f t="shared" si="106"/>
        <v>1023.75</v>
      </c>
      <c r="V574">
        <f t="shared" si="107"/>
        <v>429</v>
      </c>
      <c r="W574">
        <f t="shared" si="108"/>
        <v>595</v>
      </c>
      <c r="X574">
        <f t="shared" si="109"/>
        <v>429</v>
      </c>
      <c r="Y574" s="17">
        <f t="shared" si="110"/>
        <v>314.72100349650322</v>
      </c>
      <c r="Z574" t="str">
        <f t="shared" si="111"/>
        <v>Good Product</v>
      </c>
      <c r="AA574" t="str">
        <f t="shared" si="112"/>
        <v>Bad</v>
      </c>
      <c r="AB574" t="str">
        <f t="shared" si="113"/>
        <v>High</v>
      </c>
      <c r="AC574">
        <f t="shared" si="114"/>
        <v>45946.362000000016</v>
      </c>
      <c r="AD574">
        <f t="shared" si="115"/>
        <v>22502.445000000007</v>
      </c>
      <c r="AE574">
        <f t="shared" si="116"/>
        <v>18259.226999999999</v>
      </c>
    </row>
    <row r="575" spans="1:31" ht="15.75" customHeight="1" x14ac:dyDescent="0.2">
      <c r="A575" s="1"/>
      <c r="B575" s="6" t="s">
        <v>608</v>
      </c>
      <c r="C575" s="6" t="s">
        <v>18</v>
      </c>
      <c r="D575" s="6" t="s">
        <v>19</v>
      </c>
      <c r="E575" s="6" t="s">
        <v>20</v>
      </c>
      <c r="F575" s="6" t="s">
        <v>31</v>
      </c>
      <c r="G575" s="6" t="s">
        <v>44</v>
      </c>
      <c r="H575" s="7">
        <v>10.130000000000001</v>
      </c>
      <c r="I575" s="9">
        <v>7</v>
      </c>
      <c r="J575" s="7">
        <v>3.5455000000000001</v>
      </c>
      <c r="K575" s="7">
        <v>74.455500000000001</v>
      </c>
      <c r="L575" s="12">
        <v>43534</v>
      </c>
      <c r="M575" s="14">
        <v>0.81597222222222221</v>
      </c>
      <c r="N575" s="6" t="s">
        <v>23</v>
      </c>
      <c r="O575" s="7">
        <v>70.91</v>
      </c>
      <c r="P575" s="2">
        <v>4.7619047620000003</v>
      </c>
      <c r="Q575" s="7">
        <v>3.5455000000000001</v>
      </c>
      <c r="R575" s="8">
        <v>8.3000000000000007</v>
      </c>
      <c r="S575" s="16">
        <f t="shared" si="104"/>
        <v>134735.27549999987</v>
      </c>
      <c r="T575" s="16">
        <f t="shared" si="105"/>
        <v>10.6785</v>
      </c>
      <c r="U575" s="17">
        <f t="shared" si="106"/>
        <v>1023.75</v>
      </c>
      <c r="V575">
        <f t="shared" si="107"/>
        <v>428</v>
      </c>
      <c r="W575">
        <f t="shared" si="108"/>
        <v>595</v>
      </c>
      <c r="X575">
        <f t="shared" si="109"/>
        <v>428</v>
      </c>
      <c r="Y575" s="17">
        <f t="shared" si="110"/>
        <v>314.80204556074739</v>
      </c>
      <c r="Z575" t="str">
        <f t="shared" si="111"/>
        <v>Good Product</v>
      </c>
      <c r="AA575" t="str">
        <f t="shared" si="112"/>
        <v>Bad</v>
      </c>
      <c r="AB575" t="str">
        <f t="shared" si="113"/>
        <v>High</v>
      </c>
      <c r="AC575">
        <f t="shared" si="114"/>
        <v>45666.327000000019</v>
      </c>
      <c r="AD575">
        <f t="shared" si="115"/>
        <v>22502.445000000007</v>
      </c>
      <c r="AE575">
        <f t="shared" si="116"/>
        <v>18259.226999999999</v>
      </c>
    </row>
    <row r="576" spans="1:31" ht="15.75" customHeight="1" x14ac:dyDescent="0.2">
      <c r="A576" s="1"/>
      <c r="B576" s="6" t="s">
        <v>609</v>
      </c>
      <c r="C576" s="6" t="s">
        <v>42</v>
      </c>
      <c r="D576" s="6" t="s">
        <v>43</v>
      </c>
      <c r="E576" s="6" t="s">
        <v>27</v>
      </c>
      <c r="F576" s="6" t="s">
        <v>31</v>
      </c>
      <c r="G576" s="6" t="s">
        <v>44</v>
      </c>
      <c r="H576" s="7">
        <v>72.39</v>
      </c>
      <c r="I576" s="9">
        <v>2</v>
      </c>
      <c r="J576" s="7">
        <v>7.2389999999999999</v>
      </c>
      <c r="K576" s="7">
        <v>152.01900000000001</v>
      </c>
      <c r="L576" s="12">
        <v>43478</v>
      </c>
      <c r="M576" s="14">
        <v>0.82986111111111116</v>
      </c>
      <c r="N576" s="6" t="s">
        <v>33</v>
      </c>
      <c r="O576" s="7">
        <v>144.78</v>
      </c>
      <c r="P576" s="2">
        <v>4.7619047620000003</v>
      </c>
      <c r="Q576" s="7">
        <v>7.2389999999999999</v>
      </c>
      <c r="R576" s="8">
        <v>8.1</v>
      </c>
      <c r="S576" s="16">
        <f t="shared" si="104"/>
        <v>134660.81999999986</v>
      </c>
      <c r="T576" s="16">
        <f t="shared" si="105"/>
        <v>10.6785</v>
      </c>
      <c r="U576" s="17">
        <f t="shared" si="106"/>
        <v>1023.75</v>
      </c>
      <c r="V576">
        <f t="shared" si="107"/>
        <v>427</v>
      </c>
      <c r="W576">
        <f t="shared" si="108"/>
        <v>595</v>
      </c>
      <c r="X576">
        <f t="shared" si="109"/>
        <v>427</v>
      </c>
      <c r="Y576" s="17">
        <f t="shared" si="110"/>
        <v>315.36491803278653</v>
      </c>
      <c r="Z576" t="str">
        <f t="shared" si="111"/>
        <v>Good Product</v>
      </c>
      <c r="AA576" t="str">
        <f t="shared" si="112"/>
        <v>Bad</v>
      </c>
      <c r="AB576" t="str">
        <f t="shared" si="113"/>
        <v>High</v>
      </c>
      <c r="AC576">
        <f t="shared" si="114"/>
        <v>45666.327000000019</v>
      </c>
      <c r="AD576">
        <f t="shared" si="115"/>
        <v>22502.445000000007</v>
      </c>
      <c r="AE576">
        <f t="shared" si="116"/>
        <v>18184.771500000003</v>
      </c>
    </row>
    <row r="577" spans="1:31" ht="15.75" customHeight="1" x14ac:dyDescent="0.2">
      <c r="A577" s="1"/>
      <c r="B577" s="6" t="s">
        <v>610</v>
      </c>
      <c r="C577" s="6" t="s">
        <v>18</v>
      </c>
      <c r="D577" s="6" t="s">
        <v>19</v>
      </c>
      <c r="E577" s="6" t="s">
        <v>27</v>
      </c>
      <c r="F577" s="6" t="s">
        <v>31</v>
      </c>
      <c r="G577" s="6" t="s">
        <v>36</v>
      </c>
      <c r="H577" s="7">
        <v>85.91</v>
      </c>
      <c r="I577" s="9">
        <v>5</v>
      </c>
      <c r="J577" s="7">
        <v>21.477499999999999</v>
      </c>
      <c r="K577" s="7">
        <v>451.02749999999997</v>
      </c>
      <c r="L577" s="12">
        <v>43546</v>
      </c>
      <c r="M577" s="14">
        <v>0.60624999999999996</v>
      </c>
      <c r="N577" s="6" t="s">
        <v>33</v>
      </c>
      <c r="O577" s="7">
        <v>429.55</v>
      </c>
      <c r="P577" s="2">
        <v>4.7619047620000003</v>
      </c>
      <c r="Q577" s="7">
        <v>21.477499999999999</v>
      </c>
      <c r="R577" s="8">
        <v>8.6</v>
      </c>
      <c r="S577" s="16">
        <f t="shared" si="104"/>
        <v>134508.80099999986</v>
      </c>
      <c r="T577" s="16">
        <f t="shared" si="105"/>
        <v>10.6785</v>
      </c>
      <c r="U577" s="17">
        <f t="shared" si="106"/>
        <v>1023.75</v>
      </c>
      <c r="V577">
        <f t="shared" si="107"/>
        <v>426</v>
      </c>
      <c r="W577">
        <f t="shared" si="108"/>
        <v>595</v>
      </c>
      <c r="X577">
        <f t="shared" si="109"/>
        <v>426</v>
      </c>
      <c r="Y577" s="17">
        <f t="shared" si="110"/>
        <v>315.74835915492923</v>
      </c>
      <c r="Z577" t="str">
        <f t="shared" si="111"/>
        <v>Good Product</v>
      </c>
      <c r="AA577" t="str">
        <f t="shared" si="112"/>
        <v>Bad</v>
      </c>
      <c r="AB577" t="str">
        <f t="shared" si="113"/>
        <v>High</v>
      </c>
      <c r="AC577">
        <f t="shared" si="114"/>
        <v>45514.308000000019</v>
      </c>
      <c r="AD577">
        <f t="shared" si="115"/>
        <v>22502.445000000007</v>
      </c>
      <c r="AE577">
        <f t="shared" si="116"/>
        <v>18184.771500000003</v>
      </c>
    </row>
    <row r="578" spans="1:31" ht="15.75" customHeight="1" x14ac:dyDescent="0.2">
      <c r="A578" s="1"/>
      <c r="B578" s="6" t="s">
        <v>611</v>
      </c>
      <c r="C578" s="6" t="s">
        <v>42</v>
      </c>
      <c r="D578" s="6" t="s">
        <v>43</v>
      </c>
      <c r="E578" s="6" t="s">
        <v>20</v>
      </c>
      <c r="F578" s="6" t="s">
        <v>31</v>
      </c>
      <c r="G578" s="6" t="s">
        <v>46</v>
      </c>
      <c r="H578" s="7">
        <v>81.31</v>
      </c>
      <c r="I578" s="9">
        <v>7</v>
      </c>
      <c r="J578" s="7">
        <v>28.458500000000001</v>
      </c>
      <c r="K578" s="7">
        <v>597.62850000000003</v>
      </c>
      <c r="L578" s="12">
        <v>43525</v>
      </c>
      <c r="M578" s="14">
        <v>0.8256944444444444</v>
      </c>
      <c r="N578" s="6" t="s">
        <v>23</v>
      </c>
      <c r="O578" s="7">
        <v>569.16999999999996</v>
      </c>
      <c r="P578" s="2">
        <v>4.7619047620000003</v>
      </c>
      <c r="Q578" s="7">
        <v>28.458500000000001</v>
      </c>
      <c r="R578" s="8">
        <v>6.3</v>
      </c>
      <c r="S578" s="16">
        <f t="shared" si="104"/>
        <v>134057.77349999986</v>
      </c>
      <c r="T578" s="16">
        <f t="shared" si="105"/>
        <v>10.6785</v>
      </c>
      <c r="U578" s="17">
        <f t="shared" si="106"/>
        <v>1023.75</v>
      </c>
      <c r="V578">
        <f t="shared" si="107"/>
        <v>425</v>
      </c>
      <c r="W578">
        <f t="shared" si="108"/>
        <v>595</v>
      </c>
      <c r="X578">
        <f t="shared" si="109"/>
        <v>425</v>
      </c>
      <c r="Y578" s="17">
        <f t="shared" si="110"/>
        <v>315.43005529411732</v>
      </c>
      <c r="Z578" t="str">
        <f t="shared" si="111"/>
        <v>Bad Product</v>
      </c>
      <c r="AA578" t="str">
        <f t="shared" si="112"/>
        <v>Bad</v>
      </c>
      <c r="AB578" t="str">
        <f t="shared" si="113"/>
        <v>Low</v>
      </c>
      <c r="AC578">
        <f t="shared" si="114"/>
        <v>45514.308000000019</v>
      </c>
      <c r="AD578">
        <f t="shared" si="115"/>
        <v>22502.445000000007</v>
      </c>
      <c r="AE578">
        <f t="shared" si="116"/>
        <v>17733.743999999999</v>
      </c>
    </row>
    <row r="579" spans="1:31" ht="15.75" customHeight="1" x14ac:dyDescent="0.2">
      <c r="A579" s="1"/>
      <c r="B579" s="6" t="s">
        <v>612</v>
      </c>
      <c r="C579" s="6" t="s">
        <v>42</v>
      </c>
      <c r="D579" s="6" t="s">
        <v>43</v>
      </c>
      <c r="E579" s="6" t="s">
        <v>27</v>
      </c>
      <c r="F579" s="6" t="s">
        <v>31</v>
      </c>
      <c r="G579" s="6" t="s">
        <v>44</v>
      </c>
      <c r="H579" s="7">
        <v>60.3</v>
      </c>
      <c r="I579" s="9">
        <v>4</v>
      </c>
      <c r="J579" s="7">
        <v>12.06</v>
      </c>
      <c r="K579" s="7">
        <v>253.26</v>
      </c>
      <c r="L579" s="12">
        <v>43516</v>
      </c>
      <c r="M579" s="14">
        <v>0.77986111111111112</v>
      </c>
      <c r="N579" s="6" t="s">
        <v>29</v>
      </c>
      <c r="O579" s="7">
        <v>241.2</v>
      </c>
      <c r="P579" s="2">
        <v>4.7619047620000003</v>
      </c>
      <c r="Q579" s="7">
        <v>12.06</v>
      </c>
      <c r="R579" s="8">
        <v>5.8</v>
      </c>
      <c r="S579" s="16">
        <f t="shared" si="104"/>
        <v>133460.14499999987</v>
      </c>
      <c r="T579" s="16">
        <f t="shared" si="105"/>
        <v>10.6785</v>
      </c>
      <c r="U579" s="17">
        <f t="shared" si="106"/>
        <v>1023.75</v>
      </c>
      <c r="V579">
        <f t="shared" si="107"/>
        <v>424</v>
      </c>
      <c r="W579">
        <f t="shared" si="108"/>
        <v>595</v>
      </c>
      <c r="X579">
        <f t="shared" si="109"/>
        <v>424</v>
      </c>
      <c r="Y579" s="17">
        <f t="shared" si="110"/>
        <v>314.76449292452799</v>
      </c>
      <c r="Z579" t="str">
        <f t="shared" si="111"/>
        <v>Bad Product</v>
      </c>
      <c r="AA579" t="str">
        <f t="shared" si="112"/>
        <v>Bad</v>
      </c>
      <c r="AB579" t="str">
        <f t="shared" si="113"/>
        <v>Low</v>
      </c>
      <c r="AC579">
        <f t="shared" si="114"/>
        <v>44916.67950000002</v>
      </c>
      <c r="AD579">
        <f t="shared" si="115"/>
        <v>22502.445000000007</v>
      </c>
      <c r="AE579">
        <f t="shared" si="116"/>
        <v>17733.743999999999</v>
      </c>
    </row>
    <row r="580" spans="1:31" ht="15.75" customHeight="1" x14ac:dyDescent="0.2">
      <c r="A580" s="1"/>
      <c r="B580" s="6" t="s">
        <v>613</v>
      </c>
      <c r="C580" s="6" t="s">
        <v>25</v>
      </c>
      <c r="D580" s="6" t="s">
        <v>26</v>
      </c>
      <c r="E580" s="6" t="s">
        <v>27</v>
      </c>
      <c r="F580" s="6" t="s">
        <v>31</v>
      </c>
      <c r="G580" s="6" t="s">
        <v>44</v>
      </c>
      <c r="H580" s="7">
        <v>31.77</v>
      </c>
      <c r="I580" s="9">
        <v>4</v>
      </c>
      <c r="J580" s="7">
        <v>6.3540000000000001</v>
      </c>
      <c r="K580" s="7">
        <v>133.434</v>
      </c>
      <c r="L580" s="12">
        <v>43479</v>
      </c>
      <c r="M580" s="14">
        <v>0.61319444444444449</v>
      </c>
      <c r="N580" s="6" t="s">
        <v>23</v>
      </c>
      <c r="O580" s="7">
        <v>127.08</v>
      </c>
      <c r="P580" s="2">
        <v>4.7619047620000003</v>
      </c>
      <c r="Q580" s="7">
        <v>6.3540000000000001</v>
      </c>
      <c r="R580" s="8">
        <v>6.2</v>
      </c>
      <c r="S580" s="16">
        <f t="shared" ref="S580:S643" si="117">SUM(K580:K1579)</f>
        <v>133206.88499999989</v>
      </c>
      <c r="T580" s="16">
        <f t="shared" ref="T580:T643" si="118">MIN(K580:K1579)</f>
        <v>10.6785</v>
      </c>
      <c r="U580" s="17">
        <f t="shared" ref="U580:U643" si="119">MAX(K580:K1579)</f>
        <v>1023.75</v>
      </c>
      <c r="V580">
        <f t="shared" ref="V580:V643" si="120">COUNT(R580:R1579)</f>
        <v>423</v>
      </c>
      <c r="W580">
        <f t="shared" ref="W580:W643" si="121">COUNTBLANK(B1545:R1579)</f>
        <v>595</v>
      </c>
      <c r="X580">
        <f t="shared" ref="X580:X643" si="122">COUNTA(C580:C1579)</f>
        <v>423</v>
      </c>
      <c r="Y580" s="17">
        <f t="shared" ref="Y580:Y643" si="123">AVERAGE(K580:K1579)</f>
        <v>314.909893617021</v>
      </c>
      <c r="Z580" t="str">
        <f t="shared" ref="Z580:Z643" si="124">IF(R580&gt;8,"Good Product","Bad Product")</f>
        <v>Bad Product</v>
      </c>
      <c r="AA580" t="str">
        <f t="shared" ref="AA580:AA643" si="125">IF(AND(R580&gt;8,K580&gt;500),"Good","Bad")</f>
        <v>Bad</v>
      </c>
      <c r="AB580" t="str">
        <f t="shared" ref="AB580:AB643" si="126">IF(R580&gt;8,"High", IF(R580&lt;6.5,"Low","Medium"))</f>
        <v>Low</v>
      </c>
      <c r="AC580">
        <f t="shared" ref="AC580:AC643" si="127">SUMIF(C580:C1579,"B",K580:K1579)</f>
        <v>44663.419500000018</v>
      </c>
      <c r="AD580">
        <f t="shared" ref="AD580:AD643" si="128">SUMIFS(K580:K1579,C580:C1579,"B",F580:F1579,"Female")</f>
        <v>22502.445000000007</v>
      </c>
      <c r="AE580">
        <f t="shared" ref="AE580:AE643" si="129">SUMIFS(K580:K1579,C580:C1579,"A",F580:F1579,"Male")</f>
        <v>17733.743999999999</v>
      </c>
    </row>
    <row r="581" spans="1:31" ht="15.75" customHeight="1" x14ac:dyDescent="0.2">
      <c r="A581" s="1"/>
      <c r="B581" s="6" t="s">
        <v>614</v>
      </c>
      <c r="C581" s="6" t="s">
        <v>18</v>
      </c>
      <c r="D581" s="6" t="s">
        <v>19</v>
      </c>
      <c r="E581" s="6" t="s">
        <v>27</v>
      </c>
      <c r="F581" s="6" t="s">
        <v>21</v>
      </c>
      <c r="G581" s="6" t="s">
        <v>22</v>
      </c>
      <c r="H581" s="7">
        <v>64.27</v>
      </c>
      <c r="I581" s="9">
        <v>4</v>
      </c>
      <c r="J581" s="7">
        <v>12.853999999999999</v>
      </c>
      <c r="K581" s="7">
        <v>269.93400000000003</v>
      </c>
      <c r="L581" s="12">
        <v>43550</v>
      </c>
      <c r="M581" s="14">
        <v>0.57916666666666672</v>
      </c>
      <c r="N581" s="6" t="s">
        <v>29</v>
      </c>
      <c r="O581" s="7">
        <v>257.08</v>
      </c>
      <c r="P581" s="2">
        <v>4.7619047620000003</v>
      </c>
      <c r="Q581" s="7">
        <v>12.853999999999999</v>
      </c>
      <c r="R581" s="8">
        <v>7.7</v>
      </c>
      <c r="S581" s="16">
        <f t="shared" si="117"/>
        <v>133073.45099999988</v>
      </c>
      <c r="T581" s="16">
        <f t="shared" si="118"/>
        <v>10.6785</v>
      </c>
      <c r="U581" s="17">
        <f t="shared" si="119"/>
        <v>1023.75</v>
      </c>
      <c r="V581">
        <f t="shared" si="120"/>
        <v>422</v>
      </c>
      <c r="W581">
        <f t="shared" si="121"/>
        <v>595</v>
      </c>
      <c r="X581">
        <f t="shared" si="122"/>
        <v>422</v>
      </c>
      <c r="Y581" s="17">
        <f t="shared" si="123"/>
        <v>315.3399312796206</v>
      </c>
      <c r="Z581" t="str">
        <f t="shared" si="124"/>
        <v>Bad Product</v>
      </c>
      <c r="AA581" t="str">
        <f t="shared" si="125"/>
        <v>Bad</v>
      </c>
      <c r="AB581" t="str">
        <f t="shared" si="126"/>
        <v>Medium</v>
      </c>
      <c r="AC581">
        <f t="shared" si="127"/>
        <v>44663.419500000018</v>
      </c>
      <c r="AD581">
        <f t="shared" si="128"/>
        <v>22502.445000000007</v>
      </c>
      <c r="AE581">
        <f t="shared" si="129"/>
        <v>17733.743999999999</v>
      </c>
    </row>
    <row r="582" spans="1:31" ht="15.75" customHeight="1" x14ac:dyDescent="0.2">
      <c r="A582" s="1"/>
      <c r="B582" s="6" t="s">
        <v>615</v>
      </c>
      <c r="C582" s="6" t="s">
        <v>42</v>
      </c>
      <c r="D582" s="6" t="s">
        <v>43</v>
      </c>
      <c r="E582" s="6" t="s">
        <v>27</v>
      </c>
      <c r="F582" s="6" t="s">
        <v>31</v>
      </c>
      <c r="G582" s="6" t="s">
        <v>22</v>
      </c>
      <c r="H582" s="7">
        <v>69.510000000000005</v>
      </c>
      <c r="I582" s="9">
        <v>2</v>
      </c>
      <c r="J582" s="7">
        <v>6.9509999999999996</v>
      </c>
      <c r="K582" s="7">
        <v>145.971</v>
      </c>
      <c r="L582" s="12">
        <v>43525</v>
      </c>
      <c r="M582" s="14">
        <v>0.51041666666666663</v>
      </c>
      <c r="N582" s="6" t="s">
        <v>23</v>
      </c>
      <c r="O582" s="7">
        <v>139.02000000000001</v>
      </c>
      <c r="P582" s="2">
        <v>4.7619047620000003</v>
      </c>
      <c r="Q582" s="7">
        <v>6.9509999999999996</v>
      </c>
      <c r="R582" s="8">
        <v>8.1</v>
      </c>
      <c r="S582" s="16">
        <f t="shared" si="117"/>
        <v>132803.51699999991</v>
      </c>
      <c r="T582" s="16">
        <f t="shared" si="118"/>
        <v>10.6785</v>
      </c>
      <c r="U582" s="17">
        <f t="shared" si="119"/>
        <v>1023.75</v>
      </c>
      <c r="V582">
        <f t="shared" si="120"/>
        <v>421</v>
      </c>
      <c r="W582">
        <f t="shared" si="121"/>
        <v>595</v>
      </c>
      <c r="X582">
        <f t="shared" si="122"/>
        <v>421</v>
      </c>
      <c r="Y582" s="17">
        <f t="shared" si="123"/>
        <v>315.44778384798076</v>
      </c>
      <c r="Z582" t="str">
        <f t="shared" si="124"/>
        <v>Good Product</v>
      </c>
      <c r="AA582" t="str">
        <f t="shared" si="125"/>
        <v>Bad</v>
      </c>
      <c r="AB582" t="str">
        <f t="shared" si="126"/>
        <v>High</v>
      </c>
      <c r="AC582">
        <f t="shared" si="127"/>
        <v>44663.419500000018</v>
      </c>
      <c r="AD582">
        <f t="shared" si="128"/>
        <v>22502.445000000007</v>
      </c>
      <c r="AE582">
        <f t="shared" si="129"/>
        <v>17733.743999999999</v>
      </c>
    </row>
    <row r="583" spans="1:31" ht="15.75" customHeight="1" x14ac:dyDescent="0.2">
      <c r="A583" s="1"/>
      <c r="B583" s="6" t="s">
        <v>616</v>
      </c>
      <c r="C583" s="6" t="s">
        <v>25</v>
      </c>
      <c r="D583" s="6" t="s">
        <v>26</v>
      </c>
      <c r="E583" s="6" t="s">
        <v>27</v>
      </c>
      <c r="F583" s="6" t="s">
        <v>31</v>
      </c>
      <c r="G583" s="6" t="s">
        <v>44</v>
      </c>
      <c r="H583" s="7">
        <v>27.22</v>
      </c>
      <c r="I583" s="9">
        <v>3</v>
      </c>
      <c r="J583" s="7">
        <v>4.0830000000000002</v>
      </c>
      <c r="K583" s="7">
        <v>85.742999999999995</v>
      </c>
      <c r="L583" s="12">
        <v>43472</v>
      </c>
      <c r="M583" s="14">
        <v>0.52569444444444446</v>
      </c>
      <c r="N583" s="6" t="s">
        <v>29</v>
      </c>
      <c r="O583" s="7">
        <v>81.66</v>
      </c>
      <c r="P583" s="2">
        <v>4.7619047620000003</v>
      </c>
      <c r="Q583" s="7">
        <v>4.0830000000000002</v>
      </c>
      <c r="R583" s="8">
        <v>7.3</v>
      </c>
      <c r="S583" s="16">
        <f t="shared" si="117"/>
        <v>132657.54599999991</v>
      </c>
      <c r="T583" s="16">
        <f t="shared" si="118"/>
        <v>10.6785</v>
      </c>
      <c r="U583" s="17">
        <f t="shared" si="119"/>
        <v>1023.75</v>
      </c>
      <c r="V583">
        <f t="shared" si="120"/>
        <v>420</v>
      </c>
      <c r="W583">
        <f t="shared" si="121"/>
        <v>595</v>
      </c>
      <c r="X583">
        <f t="shared" si="122"/>
        <v>420</v>
      </c>
      <c r="Y583" s="17">
        <f t="shared" si="123"/>
        <v>315.85129999999981</v>
      </c>
      <c r="Z583" t="str">
        <f t="shared" si="124"/>
        <v>Bad Product</v>
      </c>
      <c r="AA583" t="str">
        <f t="shared" si="125"/>
        <v>Bad</v>
      </c>
      <c r="AB583" t="str">
        <f t="shared" si="126"/>
        <v>Medium</v>
      </c>
      <c r="AC583">
        <f t="shared" si="127"/>
        <v>44517.448500000013</v>
      </c>
      <c r="AD583">
        <f t="shared" si="128"/>
        <v>22502.445000000007</v>
      </c>
      <c r="AE583">
        <f t="shared" si="129"/>
        <v>17733.743999999999</v>
      </c>
    </row>
    <row r="584" spans="1:31" ht="15.75" customHeight="1" x14ac:dyDescent="0.2">
      <c r="A584" s="1"/>
      <c r="B584" s="6" t="s">
        <v>617</v>
      </c>
      <c r="C584" s="6" t="s">
        <v>18</v>
      </c>
      <c r="D584" s="6" t="s">
        <v>19</v>
      </c>
      <c r="E584" s="6" t="s">
        <v>20</v>
      </c>
      <c r="F584" s="6" t="s">
        <v>21</v>
      </c>
      <c r="G584" s="6" t="s">
        <v>22</v>
      </c>
      <c r="H584" s="7">
        <v>77.680000000000007</v>
      </c>
      <c r="I584" s="9">
        <v>4</v>
      </c>
      <c r="J584" s="7">
        <v>15.536</v>
      </c>
      <c r="K584" s="7">
        <v>326.25599999999997</v>
      </c>
      <c r="L584" s="12">
        <v>43497</v>
      </c>
      <c r="M584" s="14">
        <v>0.82916666666666672</v>
      </c>
      <c r="N584" s="6" t="s">
        <v>29</v>
      </c>
      <c r="O584" s="7">
        <v>310.72000000000003</v>
      </c>
      <c r="P584" s="2">
        <v>4.7619047620000003</v>
      </c>
      <c r="Q584" s="7">
        <v>15.536</v>
      </c>
      <c r="R584" s="8">
        <v>8.4</v>
      </c>
      <c r="S584" s="16">
        <f t="shared" si="117"/>
        <v>132571.8029999999</v>
      </c>
      <c r="T584" s="16">
        <f t="shared" si="118"/>
        <v>10.6785</v>
      </c>
      <c r="U584" s="17">
        <f t="shared" si="119"/>
        <v>1023.75</v>
      </c>
      <c r="V584">
        <f t="shared" si="120"/>
        <v>419</v>
      </c>
      <c r="W584">
        <f t="shared" si="121"/>
        <v>595</v>
      </c>
      <c r="X584">
        <f t="shared" si="122"/>
        <v>419</v>
      </c>
      <c r="Y584" s="17">
        <f t="shared" si="123"/>
        <v>316.40048448687327</v>
      </c>
      <c r="Z584" t="str">
        <f t="shared" si="124"/>
        <v>Good Product</v>
      </c>
      <c r="AA584" t="str">
        <f t="shared" si="125"/>
        <v>Bad</v>
      </c>
      <c r="AB584" t="str">
        <f t="shared" si="126"/>
        <v>High</v>
      </c>
      <c r="AC584">
        <f t="shared" si="127"/>
        <v>44517.448500000013</v>
      </c>
      <c r="AD584">
        <f t="shared" si="128"/>
        <v>22502.445000000007</v>
      </c>
      <c r="AE584">
        <f t="shared" si="129"/>
        <v>17733.743999999999</v>
      </c>
    </row>
    <row r="585" spans="1:31" ht="15.75" customHeight="1" x14ac:dyDescent="0.2">
      <c r="A585" s="1"/>
      <c r="B585" s="6" t="s">
        <v>618</v>
      </c>
      <c r="C585" s="6" t="s">
        <v>25</v>
      </c>
      <c r="D585" s="6" t="s">
        <v>26</v>
      </c>
      <c r="E585" s="6" t="s">
        <v>20</v>
      </c>
      <c r="F585" s="6" t="s">
        <v>21</v>
      </c>
      <c r="G585" s="6" t="s">
        <v>46</v>
      </c>
      <c r="H585" s="7">
        <v>92.98</v>
      </c>
      <c r="I585" s="9">
        <v>2</v>
      </c>
      <c r="J585" s="7">
        <v>9.298</v>
      </c>
      <c r="K585" s="7">
        <v>195.25800000000001</v>
      </c>
      <c r="L585" s="12">
        <v>43509</v>
      </c>
      <c r="M585" s="14">
        <v>0.62916666666666665</v>
      </c>
      <c r="N585" s="6" t="s">
        <v>33</v>
      </c>
      <c r="O585" s="7">
        <v>185.96</v>
      </c>
      <c r="P585" s="2">
        <v>4.7619047620000003</v>
      </c>
      <c r="Q585" s="7">
        <v>9.298</v>
      </c>
      <c r="R585" s="8">
        <v>8</v>
      </c>
      <c r="S585" s="16">
        <f t="shared" si="117"/>
        <v>132245.5469999999</v>
      </c>
      <c r="T585" s="16">
        <f t="shared" si="118"/>
        <v>10.6785</v>
      </c>
      <c r="U585" s="17">
        <f t="shared" si="119"/>
        <v>1023.75</v>
      </c>
      <c r="V585">
        <f t="shared" si="120"/>
        <v>418</v>
      </c>
      <c r="W585">
        <f t="shared" si="121"/>
        <v>595</v>
      </c>
      <c r="X585">
        <f t="shared" si="122"/>
        <v>418</v>
      </c>
      <c r="Y585" s="17">
        <f t="shared" si="123"/>
        <v>316.37690669856437</v>
      </c>
      <c r="Z585" t="str">
        <f t="shared" si="124"/>
        <v>Bad Product</v>
      </c>
      <c r="AA585" t="str">
        <f t="shared" si="125"/>
        <v>Bad</v>
      </c>
      <c r="AB585" t="str">
        <f t="shared" si="126"/>
        <v>Medium</v>
      </c>
      <c r="AC585">
        <f t="shared" si="127"/>
        <v>44517.448500000013</v>
      </c>
      <c r="AD585">
        <f t="shared" si="128"/>
        <v>22502.445000000007</v>
      </c>
      <c r="AE585">
        <f t="shared" si="129"/>
        <v>17733.743999999999</v>
      </c>
    </row>
    <row r="586" spans="1:31" ht="15.75" customHeight="1" x14ac:dyDescent="0.2">
      <c r="A586" s="1"/>
      <c r="B586" s="6" t="s">
        <v>619</v>
      </c>
      <c r="C586" s="6" t="s">
        <v>42</v>
      </c>
      <c r="D586" s="6" t="s">
        <v>43</v>
      </c>
      <c r="E586" s="6" t="s">
        <v>20</v>
      </c>
      <c r="F586" s="6" t="s">
        <v>21</v>
      </c>
      <c r="G586" s="6" t="s">
        <v>46</v>
      </c>
      <c r="H586" s="7">
        <v>18.079999999999998</v>
      </c>
      <c r="I586" s="9">
        <v>4</v>
      </c>
      <c r="J586" s="7">
        <v>3.6160000000000001</v>
      </c>
      <c r="K586" s="7">
        <v>75.936000000000007</v>
      </c>
      <c r="L586" s="12">
        <v>43479</v>
      </c>
      <c r="M586" s="14">
        <v>0.75208333333333333</v>
      </c>
      <c r="N586" s="6" t="s">
        <v>33</v>
      </c>
      <c r="O586" s="7">
        <v>72.319999999999993</v>
      </c>
      <c r="P586" s="2">
        <v>4.7619047620000003</v>
      </c>
      <c r="Q586" s="7">
        <v>3.6160000000000001</v>
      </c>
      <c r="R586" s="8">
        <v>9.5</v>
      </c>
      <c r="S586" s="16">
        <f t="shared" si="117"/>
        <v>132050.2889999999</v>
      </c>
      <c r="T586" s="16">
        <f t="shared" si="118"/>
        <v>10.6785</v>
      </c>
      <c r="U586" s="17">
        <f t="shared" si="119"/>
        <v>1023.75</v>
      </c>
      <c r="V586">
        <f t="shared" si="120"/>
        <v>417</v>
      </c>
      <c r="W586">
        <f t="shared" si="121"/>
        <v>595</v>
      </c>
      <c r="X586">
        <f t="shared" si="122"/>
        <v>417</v>
      </c>
      <c r="Y586" s="17">
        <f t="shared" si="123"/>
        <v>316.66735971223</v>
      </c>
      <c r="Z586" t="str">
        <f t="shared" si="124"/>
        <v>Good Product</v>
      </c>
      <c r="AA586" t="str">
        <f t="shared" si="125"/>
        <v>Bad</v>
      </c>
      <c r="AB586" t="str">
        <f t="shared" si="126"/>
        <v>High</v>
      </c>
      <c r="AC586">
        <f t="shared" si="127"/>
        <v>44517.448500000013</v>
      </c>
      <c r="AD586">
        <f t="shared" si="128"/>
        <v>22502.445000000007</v>
      </c>
      <c r="AE586">
        <f t="shared" si="129"/>
        <v>17733.743999999999</v>
      </c>
    </row>
    <row r="587" spans="1:31" ht="15.75" customHeight="1" x14ac:dyDescent="0.2">
      <c r="A587" s="1"/>
      <c r="B587" s="6" t="s">
        <v>620</v>
      </c>
      <c r="C587" s="6" t="s">
        <v>42</v>
      </c>
      <c r="D587" s="6" t="s">
        <v>43</v>
      </c>
      <c r="E587" s="6" t="s">
        <v>27</v>
      </c>
      <c r="F587" s="6" t="s">
        <v>31</v>
      </c>
      <c r="G587" s="6" t="s">
        <v>36</v>
      </c>
      <c r="H587" s="7">
        <v>63.06</v>
      </c>
      <c r="I587" s="9">
        <v>3</v>
      </c>
      <c r="J587" s="7">
        <v>9.4589999999999996</v>
      </c>
      <c r="K587" s="7">
        <v>198.63900000000001</v>
      </c>
      <c r="L587" s="12">
        <v>43484</v>
      </c>
      <c r="M587" s="14">
        <v>0.66527777777777775</v>
      </c>
      <c r="N587" s="6" t="s">
        <v>23</v>
      </c>
      <c r="O587" s="7">
        <v>189.18</v>
      </c>
      <c r="P587" s="2">
        <v>4.7619047620000003</v>
      </c>
      <c r="Q587" s="7">
        <v>9.4589999999999996</v>
      </c>
      <c r="R587" s="8">
        <v>7</v>
      </c>
      <c r="S587" s="16">
        <f t="shared" si="117"/>
        <v>131974.35299999992</v>
      </c>
      <c r="T587" s="16">
        <f t="shared" si="118"/>
        <v>10.6785</v>
      </c>
      <c r="U587" s="17">
        <f t="shared" si="119"/>
        <v>1023.75</v>
      </c>
      <c r="V587">
        <f t="shared" si="120"/>
        <v>416</v>
      </c>
      <c r="W587">
        <f t="shared" si="121"/>
        <v>595</v>
      </c>
      <c r="X587">
        <f t="shared" si="122"/>
        <v>416</v>
      </c>
      <c r="Y587" s="17">
        <f t="shared" si="123"/>
        <v>317.24604086538443</v>
      </c>
      <c r="Z587" t="str">
        <f t="shared" si="124"/>
        <v>Bad Product</v>
      </c>
      <c r="AA587" t="str">
        <f t="shared" si="125"/>
        <v>Bad</v>
      </c>
      <c r="AB587" t="str">
        <f t="shared" si="126"/>
        <v>Medium</v>
      </c>
      <c r="AC587">
        <f t="shared" si="127"/>
        <v>44441.512500000012</v>
      </c>
      <c r="AD587">
        <f t="shared" si="128"/>
        <v>22426.509000000009</v>
      </c>
      <c r="AE587">
        <f t="shared" si="129"/>
        <v>17733.743999999999</v>
      </c>
    </row>
    <row r="588" spans="1:31" ht="15.75" customHeight="1" x14ac:dyDescent="0.2">
      <c r="A588" s="1"/>
      <c r="B588" s="6" t="s">
        <v>621</v>
      </c>
      <c r="C588" s="6" t="s">
        <v>18</v>
      </c>
      <c r="D588" s="6" t="s">
        <v>19</v>
      </c>
      <c r="E588" s="6" t="s">
        <v>27</v>
      </c>
      <c r="F588" s="6" t="s">
        <v>31</v>
      </c>
      <c r="G588" s="6" t="s">
        <v>22</v>
      </c>
      <c r="H588" s="7">
        <v>51.71</v>
      </c>
      <c r="I588" s="9">
        <v>4</v>
      </c>
      <c r="J588" s="7">
        <v>10.342000000000001</v>
      </c>
      <c r="K588" s="7">
        <v>217.18199999999999</v>
      </c>
      <c r="L588" s="12">
        <v>43533</v>
      </c>
      <c r="M588" s="14">
        <v>0.57847222222222228</v>
      </c>
      <c r="N588" s="6" t="s">
        <v>33</v>
      </c>
      <c r="O588" s="7">
        <v>206.84</v>
      </c>
      <c r="P588" s="2">
        <v>4.7619047620000003</v>
      </c>
      <c r="Q588" s="7">
        <v>10.342000000000001</v>
      </c>
      <c r="R588" s="8">
        <v>9.8000000000000007</v>
      </c>
      <c r="S588" s="16">
        <f t="shared" si="117"/>
        <v>131775.71399999992</v>
      </c>
      <c r="T588" s="16">
        <f t="shared" si="118"/>
        <v>10.6785</v>
      </c>
      <c r="U588" s="17">
        <f t="shared" si="119"/>
        <v>1023.75</v>
      </c>
      <c r="V588">
        <f t="shared" si="120"/>
        <v>415</v>
      </c>
      <c r="W588">
        <f t="shared" si="121"/>
        <v>595</v>
      </c>
      <c r="X588">
        <f t="shared" si="122"/>
        <v>415</v>
      </c>
      <c r="Y588" s="17">
        <f t="shared" si="123"/>
        <v>317.53184096385525</v>
      </c>
      <c r="Z588" t="str">
        <f t="shared" si="124"/>
        <v>Good Product</v>
      </c>
      <c r="AA588" t="str">
        <f t="shared" si="125"/>
        <v>Bad</v>
      </c>
      <c r="AB588" t="str">
        <f t="shared" si="126"/>
        <v>High</v>
      </c>
      <c r="AC588">
        <f t="shared" si="127"/>
        <v>44242.873500000016</v>
      </c>
      <c r="AD588">
        <f t="shared" si="128"/>
        <v>22426.509000000009</v>
      </c>
      <c r="AE588">
        <f t="shared" si="129"/>
        <v>17733.743999999999</v>
      </c>
    </row>
    <row r="589" spans="1:31" ht="15.75" customHeight="1" x14ac:dyDescent="0.2">
      <c r="A589" s="1"/>
      <c r="B589" s="6" t="s">
        <v>622</v>
      </c>
      <c r="C589" s="6" t="s">
        <v>18</v>
      </c>
      <c r="D589" s="6" t="s">
        <v>19</v>
      </c>
      <c r="E589" s="6" t="s">
        <v>27</v>
      </c>
      <c r="F589" s="6" t="s">
        <v>21</v>
      </c>
      <c r="G589" s="6" t="s">
        <v>44</v>
      </c>
      <c r="H589" s="7">
        <v>52.34</v>
      </c>
      <c r="I589" s="9">
        <v>3</v>
      </c>
      <c r="J589" s="7">
        <v>7.851</v>
      </c>
      <c r="K589" s="7">
        <v>164.87100000000001</v>
      </c>
      <c r="L589" s="12">
        <v>43551</v>
      </c>
      <c r="M589" s="14">
        <v>0.5854166666666667</v>
      </c>
      <c r="N589" s="6" t="s">
        <v>29</v>
      </c>
      <c r="O589" s="7">
        <v>157.02000000000001</v>
      </c>
      <c r="P589" s="2">
        <v>4.7619047620000003</v>
      </c>
      <c r="Q589" s="7">
        <v>7.851</v>
      </c>
      <c r="R589" s="8">
        <v>9.1999999999999993</v>
      </c>
      <c r="S589" s="16">
        <f t="shared" si="117"/>
        <v>131558.53199999992</v>
      </c>
      <c r="T589" s="16">
        <f t="shared" si="118"/>
        <v>10.6785</v>
      </c>
      <c r="U589" s="17">
        <f t="shared" si="119"/>
        <v>1023.75</v>
      </c>
      <c r="V589">
        <f t="shared" si="120"/>
        <v>414</v>
      </c>
      <c r="W589">
        <f t="shared" si="121"/>
        <v>595</v>
      </c>
      <c r="X589">
        <f t="shared" si="122"/>
        <v>414</v>
      </c>
      <c r="Y589" s="17">
        <f t="shared" si="123"/>
        <v>317.77423188405777</v>
      </c>
      <c r="Z589" t="str">
        <f t="shared" si="124"/>
        <v>Good Product</v>
      </c>
      <c r="AA589" t="str">
        <f t="shared" si="125"/>
        <v>Bad</v>
      </c>
      <c r="AB589" t="str">
        <f t="shared" si="126"/>
        <v>High</v>
      </c>
      <c r="AC589">
        <f t="shared" si="127"/>
        <v>44242.873500000016</v>
      </c>
      <c r="AD589">
        <f t="shared" si="128"/>
        <v>22426.509000000009</v>
      </c>
      <c r="AE589">
        <f t="shared" si="129"/>
        <v>17516.561999999998</v>
      </c>
    </row>
    <row r="590" spans="1:31" ht="15.75" customHeight="1" x14ac:dyDescent="0.2">
      <c r="A590" s="1"/>
      <c r="B590" s="6" t="s">
        <v>623</v>
      </c>
      <c r="C590" s="6" t="s">
        <v>18</v>
      </c>
      <c r="D590" s="6" t="s">
        <v>19</v>
      </c>
      <c r="E590" s="6" t="s">
        <v>27</v>
      </c>
      <c r="F590" s="6" t="s">
        <v>21</v>
      </c>
      <c r="G590" s="6" t="s">
        <v>36</v>
      </c>
      <c r="H590" s="7">
        <v>43.06</v>
      </c>
      <c r="I590" s="9">
        <v>5</v>
      </c>
      <c r="J590" s="7">
        <v>10.765000000000001</v>
      </c>
      <c r="K590" s="7">
        <v>226.065</v>
      </c>
      <c r="L590" s="12">
        <v>43500</v>
      </c>
      <c r="M590" s="14">
        <v>0.69305555555555554</v>
      </c>
      <c r="N590" s="6" t="s">
        <v>23</v>
      </c>
      <c r="O590" s="7">
        <v>215.3</v>
      </c>
      <c r="P590" s="2">
        <v>4.7619047620000003</v>
      </c>
      <c r="Q590" s="7">
        <v>10.765000000000001</v>
      </c>
      <c r="R590" s="8">
        <v>7.7</v>
      </c>
      <c r="S590" s="16">
        <f t="shared" si="117"/>
        <v>131393.66099999993</v>
      </c>
      <c r="T590" s="16">
        <f t="shared" si="118"/>
        <v>10.6785</v>
      </c>
      <c r="U590" s="17">
        <f t="shared" si="119"/>
        <v>1023.75</v>
      </c>
      <c r="V590">
        <f t="shared" si="120"/>
        <v>413</v>
      </c>
      <c r="W590">
        <f t="shared" si="121"/>
        <v>595</v>
      </c>
      <c r="X590">
        <f t="shared" si="122"/>
        <v>413</v>
      </c>
      <c r="Y590" s="17">
        <f t="shared" si="123"/>
        <v>318.14445762711847</v>
      </c>
      <c r="Z590" t="str">
        <f t="shared" si="124"/>
        <v>Bad Product</v>
      </c>
      <c r="AA590" t="str">
        <f t="shared" si="125"/>
        <v>Bad</v>
      </c>
      <c r="AB590" t="str">
        <f t="shared" si="126"/>
        <v>Medium</v>
      </c>
      <c r="AC590">
        <f t="shared" si="127"/>
        <v>44242.873500000016</v>
      </c>
      <c r="AD590">
        <f t="shared" si="128"/>
        <v>22426.509000000009</v>
      </c>
      <c r="AE590">
        <f t="shared" si="129"/>
        <v>17516.561999999998</v>
      </c>
    </row>
    <row r="591" spans="1:31" ht="15.75" customHeight="1" x14ac:dyDescent="0.2">
      <c r="A591" s="1"/>
      <c r="B591" s="6" t="s">
        <v>624</v>
      </c>
      <c r="C591" s="6" t="s">
        <v>25</v>
      </c>
      <c r="D591" s="6" t="s">
        <v>26</v>
      </c>
      <c r="E591" s="6" t="s">
        <v>27</v>
      </c>
      <c r="F591" s="6" t="s">
        <v>31</v>
      </c>
      <c r="G591" s="6" t="s">
        <v>46</v>
      </c>
      <c r="H591" s="7">
        <v>59.61</v>
      </c>
      <c r="I591" s="9">
        <v>10</v>
      </c>
      <c r="J591" s="7">
        <v>29.805</v>
      </c>
      <c r="K591" s="7">
        <v>625.90499999999997</v>
      </c>
      <c r="L591" s="12">
        <v>43538</v>
      </c>
      <c r="M591" s="14">
        <v>0.46319444444444446</v>
      </c>
      <c r="N591" s="6" t="s">
        <v>29</v>
      </c>
      <c r="O591" s="7">
        <v>596.1</v>
      </c>
      <c r="P591" s="2">
        <v>4.7619047620000003</v>
      </c>
      <c r="Q591" s="7">
        <v>29.805</v>
      </c>
      <c r="R591" s="8">
        <v>5.3</v>
      </c>
      <c r="S591" s="16">
        <f t="shared" si="117"/>
        <v>131167.59599999993</v>
      </c>
      <c r="T591" s="16">
        <f t="shared" si="118"/>
        <v>10.6785</v>
      </c>
      <c r="U591" s="17">
        <f t="shared" si="119"/>
        <v>1023.75</v>
      </c>
      <c r="V591">
        <f t="shared" si="120"/>
        <v>412</v>
      </c>
      <c r="W591">
        <f t="shared" si="121"/>
        <v>595</v>
      </c>
      <c r="X591">
        <f t="shared" si="122"/>
        <v>412</v>
      </c>
      <c r="Y591" s="17">
        <f t="shared" si="123"/>
        <v>318.36795145631049</v>
      </c>
      <c r="Z591" t="str">
        <f t="shared" si="124"/>
        <v>Bad Product</v>
      </c>
      <c r="AA591" t="str">
        <f t="shared" si="125"/>
        <v>Bad</v>
      </c>
      <c r="AB591" t="str">
        <f t="shared" si="126"/>
        <v>Low</v>
      </c>
      <c r="AC591">
        <f t="shared" si="127"/>
        <v>44242.873500000016</v>
      </c>
      <c r="AD591">
        <f t="shared" si="128"/>
        <v>22426.509000000009</v>
      </c>
      <c r="AE591">
        <f t="shared" si="129"/>
        <v>17516.561999999998</v>
      </c>
    </row>
    <row r="592" spans="1:31" ht="15.75" customHeight="1" x14ac:dyDescent="0.2">
      <c r="A592" s="1"/>
      <c r="B592" s="6" t="s">
        <v>625</v>
      </c>
      <c r="C592" s="6" t="s">
        <v>18</v>
      </c>
      <c r="D592" s="6" t="s">
        <v>19</v>
      </c>
      <c r="E592" s="6" t="s">
        <v>27</v>
      </c>
      <c r="F592" s="6" t="s">
        <v>31</v>
      </c>
      <c r="G592" s="6" t="s">
        <v>22</v>
      </c>
      <c r="H592" s="7">
        <v>14.62</v>
      </c>
      <c r="I592" s="9">
        <v>5</v>
      </c>
      <c r="J592" s="7">
        <v>3.6549999999999998</v>
      </c>
      <c r="K592" s="7">
        <v>76.754999999999995</v>
      </c>
      <c r="L592" s="12">
        <v>43528</v>
      </c>
      <c r="M592" s="14">
        <v>0.51597222222222228</v>
      </c>
      <c r="N592" s="6" t="s">
        <v>29</v>
      </c>
      <c r="O592" s="7">
        <v>73.099999999999994</v>
      </c>
      <c r="P592" s="2">
        <v>4.7619047620000003</v>
      </c>
      <c r="Q592" s="7">
        <v>3.6549999999999998</v>
      </c>
      <c r="R592" s="8">
        <v>4.4000000000000004</v>
      </c>
      <c r="S592" s="16">
        <f t="shared" si="117"/>
        <v>130541.6909999999</v>
      </c>
      <c r="T592" s="16">
        <f t="shared" si="118"/>
        <v>10.6785</v>
      </c>
      <c r="U592" s="17">
        <f t="shared" si="119"/>
        <v>1023.75</v>
      </c>
      <c r="V592">
        <f t="shared" si="120"/>
        <v>411</v>
      </c>
      <c r="W592">
        <f t="shared" si="121"/>
        <v>595</v>
      </c>
      <c r="X592">
        <f t="shared" si="122"/>
        <v>411</v>
      </c>
      <c r="Y592" s="17">
        <f t="shared" si="123"/>
        <v>317.61968613138663</v>
      </c>
      <c r="Z592" t="str">
        <f t="shared" si="124"/>
        <v>Bad Product</v>
      </c>
      <c r="AA592" t="str">
        <f t="shared" si="125"/>
        <v>Bad</v>
      </c>
      <c r="AB592" t="str">
        <f t="shared" si="126"/>
        <v>Low</v>
      </c>
      <c r="AC592">
        <f t="shared" si="127"/>
        <v>44242.873500000016</v>
      </c>
      <c r="AD592">
        <f t="shared" si="128"/>
        <v>22426.509000000009</v>
      </c>
      <c r="AE592">
        <f t="shared" si="129"/>
        <v>17516.561999999998</v>
      </c>
    </row>
    <row r="593" spans="1:31" ht="15.75" customHeight="1" x14ac:dyDescent="0.2">
      <c r="A593" s="1"/>
      <c r="B593" s="6" t="s">
        <v>626</v>
      </c>
      <c r="C593" s="6" t="s">
        <v>25</v>
      </c>
      <c r="D593" s="6" t="s">
        <v>26</v>
      </c>
      <c r="E593" s="6" t="s">
        <v>20</v>
      </c>
      <c r="F593" s="6" t="s">
        <v>31</v>
      </c>
      <c r="G593" s="6" t="s">
        <v>22</v>
      </c>
      <c r="H593" s="7">
        <v>46.53</v>
      </c>
      <c r="I593" s="9">
        <v>6</v>
      </c>
      <c r="J593" s="7">
        <v>13.959</v>
      </c>
      <c r="K593" s="7">
        <v>293.13900000000001</v>
      </c>
      <c r="L593" s="12">
        <v>43527</v>
      </c>
      <c r="M593" s="14">
        <v>0.45416666666666666</v>
      </c>
      <c r="N593" s="6" t="s">
        <v>33</v>
      </c>
      <c r="O593" s="7">
        <v>279.18</v>
      </c>
      <c r="P593" s="2">
        <v>4.7619047620000003</v>
      </c>
      <c r="Q593" s="7">
        <v>13.959</v>
      </c>
      <c r="R593" s="8">
        <v>4.3</v>
      </c>
      <c r="S593" s="16">
        <f t="shared" si="117"/>
        <v>130464.9359999999</v>
      </c>
      <c r="T593" s="16">
        <f t="shared" si="118"/>
        <v>10.6785</v>
      </c>
      <c r="U593" s="17">
        <f t="shared" si="119"/>
        <v>1023.75</v>
      </c>
      <c r="V593">
        <f t="shared" si="120"/>
        <v>410</v>
      </c>
      <c r="W593">
        <f t="shared" si="121"/>
        <v>595</v>
      </c>
      <c r="X593">
        <f t="shared" si="122"/>
        <v>410</v>
      </c>
      <c r="Y593" s="17">
        <f t="shared" si="123"/>
        <v>318.2071609756095</v>
      </c>
      <c r="Z593" t="str">
        <f t="shared" si="124"/>
        <v>Bad Product</v>
      </c>
      <c r="AA593" t="str">
        <f t="shared" si="125"/>
        <v>Bad</v>
      </c>
      <c r="AB593" t="str">
        <f t="shared" si="126"/>
        <v>Low</v>
      </c>
      <c r="AC593">
        <f t="shared" si="127"/>
        <v>44242.873500000016</v>
      </c>
      <c r="AD593">
        <f t="shared" si="128"/>
        <v>22426.509000000009</v>
      </c>
      <c r="AE593">
        <f t="shared" si="129"/>
        <v>17439.807000000001</v>
      </c>
    </row>
    <row r="594" spans="1:31" ht="15.75" customHeight="1" x14ac:dyDescent="0.2">
      <c r="A594" s="1"/>
      <c r="B594" s="6" t="s">
        <v>627</v>
      </c>
      <c r="C594" s="6" t="s">
        <v>25</v>
      </c>
      <c r="D594" s="6" t="s">
        <v>26</v>
      </c>
      <c r="E594" s="6" t="s">
        <v>20</v>
      </c>
      <c r="F594" s="6" t="s">
        <v>21</v>
      </c>
      <c r="G594" s="6" t="s">
        <v>32</v>
      </c>
      <c r="H594" s="7">
        <v>24.24</v>
      </c>
      <c r="I594" s="9">
        <v>7</v>
      </c>
      <c r="J594" s="7">
        <v>8.484</v>
      </c>
      <c r="K594" s="7">
        <v>178.16399999999999</v>
      </c>
      <c r="L594" s="12">
        <v>43492</v>
      </c>
      <c r="M594" s="14">
        <v>0.73472222222222228</v>
      </c>
      <c r="N594" s="6" t="s">
        <v>23</v>
      </c>
      <c r="O594" s="7">
        <v>169.68</v>
      </c>
      <c r="P594" s="2">
        <v>4.7619047620000003</v>
      </c>
      <c r="Q594" s="7">
        <v>8.484</v>
      </c>
      <c r="R594" s="8">
        <v>9.4</v>
      </c>
      <c r="S594" s="16">
        <f t="shared" si="117"/>
        <v>130171.7969999999</v>
      </c>
      <c r="T594" s="16">
        <f t="shared" si="118"/>
        <v>10.6785</v>
      </c>
      <c r="U594" s="17">
        <f t="shared" si="119"/>
        <v>1023.75</v>
      </c>
      <c r="V594">
        <f t="shared" si="120"/>
        <v>409</v>
      </c>
      <c r="W594">
        <f t="shared" si="121"/>
        <v>595</v>
      </c>
      <c r="X594">
        <f t="shared" si="122"/>
        <v>409</v>
      </c>
      <c r="Y594" s="17">
        <f t="shared" si="123"/>
        <v>318.26845232273814</v>
      </c>
      <c r="Z594" t="str">
        <f t="shared" si="124"/>
        <v>Good Product</v>
      </c>
      <c r="AA594" t="str">
        <f t="shared" si="125"/>
        <v>Bad</v>
      </c>
      <c r="AB594" t="str">
        <f t="shared" si="126"/>
        <v>High</v>
      </c>
      <c r="AC594">
        <f t="shared" si="127"/>
        <v>44242.873500000016</v>
      </c>
      <c r="AD594">
        <f t="shared" si="128"/>
        <v>22426.509000000009</v>
      </c>
      <c r="AE594">
        <f t="shared" si="129"/>
        <v>17439.807000000001</v>
      </c>
    </row>
    <row r="595" spans="1:31" ht="15.75" customHeight="1" x14ac:dyDescent="0.2">
      <c r="A595" s="1"/>
      <c r="B595" s="6" t="s">
        <v>628</v>
      </c>
      <c r="C595" s="6" t="s">
        <v>18</v>
      </c>
      <c r="D595" s="6" t="s">
        <v>19</v>
      </c>
      <c r="E595" s="6" t="s">
        <v>20</v>
      </c>
      <c r="F595" s="6" t="s">
        <v>21</v>
      </c>
      <c r="G595" s="6" t="s">
        <v>36</v>
      </c>
      <c r="H595" s="7">
        <v>45.58</v>
      </c>
      <c r="I595" s="9">
        <v>1</v>
      </c>
      <c r="J595" s="7">
        <v>2.2789999999999999</v>
      </c>
      <c r="K595" s="7">
        <v>47.859000000000002</v>
      </c>
      <c r="L595" s="12">
        <v>43503</v>
      </c>
      <c r="M595" s="14">
        <v>0.59236111111111112</v>
      </c>
      <c r="N595" s="6" t="s">
        <v>29</v>
      </c>
      <c r="O595" s="7">
        <v>45.58</v>
      </c>
      <c r="P595" s="2">
        <v>4.7619047620000003</v>
      </c>
      <c r="Q595" s="7">
        <v>2.2789999999999999</v>
      </c>
      <c r="R595" s="8">
        <v>9.8000000000000007</v>
      </c>
      <c r="S595" s="16">
        <f t="shared" si="117"/>
        <v>129993.6329999999</v>
      </c>
      <c r="T595" s="16">
        <f t="shared" si="118"/>
        <v>10.6785</v>
      </c>
      <c r="U595" s="17">
        <f t="shared" si="119"/>
        <v>1023.75</v>
      </c>
      <c r="V595">
        <f t="shared" si="120"/>
        <v>408</v>
      </c>
      <c r="W595">
        <f t="shared" si="121"/>
        <v>595</v>
      </c>
      <c r="X595">
        <f t="shared" si="122"/>
        <v>408</v>
      </c>
      <c r="Y595" s="17">
        <f t="shared" si="123"/>
        <v>318.61184558823504</v>
      </c>
      <c r="Z595" t="str">
        <f t="shared" si="124"/>
        <v>Good Product</v>
      </c>
      <c r="AA595" t="str">
        <f t="shared" si="125"/>
        <v>Bad</v>
      </c>
      <c r="AB595" t="str">
        <f t="shared" si="126"/>
        <v>High</v>
      </c>
      <c r="AC595">
        <f t="shared" si="127"/>
        <v>44242.873500000016</v>
      </c>
      <c r="AD595">
        <f t="shared" si="128"/>
        <v>22426.509000000009</v>
      </c>
      <c r="AE595">
        <f t="shared" si="129"/>
        <v>17439.807000000001</v>
      </c>
    </row>
    <row r="596" spans="1:31" ht="15.75" customHeight="1" x14ac:dyDescent="0.2">
      <c r="A596" s="1"/>
      <c r="B596" s="6" t="s">
        <v>629</v>
      </c>
      <c r="C596" s="6" t="s">
        <v>18</v>
      </c>
      <c r="D596" s="6" t="s">
        <v>19</v>
      </c>
      <c r="E596" s="6" t="s">
        <v>20</v>
      </c>
      <c r="F596" s="6" t="s">
        <v>21</v>
      </c>
      <c r="G596" s="6" t="s">
        <v>36</v>
      </c>
      <c r="H596" s="7">
        <v>75.2</v>
      </c>
      <c r="I596" s="9">
        <v>3</v>
      </c>
      <c r="J596" s="7">
        <v>11.28</v>
      </c>
      <c r="K596" s="7">
        <v>236.88</v>
      </c>
      <c r="L596" s="12">
        <v>43501</v>
      </c>
      <c r="M596" s="14">
        <v>0.49375000000000002</v>
      </c>
      <c r="N596" s="6" t="s">
        <v>23</v>
      </c>
      <c r="O596" s="7">
        <v>225.6</v>
      </c>
      <c r="P596" s="2">
        <v>4.7619047620000003</v>
      </c>
      <c r="Q596" s="7">
        <v>11.28</v>
      </c>
      <c r="R596" s="8">
        <v>4.8</v>
      </c>
      <c r="S596" s="16">
        <f t="shared" si="117"/>
        <v>129945.7739999999</v>
      </c>
      <c r="T596" s="16">
        <f t="shared" si="118"/>
        <v>10.6785</v>
      </c>
      <c r="U596" s="17">
        <f t="shared" si="119"/>
        <v>1023.75</v>
      </c>
      <c r="V596">
        <f t="shared" si="120"/>
        <v>407</v>
      </c>
      <c r="W596">
        <f t="shared" si="121"/>
        <v>595</v>
      </c>
      <c r="X596">
        <f t="shared" si="122"/>
        <v>407</v>
      </c>
      <c r="Y596" s="17">
        <f t="shared" si="123"/>
        <v>319.27708599508577</v>
      </c>
      <c r="Z596" t="str">
        <f t="shared" si="124"/>
        <v>Bad Product</v>
      </c>
      <c r="AA596" t="str">
        <f t="shared" si="125"/>
        <v>Bad</v>
      </c>
      <c r="AB596" t="str">
        <f t="shared" si="126"/>
        <v>Low</v>
      </c>
      <c r="AC596">
        <f t="shared" si="127"/>
        <v>44242.873500000016</v>
      </c>
      <c r="AD596">
        <f t="shared" si="128"/>
        <v>22426.509000000009</v>
      </c>
      <c r="AE596">
        <f t="shared" si="129"/>
        <v>17439.807000000001</v>
      </c>
    </row>
    <row r="597" spans="1:31" ht="15.75" customHeight="1" x14ac:dyDescent="0.2">
      <c r="A597" s="1"/>
      <c r="B597" s="6" t="s">
        <v>630</v>
      </c>
      <c r="C597" s="6" t="s">
        <v>42</v>
      </c>
      <c r="D597" s="6" t="s">
        <v>43</v>
      </c>
      <c r="E597" s="6" t="s">
        <v>20</v>
      </c>
      <c r="F597" s="6" t="s">
        <v>31</v>
      </c>
      <c r="G597" s="6" t="s">
        <v>36</v>
      </c>
      <c r="H597" s="7">
        <v>96.8</v>
      </c>
      <c r="I597" s="9">
        <v>3</v>
      </c>
      <c r="J597" s="7">
        <v>14.52</v>
      </c>
      <c r="K597" s="7">
        <v>304.92</v>
      </c>
      <c r="L597" s="12">
        <v>43539</v>
      </c>
      <c r="M597" s="14">
        <v>0.54513888888888884</v>
      </c>
      <c r="N597" s="6" t="s">
        <v>29</v>
      </c>
      <c r="O597" s="7">
        <v>290.39999999999998</v>
      </c>
      <c r="P597" s="2">
        <v>4.7619047620000003</v>
      </c>
      <c r="Q597" s="7">
        <v>14.52</v>
      </c>
      <c r="R597" s="8">
        <v>5.3</v>
      </c>
      <c r="S597" s="16">
        <f t="shared" si="117"/>
        <v>129708.8939999999</v>
      </c>
      <c r="T597" s="16">
        <f t="shared" si="118"/>
        <v>10.6785</v>
      </c>
      <c r="U597" s="17">
        <f t="shared" si="119"/>
        <v>1023.75</v>
      </c>
      <c r="V597">
        <f t="shared" si="120"/>
        <v>406</v>
      </c>
      <c r="W597">
        <f t="shared" si="121"/>
        <v>595</v>
      </c>
      <c r="X597">
        <f t="shared" si="122"/>
        <v>406</v>
      </c>
      <c r="Y597" s="17">
        <f t="shared" si="123"/>
        <v>319.48003448275836</v>
      </c>
      <c r="Z597" t="str">
        <f t="shared" si="124"/>
        <v>Bad Product</v>
      </c>
      <c r="AA597" t="str">
        <f t="shared" si="125"/>
        <v>Bad</v>
      </c>
      <c r="AB597" t="str">
        <f t="shared" si="126"/>
        <v>Low</v>
      </c>
      <c r="AC597">
        <f t="shared" si="127"/>
        <v>44242.873500000016</v>
      </c>
      <c r="AD597">
        <f t="shared" si="128"/>
        <v>22426.509000000009</v>
      </c>
      <c r="AE597">
        <f t="shared" si="129"/>
        <v>17439.807000000001</v>
      </c>
    </row>
    <row r="598" spans="1:31" ht="15.75" customHeight="1" x14ac:dyDescent="0.2">
      <c r="A598" s="1"/>
      <c r="B598" s="6" t="s">
        <v>631</v>
      </c>
      <c r="C598" s="6" t="s">
        <v>42</v>
      </c>
      <c r="D598" s="6" t="s">
        <v>43</v>
      </c>
      <c r="E598" s="6" t="s">
        <v>27</v>
      </c>
      <c r="F598" s="6" t="s">
        <v>31</v>
      </c>
      <c r="G598" s="6" t="s">
        <v>22</v>
      </c>
      <c r="H598" s="7">
        <v>14.82</v>
      </c>
      <c r="I598" s="9">
        <v>3</v>
      </c>
      <c r="J598" s="7">
        <v>2.2229999999999999</v>
      </c>
      <c r="K598" s="7">
        <v>46.683</v>
      </c>
      <c r="L598" s="12">
        <v>43525</v>
      </c>
      <c r="M598" s="14">
        <v>0.47916666666666669</v>
      </c>
      <c r="N598" s="6" t="s">
        <v>33</v>
      </c>
      <c r="O598" s="7">
        <v>44.46</v>
      </c>
      <c r="P598" s="2">
        <v>4.7619047620000003</v>
      </c>
      <c r="Q598" s="7">
        <v>2.2229999999999999</v>
      </c>
      <c r="R598" s="8">
        <v>8.6999999999999993</v>
      </c>
      <c r="S598" s="16">
        <f t="shared" si="117"/>
        <v>129403.9739999999</v>
      </c>
      <c r="T598" s="16">
        <f t="shared" si="118"/>
        <v>10.6785</v>
      </c>
      <c r="U598" s="17">
        <f t="shared" si="119"/>
        <v>1023.75</v>
      </c>
      <c r="V598">
        <f t="shared" si="120"/>
        <v>405</v>
      </c>
      <c r="W598">
        <f t="shared" si="121"/>
        <v>595</v>
      </c>
      <c r="X598">
        <f t="shared" si="122"/>
        <v>405</v>
      </c>
      <c r="Y598" s="17">
        <f t="shared" si="123"/>
        <v>319.51598518518495</v>
      </c>
      <c r="Z598" t="str">
        <f t="shared" si="124"/>
        <v>Good Product</v>
      </c>
      <c r="AA598" t="str">
        <f t="shared" si="125"/>
        <v>Bad</v>
      </c>
      <c r="AB598" t="str">
        <f t="shared" si="126"/>
        <v>High</v>
      </c>
      <c r="AC598">
        <f t="shared" si="127"/>
        <v>43937.953500000011</v>
      </c>
      <c r="AD598">
        <f t="shared" si="128"/>
        <v>22426.509000000009</v>
      </c>
      <c r="AE598">
        <f t="shared" si="129"/>
        <v>17439.807000000001</v>
      </c>
    </row>
    <row r="599" spans="1:31" ht="15.75" customHeight="1" x14ac:dyDescent="0.2">
      <c r="A599" s="1"/>
      <c r="B599" s="6" t="s">
        <v>632</v>
      </c>
      <c r="C599" s="6" t="s">
        <v>18</v>
      </c>
      <c r="D599" s="6" t="s">
        <v>19</v>
      </c>
      <c r="E599" s="6" t="s">
        <v>27</v>
      </c>
      <c r="F599" s="6" t="s">
        <v>31</v>
      </c>
      <c r="G599" s="6" t="s">
        <v>44</v>
      </c>
      <c r="H599" s="7">
        <v>52.2</v>
      </c>
      <c r="I599" s="9">
        <v>3</v>
      </c>
      <c r="J599" s="7">
        <v>7.83</v>
      </c>
      <c r="K599" s="7">
        <v>164.43</v>
      </c>
      <c r="L599" s="12">
        <v>43511</v>
      </c>
      <c r="M599" s="14">
        <v>0.5625</v>
      </c>
      <c r="N599" s="6" t="s">
        <v>33</v>
      </c>
      <c r="O599" s="7">
        <v>156.6</v>
      </c>
      <c r="P599" s="2">
        <v>4.7619047620000003</v>
      </c>
      <c r="Q599" s="7">
        <v>7.83</v>
      </c>
      <c r="R599" s="8">
        <v>9.5</v>
      </c>
      <c r="S599" s="16">
        <f t="shared" si="117"/>
        <v>129357.2909999999</v>
      </c>
      <c r="T599" s="16">
        <f t="shared" si="118"/>
        <v>10.6785</v>
      </c>
      <c r="U599" s="17">
        <f t="shared" si="119"/>
        <v>1023.75</v>
      </c>
      <c r="V599">
        <f t="shared" si="120"/>
        <v>404</v>
      </c>
      <c r="W599">
        <f t="shared" si="121"/>
        <v>595</v>
      </c>
      <c r="X599">
        <f t="shared" si="122"/>
        <v>404</v>
      </c>
      <c r="Y599" s="17">
        <f t="shared" si="123"/>
        <v>320.19131435643538</v>
      </c>
      <c r="Z599" t="str">
        <f t="shared" si="124"/>
        <v>Good Product</v>
      </c>
      <c r="AA599" t="str">
        <f t="shared" si="125"/>
        <v>Bad</v>
      </c>
      <c r="AB599" t="str">
        <f t="shared" si="126"/>
        <v>High</v>
      </c>
      <c r="AC599">
        <f t="shared" si="127"/>
        <v>43891.270500000013</v>
      </c>
      <c r="AD599">
        <f t="shared" si="128"/>
        <v>22426.509000000009</v>
      </c>
      <c r="AE599">
        <f t="shared" si="129"/>
        <v>17439.807000000001</v>
      </c>
    </row>
    <row r="600" spans="1:31" ht="15.75" customHeight="1" x14ac:dyDescent="0.2">
      <c r="A600" s="1"/>
      <c r="B600" s="6" t="s">
        <v>633</v>
      </c>
      <c r="C600" s="6" t="s">
        <v>25</v>
      </c>
      <c r="D600" s="6" t="s">
        <v>26</v>
      </c>
      <c r="E600" s="6" t="s">
        <v>27</v>
      </c>
      <c r="F600" s="6" t="s">
        <v>21</v>
      </c>
      <c r="G600" s="6" t="s">
        <v>36</v>
      </c>
      <c r="H600" s="7">
        <v>46.66</v>
      </c>
      <c r="I600" s="9">
        <v>9</v>
      </c>
      <c r="J600" s="7">
        <v>20.997</v>
      </c>
      <c r="K600" s="7">
        <v>440.93700000000001</v>
      </c>
      <c r="L600" s="12">
        <v>43513</v>
      </c>
      <c r="M600" s="14">
        <v>0.7993055555555556</v>
      </c>
      <c r="N600" s="6" t="s">
        <v>23</v>
      </c>
      <c r="O600" s="7">
        <v>419.94</v>
      </c>
      <c r="P600" s="2">
        <v>4.7619047620000003</v>
      </c>
      <c r="Q600" s="7">
        <v>20.997</v>
      </c>
      <c r="R600" s="8">
        <v>5.3</v>
      </c>
      <c r="S600" s="16">
        <f t="shared" si="117"/>
        <v>129192.8609999999</v>
      </c>
      <c r="T600" s="16">
        <f t="shared" si="118"/>
        <v>10.6785</v>
      </c>
      <c r="U600" s="17">
        <f t="shared" si="119"/>
        <v>1023.75</v>
      </c>
      <c r="V600">
        <f t="shared" si="120"/>
        <v>403</v>
      </c>
      <c r="W600">
        <f t="shared" si="121"/>
        <v>595</v>
      </c>
      <c r="X600">
        <f t="shared" si="122"/>
        <v>403</v>
      </c>
      <c r="Y600" s="17">
        <f t="shared" si="123"/>
        <v>320.57781885856053</v>
      </c>
      <c r="Z600" t="str">
        <f t="shared" si="124"/>
        <v>Bad Product</v>
      </c>
      <c r="AA600" t="str">
        <f t="shared" si="125"/>
        <v>Bad</v>
      </c>
      <c r="AB600" t="str">
        <f t="shared" si="126"/>
        <v>Low</v>
      </c>
      <c r="AC600">
        <f t="shared" si="127"/>
        <v>43891.270500000013</v>
      </c>
      <c r="AD600">
        <f t="shared" si="128"/>
        <v>22426.509000000009</v>
      </c>
      <c r="AE600">
        <f t="shared" si="129"/>
        <v>17275.377</v>
      </c>
    </row>
    <row r="601" spans="1:31" ht="15.75" customHeight="1" x14ac:dyDescent="0.2">
      <c r="A601" s="1"/>
      <c r="B601" s="6" t="s">
        <v>634</v>
      </c>
      <c r="C601" s="6" t="s">
        <v>25</v>
      </c>
      <c r="D601" s="6" t="s">
        <v>26</v>
      </c>
      <c r="E601" s="6" t="s">
        <v>27</v>
      </c>
      <c r="F601" s="6" t="s">
        <v>21</v>
      </c>
      <c r="G601" s="6" t="s">
        <v>46</v>
      </c>
      <c r="H601" s="7">
        <v>36.85</v>
      </c>
      <c r="I601" s="9">
        <v>5</v>
      </c>
      <c r="J601" s="7">
        <v>9.2125000000000004</v>
      </c>
      <c r="K601" s="7">
        <v>193.46250000000001</v>
      </c>
      <c r="L601" s="12">
        <v>43491</v>
      </c>
      <c r="M601" s="14">
        <v>0.78680555555555554</v>
      </c>
      <c r="N601" s="6" t="s">
        <v>29</v>
      </c>
      <c r="O601" s="7">
        <v>184.25</v>
      </c>
      <c r="P601" s="2">
        <v>4.7619047620000003</v>
      </c>
      <c r="Q601" s="7">
        <v>9.2125000000000004</v>
      </c>
      <c r="R601" s="8">
        <v>9.1999999999999993</v>
      </c>
      <c r="S601" s="16">
        <f t="shared" si="117"/>
        <v>128751.92399999993</v>
      </c>
      <c r="T601" s="16">
        <f t="shared" si="118"/>
        <v>10.6785</v>
      </c>
      <c r="U601" s="17">
        <f t="shared" si="119"/>
        <v>1023.75</v>
      </c>
      <c r="V601">
        <f t="shared" si="120"/>
        <v>402</v>
      </c>
      <c r="W601">
        <f t="shared" si="121"/>
        <v>595</v>
      </c>
      <c r="X601">
        <f t="shared" si="122"/>
        <v>402</v>
      </c>
      <c r="Y601" s="17">
        <f t="shared" si="123"/>
        <v>320.27841791044756</v>
      </c>
      <c r="Z601" t="str">
        <f t="shared" si="124"/>
        <v>Good Product</v>
      </c>
      <c r="AA601" t="str">
        <f t="shared" si="125"/>
        <v>Bad</v>
      </c>
      <c r="AB601" t="str">
        <f t="shared" si="126"/>
        <v>High</v>
      </c>
      <c r="AC601">
        <f t="shared" si="127"/>
        <v>43891.270500000013</v>
      </c>
      <c r="AD601">
        <f t="shared" si="128"/>
        <v>22426.509000000009</v>
      </c>
      <c r="AE601">
        <f t="shared" si="129"/>
        <v>17275.377</v>
      </c>
    </row>
    <row r="602" spans="1:31" ht="15.75" customHeight="1" x14ac:dyDescent="0.2">
      <c r="A602" s="1"/>
      <c r="B602" s="6" t="s">
        <v>635</v>
      </c>
      <c r="C602" s="6" t="s">
        <v>18</v>
      </c>
      <c r="D602" s="6" t="s">
        <v>19</v>
      </c>
      <c r="E602" s="6" t="s">
        <v>20</v>
      </c>
      <c r="F602" s="6" t="s">
        <v>21</v>
      </c>
      <c r="G602" s="6" t="s">
        <v>32</v>
      </c>
      <c r="H602" s="7">
        <v>70.319999999999993</v>
      </c>
      <c r="I602" s="9">
        <v>2</v>
      </c>
      <c r="J602" s="7">
        <v>7.032</v>
      </c>
      <c r="K602" s="7">
        <v>147.672</v>
      </c>
      <c r="L602" s="12">
        <v>43548</v>
      </c>
      <c r="M602" s="14">
        <v>0.59861111111111109</v>
      </c>
      <c r="N602" s="6" t="s">
        <v>23</v>
      </c>
      <c r="O602" s="7">
        <v>140.63999999999999</v>
      </c>
      <c r="P602" s="2">
        <v>4.7619047620000003</v>
      </c>
      <c r="Q602" s="7">
        <v>7.032</v>
      </c>
      <c r="R602" s="8">
        <v>9.6</v>
      </c>
      <c r="S602" s="16">
        <f t="shared" si="117"/>
        <v>128558.46149999992</v>
      </c>
      <c r="T602" s="16">
        <f t="shared" si="118"/>
        <v>10.6785</v>
      </c>
      <c r="U602" s="17">
        <f t="shared" si="119"/>
        <v>1023.75</v>
      </c>
      <c r="V602">
        <f t="shared" si="120"/>
        <v>401</v>
      </c>
      <c r="W602">
        <f t="shared" si="121"/>
        <v>595</v>
      </c>
      <c r="X602">
        <f t="shared" si="122"/>
        <v>401</v>
      </c>
      <c r="Y602" s="17">
        <f t="shared" si="123"/>
        <v>320.59466708229405</v>
      </c>
      <c r="Z602" t="str">
        <f t="shared" si="124"/>
        <v>Good Product</v>
      </c>
      <c r="AA602" t="str">
        <f t="shared" si="125"/>
        <v>Bad</v>
      </c>
      <c r="AB602" t="str">
        <f t="shared" si="126"/>
        <v>High</v>
      </c>
      <c r="AC602">
        <f t="shared" si="127"/>
        <v>43891.270500000013</v>
      </c>
      <c r="AD602">
        <f t="shared" si="128"/>
        <v>22426.509000000009</v>
      </c>
      <c r="AE602">
        <f t="shared" si="129"/>
        <v>17275.377</v>
      </c>
    </row>
    <row r="603" spans="1:31" ht="15.75" customHeight="1" x14ac:dyDescent="0.2">
      <c r="A603" s="1"/>
      <c r="B603" s="6" t="s">
        <v>636</v>
      </c>
      <c r="C603" s="6" t="s">
        <v>25</v>
      </c>
      <c r="D603" s="6" t="s">
        <v>26</v>
      </c>
      <c r="E603" s="6" t="s">
        <v>27</v>
      </c>
      <c r="F603" s="6" t="s">
        <v>31</v>
      </c>
      <c r="G603" s="6" t="s">
        <v>28</v>
      </c>
      <c r="H603" s="7">
        <v>83.08</v>
      </c>
      <c r="I603" s="9">
        <v>1</v>
      </c>
      <c r="J603" s="7">
        <v>4.1539999999999999</v>
      </c>
      <c r="K603" s="7">
        <v>87.233999999999995</v>
      </c>
      <c r="L603" s="12">
        <v>43488</v>
      </c>
      <c r="M603" s="14">
        <v>0.71944444444444444</v>
      </c>
      <c r="N603" s="6" t="s">
        <v>23</v>
      </c>
      <c r="O603" s="7">
        <v>83.08</v>
      </c>
      <c r="P603" s="2">
        <v>4.7619047620000003</v>
      </c>
      <c r="Q603" s="7">
        <v>4.1539999999999999</v>
      </c>
      <c r="R603" s="8">
        <v>6.4</v>
      </c>
      <c r="S603" s="16">
        <f t="shared" si="117"/>
        <v>128410.78949999993</v>
      </c>
      <c r="T603" s="16">
        <f t="shared" si="118"/>
        <v>10.6785</v>
      </c>
      <c r="U603" s="17">
        <f t="shared" si="119"/>
        <v>1023.75</v>
      </c>
      <c r="V603">
        <f t="shared" si="120"/>
        <v>400</v>
      </c>
      <c r="W603">
        <f t="shared" si="121"/>
        <v>595</v>
      </c>
      <c r="X603">
        <f t="shared" si="122"/>
        <v>400</v>
      </c>
      <c r="Y603" s="17">
        <f t="shared" si="123"/>
        <v>321.0269737499998</v>
      </c>
      <c r="Z603" t="str">
        <f t="shared" si="124"/>
        <v>Bad Product</v>
      </c>
      <c r="AA603" t="str">
        <f t="shared" si="125"/>
        <v>Bad</v>
      </c>
      <c r="AB603" t="str">
        <f t="shared" si="126"/>
        <v>Low</v>
      </c>
      <c r="AC603">
        <f t="shared" si="127"/>
        <v>43891.270500000013</v>
      </c>
      <c r="AD603">
        <f t="shared" si="128"/>
        <v>22426.509000000009</v>
      </c>
      <c r="AE603">
        <f t="shared" si="129"/>
        <v>17275.377</v>
      </c>
    </row>
    <row r="604" spans="1:31" ht="15.75" customHeight="1" x14ac:dyDescent="0.2">
      <c r="A604" s="1"/>
      <c r="B604" s="6" t="s">
        <v>637</v>
      </c>
      <c r="C604" s="6" t="s">
        <v>25</v>
      </c>
      <c r="D604" s="6" t="s">
        <v>26</v>
      </c>
      <c r="E604" s="6" t="s">
        <v>27</v>
      </c>
      <c r="F604" s="6" t="s">
        <v>21</v>
      </c>
      <c r="G604" s="6" t="s">
        <v>46</v>
      </c>
      <c r="H604" s="7">
        <v>64.989999999999995</v>
      </c>
      <c r="I604" s="9">
        <v>1</v>
      </c>
      <c r="J604" s="7">
        <v>3.2494999999999998</v>
      </c>
      <c r="K604" s="7">
        <v>68.239500000000007</v>
      </c>
      <c r="L604" s="12">
        <v>43491</v>
      </c>
      <c r="M604" s="14">
        <v>0.42083333333333334</v>
      </c>
      <c r="N604" s="6" t="s">
        <v>33</v>
      </c>
      <c r="O604" s="7">
        <v>64.989999999999995</v>
      </c>
      <c r="P604" s="2">
        <v>4.7619047620000003</v>
      </c>
      <c r="Q604" s="7">
        <v>3.2494999999999998</v>
      </c>
      <c r="R604" s="8">
        <v>4.5</v>
      </c>
      <c r="S604" s="16">
        <f t="shared" si="117"/>
        <v>128323.55549999993</v>
      </c>
      <c r="T604" s="16">
        <f t="shared" si="118"/>
        <v>10.6785</v>
      </c>
      <c r="U604" s="17">
        <f t="shared" si="119"/>
        <v>1023.75</v>
      </c>
      <c r="V604">
        <f t="shared" si="120"/>
        <v>399</v>
      </c>
      <c r="W604">
        <f t="shared" si="121"/>
        <v>595</v>
      </c>
      <c r="X604">
        <f t="shared" si="122"/>
        <v>399</v>
      </c>
      <c r="Y604" s="17">
        <f t="shared" si="123"/>
        <v>321.61292105263141</v>
      </c>
      <c r="Z604" t="str">
        <f t="shared" si="124"/>
        <v>Bad Product</v>
      </c>
      <c r="AA604" t="str">
        <f t="shared" si="125"/>
        <v>Bad</v>
      </c>
      <c r="AB604" t="str">
        <f t="shared" si="126"/>
        <v>Low</v>
      </c>
      <c r="AC604">
        <f t="shared" si="127"/>
        <v>43891.270500000013</v>
      </c>
      <c r="AD604">
        <f t="shared" si="128"/>
        <v>22426.509000000009</v>
      </c>
      <c r="AE604">
        <f t="shared" si="129"/>
        <v>17275.377</v>
      </c>
    </row>
    <row r="605" spans="1:31" ht="15.75" customHeight="1" x14ac:dyDescent="0.2">
      <c r="A605" s="1"/>
      <c r="B605" s="6" t="s">
        <v>638</v>
      </c>
      <c r="C605" s="6" t="s">
        <v>25</v>
      </c>
      <c r="D605" s="6" t="s">
        <v>26</v>
      </c>
      <c r="E605" s="6" t="s">
        <v>27</v>
      </c>
      <c r="F605" s="6" t="s">
        <v>31</v>
      </c>
      <c r="G605" s="6" t="s">
        <v>44</v>
      </c>
      <c r="H605" s="7">
        <v>77.56</v>
      </c>
      <c r="I605" s="9">
        <v>10</v>
      </c>
      <c r="J605" s="7">
        <v>38.78</v>
      </c>
      <c r="K605" s="7">
        <v>814.38</v>
      </c>
      <c r="L605" s="12">
        <v>43538</v>
      </c>
      <c r="M605" s="14">
        <v>0.85763888888888884</v>
      </c>
      <c r="N605" s="6" t="s">
        <v>23</v>
      </c>
      <c r="O605" s="7">
        <v>775.6</v>
      </c>
      <c r="P605" s="2">
        <v>4.7619047620000003</v>
      </c>
      <c r="Q605" s="7">
        <v>38.78</v>
      </c>
      <c r="R605" s="8">
        <v>6.9</v>
      </c>
      <c r="S605" s="16">
        <f t="shared" si="117"/>
        <v>128255.31599999993</v>
      </c>
      <c r="T605" s="16">
        <f t="shared" si="118"/>
        <v>10.6785</v>
      </c>
      <c r="U605" s="17">
        <f t="shared" si="119"/>
        <v>1023.75</v>
      </c>
      <c r="V605">
        <f t="shared" si="120"/>
        <v>398</v>
      </c>
      <c r="W605">
        <f t="shared" si="121"/>
        <v>595</v>
      </c>
      <c r="X605">
        <f t="shared" si="122"/>
        <v>398</v>
      </c>
      <c r="Y605" s="17">
        <f t="shared" si="123"/>
        <v>322.24953768844205</v>
      </c>
      <c r="Z605" t="str">
        <f t="shared" si="124"/>
        <v>Bad Product</v>
      </c>
      <c r="AA605" t="str">
        <f t="shared" si="125"/>
        <v>Bad</v>
      </c>
      <c r="AB605" t="str">
        <f t="shared" si="126"/>
        <v>Medium</v>
      </c>
      <c r="AC605">
        <f t="shared" si="127"/>
        <v>43891.270500000013</v>
      </c>
      <c r="AD605">
        <f t="shared" si="128"/>
        <v>22426.509000000009</v>
      </c>
      <c r="AE605">
        <f t="shared" si="129"/>
        <v>17275.377</v>
      </c>
    </row>
    <row r="606" spans="1:31" ht="15.75" customHeight="1" x14ac:dyDescent="0.2">
      <c r="A606" s="1"/>
      <c r="B606" s="6" t="s">
        <v>639</v>
      </c>
      <c r="C606" s="6" t="s">
        <v>42</v>
      </c>
      <c r="D606" s="6" t="s">
        <v>43</v>
      </c>
      <c r="E606" s="6" t="s">
        <v>27</v>
      </c>
      <c r="F606" s="6" t="s">
        <v>21</v>
      </c>
      <c r="G606" s="6" t="s">
        <v>36</v>
      </c>
      <c r="H606" s="7">
        <v>54.51</v>
      </c>
      <c r="I606" s="9">
        <v>6</v>
      </c>
      <c r="J606" s="7">
        <v>16.353000000000002</v>
      </c>
      <c r="K606" s="7">
        <v>343.41300000000001</v>
      </c>
      <c r="L606" s="12">
        <v>43541</v>
      </c>
      <c r="M606" s="14">
        <v>0.57916666666666672</v>
      </c>
      <c r="N606" s="6" t="s">
        <v>23</v>
      </c>
      <c r="O606" s="7">
        <v>327.06</v>
      </c>
      <c r="P606" s="2">
        <v>4.7619047620000003</v>
      </c>
      <c r="Q606" s="7">
        <v>16.353000000000002</v>
      </c>
      <c r="R606" s="8">
        <v>7.8</v>
      </c>
      <c r="S606" s="16">
        <f t="shared" si="117"/>
        <v>127440.93599999993</v>
      </c>
      <c r="T606" s="16">
        <f t="shared" si="118"/>
        <v>10.6785</v>
      </c>
      <c r="U606" s="17">
        <f t="shared" si="119"/>
        <v>1023.75</v>
      </c>
      <c r="V606">
        <f t="shared" si="120"/>
        <v>397</v>
      </c>
      <c r="W606">
        <f t="shared" si="121"/>
        <v>595</v>
      </c>
      <c r="X606">
        <f t="shared" si="122"/>
        <v>397</v>
      </c>
      <c r="Y606" s="17">
        <f t="shared" si="123"/>
        <v>321.00991435768242</v>
      </c>
      <c r="Z606" t="str">
        <f t="shared" si="124"/>
        <v>Bad Product</v>
      </c>
      <c r="AA606" t="str">
        <f t="shared" si="125"/>
        <v>Bad</v>
      </c>
      <c r="AB606" t="str">
        <f t="shared" si="126"/>
        <v>Medium</v>
      </c>
      <c r="AC606">
        <f t="shared" si="127"/>
        <v>43891.270500000013</v>
      </c>
      <c r="AD606">
        <f t="shared" si="128"/>
        <v>22426.509000000009</v>
      </c>
      <c r="AE606">
        <f t="shared" si="129"/>
        <v>17275.377</v>
      </c>
    </row>
    <row r="607" spans="1:31" ht="15.75" customHeight="1" x14ac:dyDescent="0.2">
      <c r="A607" s="1"/>
      <c r="B607" s="6" t="s">
        <v>640</v>
      </c>
      <c r="C607" s="6" t="s">
        <v>25</v>
      </c>
      <c r="D607" s="6" t="s">
        <v>26</v>
      </c>
      <c r="E607" s="6" t="s">
        <v>20</v>
      </c>
      <c r="F607" s="6" t="s">
        <v>21</v>
      </c>
      <c r="G607" s="6" t="s">
        <v>46</v>
      </c>
      <c r="H607" s="7">
        <v>51.89</v>
      </c>
      <c r="I607" s="9">
        <v>7</v>
      </c>
      <c r="J607" s="7">
        <v>18.1615</v>
      </c>
      <c r="K607" s="7">
        <v>381.39150000000001</v>
      </c>
      <c r="L607" s="12">
        <v>43473</v>
      </c>
      <c r="M607" s="14">
        <v>0.83888888888888891</v>
      </c>
      <c r="N607" s="6" t="s">
        <v>29</v>
      </c>
      <c r="O607" s="7">
        <v>363.23</v>
      </c>
      <c r="P607" s="2">
        <v>4.7619047620000003</v>
      </c>
      <c r="Q607" s="7">
        <v>18.1615</v>
      </c>
      <c r="R607" s="8">
        <v>4.5</v>
      </c>
      <c r="S607" s="16">
        <f t="shared" si="117"/>
        <v>127097.52299999993</v>
      </c>
      <c r="T607" s="16">
        <f t="shared" si="118"/>
        <v>10.6785</v>
      </c>
      <c r="U607" s="17">
        <f t="shared" si="119"/>
        <v>1023.75</v>
      </c>
      <c r="V607">
        <f t="shared" si="120"/>
        <v>396</v>
      </c>
      <c r="W607">
        <f t="shared" si="121"/>
        <v>595</v>
      </c>
      <c r="X607">
        <f t="shared" si="122"/>
        <v>396</v>
      </c>
      <c r="Y607" s="17">
        <f t="shared" si="123"/>
        <v>320.95334090909074</v>
      </c>
      <c r="Z607" t="str">
        <f t="shared" si="124"/>
        <v>Bad Product</v>
      </c>
      <c r="AA607" t="str">
        <f t="shared" si="125"/>
        <v>Bad</v>
      </c>
      <c r="AB607" t="str">
        <f t="shared" si="126"/>
        <v>Low</v>
      </c>
      <c r="AC607">
        <f t="shared" si="127"/>
        <v>43547.857500000013</v>
      </c>
      <c r="AD607">
        <f t="shared" si="128"/>
        <v>22083.096000000009</v>
      </c>
      <c r="AE607">
        <f t="shared" si="129"/>
        <v>17275.377</v>
      </c>
    </row>
    <row r="608" spans="1:31" ht="15.75" customHeight="1" x14ac:dyDescent="0.2">
      <c r="A608" s="1"/>
      <c r="B608" s="6" t="s">
        <v>641</v>
      </c>
      <c r="C608" s="6" t="s">
        <v>42</v>
      </c>
      <c r="D608" s="6" t="s">
        <v>43</v>
      </c>
      <c r="E608" s="6" t="s">
        <v>27</v>
      </c>
      <c r="F608" s="6" t="s">
        <v>31</v>
      </c>
      <c r="G608" s="6" t="s">
        <v>32</v>
      </c>
      <c r="H608" s="7">
        <v>31.75</v>
      </c>
      <c r="I608" s="9">
        <v>4</v>
      </c>
      <c r="J608" s="7">
        <v>6.35</v>
      </c>
      <c r="K608" s="7">
        <v>133.35</v>
      </c>
      <c r="L608" s="12">
        <v>43504</v>
      </c>
      <c r="M608" s="14">
        <v>0.6430555555555556</v>
      </c>
      <c r="N608" s="6" t="s">
        <v>29</v>
      </c>
      <c r="O608" s="7">
        <v>127</v>
      </c>
      <c r="P608" s="2">
        <v>4.7619047620000003</v>
      </c>
      <c r="Q608" s="7">
        <v>6.35</v>
      </c>
      <c r="R608" s="8">
        <v>8.6</v>
      </c>
      <c r="S608" s="16">
        <f t="shared" si="117"/>
        <v>126716.13149999993</v>
      </c>
      <c r="T608" s="16">
        <f t="shared" si="118"/>
        <v>10.6785</v>
      </c>
      <c r="U608" s="17">
        <f t="shared" si="119"/>
        <v>1023.75</v>
      </c>
      <c r="V608">
        <f t="shared" si="120"/>
        <v>395</v>
      </c>
      <c r="W608">
        <f t="shared" si="121"/>
        <v>595</v>
      </c>
      <c r="X608">
        <f t="shared" si="122"/>
        <v>395</v>
      </c>
      <c r="Y608" s="17">
        <f t="shared" si="123"/>
        <v>320.80033291139222</v>
      </c>
      <c r="Z608" t="str">
        <f t="shared" si="124"/>
        <v>Good Product</v>
      </c>
      <c r="AA608" t="str">
        <f t="shared" si="125"/>
        <v>Bad</v>
      </c>
      <c r="AB608" t="str">
        <f t="shared" si="126"/>
        <v>High</v>
      </c>
      <c r="AC608">
        <f t="shared" si="127"/>
        <v>43547.857500000013</v>
      </c>
      <c r="AD608">
        <f t="shared" si="128"/>
        <v>22083.096000000009</v>
      </c>
      <c r="AE608">
        <f t="shared" si="129"/>
        <v>17275.377</v>
      </c>
    </row>
    <row r="609" spans="1:31" ht="15.75" customHeight="1" x14ac:dyDescent="0.2">
      <c r="A609" s="1"/>
      <c r="B609" s="6" t="s">
        <v>642</v>
      </c>
      <c r="C609" s="6" t="s">
        <v>18</v>
      </c>
      <c r="D609" s="6" t="s">
        <v>19</v>
      </c>
      <c r="E609" s="6" t="s">
        <v>20</v>
      </c>
      <c r="F609" s="6" t="s">
        <v>21</v>
      </c>
      <c r="G609" s="6" t="s">
        <v>46</v>
      </c>
      <c r="H609" s="7">
        <v>53.65</v>
      </c>
      <c r="I609" s="9">
        <v>7</v>
      </c>
      <c r="J609" s="7">
        <v>18.7775</v>
      </c>
      <c r="K609" s="7">
        <v>394.32749999999999</v>
      </c>
      <c r="L609" s="12">
        <v>43506</v>
      </c>
      <c r="M609" s="14">
        <v>0.53888888888888886</v>
      </c>
      <c r="N609" s="6" t="s">
        <v>23</v>
      </c>
      <c r="O609" s="7">
        <v>375.55</v>
      </c>
      <c r="P609" s="2">
        <v>4.7619047620000003</v>
      </c>
      <c r="Q609" s="7">
        <v>18.7775</v>
      </c>
      <c r="R609" s="8">
        <v>5.2</v>
      </c>
      <c r="S609" s="16">
        <f t="shared" si="117"/>
        <v>126582.78149999992</v>
      </c>
      <c r="T609" s="16">
        <f t="shared" si="118"/>
        <v>10.6785</v>
      </c>
      <c r="U609" s="17">
        <f t="shared" si="119"/>
        <v>1023.75</v>
      </c>
      <c r="V609">
        <f t="shared" si="120"/>
        <v>394</v>
      </c>
      <c r="W609">
        <f t="shared" si="121"/>
        <v>595</v>
      </c>
      <c r="X609">
        <f t="shared" si="122"/>
        <v>394</v>
      </c>
      <c r="Y609" s="17">
        <f t="shared" si="123"/>
        <v>321.27609517766479</v>
      </c>
      <c r="Z609" t="str">
        <f t="shared" si="124"/>
        <v>Bad Product</v>
      </c>
      <c r="AA609" t="str">
        <f t="shared" si="125"/>
        <v>Bad</v>
      </c>
      <c r="AB609" t="str">
        <f t="shared" si="126"/>
        <v>Low</v>
      </c>
      <c r="AC609">
        <f t="shared" si="127"/>
        <v>43414.507500000014</v>
      </c>
      <c r="AD609">
        <f t="shared" si="128"/>
        <v>22083.096000000009</v>
      </c>
      <c r="AE609">
        <f t="shared" si="129"/>
        <v>17275.377</v>
      </c>
    </row>
    <row r="610" spans="1:31" ht="15.75" customHeight="1" x14ac:dyDescent="0.2">
      <c r="A610" s="1"/>
      <c r="B610" s="6" t="s">
        <v>643</v>
      </c>
      <c r="C610" s="6" t="s">
        <v>25</v>
      </c>
      <c r="D610" s="6" t="s">
        <v>26</v>
      </c>
      <c r="E610" s="6" t="s">
        <v>20</v>
      </c>
      <c r="F610" s="6" t="s">
        <v>21</v>
      </c>
      <c r="G610" s="6" t="s">
        <v>44</v>
      </c>
      <c r="H610" s="7">
        <v>49.79</v>
      </c>
      <c r="I610" s="9">
        <v>4</v>
      </c>
      <c r="J610" s="7">
        <v>9.9580000000000002</v>
      </c>
      <c r="K610" s="7">
        <v>209.11799999999999</v>
      </c>
      <c r="L610" s="12">
        <v>43552</v>
      </c>
      <c r="M610" s="14">
        <v>0.80277777777777781</v>
      </c>
      <c r="N610" s="6" t="s">
        <v>33</v>
      </c>
      <c r="O610" s="7">
        <v>199.16</v>
      </c>
      <c r="P610" s="2">
        <v>4.7619047620000003</v>
      </c>
      <c r="Q610" s="7">
        <v>9.9580000000000002</v>
      </c>
      <c r="R610" s="8">
        <v>6.4</v>
      </c>
      <c r="S610" s="16">
        <f t="shared" si="117"/>
        <v>126188.45399999993</v>
      </c>
      <c r="T610" s="16">
        <f t="shared" si="118"/>
        <v>10.6785</v>
      </c>
      <c r="U610" s="17">
        <f t="shared" si="119"/>
        <v>1023.75</v>
      </c>
      <c r="V610">
        <f t="shared" si="120"/>
        <v>393</v>
      </c>
      <c r="W610">
        <f t="shared" si="121"/>
        <v>595</v>
      </c>
      <c r="X610">
        <f t="shared" si="122"/>
        <v>393</v>
      </c>
      <c r="Y610" s="17">
        <f t="shared" si="123"/>
        <v>321.09021374045784</v>
      </c>
      <c r="Z610" t="str">
        <f t="shared" si="124"/>
        <v>Bad Product</v>
      </c>
      <c r="AA610" t="str">
        <f t="shared" si="125"/>
        <v>Bad</v>
      </c>
      <c r="AB610" t="str">
        <f t="shared" si="126"/>
        <v>Low</v>
      </c>
      <c r="AC610">
        <f t="shared" si="127"/>
        <v>43414.507500000014</v>
      </c>
      <c r="AD610">
        <f t="shared" si="128"/>
        <v>22083.096000000009</v>
      </c>
      <c r="AE610">
        <f t="shared" si="129"/>
        <v>17275.377</v>
      </c>
    </row>
    <row r="611" spans="1:31" ht="15.75" customHeight="1" x14ac:dyDescent="0.2">
      <c r="A611" s="1"/>
      <c r="B611" s="6" t="s">
        <v>644</v>
      </c>
      <c r="C611" s="6" t="s">
        <v>18</v>
      </c>
      <c r="D611" s="6" t="s">
        <v>19</v>
      </c>
      <c r="E611" s="6" t="s">
        <v>27</v>
      </c>
      <c r="F611" s="6" t="s">
        <v>31</v>
      </c>
      <c r="G611" s="6" t="s">
        <v>46</v>
      </c>
      <c r="H611" s="7">
        <v>30.61</v>
      </c>
      <c r="I611" s="9">
        <v>1</v>
      </c>
      <c r="J611" s="7">
        <v>1.5305</v>
      </c>
      <c r="K611" s="7">
        <v>32.140500000000003</v>
      </c>
      <c r="L611" s="12">
        <v>43488</v>
      </c>
      <c r="M611" s="14">
        <v>0.51388888888888884</v>
      </c>
      <c r="N611" s="6" t="s">
        <v>23</v>
      </c>
      <c r="O611" s="7">
        <v>30.61</v>
      </c>
      <c r="P611" s="2">
        <v>4.7619047620000003</v>
      </c>
      <c r="Q611" s="7">
        <v>1.5305</v>
      </c>
      <c r="R611" s="8">
        <v>5.2</v>
      </c>
      <c r="S611" s="16">
        <f t="shared" si="117"/>
        <v>125979.33599999992</v>
      </c>
      <c r="T611" s="16">
        <f t="shared" si="118"/>
        <v>10.6785</v>
      </c>
      <c r="U611" s="17">
        <f t="shared" si="119"/>
        <v>1023.75</v>
      </c>
      <c r="V611">
        <f t="shared" si="120"/>
        <v>392</v>
      </c>
      <c r="W611">
        <f t="shared" si="121"/>
        <v>595</v>
      </c>
      <c r="X611">
        <f t="shared" si="122"/>
        <v>392</v>
      </c>
      <c r="Y611" s="17">
        <f t="shared" si="123"/>
        <v>321.37585714285694</v>
      </c>
      <c r="Z611" t="str">
        <f t="shared" si="124"/>
        <v>Bad Product</v>
      </c>
      <c r="AA611" t="str">
        <f t="shared" si="125"/>
        <v>Bad</v>
      </c>
      <c r="AB611" t="str">
        <f t="shared" si="126"/>
        <v>Low</v>
      </c>
      <c r="AC611">
        <f t="shared" si="127"/>
        <v>43414.507500000014</v>
      </c>
      <c r="AD611">
        <f t="shared" si="128"/>
        <v>22083.096000000009</v>
      </c>
      <c r="AE611">
        <f t="shared" si="129"/>
        <v>17275.377</v>
      </c>
    </row>
    <row r="612" spans="1:31" ht="15.75" customHeight="1" x14ac:dyDescent="0.2">
      <c r="A612" s="1"/>
      <c r="B612" s="6" t="s">
        <v>645</v>
      </c>
      <c r="C612" s="6" t="s">
        <v>42</v>
      </c>
      <c r="D612" s="6" t="s">
        <v>43</v>
      </c>
      <c r="E612" s="6" t="s">
        <v>20</v>
      </c>
      <c r="F612" s="6" t="s">
        <v>31</v>
      </c>
      <c r="G612" s="6" t="s">
        <v>44</v>
      </c>
      <c r="H612" s="7">
        <v>57.89</v>
      </c>
      <c r="I612" s="9">
        <v>2</v>
      </c>
      <c r="J612" s="7">
        <v>5.7889999999999997</v>
      </c>
      <c r="K612" s="7">
        <v>121.569</v>
      </c>
      <c r="L612" s="12">
        <v>43482</v>
      </c>
      <c r="M612" s="14">
        <v>0.44236111111111109</v>
      </c>
      <c r="N612" s="6" t="s">
        <v>23</v>
      </c>
      <c r="O612" s="7">
        <v>115.78</v>
      </c>
      <c r="P612" s="2">
        <v>4.7619047620000003</v>
      </c>
      <c r="Q612" s="7">
        <v>5.7889999999999997</v>
      </c>
      <c r="R612" s="8">
        <v>8.9</v>
      </c>
      <c r="S612" s="16">
        <f t="shared" si="117"/>
        <v>125947.19549999993</v>
      </c>
      <c r="T612" s="16">
        <f t="shared" si="118"/>
        <v>10.6785</v>
      </c>
      <c r="U612" s="17">
        <f t="shared" si="119"/>
        <v>1023.75</v>
      </c>
      <c r="V612">
        <f t="shared" si="120"/>
        <v>391</v>
      </c>
      <c r="W612">
        <f t="shared" si="121"/>
        <v>595</v>
      </c>
      <c r="X612">
        <f t="shared" si="122"/>
        <v>391</v>
      </c>
      <c r="Y612" s="17">
        <f t="shared" si="123"/>
        <v>322.1155895140663</v>
      </c>
      <c r="Z612" t="str">
        <f t="shared" si="124"/>
        <v>Good Product</v>
      </c>
      <c r="AA612" t="str">
        <f t="shared" si="125"/>
        <v>Bad</v>
      </c>
      <c r="AB612" t="str">
        <f t="shared" si="126"/>
        <v>High</v>
      </c>
      <c r="AC612">
        <f t="shared" si="127"/>
        <v>43414.507500000014</v>
      </c>
      <c r="AD612">
        <f t="shared" si="128"/>
        <v>22083.096000000009</v>
      </c>
      <c r="AE612">
        <f t="shared" si="129"/>
        <v>17243.236499999999</v>
      </c>
    </row>
    <row r="613" spans="1:31" ht="15.75" customHeight="1" x14ac:dyDescent="0.2">
      <c r="A613" s="1"/>
      <c r="B613" s="6" t="s">
        <v>646</v>
      </c>
      <c r="C613" s="6" t="s">
        <v>18</v>
      </c>
      <c r="D613" s="6" t="s">
        <v>19</v>
      </c>
      <c r="E613" s="6" t="s">
        <v>27</v>
      </c>
      <c r="F613" s="6" t="s">
        <v>21</v>
      </c>
      <c r="G613" s="6" t="s">
        <v>28</v>
      </c>
      <c r="H613" s="7">
        <v>28.96</v>
      </c>
      <c r="I613" s="9">
        <v>1</v>
      </c>
      <c r="J613" s="7">
        <v>1.448</v>
      </c>
      <c r="K613" s="7">
        <v>30.408000000000001</v>
      </c>
      <c r="L613" s="12">
        <v>43503</v>
      </c>
      <c r="M613" s="14">
        <v>0.42916666666666664</v>
      </c>
      <c r="N613" s="6" t="s">
        <v>33</v>
      </c>
      <c r="O613" s="7">
        <v>28.96</v>
      </c>
      <c r="P613" s="2">
        <v>4.7619047620000003</v>
      </c>
      <c r="Q613" s="7">
        <v>1.448</v>
      </c>
      <c r="R613" s="8">
        <v>6.2</v>
      </c>
      <c r="S613" s="16">
        <f t="shared" si="117"/>
        <v>125825.62649999993</v>
      </c>
      <c r="T613" s="16">
        <f t="shared" si="118"/>
        <v>10.6785</v>
      </c>
      <c r="U613" s="17">
        <f t="shared" si="119"/>
        <v>1023.75</v>
      </c>
      <c r="V613">
        <f t="shared" si="120"/>
        <v>390</v>
      </c>
      <c r="W613">
        <f t="shared" si="121"/>
        <v>595</v>
      </c>
      <c r="X613">
        <f t="shared" si="122"/>
        <v>390</v>
      </c>
      <c r="Y613" s="17">
        <f t="shared" si="123"/>
        <v>322.62981153846135</v>
      </c>
      <c r="Z613" t="str">
        <f t="shared" si="124"/>
        <v>Bad Product</v>
      </c>
      <c r="AA613" t="str">
        <f t="shared" si="125"/>
        <v>Bad</v>
      </c>
      <c r="AB613" t="str">
        <f t="shared" si="126"/>
        <v>Low</v>
      </c>
      <c r="AC613">
        <f t="shared" si="127"/>
        <v>43292.938500000004</v>
      </c>
      <c r="AD613">
        <f t="shared" si="128"/>
        <v>22083.096000000009</v>
      </c>
      <c r="AE613">
        <f t="shared" si="129"/>
        <v>17243.236499999999</v>
      </c>
    </row>
    <row r="614" spans="1:31" ht="15.75" customHeight="1" x14ac:dyDescent="0.2">
      <c r="A614" s="1"/>
      <c r="B614" s="6" t="s">
        <v>647</v>
      </c>
      <c r="C614" s="6" t="s">
        <v>25</v>
      </c>
      <c r="D614" s="6" t="s">
        <v>26</v>
      </c>
      <c r="E614" s="6" t="s">
        <v>20</v>
      </c>
      <c r="F614" s="6" t="s">
        <v>21</v>
      </c>
      <c r="G614" s="6" t="s">
        <v>44</v>
      </c>
      <c r="H614" s="7">
        <v>98.97</v>
      </c>
      <c r="I614" s="9">
        <v>9</v>
      </c>
      <c r="J614" s="7">
        <v>44.536499999999997</v>
      </c>
      <c r="K614" s="7">
        <v>935.26649999999995</v>
      </c>
      <c r="L614" s="12">
        <v>43533</v>
      </c>
      <c r="M614" s="14">
        <v>0.47430555555555554</v>
      </c>
      <c r="N614" s="6" t="s">
        <v>29</v>
      </c>
      <c r="O614" s="7">
        <v>890.73</v>
      </c>
      <c r="P614" s="2">
        <v>4.7619047620000003</v>
      </c>
      <c r="Q614" s="7">
        <v>44.536499999999997</v>
      </c>
      <c r="R614" s="8">
        <v>6.7</v>
      </c>
      <c r="S614" s="16">
        <f t="shared" si="117"/>
        <v>125795.21849999993</v>
      </c>
      <c r="T614" s="16">
        <f t="shared" si="118"/>
        <v>10.6785</v>
      </c>
      <c r="U614" s="17">
        <f t="shared" si="119"/>
        <v>1023.75</v>
      </c>
      <c r="V614">
        <f t="shared" si="120"/>
        <v>389</v>
      </c>
      <c r="W614">
        <f t="shared" si="121"/>
        <v>595</v>
      </c>
      <c r="X614">
        <f t="shared" si="122"/>
        <v>389</v>
      </c>
      <c r="Y614" s="17">
        <f t="shared" si="123"/>
        <v>323.38102442159362</v>
      </c>
      <c r="Z614" t="str">
        <f t="shared" si="124"/>
        <v>Bad Product</v>
      </c>
      <c r="AA614" t="str">
        <f t="shared" si="125"/>
        <v>Bad</v>
      </c>
      <c r="AB614" t="str">
        <f t="shared" si="126"/>
        <v>Medium</v>
      </c>
      <c r="AC614">
        <f t="shared" si="127"/>
        <v>43292.938500000004</v>
      </c>
      <c r="AD614">
        <f t="shared" si="128"/>
        <v>22083.096000000009</v>
      </c>
      <c r="AE614">
        <f t="shared" si="129"/>
        <v>17243.236499999999</v>
      </c>
    </row>
    <row r="615" spans="1:31" ht="15.75" customHeight="1" x14ac:dyDescent="0.2">
      <c r="A615" s="1"/>
      <c r="B615" s="6" t="s">
        <v>648</v>
      </c>
      <c r="C615" s="6" t="s">
        <v>42</v>
      </c>
      <c r="D615" s="6" t="s">
        <v>43</v>
      </c>
      <c r="E615" s="6" t="s">
        <v>20</v>
      </c>
      <c r="F615" s="6" t="s">
        <v>31</v>
      </c>
      <c r="G615" s="6" t="s">
        <v>46</v>
      </c>
      <c r="H615" s="7">
        <v>93.22</v>
      </c>
      <c r="I615" s="9">
        <v>3</v>
      </c>
      <c r="J615" s="7">
        <v>13.983000000000001</v>
      </c>
      <c r="K615" s="7">
        <v>293.64299999999997</v>
      </c>
      <c r="L615" s="12">
        <v>43489</v>
      </c>
      <c r="M615" s="14">
        <v>0.48958333333333331</v>
      </c>
      <c r="N615" s="6" t="s">
        <v>29</v>
      </c>
      <c r="O615" s="7">
        <v>279.66000000000003</v>
      </c>
      <c r="P615" s="2">
        <v>4.7619047620000003</v>
      </c>
      <c r="Q615" s="7">
        <v>13.983000000000001</v>
      </c>
      <c r="R615" s="8">
        <v>7.2</v>
      </c>
      <c r="S615" s="16">
        <f t="shared" si="117"/>
        <v>124859.95199999993</v>
      </c>
      <c r="T615" s="16">
        <f t="shared" si="118"/>
        <v>10.6785</v>
      </c>
      <c r="U615" s="17">
        <f t="shared" si="119"/>
        <v>1023.75</v>
      </c>
      <c r="V615">
        <f t="shared" si="120"/>
        <v>388</v>
      </c>
      <c r="W615">
        <f t="shared" si="121"/>
        <v>595</v>
      </c>
      <c r="X615">
        <f t="shared" si="122"/>
        <v>388</v>
      </c>
      <c r="Y615" s="17">
        <f t="shared" si="123"/>
        <v>321.8039999999998</v>
      </c>
      <c r="Z615" t="str">
        <f t="shared" si="124"/>
        <v>Bad Product</v>
      </c>
      <c r="AA615" t="str">
        <f t="shared" si="125"/>
        <v>Bad</v>
      </c>
      <c r="AB615" t="str">
        <f t="shared" si="126"/>
        <v>Medium</v>
      </c>
      <c r="AC615">
        <f t="shared" si="127"/>
        <v>43292.938500000004</v>
      </c>
      <c r="AD615">
        <f t="shared" si="128"/>
        <v>22083.096000000009</v>
      </c>
      <c r="AE615">
        <f t="shared" si="129"/>
        <v>17243.236499999999</v>
      </c>
    </row>
    <row r="616" spans="1:31" ht="15.75" customHeight="1" x14ac:dyDescent="0.2">
      <c r="A616" s="1"/>
      <c r="B616" s="6" t="s">
        <v>649</v>
      </c>
      <c r="C616" s="6" t="s">
        <v>25</v>
      </c>
      <c r="D616" s="6" t="s">
        <v>26</v>
      </c>
      <c r="E616" s="6" t="s">
        <v>20</v>
      </c>
      <c r="F616" s="6" t="s">
        <v>31</v>
      </c>
      <c r="G616" s="6" t="s">
        <v>36</v>
      </c>
      <c r="H616" s="7">
        <v>80.930000000000007</v>
      </c>
      <c r="I616" s="9">
        <v>1</v>
      </c>
      <c r="J616" s="7">
        <v>4.0465</v>
      </c>
      <c r="K616" s="7">
        <v>84.976500000000001</v>
      </c>
      <c r="L616" s="12">
        <v>43484</v>
      </c>
      <c r="M616" s="14">
        <v>0.67222222222222228</v>
      </c>
      <c r="N616" s="6" t="s">
        <v>33</v>
      </c>
      <c r="O616" s="7">
        <v>80.930000000000007</v>
      </c>
      <c r="P616" s="2">
        <v>4.7619047620000003</v>
      </c>
      <c r="Q616" s="7">
        <v>4.0465</v>
      </c>
      <c r="R616" s="8">
        <v>9</v>
      </c>
      <c r="S616" s="16">
        <f t="shared" si="117"/>
        <v>124566.30899999994</v>
      </c>
      <c r="T616" s="16">
        <f t="shared" si="118"/>
        <v>10.6785</v>
      </c>
      <c r="U616" s="17">
        <f t="shared" si="119"/>
        <v>1023.75</v>
      </c>
      <c r="V616">
        <f t="shared" si="120"/>
        <v>387</v>
      </c>
      <c r="W616">
        <f t="shared" si="121"/>
        <v>595</v>
      </c>
      <c r="X616">
        <f t="shared" si="122"/>
        <v>387</v>
      </c>
      <c r="Y616" s="17">
        <f t="shared" si="123"/>
        <v>321.8767674418603</v>
      </c>
      <c r="Z616" t="str">
        <f t="shared" si="124"/>
        <v>Good Product</v>
      </c>
      <c r="AA616" t="str">
        <f t="shared" si="125"/>
        <v>Bad</v>
      </c>
      <c r="AB616" t="str">
        <f t="shared" si="126"/>
        <v>High</v>
      </c>
      <c r="AC616">
        <f t="shared" si="127"/>
        <v>42999.295500000007</v>
      </c>
      <c r="AD616">
        <f t="shared" si="128"/>
        <v>22083.096000000009</v>
      </c>
      <c r="AE616">
        <f t="shared" si="129"/>
        <v>17243.236499999999</v>
      </c>
    </row>
    <row r="617" spans="1:31" ht="15.75" customHeight="1" x14ac:dyDescent="0.2">
      <c r="A617" s="1"/>
      <c r="B617" s="6" t="s">
        <v>650</v>
      </c>
      <c r="C617" s="6" t="s">
        <v>18</v>
      </c>
      <c r="D617" s="6" t="s">
        <v>19</v>
      </c>
      <c r="E617" s="6" t="s">
        <v>20</v>
      </c>
      <c r="F617" s="6" t="s">
        <v>31</v>
      </c>
      <c r="G617" s="6" t="s">
        <v>44</v>
      </c>
      <c r="H617" s="7">
        <v>67.45</v>
      </c>
      <c r="I617" s="9">
        <v>10</v>
      </c>
      <c r="J617" s="7">
        <v>33.725000000000001</v>
      </c>
      <c r="K617" s="7">
        <v>708.22500000000002</v>
      </c>
      <c r="L617" s="12">
        <v>43499</v>
      </c>
      <c r="M617" s="14">
        <v>0.47569444444444442</v>
      </c>
      <c r="N617" s="6" t="s">
        <v>23</v>
      </c>
      <c r="O617" s="7">
        <v>674.5</v>
      </c>
      <c r="P617" s="2">
        <v>4.7619047620000003</v>
      </c>
      <c r="Q617" s="7">
        <v>33.725000000000001</v>
      </c>
      <c r="R617" s="8">
        <v>4.2</v>
      </c>
      <c r="S617" s="16">
        <f t="shared" si="117"/>
        <v>124481.33249999992</v>
      </c>
      <c r="T617" s="16">
        <f t="shared" si="118"/>
        <v>10.6785</v>
      </c>
      <c r="U617" s="17">
        <f t="shared" si="119"/>
        <v>1023.75</v>
      </c>
      <c r="V617">
        <f t="shared" si="120"/>
        <v>386</v>
      </c>
      <c r="W617">
        <f t="shared" si="121"/>
        <v>595</v>
      </c>
      <c r="X617">
        <f t="shared" si="122"/>
        <v>386</v>
      </c>
      <c r="Y617" s="17">
        <f t="shared" si="123"/>
        <v>322.49049870466297</v>
      </c>
      <c r="Z617" t="str">
        <f t="shared" si="124"/>
        <v>Bad Product</v>
      </c>
      <c r="AA617" t="str">
        <f t="shared" si="125"/>
        <v>Bad</v>
      </c>
      <c r="AB617" t="str">
        <f t="shared" si="126"/>
        <v>Low</v>
      </c>
      <c r="AC617">
        <f t="shared" si="127"/>
        <v>42999.295500000007</v>
      </c>
      <c r="AD617">
        <f t="shared" si="128"/>
        <v>22083.096000000009</v>
      </c>
      <c r="AE617">
        <f t="shared" si="129"/>
        <v>17243.236499999999</v>
      </c>
    </row>
    <row r="618" spans="1:31" ht="15.75" customHeight="1" x14ac:dyDescent="0.2">
      <c r="A618" s="1"/>
      <c r="B618" s="6" t="s">
        <v>651</v>
      </c>
      <c r="C618" s="6" t="s">
        <v>18</v>
      </c>
      <c r="D618" s="6" t="s">
        <v>19</v>
      </c>
      <c r="E618" s="6" t="s">
        <v>20</v>
      </c>
      <c r="F618" s="6" t="s">
        <v>21</v>
      </c>
      <c r="G618" s="6" t="s">
        <v>36</v>
      </c>
      <c r="H618" s="7">
        <v>38.72</v>
      </c>
      <c r="I618" s="9">
        <v>9</v>
      </c>
      <c r="J618" s="7">
        <v>17.423999999999999</v>
      </c>
      <c r="K618" s="7">
        <v>365.904</v>
      </c>
      <c r="L618" s="12">
        <v>43544</v>
      </c>
      <c r="M618" s="14">
        <v>0.51666666666666672</v>
      </c>
      <c r="N618" s="6" t="s">
        <v>23</v>
      </c>
      <c r="O618" s="7">
        <v>348.48</v>
      </c>
      <c r="P618" s="2">
        <v>4.7619047620000003</v>
      </c>
      <c r="Q618" s="7">
        <v>17.423999999999999</v>
      </c>
      <c r="R618" s="8">
        <v>4.2</v>
      </c>
      <c r="S618" s="16">
        <f t="shared" si="117"/>
        <v>123773.10749999994</v>
      </c>
      <c r="T618" s="16">
        <f t="shared" si="118"/>
        <v>10.6785</v>
      </c>
      <c r="U618" s="17">
        <f t="shared" si="119"/>
        <v>1023.75</v>
      </c>
      <c r="V618">
        <f t="shared" si="120"/>
        <v>385</v>
      </c>
      <c r="W618">
        <f t="shared" si="121"/>
        <v>595</v>
      </c>
      <c r="X618">
        <f t="shared" si="122"/>
        <v>385</v>
      </c>
      <c r="Y618" s="17">
        <f t="shared" si="123"/>
        <v>321.48859090909076</v>
      </c>
      <c r="Z618" t="str">
        <f t="shared" si="124"/>
        <v>Bad Product</v>
      </c>
      <c r="AA618" t="str">
        <f t="shared" si="125"/>
        <v>Bad</v>
      </c>
      <c r="AB618" t="str">
        <f t="shared" si="126"/>
        <v>Low</v>
      </c>
      <c r="AC618">
        <f t="shared" si="127"/>
        <v>42999.295500000007</v>
      </c>
      <c r="AD618">
        <f t="shared" si="128"/>
        <v>22083.096000000009</v>
      </c>
      <c r="AE618">
        <f t="shared" si="129"/>
        <v>16535.011500000001</v>
      </c>
    </row>
    <row r="619" spans="1:31" ht="15.75" customHeight="1" x14ac:dyDescent="0.2">
      <c r="A619" s="1"/>
      <c r="B619" s="6" t="s">
        <v>652</v>
      </c>
      <c r="C619" s="6" t="s">
        <v>42</v>
      </c>
      <c r="D619" s="6" t="s">
        <v>43</v>
      </c>
      <c r="E619" s="6" t="s">
        <v>20</v>
      </c>
      <c r="F619" s="6" t="s">
        <v>31</v>
      </c>
      <c r="G619" s="6" t="s">
        <v>36</v>
      </c>
      <c r="H619" s="7">
        <v>72.599999999999994</v>
      </c>
      <c r="I619" s="9">
        <v>6</v>
      </c>
      <c r="J619" s="7">
        <v>21.78</v>
      </c>
      <c r="K619" s="7">
        <v>457.38</v>
      </c>
      <c r="L619" s="12">
        <v>43478</v>
      </c>
      <c r="M619" s="14">
        <v>0.82708333333333328</v>
      </c>
      <c r="N619" s="6" t="s">
        <v>29</v>
      </c>
      <c r="O619" s="7">
        <v>435.6</v>
      </c>
      <c r="P619" s="2">
        <v>4.7619047620000003</v>
      </c>
      <c r="Q619" s="7">
        <v>21.78</v>
      </c>
      <c r="R619" s="8">
        <v>6.9</v>
      </c>
      <c r="S619" s="16">
        <f t="shared" si="117"/>
        <v>123407.20349999995</v>
      </c>
      <c r="T619" s="16">
        <f t="shared" si="118"/>
        <v>10.6785</v>
      </c>
      <c r="U619" s="17">
        <f t="shared" si="119"/>
        <v>1023.75</v>
      </c>
      <c r="V619">
        <f t="shared" si="120"/>
        <v>384</v>
      </c>
      <c r="W619">
        <f t="shared" si="121"/>
        <v>595</v>
      </c>
      <c r="X619">
        <f t="shared" si="122"/>
        <v>384</v>
      </c>
      <c r="Y619" s="17">
        <f t="shared" si="123"/>
        <v>321.37292578124988</v>
      </c>
      <c r="Z619" t="str">
        <f t="shared" si="124"/>
        <v>Bad Product</v>
      </c>
      <c r="AA619" t="str">
        <f t="shared" si="125"/>
        <v>Bad</v>
      </c>
      <c r="AB619" t="str">
        <f t="shared" si="126"/>
        <v>Medium</v>
      </c>
      <c r="AC619">
        <f t="shared" si="127"/>
        <v>42999.295500000007</v>
      </c>
      <c r="AD619">
        <f t="shared" si="128"/>
        <v>22083.096000000009</v>
      </c>
      <c r="AE619">
        <f t="shared" si="129"/>
        <v>16535.011500000001</v>
      </c>
    </row>
    <row r="620" spans="1:31" ht="15.75" customHeight="1" x14ac:dyDescent="0.2">
      <c r="A620" s="1"/>
      <c r="B620" s="6" t="s">
        <v>653</v>
      </c>
      <c r="C620" s="6" t="s">
        <v>25</v>
      </c>
      <c r="D620" s="6" t="s">
        <v>26</v>
      </c>
      <c r="E620" s="6" t="s">
        <v>20</v>
      </c>
      <c r="F620" s="6" t="s">
        <v>31</v>
      </c>
      <c r="G620" s="6" t="s">
        <v>28</v>
      </c>
      <c r="H620" s="7">
        <v>87.91</v>
      </c>
      <c r="I620" s="9">
        <v>5</v>
      </c>
      <c r="J620" s="7">
        <v>21.977499999999999</v>
      </c>
      <c r="K620" s="7">
        <v>461.52749999999997</v>
      </c>
      <c r="L620" s="12">
        <v>43538</v>
      </c>
      <c r="M620" s="14">
        <v>0.75694444444444442</v>
      </c>
      <c r="N620" s="6" t="s">
        <v>23</v>
      </c>
      <c r="O620" s="7">
        <v>439.55</v>
      </c>
      <c r="P620" s="2">
        <v>4.7619047620000003</v>
      </c>
      <c r="Q620" s="7">
        <v>21.977499999999999</v>
      </c>
      <c r="R620" s="8">
        <v>4.4000000000000004</v>
      </c>
      <c r="S620" s="16">
        <f t="shared" si="117"/>
        <v>122949.82349999994</v>
      </c>
      <c r="T620" s="16">
        <f t="shared" si="118"/>
        <v>10.6785</v>
      </c>
      <c r="U620" s="17">
        <f t="shared" si="119"/>
        <v>1023.75</v>
      </c>
      <c r="V620">
        <f t="shared" si="120"/>
        <v>383</v>
      </c>
      <c r="W620">
        <f t="shared" si="121"/>
        <v>595</v>
      </c>
      <c r="X620">
        <f t="shared" si="122"/>
        <v>383</v>
      </c>
      <c r="Y620" s="17">
        <f t="shared" si="123"/>
        <v>321.01781592689281</v>
      </c>
      <c r="Z620" t="str">
        <f t="shared" si="124"/>
        <v>Bad Product</v>
      </c>
      <c r="AA620" t="str">
        <f t="shared" si="125"/>
        <v>Bad</v>
      </c>
      <c r="AB620" t="str">
        <f t="shared" si="126"/>
        <v>Low</v>
      </c>
      <c r="AC620">
        <f t="shared" si="127"/>
        <v>42541.91550000001</v>
      </c>
      <c r="AD620">
        <f t="shared" si="128"/>
        <v>22083.096000000009</v>
      </c>
      <c r="AE620">
        <f t="shared" si="129"/>
        <v>16535.011500000001</v>
      </c>
    </row>
    <row r="621" spans="1:31" ht="15.75" customHeight="1" x14ac:dyDescent="0.2">
      <c r="A621" s="1"/>
      <c r="B621" s="6" t="s">
        <v>654</v>
      </c>
      <c r="C621" s="6" t="s">
        <v>18</v>
      </c>
      <c r="D621" s="6" t="s">
        <v>19</v>
      </c>
      <c r="E621" s="6" t="s">
        <v>20</v>
      </c>
      <c r="F621" s="6" t="s">
        <v>31</v>
      </c>
      <c r="G621" s="6" t="s">
        <v>44</v>
      </c>
      <c r="H621" s="7">
        <v>98.53</v>
      </c>
      <c r="I621" s="9">
        <v>6</v>
      </c>
      <c r="J621" s="7">
        <v>29.559000000000001</v>
      </c>
      <c r="K621" s="7">
        <v>620.73900000000003</v>
      </c>
      <c r="L621" s="12">
        <v>43488</v>
      </c>
      <c r="M621" s="14">
        <v>0.47361111111111109</v>
      </c>
      <c r="N621" s="6" t="s">
        <v>33</v>
      </c>
      <c r="O621" s="7">
        <v>591.17999999999995</v>
      </c>
      <c r="P621" s="2">
        <v>4.7619047620000003</v>
      </c>
      <c r="Q621" s="7">
        <v>29.559000000000001</v>
      </c>
      <c r="R621" s="8">
        <v>4</v>
      </c>
      <c r="S621" s="16">
        <f t="shared" si="117"/>
        <v>122488.29599999994</v>
      </c>
      <c r="T621" s="16">
        <f t="shared" si="118"/>
        <v>10.6785</v>
      </c>
      <c r="U621" s="17">
        <f t="shared" si="119"/>
        <v>1023.75</v>
      </c>
      <c r="V621">
        <f t="shared" si="120"/>
        <v>382</v>
      </c>
      <c r="W621">
        <f t="shared" si="121"/>
        <v>595</v>
      </c>
      <c r="X621">
        <f t="shared" si="122"/>
        <v>382</v>
      </c>
      <c r="Y621" s="17">
        <f t="shared" si="123"/>
        <v>320.64998952879569</v>
      </c>
      <c r="Z621" t="str">
        <f t="shared" si="124"/>
        <v>Bad Product</v>
      </c>
      <c r="AA621" t="str">
        <f t="shared" si="125"/>
        <v>Bad</v>
      </c>
      <c r="AB621" t="str">
        <f t="shared" si="126"/>
        <v>Low</v>
      </c>
      <c r="AC621">
        <f t="shared" si="127"/>
        <v>42541.91550000001</v>
      </c>
      <c r="AD621">
        <f t="shared" si="128"/>
        <v>22083.096000000009</v>
      </c>
      <c r="AE621">
        <f t="shared" si="129"/>
        <v>16535.011500000001</v>
      </c>
    </row>
    <row r="622" spans="1:31" ht="15.75" customHeight="1" x14ac:dyDescent="0.2">
      <c r="A622" s="1"/>
      <c r="B622" s="6" t="s">
        <v>655</v>
      </c>
      <c r="C622" s="6" t="s">
        <v>25</v>
      </c>
      <c r="D622" s="6" t="s">
        <v>26</v>
      </c>
      <c r="E622" s="6" t="s">
        <v>20</v>
      </c>
      <c r="F622" s="6" t="s">
        <v>21</v>
      </c>
      <c r="G622" s="6" t="s">
        <v>46</v>
      </c>
      <c r="H622" s="7">
        <v>43.46</v>
      </c>
      <c r="I622" s="9">
        <v>6</v>
      </c>
      <c r="J622" s="7">
        <v>13.038</v>
      </c>
      <c r="K622" s="7">
        <v>273.798</v>
      </c>
      <c r="L622" s="12">
        <v>43503</v>
      </c>
      <c r="M622" s="14">
        <v>0.74652777777777779</v>
      </c>
      <c r="N622" s="6" t="s">
        <v>23</v>
      </c>
      <c r="O622" s="7">
        <v>260.76</v>
      </c>
      <c r="P622" s="2">
        <v>4.7619047620000003</v>
      </c>
      <c r="Q622" s="7">
        <v>13.038</v>
      </c>
      <c r="R622" s="8">
        <v>8.5</v>
      </c>
      <c r="S622" s="16">
        <f t="shared" si="117"/>
        <v>121867.55699999993</v>
      </c>
      <c r="T622" s="16">
        <f t="shared" si="118"/>
        <v>10.6785</v>
      </c>
      <c r="U622" s="17">
        <f t="shared" si="119"/>
        <v>1023.75</v>
      </c>
      <c r="V622">
        <f t="shared" si="120"/>
        <v>381</v>
      </c>
      <c r="W622">
        <f t="shared" si="121"/>
        <v>595</v>
      </c>
      <c r="X622">
        <f t="shared" si="122"/>
        <v>381</v>
      </c>
      <c r="Y622" s="17">
        <f t="shared" si="123"/>
        <v>319.86235433070846</v>
      </c>
      <c r="Z622" t="str">
        <f t="shared" si="124"/>
        <v>Good Product</v>
      </c>
      <c r="AA622" t="str">
        <f t="shared" si="125"/>
        <v>Bad</v>
      </c>
      <c r="AB622" t="str">
        <f t="shared" si="126"/>
        <v>High</v>
      </c>
      <c r="AC622">
        <f t="shared" si="127"/>
        <v>42541.91550000001</v>
      </c>
      <c r="AD622">
        <f t="shared" si="128"/>
        <v>22083.096000000009</v>
      </c>
      <c r="AE622">
        <f t="shared" si="129"/>
        <v>15914.272500000001</v>
      </c>
    </row>
    <row r="623" spans="1:31" ht="15.75" customHeight="1" x14ac:dyDescent="0.2">
      <c r="A623" s="1"/>
      <c r="B623" s="6" t="s">
        <v>656</v>
      </c>
      <c r="C623" s="6" t="s">
        <v>18</v>
      </c>
      <c r="D623" s="6" t="s">
        <v>19</v>
      </c>
      <c r="E623" s="6" t="s">
        <v>27</v>
      </c>
      <c r="F623" s="6" t="s">
        <v>21</v>
      </c>
      <c r="G623" s="6" t="s">
        <v>44</v>
      </c>
      <c r="H623" s="7">
        <v>71.680000000000007</v>
      </c>
      <c r="I623" s="9">
        <v>3</v>
      </c>
      <c r="J623" s="7">
        <v>10.752000000000001</v>
      </c>
      <c r="K623" s="7">
        <v>225.792</v>
      </c>
      <c r="L623" s="12">
        <v>43552</v>
      </c>
      <c r="M623" s="14">
        <v>0.64583333333333337</v>
      </c>
      <c r="N623" s="6" t="s">
        <v>33</v>
      </c>
      <c r="O623" s="7">
        <v>215.04</v>
      </c>
      <c r="P623" s="2">
        <v>4.7619047620000003</v>
      </c>
      <c r="Q623" s="7">
        <v>10.752000000000001</v>
      </c>
      <c r="R623" s="8">
        <v>9.1999999999999993</v>
      </c>
      <c r="S623" s="16">
        <f t="shared" si="117"/>
        <v>121593.75899999993</v>
      </c>
      <c r="T623" s="16">
        <f t="shared" si="118"/>
        <v>10.6785</v>
      </c>
      <c r="U623" s="17">
        <f t="shared" si="119"/>
        <v>1023.75</v>
      </c>
      <c r="V623">
        <f t="shared" si="120"/>
        <v>380</v>
      </c>
      <c r="W623">
        <f t="shared" si="121"/>
        <v>595</v>
      </c>
      <c r="X623">
        <f t="shared" si="122"/>
        <v>380</v>
      </c>
      <c r="Y623" s="17">
        <f t="shared" si="123"/>
        <v>319.98357631578932</v>
      </c>
      <c r="Z623" t="str">
        <f t="shared" si="124"/>
        <v>Good Product</v>
      </c>
      <c r="AA623" t="str">
        <f t="shared" si="125"/>
        <v>Bad</v>
      </c>
      <c r="AB623" t="str">
        <f t="shared" si="126"/>
        <v>High</v>
      </c>
      <c r="AC623">
        <f t="shared" si="127"/>
        <v>42541.91550000001</v>
      </c>
      <c r="AD623">
        <f t="shared" si="128"/>
        <v>22083.096000000009</v>
      </c>
      <c r="AE623">
        <f t="shared" si="129"/>
        <v>15914.272500000001</v>
      </c>
    </row>
    <row r="624" spans="1:31" ht="15.75" customHeight="1" x14ac:dyDescent="0.2">
      <c r="A624" s="1"/>
      <c r="B624" s="6" t="s">
        <v>657</v>
      </c>
      <c r="C624" s="6" t="s">
        <v>18</v>
      </c>
      <c r="D624" s="6" t="s">
        <v>19</v>
      </c>
      <c r="E624" s="6" t="s">
        <v>20</v>
      </c>
      <c r="F624" s="6" t="s">
        <v>21</v>
      </c>
      <c r="G624" s="6" t="s">
        <v>44</v>
      </c>
      <c r="H624" s="7">
        <v>91.61</v>
      </c>
      <c r="I624" s="9">
        <v>1</v>
      </c>
      <c r="J624" s="7">
        <v>4.5804999999999998</v>
      </c>
      <c r="K624" s="7">
        <v>96.1905</v>
      </c>
      <c r="L624" s="12">
        <v>43544</v>
      </c>
      <c r="M624" s="14">
        <v>0.82222222222222219</v>
      </c>
      <c r="N624" s="6" t="s">
        <v>29</v>
      </c>
      <c r="O624" s="7">
        <v>91.61</v>
      </c>
      <c r="P624" s="2">
        <v>4.7619047620000003</v>
      </c>
      <c r="Q624" s="7">
        <v>4.5804999999999998</v>
      </c>
      <c r="R624" s="8">
        <v>9.8000000000000007</v>
      </c>
      <c r="S624" s="16">
        <f t="shared" si="117"/>
        <v>121367.96699999992</v>
      </c>
      <c r="T624" s="16">
        <f t="shared" si="118"/>
        <v>10.6785</v>
      </c>
      <c r="U624" s="17">
        <f t="shared" si="119"/>
        <v>1023.75</v>
      </c>
      <c r="V624">
        <f t="shared" si="120"/>
        <v>379</v>
      </c>
      <c r="W624">
        <f t="shared" si="121"/>
        <v>595</v>
      </c>
      <c r="X624">
        <f t="shared" si="122"/>
        <v>379</v>
      </c>
      <c r="Y624" s="17">
        <f t="shared" si="123"/>
        <v>320.23210290237444</v>
      </c>
      <c r="Z624" t="str">
        <f t="shared" si="124"/>
        <v>Good Product</v>
      </c>
      <c r="AA624" t="str">
        <f t="shared" si="125"/>
        <v>Bad</v>
      </c>
      <c r="AB624" t="str">
        <f t="shared" si="126"/>
        <v>High</v>
      </c>
      <c r="AC624">
        <f t="shared" si="127"/>
        <v>42541.91550000001</v>
      </c>
      <c r="AD624">
        <f t="shared" si="128"/>
        <v>22083.096000000009</v>
      </c>
      <c r="AE624">
        <f t="shared" si="129"/>
        <v>15914.272500000001</v>
      </c>
    </row>
    <row r="625" spans="1:31" ht="15.75" customHeight="1" x14ac:dyDescent="0.2">
      <c r="A625" s="1"/>
      <c r="B625" s="6" t="s">
        <v>658</v>
      </c>
      <c r="C625" s="6" t="s">
        <v>42</v>
      </c>
      <c r="D625" s="6" t="s">
        <v>43</v>
      </c>
      <c r="E625" s="6" t="s">
        <v>20</v>
      </c>
      <c r="F625" s="6" t="s">
        <v>21</v>
      </c>
      <c r="G625" s="6" t="s">
        <v>32</v>
      </c>
      <c r="H625" s="7">
        <v>94.59</v>
      </c>
      <c r="I625" s="9">
        <v>7</v>
      </c>
      <c r="J625" s="7">
        <v>33.106499999999997</v>
      </c>
      <c r="K625" s="7">
        <v>695.23649999999998</v>
      </c>
      <c r="L625" s="12">
        <v>43482</v>
      </c>
      <c r="M625" s="14">
        <v>0.64375000000000004</v>
      </c>
      <c r="N625" s="6" t="s">
        <v>33</v>
      </c>
      <c r="O625" s="7">
        <v>662.13</v>
      </c>
      <c r="P625" s="2">
        <v>4.7619047620000003</v>
      </c>
      <c r="Q625" s="7">
        <v>33.106499999999997</v>
      </c>
      <c r="R625" s="8">
        <v>4.9000000000000004</v>
      </c>
      <c r="S625" s="16">
        <f t="shared" si="117"/>
        <v>121271.77649999991</v>
      </c>
      <c r="T625" s="16">
        <f t="shared" si="118"/>
        <v>10.6785</v>
      </c>
      <c r="U625" s="17">
        <f t="shared" si="119"/>
        <v>1023.75</v>
      </c>
      <c r="V625">
        <f t="shared" si="120"/>
        <v>378</v>
      </c>
      <c r="W625">
        <f t="shared" si="121"/>
        <v>595</v>
      </c>
      <c r="X625">
        <f t="shared" si="122"/>
        <v>378</v>
      </c>
      <c r="Y625" s="17">
        <f t="shared" si="123"/>
        <v>320.82480555555532</v>
      </c>
      <c r="Z625" t="str">
        <f t="shared" si="124"/>
        <v>Bad Product</v>
      </c>
      <c r="AA625" t="str">
        <f t="shared" si="125"/>
        <v>Bad</v>
      </c>
      <c r="AB625" t="str">
        <f t="shared" si="126"/>
        <v>Low</v>
      </c>
      <c r="AC625">
        <f t="shared" si="127"/>
        <v>42541.91550000001</v>
      </c>
      <c r="AD625">
        <f t="shared" si="128"/>
        <v>22083.096000000009</v>
      </c>
      <c r="AE625">
        <f t="shared" si="129"/>
        <v>15914.272500000001</v>
      </c>
    </row>
    <row r="626" spans="1:31" ht="15.75" customHeight="1" x14ac:dyDescent="0.2">
      <c r="A626" s="1"/>
      <c r="B626" s="6" t="s">
        <v>659</v>
      </c>
      <c r="C626" s="6" t="s">
        <v>42</v>
      </c>
      <c r="D626" s="6" t="s">
        <v>43</v>
      </c>
      <c r="E626" s="6" t="s">
        <v>27</v>
      </c>
      <c r="F626" s="6" t="s">
        <v>21</v>
      </c>
      <c r="G626" s="6" t="s">
        <v>46</v>
      </c>
      <c r="H626" s="7">
        <v>83.25</v>
      </c>
      <c r="I626" s="9">
        <v>10</v>
      </c>
      <c r="J626" s="7">
        <v>41.625</v>
      </c>
      <c r="K626" s="7">
        <v>874.125</v>
      </c>
      <c r="L626" s="12">
        <v>43477</v>
      </c>
      <c r="M626" s="14">
        <v>0.47569444444444442</v>
      </c>
      <c r="N626" s="6" t="s">
        <v>33</v>
      </c>
      <c r="O626" s="7">
        <v>832.5</v>
      </c>
      <c r="P626" s="2">
        <v>4.7619047620000003</v>
      </c>
      <c r="Q626" s="7">
        <v>41.625</v>
      </c>
      <c r="R626" s="8">
        <v>4.4000000000000004</v>
      </c>
      <c r="S626" s="16">
        <f t="shared" si="117"/>
        <v>120576.53999999992</v>
      </c>
      <c r="T626" s="16">
        <f t="shared" si="118"/>
        <v>10.6785</v>
      </c>
      <c r="U626" s="17">
        <f t="shared" si="119"/>
        <v>1023.75</v>
      </c>
      <c r="V626">
        <f t="shared" si="120"/>
        <v>377</v>
      </c>
      <c r="W626">
        <f t="shared" si="121"/>
        <v>595</v>
      </c>
      <c r="X626">
        <f t="shared" si="122"/>
        <v>377</v>
      </c>
      <c r="Y626" s="17">
        <f t="shared" si="123"/>
        <v>319.83167108753292</v>
      </c>
      <c r="Z626" t="str">
        <f t="shared" si="124"/>
        <v>Bad Product</v>
      </c>
      <c r="AA626" t="str">
        <f t="shared" si="125"/>
        <v>Bad</v>
      </c>
      <c r="AB626" t="str">
        <f t="shared" si="126"/>
        <v>Low</v>
      </c>
      <c r="AC626">
        <f t="shared" si="127"/>
        <v>41846.679000000011</v>
      </c>
      <c r="AD626">
        <f t="shared" si="128"/>
        <v>21387.859500000002</v>
      </c>
      <c r="AE626">
        <f t="shared" si="129"/>
        <v>15914.272500000001</v>
      </c>
    </row>
    <row r="627" spans="1:31" ht="15.75" customHeight="1" x14ac:dyDescent="0.2">
      <c r="A627" s="1"/>
      <c r="B627" s="6" t="s">
        <v>660</v>
      </c>
      <c r="C627" s="6" t="s">
        <v>42</v>
      </c>
      <c r="D627" s="6" t="s">
        <v>43</v>
      </c>
      <c r="E627" s="6" t="s">
        <v>20</v>
      </c>
      <c r="F627" s="6" t="s">
        <v>31</v>
      </c>
      <c r="G627" s="6" t="s">
        <v>46</v>
      </c>
      <c r="H627" s="7">
        <v>91.35</v>
      </c>
      <c r="I627" s="9">
        <v>1</v>
      </c>
      <c r="J627" s="7">
        <v>4.5674999999999999</v>
      </c>
      <c r="K627" s="7">
        <v>95.917500000000004</v>
      </c>
      <c r="L627" s="12">
        <v>43512</v>
      </c>
      <c r="M627" s="14">
        <v>0.65416666666666667</v>
      </c>
      <c r="N627" s="6" t="s">
        <v>29</v>
      </c>
      <c r="O627" s="7">
        <v>91.35</v>
      </c>
      <c r="P627" s="2">
        <v>4.7619047620000003</v>
      </c>
      <c r="Q627" s="7">
        <v>4.5674999999999999</v>
      </c>
      <c r="R627" s="8">
        <v>6.8</v>
      </c>
      <c r="S627" s="16">
        <f t="shared" si="117"/>
        <v>119702.41499999994</v>
      </c>
      <c r="T627" s="16">
        <f t="shared" si="118"/>
        <v>10.6785</v>
      </c>
      <c r="U627" s="17">
        <f t="shared" si="119"/>
        <v>1023.75</v>
      </c>
      <c r="V627">
        <f t="shared" si="120"/>
        <v>376</v>
      </c>
      <c r="W627">
        <f t="shared" si="121"/>
        <v>595</v>
      </c>
      <c r="X627">
        <f t="shared" si="122"/>
        <v>376</v>
      </c>
      <c r="Y627" s="17">
        <f t="shared" si="123"/>
        <v>318.35748670212746</v>
      </c>
      <c r="Z627" t="str">
        <f t="shared" si="124"/>
        <v>Bad Product</v>
      </c>
      <c r="AA627" t="str">
        <f t="shared" si="125"/>
        <v>Bad</v>
      </c>
      <c r="AB627" t="str">
        <f t="shared" si="126"/>
        <v>Medium</v>
      </c>
      <c r="AC627">
        <f t="shared" si="127"/>
        <v>40972.554000000011</v>
      </c>
      <c r="AD627">
        <f t="shared" si="128"/>
        <v>20513.734500000002</v>
      </c>
      <c r="AE627">
        <f t="shared" si="129"/>
        <v>15914.272500000001</v>
      </c>
    </row>
    <row r="628" spans="1:31" ht="15.75" customHeight="1" x14ac:dyDescent="0.2">
      <c r="A628" s="1"/>
      <c r="B628" s="6" t="s">
        <v>661</v>
      </c>
      <c r="C628" s="6" t="s">
        <v>42</v>
      </c>
      <c r="D628" s="6" t="s">
        <v>43</v>
      </c>
      <c r="E628" s="6" t="s">
        <v>20</v>
      </c>
      <c r="F628" s="6" t="s">
        <v>21</v>
      </c>
      <c r="G628" s="6" t="s">
        <v>44</v>
      </c>
      <c r="H628" s="7">
        <v>78.88</v>
      </c>
      <c r="I628" s="9">
        <v>2</v>
      </c>
      <c r="J628" s="7">
        <v>7.8879999999999999</v>
      </c>
      <c r="K628" s="7">
        <v>165.648</v>
      </c>
      <c r="L628" s="12">
        <v>43491</v>
      </c>
      <c r="M628" s="14">
        <v>0.6694444444444444</v>
      </c>
      <c r="N628" s="6" t="s">
        <v>29</v>
      </c>
      <c r="O628" s="7">
        <v>157.76</v>
      </c>
      <c r="P628" s="2">
        <v>4.7619047620000003</v>
      </c>
      <c r="Q628" s="7">
        <v>7.8879999999999999</v>
      </c>
      <c r="R628" s="8">
        <v>9.1</v>
      </c>
      <c r="S628" s="16">
        <f t="shared" si="117"/>
        <v>119606.49749999994</v>
      </c>
      <c r="T628" s="16">
        <f t="shared" si="118"/>
        <v>10.6785</v>
      </c>
      <c r="U628" s="17">
        <f t="shared" si="119"/>
        <v>1023.75</v>
      </c>
      <c r="V628">
        <f t="shared" si="120"/>
        <v>375</v>
      </c>
      <c r="W628">
        <f t="shared" si="121"/>
        <v>595</v>
      </c>
      <c r="X628">
        <f t="shared" si="122"/>
        <v>375</v>
      </c>
      <c r="Y628" s="17">
        <f t="shared" si="123"/>
        <v>318.95065999999986</v>
      </c>
      <c r="Z628" t="str">
        <f t="shared" si="124"/>
        <v>Good Product</v>
      </c>
      <c r="AA628" t="str">
        <f t="shared" si="125"/>
        <v>Bad</v>
      </c>
      <c r="AB628" t="str">
        <f t="shared" si="126"/>
        <v>High</v>
      </c>
      <c r="AC628">
        <f t="shared" si="127"/>
        <v>40876.636500000015</v>
      </c>
      <c r="AD628">
        <f t="shared" si="128"/>
        <v>20513.734500000002</v>
      </c>
      <c r="AE628">
        <f t="shared" si="129"/>
        <v>15914.272500000001</v>
      </c>
    </row>
    <row r="629" spans="1:31" ht="15.75" customHeight="1" x14ac:dyDescent="0.2">
      <c r="A629" s="1"/>
      <c r="B629" s="6" t="s">
        <v>662</v>
      </c>
      <c r="C629" s="6" t="s">
        <v>18</v>
      </c>
      <c r="D629" s="6" t="s">
        <v>19</v>
      </c>
      <c r="E629" s="6" t="s">
        <v>27</v>
      </c>
      <c r="F629" s="6" t="s">
        <v>31</v>
      </c>
      <c r="G629" s="6" t="s">
        <v>36</v>
      </c>
      <c r="H629" s="7">
        <v>60.87</v>
      </c>
      <c r="I629" s="9">
        <v>2</v>
      </c>
      <c r="J629" s="7">
        <v>6.0869999999999997</v>
      </c>
      <c r="K629" s="7">
        <v>127.827</v>
      </c>
      <c r="L629" s="12">
        <v>43533</v>
      </c>
      <c r="M629" s="14">
        <v>0.52569444444444446</v>
      </c>
      <c r="N629" s="6" t="s">
        <v>23</v>
      </c>
      <c r="O629" s="7">
        <v>121.74</v>
      </c>
      <c r="P629" s="2">
        <v>4.7619047620000003</v>
      </c>
      <c r="Q629" s="7">
        <v>6.0869999999999997</v>
      </c>
      <c r="R629" s="8">
        <v>8.6999999999999993</v>
      </c>
      <c r="S629" s="16">
        <f t="shared" si="117"/>
        <v>119440.84949999994</v>
      </c>
      <c r="T629" s="16">
        <f t="shared" si="118"/>
        <v>10.6785</v>
      </c>
      <c r="U629" s="17">
        <f t="shared" si="119"/>
        <v>1023.75</v>
      </c>
      <c r="V629">
        <f t="shared" si="120"/>
        <v>374</v>
      </c>
      <c r="W629">
        <f t="shared" si="121"/>
        <v>595</v>
      </c>
      <c r="X629">
        <f t="shared" si="122"/>
        <v>374</v>
      </c>
      <c r="Y629" s="17">
        <f t="shared" si="123"/>
        <v>319.36056016042767</v>
      </c>
      <c r="Z629" t="str">
        <f t="shared" si="124"/>
        <v>Good Product</v>
      </c>
      <c r="AA629" t="str">
        <f t="shared" si="125"/>
        <v>Bad</v>
      </c>
      <c r="AB629" t="str">
        <f t="shared" si="126"/>
        <v>High</v>
      </c>
      <c r="AC629">
        <f t="shared" si="127"/>
        <v>40710.988500000014</v>
      </c>
      <c r="AD629">
        <f t="shared" si="128"/>
        <v>20348.086500000001</v>
      </c>
      <c r="AE629">
        <f t="shared" si="129"/>
        <v>15914.272500000001</v>
      </c>
    </row>
    <row r="630" spans="1:31" ht="15.75" customHeight="1" x14ac:dyDescent="0.2">
      <c r="A630" s="1"/>
      <c r="B630" s="6" t="s">
        <v>663</v>
      </c>
      <c r="C630" s="6" t="s">
        <v>42</v>
      </c>
      <c r="D630" s="6" t="s">
        <v>43</v>
      </c>
      <c r="E630" s="6" t="s">
        <v>20</v>
      </c>
      <c r="F630" s="6" t="s">
        <v>31</v>
      </c>
      <c r="G630" s="6" t="s">
        <v>22</v>
      </c>
      <c r="H630" s="7">
        <v>82.58</v>
      </c>
      <c r="I630" s="9">
        <v>10</v>
      </c>
      <c r="J630" s="7">
        <v>41.29</v>
      </c>
      <c r="K630" s="7">
        <v>867.09</v>
      </c>
      <c r="L630" s="12">
        <v>43538</v>
      </c>
      <c r="M630" s="14">
        <v>0.6118055555555556</v>
      </c>
      <c r="N630" s="6" t="s">
        <v>29</v>
      </c>
      <c r="O630" s="7">
        <v>825.8</v>
      </c>
      <c r="P630" s="2">
        <v>4.7619047620000003</v>
      </c>
      <c r="Q630" s="7">
        <v>41.29</v>
      </c>
      <c r="R630" s="8">
        <v>5</v>
      </c>
      <c r="S630" s="16">
        <f t="shared" si="117"/>
        <v>119313.02249999993</v>
      </c>
      <c r="T630" s="16">
        <f t="shared" si="118"/>
        <v>10.6785</v>
      </c>
      <c r="U630" s="17">
        <f t="shared" si="119"/>
        <v>1023.75</v>
      </c>
      <c r="V630">
        <f t="shared" si="120"/>
        <v>373</v>
      </c>
      <c r="W630">
        <f t="shared" si="121"/>
        <v>595</v>
      </c>
      <c r="X630">
        <f t="shared" si="122"/>
        <v>373</v>
      </c>
      <c r="Y630" s="17">
        <f t="shared" si="123"/>
        <v>319.87405495978533</v>
      </c>
      <c r="Z630" t="str">
        <f t="shared" si="124"/>
        <v>Bad Product</v>
      </c>
      <c r="AA630" t="str">
        <f t="shared" si="125"/>
        <v>Bad</v>
      </c>
      <c r="AB630" t="str">
        <f t="shared" si="126"/>
        <v>Low</v>
      </c>
      <c r="AC630">
        <f t="shared" si="127"/>
        <v>40710.988500000014</v>
      </c>
      <c r="AD630">
        <f t="shared" si="128"/>
        <v>20348.086500000001</v>
      </c>
      <c r="AE630">
        <f t="shared" si="129"/>
        <v>15786.445500000002</v>
      </c>
    </row>
    <row r="631" spans="1:31" ht="15.75" customHeight="1" x14ac:dyDescent="0.2">
      <c r="A631" s="1"/>
      <c r="B631" s="6" t="s">
        <v>664</v>
      </c>
      <c r="C631" s="6" t="s">
        <v>18</v>
      </c>
      <c r="D631" s="6" t="s">
        <v>19</v>
      </c>
      <c r="E631" s="6" t="s">
        <v>20</v>
      </c>
      <c r="F631" s="6" t="s">
        <v>31</v>
      </c>
      <c r="G631" s="6" t="s">
        <v>32</v>
      </c>
      <c r="H631" s="7">
        <v>53.3</v>
      </c>
      <c r="I631" s="9">
        <v>3</v>
      </c>
      <c r="J631" s="7">
        <v>7.9950000000000001</v>
      </c>
      <c r="K631" s="7">
        <v>167.89500000000001</v>
      </c>
      <c r="L631" s="12">
        <v>43490</v>
      </c>
      <c r="M631" s="14">
        <v>0.59652777777777777</v>
      </c>
      <c r="N631" s="6" t="s">
        <v>23</v>
      </c>
      <c r="O631" s="7">
        <v>159.9</v>
      </c>
      <c r="P631" s="2">
        <v>4.7619047620000003</v>
      </c>
      <c r="Q631" s="7">
        <v>7.9950000000000001</v>
      </c>
      <c r="R631" s="8">
        <v>7.5</v>
      </c>
      <c r="S631" s="16">
        <f t="shared" si="117"/>
        <v>118445.93249999994</v>
      </c>
      <c r="T631" s="16">
        <f t="shared" si="118"/>
        <v>10.6785</v>
      </c>
      <c r="U631" s="17">
        <f t="shared" si="119"/>
        <v>1023.75</v>
      </c>
      <c r="V631">
        <f t="shared" si="120"/>
        <v>372</v>
      </c>
      <c r="W631">
        <f t="shared" si="121"/>
        <v>595</v>
      </c>
      <c r="X631">
        <f t="shared" si="122"/>
        <v>372</v>
      </c>
      <c r="Y631" s="17">
        <f t="shared" si="123"/>
        <v>318.40304435483853</v>
      </c>
      <c r="Z631" t="str">
        <f t="shared" si="124"/>
        <v>Bad Product</v>
      </c>
      <c r="AA631" t="str">
        <f t="shared" si="125"/>
        <v>Bad</v>
      </c>
      <c r="AB631" t="str">
        <f t="shared" si="126"/>
        <v>Medium</v>
      </c>
      <c r="AC631">
        <f t="shared" si="127"/>
        <v>39843.89850000001</v>
      </c>
      <c r="AD631">
        <f t="shared" si="128"/>
        <v>20348.086500000001</v>
      </c>
      <c r="AE631">
        <f t="shared" si="129"/>
        <v>15786.445500000002</v>
      </c>
    </row>
    <row r="632" spans="1:31" ht="15.75" customHeight="1" x14ac:dyDescent="0.2">
      <c r="A632" s="1"/>
      <c r="B632" s="6" t="s">
        <v>665</v>
      </c>
      <c r="C632" s="6" t="s">
        <v>18</v>
      </c>
      <c r="D632" s="6" t="s">
        <v>19</v>
      </c>
      <c r="E632" s="6" t="s">
        <v>27</v>
      </c>
      <c r="F632" s="6" t="s">
        <v>21</v>
      </c>
      <c r="G632" s="6" t="s">
        <v>46</v>
      </c>
      <c r="H632" s="7">
        <v>12.09</v>
      </c>
      <c r="I632" s="9">
        <v>1</v>
      </c>
      <c r="J632" s="7">
        <v>0.60450000000000004</v>
      </c>
      <c r="K632" s="7">
        <v>12.6945</v>
      </c>
      <c r="L632" s="12">
        <v>43491</v>
      </c>
      <c r="M632" s="14">
        <v>0.7631944444444444</v>
      </c>
      <c r="N632" s="6" t="s">
        <v>33</v>
      </c>
      <c r="O632" s="7">
        <v>12.09</v>
      </c>
      <c r="P632" s="2">
        <v>4.7619047620000003</v>
      </c>
      <c r="Q632" s="7">
        <v>0.60450000000000004</v>
      </c>
      <c r="R632" s="8">
        <v>8.1999999999999993</v>
      </c>
      <c r="S632" s="16">
        <f t="shared" si="117"/>
        <v>118278.03749999993</v>
      </c>
      <c r="T632" s="16">
        <f t="shared" si="118"/>
        <v>10.6785</v>
      </c>
      <c r="U632" s="17">
        <f t="shared" si="119"/>
        <v>1023.75</v>
      </c>
      <c r="V632">
        <f t="shared" si="120"/>
        <v>371</v>
      </c>
      <c r="W632">
        <f t="shared" si="121"/>
        <v>595</v>
      </c>
      <c r="X632">
        <f t="shared" si="122"/>
        <v>371</v>
      </c>
      <c r="Y632" s="17">
        <f t="shared" si="123"/>
        <v>318.80872641509416</v>
      </c>
      <c r="Z632" t="str">
        <f t="shared" si="124"/>
        <v>Good Product</v>
      </c>
      <c r="AA632" t="str">
        <f t="shared" si="125"/>
        <v>Bad</v>
      </c>
      <c r="AB632" t="str">
        <f t="shared" si="126"/>
        <v>High</v>
      </c>
      <c r="AC632">
        <f t="shared" si="127"/>
        <v>39843.89850000001</v>
      </c>
      <c r="AD632">
        <f t="shared" si="128"/>
        <v>20348.086500000001</v>
      </c>
      <c r="AE632">
        <f t="shared" si="129"/>
        <v>15618.550500000001</v>
      </c>
    </row>
    <row r="633" spans="1:31" ht="15.75" customHeight="1" x14ac:dyDescent="0.2">
      <c r="A633" s="1"/>
      <c r="B633" s="6" t="s">
        <v>666</v>
      </c>
      <c r="C633" s="6" t="s">
        <v>18</v>
      </c>
      <c r="D633" s="6" t="s">
        <v>19</v>
      </c>
      <c r="E633" s="6" t="s">
        <v>27</v>
      </c>
      <c r="F633" s="6" t="s">
        <v>31</v>
      </c>
      <c r="G633" s="6" t="s">
        <v>36</v>
      </c>
      <c r="H633" s="7">
        <v>64.19</v>
      </c>
      <c r="I633" s="9">
        <v>10</v>
      </c>
      <c r="J633" s="7">
        <v>32.094999999999999</v>
      </c>
      <c r="K633" s="7">
        <v>673.995</v>
      </c>
      <c r="L633" s="12">
        <v>43484</v>
      </c>
      <c r="M633" s="14">
        <v>0.58888888888888891</v>
      </c>
      <c r="N633" s="6" t="s">
        <v>33</v>
      </c>
      <c r="O633" s="7">
        <v>641.9</v>
      </c>
      <c r="P633" s="2">
        <v>4.7619047620000003</v>
      </c>
      <c r="Q633" s="7">
        <v>32.094999999999999</v>
      </c>
      <c r="R633" s="8">
        <v>6.7</v>
      </c>
      <c r="S633" s="16">
        <f t="shared" si="117"/>
        <v>118265.34299999994</v>
      </c>
      <c r="T633" s="16">
        <f t="shared" si="118"/>
        <v>10.6785</v>
      </c>
      <c r="U633" s="17">
        <f t="shared" si="119"/>
        <v>1023.75</v>
      </c>
      <c r="V633">
        <f t="shared" si="120"/>
        <v>370</v>
      </c>
      <c r="W633">
        <f t="shared" si="121"/>
        <v>595</v>
      </c>
      <c r="X633">
        <f t="shared" si="122"/>
        <v>370</v>
      </c>
      <c r="Y633" s="17">
        <f t="shared" si="123"/>
        <v>319.63606216216198</v>
      </c>
      <c r="Z633" t="str">
        <f t="shared" si="124"/>
        <v>Bad Product</v>
      </c>
      <c r="AA633" t="str">
        <f t="shared" si="125"/>
        <v>Bad</v>
      </c>
      <c r="AB633" t="str">
        <f t="shared" si="126"/>
        <v>Medium</v>
      </c>
      <c r="AC633">
        <f t="shared" si="127"/>
        <v>39843.89850000001</v>
      </c>
      <c r="AD633">
        <f t="shared" si="128"/>
        <v>20348.086500000001</v>
      </c>
      <c r="AE633">
        <f t="shared" si="129"/>
        <v>15618.550500000001</v>
      </c>
    </row>
    <row r="634" spans="1:31" ht="15.75" customHeight="1" x14ac:dyDescent="0.2">
      <c r="A634" s="1"/>
      <c r="B634" s="6" t="s">
        <v>667</v>
      </c>
      <c r="C634" s="6" t="s">
        <v>18</v>
      </c>
      <c r="D634" s="6" t="s">
        <v>19</v>
      </c>
      <c r="E634" s="6" t="s">
        <v>27</v>
      </c>
      <c r="F634" s="6" t="s">
        <v>31</v>
      </c>
      <c r="G634" s="6" t="s">
        <v>28</v>
      </c>
      <c r="H634" s="7">
        <v>78.31</v>
      </c>
      <c r="I634" s="9">
        <v>3</v>
      </c>
      <c r="J634" s="7">
        <v>11.746499999999999</v>
      </c>
      <c r="K634" s="7">
        <v>246.6765</v>
      </c>
      <c r="L634" s="12">
        <v>43529</v>
      </c>
      <c r="M634" s="14">
        <v>0.69305555555555554</v>
      </c>
      <c r="N634" s="6" t="s">
        <v>23</v>
      </c>
      <c r="O634" s="7">
        <v>234.93</v>
      </c>
      <c r="P634" s="2">
        <v>4.7619047620000003</v>
      </c>
      <c r="Q634" s="7">
        <v>11.746499999999999</v>
      </c>
      <c r="R634" s="8">
        <v>5.4</v>
      </c>
      <c r="S634" s="16">
        <f t="shared" si="117"/>
        <v>117591.34799999994</v>
      </c>
      <c r="T634" s="16">
        <f t="shared" si="118"/>
        <v>10.6785</v>
      </c>
      <c r="U634" s="17">
        <f t="shared" si="119"/>
        <v>1023.75</v>
      </c>
      <c r="V634">
        <f t="shared" si="120"/>
        <v>369</v>
      </c>
      <c r="W634">
        <f t="shared" si="121"/>
        <v>595</v>
      </c>
      <c r="X634">
        <f t="shared" si="122"/>
        <v>369</v>
      </c>
      <c r="Y634" s="17">
        <f t="shared" si="123"/>
        <v>318.67573983739823</v>
      </c>
      <c r="Z634" t="str">
        <f t="shared" si="124"/>
        <v>Bad Product</v>
      </c>
      <c r="AA634" t="str">
        <f t="shared" si="125"/>
        <v>Bad</v>
      </c>
      <c r="AB634" t="str">
        <f t="shared" si="126"/>
        <v>Low</v>
      </c>
      <c r="AC634">
        <f t="shared" si="127"/>
        <v>39843.89850000001</v>
      </c>
      <c r="AD634">
        <f t="shared" si="128"/>
        <v>20348.086500000001</v>
      </c>
      <c r="AE634">
        <f t="shared" si="129"/>
        <v>14944.555500000002</v>
      </c>
    </row>
    <row r="635" spans="1:31" ht="15.75" customHeight="1" x14ac:dyDescent="0.2">
      <c r="A635" s="1"/>
      <c r="B635" s="6" t="s">
        <v>668</v>
      </c>
      <c r="C635" s="6" t="s">
        <v>18</v>
      </c>
      <c r="D635" s="6" t="s">
        <v>19</v>
      </c>
      <c r="E635" s="6" t="s">
        <v>20</v>
      </c>
      <c r="F635" s="6" t="s">
        <v>31</v>
      </c>
      <c r="G635" s="6" t="s">
        <v>44</v>
      </c>
      <c r="H635" s="7">
        <v>83.77</v>
      </c>
      <c r="I635" s="9">
        <v>2</v>
      </c>
      <c r="J635" s="7">
        <v>8.3770000000000007</v>
      </c>
      <c r="K635" s="7">
        <v>175.917</v>
      </c>
      <c r="L635" s="12">
        <v>43480</v>
      </c>
      <c r="M635" s="14">
        <v>0.45416666666666666</v>
      </c>
      <c r="N635" s="6" t="s">
        <v>33</v>
      </c>
      <c r="O635" s="7">
        <v>167.54</v>
      </c>
      <c r="P635" s="2">
        <v>4.7619047620000003</v>
      </c>
      <c r="Q635" s="7">
        <v>8.3770000000000007</v>
      </c>
      <c r="R635" s="8">
        <v>7</v>
      </c>
      <c r="S635" s="16">
        <f t="shared" si="117"/>
        <v>117344.67149999994</v>
      </c>
      <c r="T635" s="16">
        <f t="shared" si="118"/>
        <v>10.6785</v>
      </c>
      <c r="U635" s="17">
        <f t="shared" si="119"/>
        <v>1023.75</v>
      </c>
      <c r="V635">
        <f t="shared" si="120"/>
        <v>368</v>
      </c>
      <c r="W635">
        <f t="shared" si="121"/>
        <v>595</v>
      </c>
      <c r="X635">
        <f t="shared" si="122"/>
        <v>368</v>
      </c>
      <c r="Y635" s="17">
        <f t="shared" si="123"/>
        <v>318.87138994565203</v>
      </c>
      <c r="Z635" t="str">
        <f t="shared" si="124"/>
        <v>Bad Product</v>
      </c>
      <c r="AA635" t="str">
        <f t="shared" si="125"/>
        <v>Bad</v>
      </c>
      <c r="AB635" t="str">
        <f t="shared" si="126"/>
        <v>Medium</v>
      </c>
      <c r="AC635">
        <f t="shared" si="127"/>
        <v>39843.89850000001</v>
      </c>
      <c r="AD635">
        <f t="shared" si="128"/>
        <v>20348.086500000001</v>
      </c>
      <c r="AE635">
        <f t="shared" si="129"/>
        <v>14697.879000000003</v>
      </c>
    </row>
    <row r="636" spans="1:31" ht="15.75" customHeight="1" x14ac:dyDescent="0.2">
      <c r="A636" s="1"/>
      <c r="B636" s="6" t="s">
        <v>669</v>
      </c>
      <c r="C636" s="6" t="s">
        <v>42</v>
      </c>
      <c r="D636" s="6" t="s">
        <v>43</v>
      </c>
      <c r="E636" s="6" t="s">
        <v>27</v>
      </c>
      <c r="F636" s="6" t="s">
        <v>31</v>
      </c>
      <c r="G636" s="6" t="s">
        <v>32</v>
      </c>
      <c r="H636" s="7">
        <v>99.7</v>
      </c>
      <c r="I636" s="9">
        <v>3</v>
      </c>
      <c r="J636" s="7">
        <v>14.955</v>
      </c>
      <c r="K636" s="7">
        <v>314.05500000000001</v>
      </c>
      <c r="L636" s="12">
        <v>43542</v>
      </c>
      <c r="M636" s="14">
        <v>0.47847222222222224</v>
      </c>
      <c r="N636" s="6" t="s">
        <v>23</v>
      </c>
      <c r="O636" s="7">
        <v>299.10000000000002</v>
      </c>
      <c r="P636" s="2">
        <v>4.7619047620000003</v>
      </c>
      <c r="Q636" s="7">
        <v>14.955</v>
      </c>
      <c r="R636" s="8">
        <v>4.7</v>
      </c>
      <c r="S636" s="16">
        <f t="shared" si="117"/>
        <v>117168.75449999994</v>
      </c>
      <c r="T636" s="16">
        <f t="shared" si="118"/>
        <v>10.6785</v>
      </c>
      <c r="U636" s="17">
        <f t="shared" si="119"/>
        <v>1023.75</v>
      </c>
      <c r="V636">
        <f t="shared" si="120"/>
        <v>367</v>
      </c>
      <c r="W636">
        <f t="shared" si="121"/>
        <v>595</v>
      </c>
      <c r="X636">
        <f t="shared" si="122"/>
        <v>367</v>
      </c>
      <c r="Y636" s="17">
        <f t="shared" si="123"/>
        <v>319.26091144414153</v>
      </c>
      <c r="Z636" t="str">
        <f t="shared" si="124"/>
        <v>Bad Product</v>
      </c>
      <c r="AA636" t="str">
        <f t="shared" si="125"/>
        <v>Bad</v>
      </c>
      <c r="AB636" t="str">
        <f t="shared" si="126"/>
        <v>Low</v>
      </c>
      <c r="AC636">
        <f t="shared" si="127"/>
        <v>39843.89850000001</v>
      </c>
      <c r="AD636">
        <f t="shared" si="128"/>
        <v>20348.086500000001</v>
      </c>
      <c r="AE636">
        <f t="shared" si="129"/>
        <v>14521.962000000001</v>
      </c>
    </row>
    <row r="637" spans="1:31" ht="15.75" customHeight="1" x14ac:dyDescent="0.2">
      <c r="A637" s="1"/>
      <c r="B637" s="6" t="s">
        <v>670</v>
      </c>
      <c r="C637" s="6" t="s">
        <v>42</v>
      </c>
      <c r="D637" s="6" t="s">
        <v>43</v>
      </c>
      <c r="E637" s="6" t="s">
        <v>20</v>
      </c>
      <c r="F637" s="6" t="s">
        <v>31</v>
      </c>
      <c r="G637" s="6" t="s">
        <v>44</v>
      </c>
      <c r="H637" s="7">
        <v>79.91</v>
      </c>
      <c r="I637" s="9">
        <v>3</v>
      </c>
      <c r="J637" s="7">
        <v>11.986499999999999</v>
      </c>
      <c r="K637" s="7">
        <v>251.7165</v>
      </c>
      <c r="L637" s="12">
        <v>43544</v>
      </c>
      <c r="M637" s="14">
        <v>0.81111111111111112</v>
      </c>
      <c r="N637" s="6" t="s">
        <v>33</v>
      </c>
      <c r="O637" s="7">
        <v>239.73</v>
      </c>
      <c r="P637" s="2">
        <v>4.7619047620000003</v>
      </c>
      <c r="Q637" s="7">
        <v>11.986499999999999</v>
      </c>
      <c r="R637" s="8">
        <v>5</v>
      </c>
      <c r="S637" s="16">
        <f t="shared" si="117"/>
        <v>116854.69949999994</v>
      </c>
      <c r="T637" s="16">
        <f t="shared" si="118"/>
        <v>10.6785</v>
      </c>
      <c r="U637" s="17">
        <f t="shared" si="119"/>
        <v>1023.75</v>
      </c>
      <c r="V637">
        <f t="shared" si="120"/>
        <v>366</v>
      </c>
      <c r="W637">
        <f t="shared" si="121"/>
        <v>595</v>
      </c>
      <c r="X637">
        <f t="shared" si="122"/>
        <v>366</v>
      </c>
      <c r="Y637" s="17">
        <f t="shared" si="123"/>
        <v>319.27513524590148</v>
      </c>
      <c r="Z637" t="str">
        <f t="shared" si="124"/>
        <v>Bad Product</v>
      </c>
      <c r="AA637" t="str">
        <f t="shared" si="125"/>
        <v>Bad</v>
      </c>
      <c r="AB637" t="str">
        <f t="shared" si="126"/>
        <v>Low</v>
      </c>
      <c r="AC637">
        <f t="shared" si="127"/>
        <v>39529.84350000001</v>
      </c>
      <c r="AD637">
        <f t="shared" si="128"/>
        <v>20348.086500000001</v>
      </c>
      <c r="AE637">
        <f t="shared" si="129"/>
        <v>14521.962000000001</v>
      </c>
    </row>
    <row r="638" spans="1:31" ht="15.75" customHeight="1" x14ac:dyDescent="0.2">
      <c r="A638" s="1"/>
      <c r="B638" s="6" t="s">
        <v>671</v>
      </c>
      <c r="C638" s="6" t="s">
        <v>42</v>
      </c>
      <c r="D638" s="6" t="s">
        <v>43</v>
      </c>
      <c r="E638" s="6" t="s">
        <v>20</v>
      </c>
      <c r="F638" s="6" t="s">
        <v>31</v>
      </c>
      <c r="G638" s="6" t="s">
        <v>22</v>
      </c>
      <c r="H638" s="7">
        <v>66.47</v>
      </c>
      <c r="I638" s="9">
        <v>10</v>
      </c>
      <c r="J638" s="7">
        <v>33.234999999999999</v>
      </c>
      <c r="K638" s="7">
        <v>697.93499999999995</v>
      </c>
      <c r="L638" s="12">
        <v>43480</v>
      </c>
      <c r="M638" s="14">
        <v>0.62569444444444444</v>
      </c>
      <c r="N638" s="6" t="s">
        <v>33</v>
      </c>
      <c r="O638" s="7">
        <v>664.7</v>
      </c>
      <c r="P638" s="2">
        <v>4.7619047620000003</v>
      </c>
      <c r="Q638" s="7">
        <v>33.234999999999999</v>
      </c>
      <c r="R638" s="8">
        <v>5</v>
      </c>
      <c r="S638" s="16">
        <f t="shared" si="117"/>
        <v>116602.98299999995</v>
      </c>
      <c r="T638" s="16">
        <f t="shared" si="118"/>
        <v>10.6785</v>
      </c>
      <c r="U638" s="17">
        <f t="shared" si="119"/>
        <v>1023.75</v>
      </c>
      <c r="V638">
        <f t="shared" si="120"/>
        <v>365</v>
      </c>
      <c r="W638">
        <f t="shared" si="121"/>
        <v>595</v>
      </c>
      <c r="X638">
        <f t="shared" si="122"/>
        <v>365</v>
      </c>
      <c r="Y638" s="17">
        <f t="shared" si="123"/>
        <v>319.46022739726016</v>
      </c>
      <c r="Z638" t="str">
        <f t="shared" si="124"/>
        <v>Bad Product</v>
      </c>
      <c r="AA638" t="str">
        <f t="shared" si="125"/>
        <v>Bad</v>
      </c>
      <c r="AB638" t="str">
        <f t="shared" si="126"/>
        <v>Low</v>
      </c>
      <c r="AC638">
        <f t="shared" si="127"/>
        <v>39278.127000000008</v>
      </c>
      <c r="AD638">
        <f t="shared" si="128"/>
        <v>20348.086500000001</v>
      </c>
      <c r="AE638">
        <f t="shared" si="129"/>
        <v>14521.962000000001</v>
      </c>
    </row>
    <row r="639" spans="1:31" ht="15.75" customHeight="1" x14ac:dyDescent="0.2">
      <c r="A639" s="1"/>
      <c r="B639" s="6" t="s">
        <v>672</v>
      </c>
      <c r="C639" s="6" t="s">
        <v>18</v>
      </c>
      <c r="D639" s="6" t="s">
        <v>19</v>
      </c>
      <c r="E639" s="6" t="s">
        <v>27</v>
      </c>
      <c r="F639" s="6" t="s">
        <v>31</v>
      </c>
      <c r="G639" s="6" t="s">
        <v>22</v>
      </c>
      <c r="H639" s="7">
        <v>28.95</v>
      </c>
      <c r="I639" s="9">
        <v>7</v>
      </c>
      <c r="J639" s="7">
        <v>10.1325</v>
      </c>
      <c r="K639" s="7">
        <v>212.7825</v>
      </c>
      <c r="L639" s="12">
        <v>43527</v>
      </c>
      <c r="M639" s="14">
        <v>0.85486111111111107</v>
      </c>
      <c r="N639" s="6" t="s">
        <v>33</v>
      </c>
      <c r="O639" s="7">
        <v>202.65</v>
      </c>
      <c r="P639" s="2">
        <v>4.7619047620000003</v>
      </c>
      <c r="Q639" s="7">
        <v>10.1325</v>
      </c>
      <c r="R639" s="8">
        <v>6</v>
      </c>
      <c r="S639" s="16">
        <f t="shared" si="117"/>
        <v>115905.04799999995</v>
      </c>
      <c r="T639" s="16">
        <f t="shared" si="118"/>
        <v>10.6785</v>
      </c>
      <c r="U639" s="17">
        <f t="shared" si="119"/>
        <v>1023.75</v>
      </c>
      <c r="V639">
        <f t="shared" si="120"/>
        <v>364</v>
      </c>
      <c r="W639">
        <f t="shared" si="121"/>
        <v>595</v>
      </c>
      <c r="X639">
        <f t="shared" si="122"/>
        <v>364</v>
      </c>
      <c r="Y639" s="17">
        <f t="shared" si="123"/>
        <v>318.42046153846138</v>
      </c>
      <c r="Z639" t="str">
        <f t="shared" si="124"/>
        <v>Bad Product</v>
      </c>
      <c r="AA639" t="str">
        <f t="shared" si="125"/>
        <v>Bad</v>
      </c>
      <c r="AB639" t="str">
        <f t="shared" si="126"/>
        <v>Low</v>
      </c>
      <c r="AC639">
        <f t="shared" si="127"/>
        <v>38580.192000000003</v>
      </c>
      <c r="AD639">
        <f t="shared" si="128"/>
        <v>20348.086500000001</v>
      </c>
      <c r="AE639">
        <f t="shared" si="129"/>
        <v>14521.962000000001</v>
      </c>
    </row>
    <row r="640" spans="1:31" ht="15.75" customHeight="1" x14ac:dyDescent="0.2">
      <c r="A640" s="1"/>
      <c r="B640" s="6" t="s">
        <v>673</v>
      </c>
      <c r="C640" s="6" t="s">
        <v>25</v>
      </c>
      <c r="D640" s="6" t="s">
        <v>26</v>
      </c>
      <c r="E640" s="6" t="s">
        <v>27</v>
      </c>
      <c r="F640" s="6" t="s">
        <v>21</v>
      </c>
      <c r="G640" s="6" t="s">
        <v>28</v>
      </c>
      <c r="H640" s="7">
        <v>46.2</v>
      </c>
      <c r="I640" s="9">
        <v>1</v>
      </c>
      <c r="J640" s="7">
        <v>2.31</v>
      </c>
      <c r="K640" s="7">
        <v>48.51</v>
      </c>
      <c r="L640" s="12">
        <v>43543</v>
      </c>
      <c r="M640" s="14">
        <v>0.51111111111111107</v>
      </c>
      <c r="N640" s="6" t="s">
        <v>29</v>
      </c>
      <c r="O640" s="7">
        <v>46.2</v>
      </c>
      <c r="P640" s="2">
        <v>4.7619047620000003</v>
      </c>
      <c r="Q640" s="7">
        <v>2.31</v>
      </c>
      <c r="R640" s="8">
        <v>6.3</v>
      </c>
      <c r="S640" s="16">
        <f t="shared" si="117"/>
        <v>115692.26549999994</v>
      </c>
      <c r="T640" s="16">
        <f t="shared" si="118"/>
        <v>10.6785</v>
      </c>
      <c r="U640" s="17">
        <f t="shared" si="119"/>
        <v>1023.75</v>
      </c>
      <c r="V640">
        <f t="shared" si="120"/>
        <v>363</v>
      </c>
      <c r="W640">
        <f t="shared" si="121"/>
        <v>595</v>
      </c>
      <c r="X640">
        <f t="shared" si="122"/>
        <v>363</v>
      </c>
      <c r="Y640" s="17">
        <f t="shared" si="123"/>
        <v>318.7114752066114</v>
      </c>
      <c r="Z640" t="str">
        <f t="shared" si="124"/>
        <v>Bad Product</v>
      </c>
      <c r="AA640" t="str">
        <f t="shared" si="125"/>
        <v>Bad</v>
      </c>
      <c r="AB640" t="str">
        <f t="shared" si="126"/>
        <v>Low</v>
      </c>
      <c r="AC640">
        <f t="shared" si="127"/>
        <v>38580.192000000003</v>
      </c>
      <c r="AD640">
        <f t="shared" si="128"/>
        <v>20348.086500000001</v>
      </c>
      <c r="AE640">
        <f t="shared" si="129"/>
        <v>14309.179500000002</v>
      </c>
    </row>
    <row r="641" spans="1:31" ht="15.75" customHeight="1" x14ac:dyDescent="0.2">
      <c r="A641" s="1"/>
      <c r="B641" s="6" t="s">
        <v>674</v>
      </c>
      <c r="C641" s="6" t="s">
        <v>42</v>
      </c>
      <c r="D641" s="6" t="s">
        <v>43</v>
      </c>
      <c r="E641" s="6" t="s">
        <v>20</v>
      </c>
      <c r="F641" s="6" t="s">
        <v>21</v>
      </c>
      <c r="G641" s="6" t="s">
        <v>44</v>
      </c>
      <c r="H641" s="7">
        <v>17.63</v>
      </c>
      <c r="I641" s="9">
        <v>5</v>
      </c>
      <c r="J641" s="7">
        <v>4.4074999999999998</v>
      </c>
      <c r="K641" s="7">
        <v>92.557500000000005</v>
      </c>
      <c r="L641" s="12">
        <v>43532</v>
      </c>
      <c r="M641" s="14">
        <v>0.64375000000000004</v>
      </c>
      <c r="N641" s="6" t="s">
        <v>29</v>
      </c>
      <c r="O641" s="7">
        <v>88.15</v>
      </c>
      <c r="P641" s="2">
        <v>4.7619047620000003</v>
      </c>
      <c r="Q641" s="7">
        <v>4.4074999999999998</v>
      </c>
      <c r="R641" s="8">
        <v>8.5</v>
      </c>
      <c r="S641" s="16">
        <f t="shared" si="117"/>
        <v>115643.75549999994</v>
      </c>
      <c r="T641" s="16">
        <f t="shared" si="118"/>
        <v>10.6785</v>
      </c>
      <c r="U641" s="17">
        <f t="shared" si="119"/>
        <v>1023.75</v>
      </c>
      <c r="V641">
        <f t="shared" si="120"/>
        <v>362</v>
      </c>
      <c r="W641">
        <f t="shared" si="121"/>
        <v>595</v>
      </c>
      <c r="X641">
        <f t="shared" si="122"/>
        <v>362</v>
      </c>
      <c r="Y641" s="17">
        <f t="shared" si="123"/>
        <v>319.45788812154677</v>
      </c>
      <c r="Z641" t="str">
        <f t="shared" si="124"/>
        <v>Good Product</v>
      </c>
      <c r="AA641" t="str">
        <f t="shared" si="125"/>
        <v>Bad</v>
      </c>
      <c r="AB641" t="str">
        <f t="shared" si="126"/>
        <v>High</v>
      </c>
      <c r="AC641">
        <f t="shared" si="127"/>
        <v>38580.192000000003</v>
      </c>
      <c r="AD641">
        <f t="shared" si="128"/>
        <v>20348.086500000001</v>
      </c>
      <c r="AE641">
        <f t="shared" si="129"/>
        <v>14309.179500000002</v>
      </c>
    </row>
    <row r="642" spans="1:31" ht="15.75" customHeight="1" x14ac:dyDescent="0.2">
      <c r="A642" s="1"/>
      <c r="B642" s="6" t="s">
        <v>675</v>
      </c>
      <c r="C642" s="6" t="s">
        <v>42</v>
      </c>
      <c r="D642" s="6" t="s">
        <v>43</v>
      </c>
      <c r="E642" s="6" t="s">
        <v>27</v>
      </c>
      <c r="F642" s="6" t="s">
        <v>31</v>
      </c>
      <c r="G642" s="6" t="s">
        <v>46</v>
      </c>
      <c r="H642" s="7">
        <v>52.42</v>
      </c>
      <c r="I642" s="9">
        <v>3</v>
      </c>
      <c r="J642" s="7">
        <v>7.8630000000000004</v>
      </c>
      <c r="K642" s="7">
        <v>165.12299999999999</v>
      </c>
      <c r="L642" s="12">
        <v>43523</v>
      </c>
      <c r="M642" s="14">
        <v>0.73333333333333328</v>
      </c>
      <c r="N642" s="6" t="s">
        <v>23</v>
      </c>
      <c r="O642" s="7">
        <v>157.26</v>
      </c>
      <c r="P642" s="2">
        <v>4.7619047620000003</v>
      </c>
      <c r="Q642" s="7">
        <v>7.8630000000000004</v>
      </c>
      <c r="R642" s="8">
        <v>7.5</v>
      </c>
      <c r="S642" s="16">
        <f t="shared" si="117"/>
        <v>115551.19799999995</v>
      </c>
      <c r="T642" s="16">
        <f t="shared" si="118"/>
        <v>10.6785</v>
      </c>
      <c r="U642" s="17">
        <f t="shared" si="119"/>
        <v>1023.75</v>
      </c>
      <c r="V642">
        <f t="shared" si="120"/>
        <v>361</v>
      </c>
      <c r="W642">
        <f t="shared" si="121"/>
        <v>595</v>
      </c>
      <c r="X642">
        <f t="shared" si="122"/>
        <v>361</v>
      </c>
      <c r="Y642" s="17">
        <f t="shared" si="123"/>
        <v>320.08642105263141</v>
      </c>
      <c r="Z642" t="str">
        <f t="shared" si="124"/>
        <v>Bad Product</v>
      </c>
      <c r="AA642" t="str">
        <f t="shared" si="125"/>
        <v>Bad</v>
      </c>
      <c r="AB642" t="str">
        <f t="shared" si="126"/>
        <v>Medium</v>
      </c>
      <c r="AC642">
        <f t="shared" si="127"/>
        <v>38487.634500000007</v>
      </c>
      <c r="AD642">
        <f t="shared" si="128"/>
        <v>20255.529000000002</v>
      </c>
      <c r="AE642">
        <f t="shared" si="129"/>
        <v>14309.179500000002</v>
      </c>
    </row>
    <row r="643" spans="1:31" ht="15.75" customHeight="1" x14ac:dyDescent="0.2">
      <c r="A643" s="1"/>
      <c r="B643" s="6" t="s">
        <v>676</v>
      </c>
      <c r="C643" s="6" t="s">
        <v>42</v>
      </c>
      <c r="D643" s="6" t="s">
        <v>43</v>
      </c>
      <c r="E643" s="6" t="s">
        <v>20</v>
      </c>
      <c r="F643" s="6" t="s">
        <v>21</v>
      </c>
      <c r="G643" s="6" t="s">
        <v>44</v>
      </c>
      <c r="H643" s="7">
        <v>98.79</v>
      </c>
      <c r="I643" s="9">
        <v>3</v>
      </c>
      <c r="J643" s="7">
        <v>14.8185</v>
      </c>
      <c r="K643" s="7">
        <v>311.18849999999998</v>
      </c>
      <c r="L643" s="12">
        <v>43519</v>
      </c>
      <c r="M643" s="14">
        <v>0.83333333333333337</v>
      </c>
      <c r="N643" s="6" t="s">
        <v>23</v>
      </c>
      <c r="O643" s="7">
        <v>296.37</v>
      </c>
      <c r="P643" s="2">
        <v>4.7619047620000003</v>
      </c>
      <c r="Q643" s="7">
        <v>14.8185</v>
      </c>
      <c r="R643" s="8">
        <v>6.4</v>
      </c>
      <c r="S643" s="16">
        <f t="shared" si="117"/>
        <v>115386.07499999994</v>
      </c>
      <c r="T643" s="16">
        <f t="shared" si="118"/>
        <v>10.6785</v>
      </c>
      <c r="U643" s="17">
        <f t="shared" si="119"/>
        <v>1023.75</v>
      </c>
      <c r="V643">
        <f t="shared" si="120"/>
        <v>360</v>
      </c>
      <c r="W643">
        <f t="shared" si="121"/>
        <v>595</v>
      </c>
      <c r="X643">
        <f t="shared" si="122"/>
        <v>360</v>
      </c>
      <c r="Y643" s="17">
        <f t="shared" si="123"/>
        <v>320.51687499999986</v>
      </c>
      <c r="Z643" t="str">
        <f t="shared" si="124"/>
        <v>Bad Product</v>
      </c>
      <c r="AA643" t="str">
        <f t="shared" si="125"/>
        <v>Bad</v>
      </c>
      <c r="AB643" t="str">
        <f t="shared" si="126"/>
        <v>Low</v>
      </c>
      <c r="AC643">
        <f t="shared" si="127"/>
        <v>38322.511500000008</v>
      </c>
      <c r="AD643">
        <f t="shared" si="128"/>
        <v>20255.529000000002</v>
      </c>
      <c r="AE643">
        <f t="shared" si="129"/>
        <v>14309.179500000002</v>
      </c>
    </row>
    <row r="644" spans="1:31" ht="15.75" customHeight="1" x14ac:dyDescent="0.2">
      <c r="A644" s="1"/>
      <c r="B644" s="6" t="s">
        <v>677</v>
      </c>
      <c r="C644" s="6" t="s">
        <v>25</v>
      </c>
      <c r="D644" s="6" t="s">
        <v>26</v>
      </c>
      <c r="E644" s="6" t="s">
        <v>20</v>
      </c>
      <c r="F644" s="6" t="s">
        <v>21</v>
      </c>
      <c r="G644" s="6" t="s">
        <v>28</v>
      </c>
      <c r="H644" s="7">
        <v>88.55</v>
      </c>
      <c r="I644" s="9">
        <v>8</v>
      </c>
      <c r="J644" s="7">
        <v>35.42</v>
      </c>
      <c r="K644" s="7">
        <v>743.82</v>
      </c>
      <c r="L644" s="12">
        <v>43543</v>
      </c>
      <c r="M644" s="14">
        <v>0.64513888888888893</v>
      </c>
      <c r="N644" s="6" t="s">
        <v>23</v>
      </c>
      <c r="O644" s="7">
        <v>708.4</v>
      </c>
      <c r="P644" s="2">
        <v>4.7619047620000003</v>
      </c>
      <c r="Q644" s="7">
        <v>35.42</v>
      </c>
      <c r="R644" s="8">
        <v>4.7</v>
      </c>
      <c r="S644" s="16">
        <f t="shared" ref="S644:S707" si="130">SUM(K644:K1643)</f>
        <v>115074.88649999995</v>
      </c>
      <c r="T644" s="16">
        <f t="shared" ref="T644:T707" si="131">MIN(K644:K1643)</f>
        <v>10.6785</v>
      </c>
      <c r="U644" s="17">
        <f t="shared" ref="U644:U707" si="132">MAX(K644:K1643)</f>
        <v>1023.75</v>
      </c>
      <c r="V644">
        <f t="shared" ref="V644:V707" si="133">COUNT(R644:R1643)</f>
        <v>359</v>
      </c>
      <c r="W644">
        <f t="shared" ref="W644:W707" si="134">COUNTBLANK(B1609:R1643)</f>
        <v>595</v>
      </c>
      <c r="X644">
        <f t="shared" ref="X644:X707" si="135">COUNTA(C644:C1643)</f>
        <v>359</v>
      </c>
      <c r="Y644" s="17">
        <f t="shared" ref="Y644:Y707" si="136">AVERAGE(K644:K1643)</f>
        <v>320.54285933147617</v>
      </c>
      <c r="Z644" t="str">
        <f t="shared" ref="Z644:Z707" si="137">IF(R644&gt;8,"Good Product","Bad Product")</f>
        <v>Bad Product</v>
      </c>
      <c r="AA644" t="str">
        <f t="shared" ref="AA644:AA707" si="138">IF(AND(R644&gt;8,K644&gt;500),"Good","Bad")</f>
        <v>Bad</v>
      </c>
      <c r="AB644" t="str">
        <f t="shared" ref="AB644:AB707" si="139">IF(R644&gt;8,"High", IF(R644&lt;6.5,"Low","Medium"))</f>
        <v>Low</v>
      </c>
      <c r="AC644">
        <f t="shared" ref="AC644:AC707" si="140">SUMIF(C644:C1643,"B",K644:K1643)</f>
        <v>38011.323000000004</v>
      </c>
      <c r="AD644">
        <f t="shared" ref="AD644:AD707" si="141">SUMIFS(K644:K1643,C644:C1643,"B",F644:F1643,"Female")</f>
        <v>19944.340500000002</v>
      </c>
      <c r="AE644">
        <f t="shared" ref="AE644:AE707" si="142">SUMIFS(K644:K1643,C644:C1643,"A",F644:F1643,"Male")</f>
        <v>14309.179500000002</v>
      </c>
    </row>
    <row r="645" spans="1:31" ht="15.75" customHeight="1" x14ac:dyDescent="0.2">
      <c r="A645" s="1"/>
      <c r="B645" s="6" t="s">
        <v>678</v>
      </c>
      <c r="C645" s="6" t="s">
        <v>42</v>
      </c>
      <c r="D645" s="6" t="s">
        <v>43</v>
      </c>
      <c r="E645" s="6" t="s">
        <v>20</v>
      </c>
      <c r="F645" s="6" t="s">
        <v>31</v>
      </c>
      <c r="G645" s="6" t="s">
        <v>28</v>
      </c>
      <c r="H645" s="7">
        <v>55.67</v>
      </c>
      <c r="I645" s="9">
        <v>2</v>
      </c>
      <c r="J645" s="7">
        <v>5.5670000000000002</v>
      </c>
      <c r="K645" s="7">
        <v>116.907</v>
      </c>
      <c r="L645" s="12">
        <v>43551</v>
      </c>
      <c r="M645" s="14">
        <v>0.63055555555555554</v>
      </c>
      <c r="N645" s="6" t="s">
        <v>23</v>
      </c>
      <c r="O645" s="7">
        <v>111.34</v>
      </c>
      <c r="P645" s="2">
        <v>4.7619047620000003</v>
      </c>
      <c r="Q645" s="7">
        <v>5.5670000000000002</v>
      </c>
      <c r="R645" s="8">
        <v>6</v>
      </c>
      <c r="S645" s="16">
        <f t="shared" si="130"/>
        <v>114331.06649999994</v>
      </c>
      <c r="T645" s="16">
        <f t="shared" si="131"/>
        <v>10.6785</v>
      </c>
      <c r="U645" s="17">
        <f t="shared" si="132"/>
        <v>1023.75</v>
      </c>
      <c r="V645">
        <f t="shared" si="133"/>
        <v>358</v>
      </c>
      <c r="W645">
        <f t="shared" si="134"/>
        <v>595</v>
      </c>
      <c r="X645">
        <f t="shared" si="135"/>
        <v>358</v>
      </c>
      <c r="Y645" s="17">
        <f t="shared" si="136"/>
        <v>319.36052094972052</v>
      </c>
      <c r="Z645" t="str">
        <f t="shared" si="137"/>
        <v>Bad Product</v>
      </c>
      <c r="AA645" t="str">
        <f t="shared" si="138"/>
        <v>Bad</v>
      </c>
      <c r="AB645" t="str">
        <f t="shared" si="139"/>
        <v>Low</v>
      </c>
      <c r="AC645">
        <f t="shared" si="140"/>
        <v>38011.323000000004</v>
      </c>
      <c r="AD645">
        <f t="shared" si="141"/>
        <v>19944.340500000002</v>
      </c>
      <c r="AE645">
        <f t="shared" si="142"/>
        <v>14309.179500000002</v>
      </c>
    </row>
    <row r="646" spans="1:31" ht="15.75" customHeight="1" x14ac:dyDescent="0.2">
      <c r="A646" s="1"/>
      <c r="B646" s="6" t="s">
        <v>679</v>
      </c>
      <c r="C646" s="6" t="s">
        <v>25</v>
      </c>
      <c r="D646" s="6" t="s">
        <v>26</v>
      </c>
      <c r="E646" s="6" t="s">
        <v>20</v>
      </c>
      <c r="F646" s="6" t="s">
        <v>21</v>
      </c>
      <c r="G646" s="6" t="s">
        <v>44</v>
      </c>
      <c r="H646" s="7">
        <v>72.52</v>
      </c>
      <c r="I646" s="9">
        <v>8</v>
      </c>
      <c r="J646" s="7">
        <v>29.007999999999999</v>
      </c>
      <c r="K646" s="7">
        <v>609.16800000000001</v>
      </c>
      <c r="L646" s="12">
        <v>43554</v>
      </c>
      <c r="M646" s="14">
        <v>0.80972222222222223</v>
      </c>
      <c r="N646" s="6" t="s">
        <v>33</v>
      </c>
      <c r="O646" s="7">
        <v>580.16</v>
      </c>
      <c r="P646" s="2">
        <v>4.7619047620000003</v>
      </c>
      <c r="Q646" s="7">
        <v>29.007999999999999</v>
      </c>
      <c r="R646" s="8">
        <v>4</v>
      </c>
      <c r="S646" s="16">
        <f t="shared" si="130"/>
        <v>114214.15949999995</v>
      </c>
      <c r="T646" s="16">
        <f t="shared" si="131"/>
        <v>10.6785</v>
      </c>
      <c r="U646" s="17">
        <f t="shared" si="132"/>
        <v>1023.75</v>
      </c>
      <c r="V646">
        <f t="shared" si="133"/>
        <v>357</v>
      </c>
      <c r="W646">
        <f t="shared" si="134"/>
        <v>595</v>
      </c>
      <c r="X646">
        <f t="shared" si="135"/>
        <v>357</v>
      </c>
      <c r="Y646" s="17">
        <f t="shared" si="136"/>
        <v>319.9276176470587</v>
      </c>
      <c r="Z646" t="str">
        <f t="shared" si="137"/>
        <v>Bad Product</v>
      </c>
      <c r="AA646" t="str">
        <f t="shared" si="138"/>
        <v>Bad</v>
      </c>
      <c r="AB646" t="str">
        <f t="shared" si="139"/>
        <v>Low</v>
      </c>
      <c r="AC646">
        <f t="shared" si="140"/>
        <v>37894.416000000005</v>
      </c>
      <c r="AD646">
        <f t="shared" si="141"/>
        <v>19944.340500000002</v>
      </c>
      <c r="AE646">
        <f t="shared" si="142"/>
        <v>14309.179500000002</v>
      </c>
    </row>
    <row r="647" spans="1:31" ht="15.75" customHeight="1" x14ac:dyDescent="0.2">
      <c r="A647" s="1"/>
      <c r="B647" s="6" t="s">
        <v>680</v>
      </c>
      <c r="C647" s="6" t="s">
        <v>25</v>
      </c>
      <c r="D647" s="6" t="s">
        <v>26</v>
      </c>
      <c r="E647" s="6" t="s">
        <v>20</v>
      </c>
      <c r="F647" s="6" t="s">
        <v>31</v>
      </c>
      <c r="G647" s="6" t="s">
        <v>28</v>
      </c>
      <c r="H647" s="7">
        <v>12.05</v>
      </c>
      <c r="I647" s="9">
        <v>5</v>
      </c>
      <c r="J647" s="7">
        <v>3.0125000000000002</v>
      </c>
      <c r="K647" s="7">
        <v>63.262500000000003</v>
      </c>
      <c r="L647" s="12">
        <v>43512</v>
      </c>
      <c r="M647" s="14">
        <v>0.66180555555555554</v>
      </c>
      <c r="N647" s="6" t="s">
        <v>23</v>
      </c>
      <c r="O647" s="7">
        <v>60.25</v>
      </c>
      <c r="P647" s="2">
        <v>4.7619047620000003</v>
      </c>
      <c r="Q647" s="7">
        <v>3.0125000000000002</v>
      </c>
      <c r="R647" s="8">
        <v>5.5</v>
      </c>
      <c r="S647" s="16">
        <f t="shared" si="130"/>
        <v>113604.99149999995</v>
      </c>
      <c r="T647" s="16">
        <f t="shared" si="131"/>
        <v>10.6785</v>
      </c>
      <c r="U647" s="17">
        <f t="shared" si="132"/>
        <v>1023.75</v>
      </c>
      <c r="V647">
        <f t="shared" si="133"/>
        <v>356</v>
      </c>
      <c r="W647">
        <f t="shared" si="134"/>
        <v>595</v>
      </c>
      <c r="X647">
        <f t="shared" si="135"/>
        <v>356</v>
      </c>
      <c r="Y647" s="17">
        <f t="shared" si="136"/>
        <v>319.11514466292118</v>
      </c>
      <c r="Z647" t="str">
        <f t="shared" si="137"/>
        <v>Bad Product</v>
      </c>
      <c r="AA647" t="str">
        <f t="shared" si="138"/>
        <v>Bad</v>
      </c>
      <c r="AB647" t="str">
        <f t="shared" si="139"/>
        <v>Low</v>
      </c>
      <c r="AC647">
        <f t="shared" si="140"/>
        <v>37894.416000000005</v>
      </c>
      <c r="AD647">
        <f t="shared" si="141"/>
        <v>19944.340500000002</v>
      </c>
      <c r="AE647">
        <f t="shared" si="142"/>
        <v>14309.179500000002</v>
      </c>
    </row>
    <row r="648" spans="1:31" ht="15.75" customHeight="1" x14ac:dyDescent="0.2">
      <c r="A648" s="1"/>
      <c r="B648" s="6" t="s">
        <v>681</v>
      </c>
      <c r="C648" s="6" t="s">
        <v>18</v>
      </c>
      <c r="D648" s="6" t="s">
        <v>19</v>
      </c>
      <c r="E648" s="6" t="s">
        <v>20</v>
      </c>
      <c r="F648" s="6" t="s">
        <v>31</v>
      </c>
      <c r="G648" s="6" t="s">
        <v>32</v>
      </c>
      <c r="H648" s="7">
        <v>19.36</v>
      </c>
      <c r="I648" s="9">
        <v>9</v>
      </c>
      <c r="J648" s="7">
        <v>8.7119999999999997</v>
      </c>
      <c r="K648" s="7">
        <v>182.952</v>
      </c>
      <c r="L648" s="12">
        <v>43483</v>
      </c>
      <c r="M648" s="14">
        <v>0.77986111111111112</v>
      </c>
      <c r="N648" s="6" t="s">
        <v>23</v>
      </c>
      <c r="O648" s="7">
        <v>174.24</v>
      </c>
      <c r="P648" s="2">
        <v>4.7619047620000003</v>
      </c>
      <c r="Q648" s="7">
        <v>8.7119999999999997</v>
      </c>
      <c r="R648" s="8">
        <v>8.6999999999999993</v>
      </c>
      <c r="S648" s="16">
        <f t="shared" si="130"/>
        <v>113541.72899999995</v>
      </c>
      <c r="T648" s="16">
        <f t="shared" si="131"/>
        <v>10.6785</v>
      </c>
      <c r="U648" s="17">
        <f t="shared" si="132"/>
        <v>1023.75</v>
      </c>
      <c r="V648">
        <f t="shared" si="133"/>
        <v>355</v>
      </c>
      <c r="W648">
        <f t="shared" si="134"/>
        <v>595</v>
      </c>
      <c r="X648">
        <f t="shared" si="135"/>
        <v>355</v>
      </c>
      <c r="Y648" s="17">
        <f t="shared" si="136"/>
        <v>319.83585633802801</v>
      </c>
      <c r="Z648" t="str">
        <f t="shared" si="137"/>
        <v>Good Product</v>
      </c>
      <c r="AA648" t="str">
        <f t="shared" si="138"/>
        <v>Bad</v>
      </c>
      <c r="AB648" t="str">
        <f t="shared" si="139"/>
        <v>High</v>
      </c>
      <c r="AC648">
        <f t="shared" si="140"/>
        <v>37894.416000000005</v>
      </c>
      <c r="AD648">
        <f t="shared" si="141"/>
        <v>19944.340500000002</v>
      </c>
      <c r="AE648">
        <f t="shared" si="142"/>
        <v>14309.179500000002</v>
      </c>
    </row>
    <row r="649" spans="1:31" ht="15.75" customHeight="1" x14ac:dyDescent="0.2">
      <c r="A649" s="1"/>
      <c r="B649" s="6" t="s">
        <v>682</v>
      </c>
      <c r="C649" s="6" t="s">
        <v>25</v>
      </c>
      <c r="D649" s="6" t="s">
        <v>26</v>
      </c>
      <c r="E649" s="6" t="s">
        <v>27</v>
      </c>
      <c r="F649" s="6" t="s">
        <v>31</v>
      </c>
      <c r="G649" s="6" t="s">
        <v>22</v>
      </c>
      <c r="H649" s="7">
        <v>70.209999999999994</v>
      </c>
      <c r="I649" s="9">
        <v>6</v>
      </c>
      <c r="J649" s="7">
        <v>21.062999999999999</v>
      </c>
      <c r="K649" s="7">
        <v>442.32299999999998</v>
      </c>
      <c r="L649" s="12">
        <v>43554</v>
      </c>
      <c r="M649" s="14">
        <v>0.62361111111111112</v>
      </c>
      <c r="N649" s="6" t="s">
        <v>29</v>
      </c>
      <c r="O649" s="7">
        <v>421.26</v>
      </c>
      <c r="P649" s="2">
        <v>4.7619047620000003</v>
      </c>
      <c r="Q649" s="7">
        <v>21.062999999999999</v>
      </c>
      <c r="R649" s="8">
        <v>7.4</v>
      </c>
      <c r="S649" s="16">
        <f t="shared" si="130"/>
        <v>113358.77699999994</v>
      </c>
      <c r="T649" s="16">
        <f t="shared" si="131"/>
        <v>10.6785</v>
      </c>
      <c r="U649" s="17">
        <f t="shared" si="132"/>
        <v>1023.75</v>
      </c>
      <c r="V649">
        <f t="shared" si="133"/>
        <v>354</v>
      </c>
      <c r="W649">
        <f t="shared" si="134"/>
        <v>595</v>
      </c>
      <c r="X649">
        <f t="shared" si="135"/>
        <v>354</v>
      </c>
      <c r="Y649" s="17">
        <f t="shared" si="136"/>
        <v>320.2225338983049</v>
      </c>
      <c r="Z649" t="str">
        <f t="shared" si="137"/>
        <v>Bad Product</v>
      </c>
      <c r="AA649" t="str">
        <f t="shared" si="138"/>
        <v>Bad</v>
      </c>
      <c r="AB649" t="str">
        <f t="shared" si="139"/>
        <v>Medium</v>
      </c>
      <c r="AC649">
        <f t="shared" si="140"/>
        <v>37894.416000000005</v>
      </c>
      <c r="AD649">
        <f t="shared" si="141"/>
        <v>19944.340500000002</v>
      </c>
      <c r="AE649">
        <f t="shared" si="142"/>
        <v>14126.227500000003</v>
      </c>
    </row>
    <row r="650" spans="1:31" ht="15.75" customHeight="1" x14ac:dyDescent="0.2">
      <c r="A650" s="1"/>
      <c r="B650" s="6" t="s">
        <v>683</v>
      </c>
      <c r="C650" s="6" t="s">
        <v>42</v>
      </c>
      <c r="D650" s="6" t="s">
        <v>43</v>
      </c>
      <c r="E650" s="6" t="s">
        <v>20</v>
      </c>
      <c r="F650" s="6" t="s">
        <v>31</v>
      </c>
      <c r="G650" s="6" t="s">
        <v>46</v>
      </c>
      <c r="H650" s="7">
        <v>33.630000000000003</v>
      </c>
      <c r="I650" s="9">
        <v>1</v>
      </c>
      <c r="J650" s="7">
        <v>1.6815</v>
      </c>
      <c r="K650" s="7">
        <v>35.311500000000002</v>
      </c>
      <c r="L650" s="12">
        <v>43544</v>
      </c>
      <c r="M650" s="14">
        <v>0.82986111111111116</v>
      </c>
      <c r="N650" s="6" t="s">
        <v>29</v>
      </c>
      <c r="O650" s="7">
        <v>33.630000000000003</v>
      </c>
      <c r="P650" s="2">
        <v>4.7619047620000003</v>
      </c>
      <c r="Q650" s="7">
        <v>1.6815</v>
      </c>
      <c r="R650" s="8">
        <v>5.6</v>
      </c>
      <c r="S650" s="16">
        <f t="shared" si="130"/>
        <v>112916.45399999994</v>
      </c>
      <c r="T650" s="16">
        <f t="shared" si="131"/>
        <v>10.6785</v>
      </c>
      <c r="U650" s="17">
        <f t="shared" si="132"/>
        <v>1023.75</v>
      </c>
      <c r="V650">
        <f t="shared" si="133"/>
        <v>353</v>
      </c>
      <c r="W650">
        <f t="shared" si="134"/>
        <v>595</v>
      </c>
      <c r="X650">
        <f t="shared" si="135"/>
        <v>353</v>
      </c>
      <c r="Y650" s="17">
        <f t="shared" si="136"/>
        <v>319.87664022662875</v>
      </c>
      <c r="Z650" t="str">
        <f t="shared" si="137"/>
        <v>Bad Product</v>
      </c>
      <c r="AA650" t="str">
        <f t="shared" si="138"/>
        <v>Bad</v>
      </c>
      <c r="AB650" t="str">
        <f t="shared" si="139"/>
        <v>Low</v>
      </c>
      <c r="AC650">
        <f t="shared" si="140"/>
        <v>37894.416000000005</v>
      </c>
      <c r="AD650">
        <f t="shared" si="141"/>
        <v>19944.340500000002</v>
      </c>
      <c r="AE650">
        <f t="shared" si="142"/>
        <v>14126.227500000003</v>
      </c>
    </row>
    <row r="651" spans="1:31" ht="15.75" customHeight="1" x14ac:dyDescent="0.2">
      <c r="A651" s="1"/>
      <c r="B651" s="6" t="s">
        <v>684</v>
      </c>
      <c r="C651" s="6" t="s">
        <v>25</v>
      </c>
      <c r="D651" s="6" t="s">
        <v>26</v>
      </c>
      <c r="E651" s="6" t="s">
        <v>20</v>
      </c>
      <c r="F651" s="6" t="s">
        <v>21</v>
      </c>
      <c r="G651" s="6" t="s">
        <v>36</v>
      </c>
      <c r="H651" s="7">
        <v>15.49</v>
      </c>
      <c r="I651" s="9">
        <v>2</v>
      </c>
      <c r="J651" s="7">
        <v>1.5489999999999999</v>
      </c>
      <c r="K651" s="7">
        <v>32.529000000000003</v>
      </c>
      <c r="L651" s="12">
        <v>43481</v>
      </c>
      <c r="M651" s="14">
        <v>0.63194444444444442</v>
      </c>
      <c r="N651" s="6" t="s">
        <v>29</v>
      </c>
      <c r="O651" s="7">
        <v>30.98</v>
      </c>
      <c r="P651" s="2">
        <v>4.7619047620000003</v>
      </c>
      <c r="Q651" s="7">
        <v>1.5489999999999999</v>
      </c>
      <c r="R651" s="8">
        <v>6.3</v>
      </c>
      <c r="S651" s="16">
        <f t="shared" si="130"/>
        <v>112881.14249999994</v>
      </c>
      <c r="T651" s="16">
        <f t="shared" si="131"/>
        <v>10.6785</v>
      </c>
      <c r="U651" s="17">
        <f t="shared" si="132"/>
        <v>1023.75</v>
      </c>
      <c r="V651">
        <f t="shared" si="133"/>
        <v>352</v>
      </c>
      <c r="W651">
        <f t="shared" si="134"/>
        <v>595</v>
      </c>
      <c r="X651">
        <f t="shared" si="135"/>
        <v>352</v>
      </c>
      <c r="Y651" s="17">
        <f t="shared" si="136"/>
        <v>320.68506392045441</v>
      </c>
      <c r="Z651" t="str">
        <f t="shared" si="137"/>
        <v>Bad Product</v>
      </c>
      <c r="AA651" t="str">
        <f t="shared" si="138"/>
        <v>Bad</v>
      </c>
      <c r="AB651" t="str">
        <f t="shared" si="139"/>
        <v>Low</v>
      </c>
      <c r="AC651">
        <f t="shared" si="140"/>
        <v>37859.104500000001</v>
      </c>
      <c r="AD651">
        <f t="shared" si="141"/>
        <v>19944.340500000002</v>
      </c>
      <c r="AE651">
        <f t="shared" si="142"/>
        <v>14126.227500000003</v>
      </c>
    </row>
    <row r="652" spans="1:31" ht="15.75" customHeight="1" x14ac:dyDescent="0.2">
      <c r="A652" s="1"/>
      <c r="B652" s="6" t="s">
        <v>685</v>
      </c>
      <c r="C652" s="6" t="s">
        <v>25</v>
      </c>
      <c r="D652" s="6" t="s">
        <v>26</v>
      </c>
      <c r="E652" s="6" t="s">
        <v>27</v>
      </c>
      <c r="F652" s="6" t="s">
        <v>31</v>
      </c>
      <c r="G652" s="6" t="s">
        <v>28</v>
      </c>
      <c r="H652" s="7">
        <v>24.74</v>
      </c>
      <c r="I652" s="9">
        <v>10</v>
      </c>
      <c r="J652" s="7">
        <v>12.37</v>
      </c>
      <c r="K652" s="7">
        <v>259.77</v>
      </c>
      <c r="L652" s="12">
        <v>43520</v>
      </c>
      <c r="M652" s="14">
        <v>0.69722222222222219</v>
      </c>
      <c r="N652" s="6" t="s">
        <v>29</v>
      </c>
      <c r="O652" s="7">
        <v>247.4</v>
      </c>
      <c r="P652" s="2">
        <v>4.7619047620000003</v>
      </c>
      <c r="Q652" s="7">
        <v>12.37</v>
      </c>
      <c r="R652" s="8">
        <v>7.1</v>
      </c>
      <c r="S652" s="16">
        <f t="shared" si="130"/>
        <v>112848.61349999993</v>
      </c>
      <c r="T652" s="16">
        <f t="shared" si="131"/>
        <v>10.6785</v>
      </c>
      <c r="U652" s="17">
        <f t="shared" si="132"/>
        <v>1023.75</v>
      </c>
      <c r="V652">
        <f t="shared" si="133"/>
        <v>351</v>
      </c>
      <c r="W652">
        <f t="shared" si="134"/>
        <v>595</v>
      </c>
      <c r="X652">
        <f t="shared" si="135"/>
        <v>351</v>
      </c>
      <c r="Y652" s="17">
        <f t="shared" si="136"/>
        <v>321.50602136752116</v>
      </c>
      <c r="Z652" t="str">
        <f t="shared" si="137"/>
        <v>Bad Product</v>
      </c>
      <c r="AA652" t="str">
        <f t="shared" si="138"/>
        <v>Bad</v>
      </c>
      <c r="AB652" t="str">
        <f t="shared" si="139"/>
        <v>Medium</v>
      </c>
      <c r="AC652">
        <f t="shared" si="140"/>
        <v>37859.104500000001</v>
      </c>
      <c r="AD652">
        <f t="shared" si="141"/>
        <v>19944.340500000002</v>
      </c>
      <c r="AE652">
        <f t="shared" si="142"/>
        <v>14126.227500000003</v>
      </c>
    </row>
    <row r="653" spans="1:31" ht="15.75" customHeight="1" x14ac:dyDescent="0.2">
      <c r="A653" s="1"/>
      <c r="B653" s="6" t="s">
        <v>686</v>
      </c>
      <c r="C653" s="6" t="s">
        <v>42</v>
      </c>
      <c r="D653" s="6" t="s">
        <v>43</v>
      </c>
      <c r="E653" s="6" t="s">
        <v>27</v>
      </c>
      <c r="F653" s="6" t="s">
        <v>31</v>
      </c>
      <c r="G653" s="6" t="s">
        <v>28</v>
      </c>
      <c r="H653" s="7">
        <v>75.66</v>
      </c>
      <c r="I653" s="9">
        <v>5</v>
      </c>
      <c r="J653" s="7">
        <v>18.914999999999999</v>
      </c>
      <c r="K653" s="7">
        <v>397.21499999999997</v>
      </c>
      <c r="L653" s="12">
        <v>43480</v>
      </c>
      <c r="M653" s="14">
        <v>0.76527777777777772</v>
      </c>
      <c r="N653" s="6" t="s">
        <v>23</v>
      </c>
      <c r="O653" s="7">
        <v>378.3</v>
      </c>
      <c r="P653" s="2">
        <v>4.7619047620000003</v>
      </c>
      <c r="Q653" s="7">
        <v>18.914999999999999</v>
      </c>
      <c r="R653" s="8">
        <v>7.8</v>
      </c>
      <c r="S653" s="16">
        <f t="shared" si="130"/>
        <v>112588.84349999993</v>
      </c>
      <c r="T653" s="16">
        <f t="shared" si="131"/>
        <v>10.6785</v>
      </c>
      <c r="U653" s="17">
        <f t="shared" si="132"/>
        <v>1023.75</v>
      </c>
      <c r="V653">
        <f t="shared" si="133"/>
        <v>350</v>
      </c>
      <c r="W653">
        <f t="shared" si="134"/>
        <v>595</v>
      </c>
      <c r="X653">
        <f t="shared" si="135"/>
        <v>350</v>
      </c>
      <c r="Y653" s="17">
        <f t="shared" si="136"/>
        <v>321.68240999999978</v>
      </c>
      <c r="Z653" t="str">
        <f t="shared" si="137"/>
        <v>Bad Product</v>
      </c>
      <c r="AA653" t="str">
        <f t="shared" si="138"/>
        <v>Bad</v>
      </c>
      <c r="AB653" t="str">
        <f t="shared" si="139"/>
        <v>Medium</v>
      </c>
      <c r="AC653">
        <f t="shared" si="140"/>
        <v>37859.104500000001</v>
      </c>
      <c r="AD653">
        <f t="shared" si="141"/>
        <v>19944.340500000002</v>
      </c>
      <c r="AE653">
        <f t="shared" si="142"/>
        <v>14126.227500000003</v>
      </c>
    </row>
    <row r="654" spans="1:31" ht="15.75" customHeight="1" x14ac:dyDescent="0.2">
      <c r="A654" s="1"/>
      <c r="B654" s="6" t="s">
        <v>687</v>
      </c>
      <c r="C654" s="6" t="s">
        <v>42</v>
      </c>
      <c r="D654" s="6" t="s">
        <v>43</v>
      </c>
      <c r="E654" s="6" t="s">
        <v>27</v>
      </c>
      <c r="F654" s="6" t="s">
        <v>21</v>
      </c>
      <c r="G654" s="6" t="s">
        <v>22</v>
      </c>
      <c r="H654" s="7">
        <v>55.81</v>
      </c>
      <c r="I654" s="9">
        <v>6</v>
      </c>
      <c r="J654" s="7">
        <v>16.742999999999999</v>
      </c>
      <c r="K654" s="7">
        <v>351.60300000000001</v>
      </c>
      <c r="L654" s="12">
        <v>43487</v>
      </c>
      <c r="M654" s="14">
        <v>0.49444444444444446</v>
      </c>
      <c r="N654" s="6" t="s">
        <v>29</v>
      </c>
      <c r="O654" s="7">
        <v>334.86</v>
      </c>
      <c r="P654" s="2">
        <v>4.7619047620000003</v>
      </c>
      <c r="Q654" s="7">
        <v>16.742999999999999</v>
      </c>
      <c r="R654" s="8">
        <v>9.9</v>
      </c>
      <c r="S654" s="16">
        <f t="shared" si="130"/>
        <v>112191.62849999993</v>
      </c>
      <c r="T654" s="16">
        <f t="shared" si="131"/>
        <v>10.6785</v>
      </c>
      <c r="U654" s="17">
        <f t="shared" si="132"/>
        <v>1023.75</v>
      </c>
      <c r="V654">
        <f t="shared" si="133"/>
        <v>349</v>
      </c>
      <c r="W654">
        <f t="shared" si="134"/>
        <v>595</v>
      </c>
      <c r="X654">
        <f t="shared" si="135"/>
        <v>349</v>
      </c>
      <c r="Y654" s="17">
        <f t="shared" si="136"/>
        <v>321.46598424068748</v>
      </c>
      <c r="Z654" t="str">
        <f t="shared" si="137"/>
        <v>Good Product</v>
      </c>
      <c r="AA654" t="str">
        <f t="shared" si="138"/>
        <v>Bad</v>
      </c>
      <c r="AB654" t="str">
        <f t="shared" si="139"/>
        <v>High</v>
      </c>
      <c r="AC654">
        <f t="shared" si="140"/>
        <v>37461.889499999997</v>
      </c>
      <c r="AD654">
        <f t="shared" si="141"/>
        <v>19944.340500000002</v>
      </c>
      <c r="AE654">
        <f t="shared" si="142"/>
        <v>14126.227500000003</v>
      </c>
    </row>
    <row r="655" spans="1:31" ht="15.75" customHeight="1" x14ac:dyDescent="0.2">
      <c r="A655" s="1"/>
      <c r="B655" s="6" t="s">
        <v>688</v>
      </c>
      <c r="C655" s="6" t="s">
        <v>18</v>
      </c>
      <c r="D655" s="6" t="s">
        <v>19</v>
      </c>
      <c r="E655" s="6" t="s">
        <v>20</v>
      </c>
      <c r="F655" s="6" t="s">
        <v>31</v>
      </c>
      <c r="G655" s="6" t="s">
        <v>32</v>
      </c>
      <c r="H655" s="7">
        <v>72.78</v>
      </c>
      <c r="I655" s="9">
        <v>10</v>
      </c>
      <c r="J655" s="7">
        <v>36.39</v>
      </c>
      <c r="K655" s="7">
        <v>764.19</v>
      </c>
      <c r="L655" s="12">
        <v>43499</v>
      </c>
      <c r="M655" s="14">
        <v>0.72499999999999998</v>
      </c>
      <c r="N655" s="6" t="s">
        <v>29</v>
      </c>
      <c r="O655" s="7">
        <v>727.8</v>
      </c>
      <c r="P655" s="2">
        <v>4.7619047620000003</v>
      </c>
      <c r="Q655" s="7">
        <v>36.39</v>
      </c>
      <c r="R655" s="8">
        <v>7.3</v>
      </c>
      <c r="S655" s="16">
        <f t="shared" si="130"/>
        <v>111840.02549999995</v>
      </c>
      <c r="T655" s="16">
        <f t="shared" si="131"/>
        <v>10.6785</v>
      </c>
      <c r="U655" s="17">
        <f t="shared" si="132"/>
        <v>1023.75</v>
      </c>
      <c r="V655">
        <f t="shared" si="133"/>
        <v>348</v>
      </c>
      <c r="W655">
        <f t="shared" si="134"/>
        <v>595</v>
      </c>
      <c r="X655">
        <f t="shared" si="135"/>
        <v>348</v>
      </c>
      <c r="Y655" s="17">
        <f t="shared" si="136"/>
        <v>321.37938362068951</v>
      </c>
      <c r="Z655" t="str">
        <f t="shared" si="137"/>
        <v>Bad Product</v>
      </c>
      <c r="AA655" t="str">
        <f t="shared" si="138"/>
        <v>Bad</v>
      </c>
      <c r="AB655" t="str">
        <f t="shared" si="139"/>
        <v>Medium</v>
      </c>
      <c r="AC655">
        <f t="shared" si="140"/>
        <v>37110.286499999995</v>
      </c>
      <c r="AD655">
        <f t="shared" si="141"/>
        <v>19592.737500000003</v>
      </c>
      <c r="AE655">
        <f t="shared" si="142"/>
        <v>14126.227500000003</v>
      </c>
    </row>
    <row r="656" spans="1:31" ht="15.75" customHeight="1" x14ac:dyDescent="0.2">
      <c r="A656" s="1"/>
      <c r="B656" s="6" t="s">
        <v>689</v>
      </c>
      <c r="C656" s="6" t="s">
        <v>42</v>
      </c>
      <c r="D656" s="6" t="s">
        <v>43</v>
      </c>
      <c r="E656" s="6" t="s">
        <v>20</v>
      </c>
      <c r="F656" s="6" t="s">
        <v>31</v>
      </c>
      <c r="G656" s="6" t="s">
        <v>36</v>
      </c>
      <c r="H656" s="7">
        <v>37.32</v>
      </c>
      <c r="I656" s="9">
        <v>9</v>
      </c>
      <c r="J656" s="7">
        <v>16.794</v>
      </c>
      <c r="K656" s="7">
        <v>352.67399999999998</v>
      </c>
      <c r="L656" s="12">
        <v>43530</v>
      </c>
      <c r="M656" s="14">
        <v>0.64652777777777781</v>
      </c>
      <c r="N656" s="6" t="s">
        <v>23</v>
      </c>
      <c r="O656" s="7">
        <v>335.88</v>
      </c>
      <c r="P656" s="2">
        <v>4.7619047620000003</v>
      </c>
      <c r="Q656" s="7">
        <v>16.794</v>
      </c>
      <c r="R656" s="8">
        <v>5.0999999999999996</v>
      </c>
      <c r="S656" s="16">
        <f t="shared" si="130"/>
        <v>111075.83549999996</v>
      </c>
      <c r="T656" s="16">
        <f t="shared" si="131"/>
        <v>10.6785</v>
      </c>
      <c r="U656" s="17">
        <f t="shared" si="132"/>
        <v>1023.75</v>
      </c>
      <c r="V656">
        <f t="shared" si="133"/>
        <v>347</v>
      </c>
      <c r="W656">
        <f t="shared" si="134"/>
        <v>595</v>
      </c>
      <c r="X656">
        <f t="shared" si="135"/>
        <v>347</v>
      </c>
      <c r="Y656" s="17">
        <f t="shared" si="136"/>
        <v>320.10327233429382</v>
      </c>
      <c r="Z656" t="str">
        <f t="shared" si="137"/>
        <v>Bad Product</v>
      </c>
      <c r="AA656" t="str">
        <f t="shared" si="138"/>
        <v>Bad</v>
      </c>
      <c r="AB656" t="str">
        <f t="shared" si="139"/>
        <v>Low</v>
      </c>
      <c r="AC656">
        <f t="shared" si="140"/>
        <v>37110.286499999995</v>
      </c>
      <c r="AD656">
        <f t="shared" si="141"/>
        <v>19592.737500000003</v>
      </c>
      <c r="AE656">
        <f t="shared" si="142"/>
        <v>13362.037500000004</v>
      </c>
    </row>
    <row r="657" spans="1:31" ht="15.75" customHeight="1" x14ac:dyDescent="0.2">
      <c r="A657" s="1"/>
      <c r="B657" s="6" t="s">
        <v>690</v>
      </c>
      <c r="C657" s="6" t="s">
        <v>42</v>
      </c>
      <c r="D657" s="6" t="s">
        <v>43</v>
      </c>
      <c r="E657" s="6" t="s">
        <v>20</v>
      </c>
      <c r="F657" s="6" t="s">
        <v>31</v>
      </c>
      <c r="G657" s="6" t="s">
        <v>46</v>
      </c>
      <c r="H657" s="7">
        <v>60.18</v>
      </c>
      <c r="I657" s="9">
        <v>4</v>
      </c>
      <c r="J657" s="7">
        <v>12.036</v>
      </c>
      <c r="K657" s="7">
        <v>252.756</v>
      </c>
      <c r="L657" s="12">
        <v>43512</v>
      </c>
      <c r="M657" s="14">
        <v>0.75277777777777777</v>
      </c>
      <c r="N657" s="6" t="s">
        <v>33</v>
      </c>
      <c r="O657" s="7">
        <v>240.72</v>
      </c>
      <c r="P657" s="2">
        <v>4.7619047620000003</v>
      </c>
      <c r="Q657" s="7">
        <v>12.036</v>
      </c>
      <c r="R657" s="8">
        <v>9.4</v>
      </c>
      <c r="S657" s="16">
        <f t="shared" si="130"/>
        <v>110723.16149999996</v>
      </c>
      <c r="T657" s="16">
        <f t="shared" si="131"/>
        <v>10.6785</v>
      </c>
      <c r="U657" s="17">
        <f t="shared" si="132"/>
        <v>1023.75</v>
      </c>
      <c r="V657">
        <f t="shared" si="133"/>
        <v>346</v>
      </c>
      <c r="W657">
        <f t="shared" si="134"/>
        <v>595</v>
      </c>
      <c r="X657">
        <f t="shared" si="135"/>
        <v>346</v>
      </c>
      <c r="Y657" s="17">
        <f t="shared" si="136"/>
        <v>320.0091372832369</v>
      </c>
      <c r="Z657" t="str">
        <f t="shared" si="137"/>
        <v>Good Product</v>
      </c>
      <c r="AA657" t="str">
        <f t="shared" si="138"/>
        <v>Bad</v>
      </c>
      <c r="AB657" t="str">
        <f t="shared" si="139"/>
        <v>High</v>
      </c>
      <c r="AC657">
        <f t="shared" si="140"/>
        <v>36757.612499999996</v>
      </c>
      <c r="AD657">
        <f t="shared" si="141"/>
        <v>19592.737500000003</v>
      </c>
      <c r="AE657">
        <f t="shared" si="142"/>
        <v>13362.037500000004</v>
      </c>
    </row>
    <row r="658" spans="1:31" ht="15.75" customHeight="1" x14ac:dyDescent="0.2">
      <c r="A658" s="1"/>
      <c r="B658" s="6" t="s">
        <v>691</v>
      </c>
      <c r="C658" s="6" t="s">
        <v>18</v>
      </c>
      <c r="D658" s="6" t="s">
        <v>19</v>
      </c>
      <c r="E658" s="6" t="s">
        <v>27</v>
      </c>
      <c r="F658" s="6" t="s">
        <v>21</v>
      </c>
      <c r="G658" s="6" t="s">
        <v>28</v>
      </c>
      <c r="H658" s="7">
        <v>15.69</v>
      </c>
      <c r="I658" s="9">
        <v>3</v>
      </c>
      <c r="J658" s="7">
        <v>2.3534999999999999</v>
      </c>
      <c r="K658" s="7">
        <v>49.423499999999997</v>
      </c>
      <c r="L658" s="12">
        <v>43538</v>
      </c>
      <c r="M658" s="14">
        <v>0.59236111111111112</v>
      </c>
      <c r="N658" s="6" t="s">
        <v>33</v>
      </c>
      <c r="O658" s="7">
        <v>47.07</v>
      </c>
      <c r="P658" s="2">
        <v>4.7619047620000003</v>
      </c>
      <c r="Q658" s="7">
        <v>2.3534999999999999</v>
      </c>
      <c r="R658" s="8">
        <v>5.8</v>
      </c>
      <c r="S658" s="16">
        <f t="shared" si="130"/>
        <v>110470.40549999996</v>
      </c>
      <c r="T658" s="16">
        <f t="shared" si="131"/>
        <v>10.6785</v>
      </c>
      <c r="U658" s="17">
        <f t="shared" si="132"/>
        <v>1023.75</v>
      </c>
      <c r="V658">
        <f t="shared" si="133"/>
        <v>345</v>
      </c>
      <c r="W658">
        <f t="shared" si="134"/>
        <v>595</v>
      </c>
      <c r="X658">
        <f t="shared" si="135"/>
        <v>345</v>
      </c>
      <c r="Y658" s="17">
        <f t="shared" si="136"/>
        <v>320.20407391304337</v>
      </c>
      <c r="Z658" t="str">
        <f t="shared" si="137"/>
        <v>Bad Product</v>
      </c>
      <c r="AA658" t="str">
        <f t="shared" si="138"/>
        <v>Bad</v>
      </c>
      <c r="AB658" t="str">
        <f t="shared" si="139"/>
        <v>Low</v>
      </c>
      <c r="AC658">
        <f t="shared" si="140"/>
        <v>36504.856499999994</v>
      </c>
      <c r="AD658">
        <f t="shared" si="141"/>
        <v>19592.737500000003</v>
      </c>
      <c r="AE658">
        <f t="shared" si="142"/>
        <v>13362.037500000004</v>
      </c>
    </row>
    <row r="659" spans="1:31" ht="15.75" customHeight="1" x14ac:dyDescent="0.2">
      <c r="A659" s="1"/>
      <c r="B659" s="6" t="s">
        <v>692</v>
      </c>
      <c r="C659" s="6" t="s">
        <v>25</v>
      </c>
      <c r="D659" s="6" t="s">
        <v>26</v>
      </c>
      <c r="E659" s="6" t="s">
        <v>27</v>
      </c>
      <c r="F659" s="6" t="s">
        <v>21</v>
      </c>
      <c r="G659" s="6" t="s">
        <v>28</v>
      </c>
      <c r="H659" s="7">
        <v>99.69</v>
      </c>
      <c r="I659" s="9">
        <v>1</v>
      </c>
      <c r="J659" s="7">
        <v>4.9844999999999997</v>
      </c>
      <c r="K659" s="7">
        <v>104.67449999999999</v>
      </c>
      <c r="L659" s="12">
        <v>43523</v>
      </c>
      <c r="M659" s="14">
        <v>0.43263888888888891</v>
      </c>
      <c r="N659" s="6" t="s">
        <v>33</v>
      </c>
      <c r="O659" s="7">
        <v>99.69</v>
      </c>
      <c r="P659" s="2">
        <v>4.7619047620000003</v>
      </c>
      <c r="Q659" s="7">
        <v>4.9844999999999997</v>
      </c>
      <c r="R659" s="8">
        <v>8</v>
      </c>
      <c r="S659" s="16">
        <f t="shared" si="130"/>
        <v>110420.98199999996</v>
      </c>
      <c r="T659" s="16">
        <f t="shared" si="131"/>
        <v>10.6785</v>
      </c>
      <c r="U659" s="17">
        <f t="shared" si="132"/>
        <v>1023.75</v>
      </c>
      <c r="V659">
        <f t="shared" si="133"/>
        <v>344</v>
      </c>
      <c r="W659">
        <f t="shared" si="134"/>
        <v>595</v>
      </c>
      <c r="X659">
        <f t="shared" si="135"/>
        <v>344</v>
      </c>
      <c r="Y659" s="17">
        <f t="shared" si="136"/>
        <v>320.99122674418595</v>
      </c>
      <c r="Z659" t="str">
        <f t="shared" si="137"/>
        <v>Bad Product</v>
      </c>
      <c r="AA659" t="str">
        <f t="shared" si="138"/>
        <v>Bad</v>
      </c>
      <c r="AB659" t="str">
        <f t="shared" si="139"/>
        <v>Medium</v>
      </c>
      <c r="AC659">
        <f t="shared" si="140"/>
        <v>36504.856499999994</v>
      </c>
      <c r="AD659">
        <f t="shared" si="141"/>
        <v>19592.737500000003</v>
      </c>
      <c r="AE659">
        <f t="shared" si="142"/>
        <v>13362.037500000004</v>
      </c>
    </row>
    <row r="660" spans="1:31" ht="15.75" customHeight="1" x14ac:dyDescent="0.2">
      <c r="A660" s="1"/>
      <c r="B660" s="6" t="s">
        <v>693</v>
      </c>
      <c r="C660" s="6" t="s">
        <v>18</v>
      </c>
      <c r="D660" s="6" t="s">
        <v>19</v>
      </c>
      <c r="E660" s="6" t="s">
        <v>20</v>
      </c>
      <c r="F660" s="6" t="s">
        <v>21</v>
      </c>
      <c r="G660" s="6" t="s">
        <v>46</v>
      </c>
      <c r="H660" s="7">
        <v>88.15</v>
      </c>
      <c r="I660" s="9">
        <v>3</v>
      </c>
      <c r="J660" s="7">
        <v>13.2225</v>
      </c>
      <c r="K660" s="7">
        <v>277.67250000000001</v>
      </c>
      <c r="L660" s="12">
        <v>43483</v>
      </c>
      <c r="M660" s="14">
        <v>0.42430555555555555</v>
      </c>
      <c r="N660" s="6" t="s">
        <v>23</v>
      </c>
      <c r="O660" s="7">
        <v>264.45</v>
      </c>
      <c r="P660" s="2">
        <v>4.7619047620000003</v>
      </c>
      <c r="Q660" s="7">
        <v>13.2225</v>
      </c>
      <c r="R660" s="8">
        <v>7.9</v>
      </c>
      <c r="S660" s="16">
        <f t="shared" si="130"/>
        <v>110316.30749999995</v>
      </c>
      <c r="T660" s="16">
        <f t="shared" si="131"/>
        <v>10.6785</v>
      </c>
      <c r="U660" s="17">
        <f t="shared" si="132"/>
        <v>1023.75</v>
      </c>
      <c r="V660">
        <f t="shared" si="133"/>
        <v>343</v>
      </c>
      <c r="W660">
        <f t="shared" si="134"/>
        <v>595</v>
      </c>
      <c r="X660">
        <f t="shared" si="135"/>
        <v>343</v>
      </c>
      <c r="Y660" s="17">
        <f t="shared" si="136"/>
        <v>321.62188775510191</v>
      </c>
      <c r="Z660" t="str">
        <f t="shared" si="137"/>
        <v>Bad Product</v>
      </c>
      <c r="AA660" t="str">
        <f t="shared" si="138"/>
        <v>Bad</v>
      </c>
      <c r="AB660" t="str">
        <f t="shared" si="139"/>
        <v>Medium</v>
      </c>
      <c r="AC660">
        <f t="shared" si="140"/>
        <v>36504.856499999994</v>
      </c>
      <c r="AD660">
        <f t="shared" si="141"/>
        <v>19592.737500000003</v>
      </c>
      <c r="AE660">
        <f t="shared" si="142"/>
        <v>13362.037500000004</v>
      </c>
    </row>
    <row r="661" spans="1:31" ht="15.75" customHeight="1" x14ac:dyDescent="0.2">
      <c r="A661" s="1"/>
      <c r="B661" s="6" t="s">
        <v>694</v>
      </c>
      <c r="C661" s="6" t="s">
        <v>18</v>
      </c>
      <c r="D661" s="6" t="s">
        <v>19</v>
      </c>
      <c r="E661" s="6" t="s">
        <v>20</v>
      </c>
      <c r="F661" s="6" t="s">
        <v>21</v>
      </c>
      <c r="G661" s="6" t="s">
        <v>36</v>
      </c>
      <c r="H661" s="7">
        <v>27.93</v>
      </c>
      <c r="I661" s="9">
        <v>5</v>
      </c>
      <c r="J661" s="7">
        <v>6.9824999999999999</v>
      </c>
      <c r="K661" s="7">
        <v>146.63249999999999</v>
      </c>
      <c r="L661" s="12">
        <v>43494</v>
      </c>
      <c r="M661" s="14">
        <v>0.65833333333333333</v>
      </c>
      <c r="N661" s="6" t="s">
        <v>29</v>
      </c>
      <c r="O661" s="7">
        <v>139.65</v>
      </c>
      <c r="P661" s="2">
        <v>4.7619047620000003</v>
      </c>
      <c r="Q661" s="7">
        <v>6.9824999999999999</v>
      </c>
      <c r="R661" s="8">
        <v>5.9</v>
      </c>
      <c r="S661" s="16">
        <f t="shared" si="130"/>
        <v>110038.63499999997</v>
      </c>
      <c r="T661" s="16">
        <f t="shared" si="131"/>
        <v>10.6785</v>
      </c>
      <c r="U661" s="17">
        <f t="shared" si="132"/>
        <v>1023.75</v>
      </c>
      <c r="V661">
        <f t="shared" si="133"/>
        <v>342</v>
      </c>
      <c r="W661">
        <f t="shared" si="134"/>
        <v>595</v>
      </c>
      <c r="X661">
        <f t="shared" si="135"/>
        <v>342</v>
      </c>
      <c r="Y661" s="17">
        <f t="shared" si="136"/>
        <v>321.750394736842</v>
      </c>
      <c r="Z661" t="str">
        <f t="shared" si="137"/>
        <v>Bad Product</v>
      </c>
      <c r="AA661" t="str">
        <f t="shared" si="138"/>
        <v>Bad</v>
      </c>
      <c r="AB661" t="str">
        <f t="shared" si="139"/>
        <v>Low</v>
      </c>
      <c r="AC661">
        <f t="shared" si="140"/>
        <v>36504.856499999994</v>
      </c>
      <c r="AD661">
        <f t="shared" si="141"/>
        <v>19592.737500000003</v>
      </c>
      <c r="AE661">
        <f t="shared" si="142"/>
        <v>13362.037500000004</v>
      </c>
    </row>
    <row r="662" spans="1:31" ht="15.75" customHeight="1" x14ac:dyDescent="0.2">
      <c r="A662" s="1"/>
      <c r="B662" s="6" t="s">
        <v>695</v>
      </c>
      <c r="C662" s="6" t="s">
        <v>18</v>
      </c>
      <c r="D662" s="6" t="s">
        <v>19</v>
      </c>
      <c r="E662" s="6" t="s">
        <v>20</v>
      </c>
      <c r="F662" s="6" t="s">
        <v>31</v>
      </c>
      <c r="G662" s="6" t="s">
        <v>46</v>
      </c>
      <c r="H662" s="7">
        <v>55.45</v>
      </c>
      <c r="I662" s="9">
        <v>1</v>
      </c>
      <c r="J662" s="7">
        <v>2.7725</v>
      </c>
      <c r="K662" s="7">
        <v>58.222499999999997</v>
      </c>
      <c r="L662" s="12">
        <v>43522</v>
      </c>
      <c r="M662" s="14">
        <v>0.74027777777777781</v>
      </c>
      <c r="N662" s="6" t="s">
        <v>33</v>
      </c>
      <c r="O662" s="7">
        <v>55.45</v>
      </c>
      <c r="P662" s="2">
        <v>4.7619047620000003</v>
      </c>
      <c r="Q662" s="7">
        <v>2.7725</v>
      </c>
      <c r="R662" s="8">
        <v>4.9000000000000004</v>
      </c>
      <c r="S662" s="16">
        <f t="shared" si="130"/>
        <v>109892.00249999997</v>
      </c>
      <c r="T662" s="16">
        <f t="shared" si="131"/>
        <v>10.6785</v>
      </c>
      <c r="U662" s="17">
        <f t="shared" si="132"/>
        <v>1023.75</v>
      </c>
      <c r="V662">
        <f t="shared" si="133"/>
        <v>341</v>
      </c>
      <c r="W662">
        <f t="shared" si="134"/>
        <v>595</v>
      </c>
      <c r="X662">
        <f t="shared" si="135"/>
        <v>341</v>
      </c>
      <c r="Y662" s="17">
        <f t="shared" si="136"/>
        <v>322.26393695014656</v>
      </c>
      <c r="Z662" t="str">
        <f t="shared" si="137"/>
        <v>Bad Product</v>
      </c>
      <c r="AA662" t="str">
        <f t="shared" si="138"/>
        <v>Bad</v>
      </c>
      <c r="AB662" t="str">
        <f t="shared" si="139"/>
        <v>Low</v>
      </c>
      <c r="AC662">
        <f t="shared" si="140"/>
        <v>36504.856499999994</v>
      </c>
      <c r="AD662">
        <f t="shared" si="141"/>
        <v>19592.737500000003</v>
      </c>
      <c r="AE662">
        <f t="shared" si="142"/>
        <v>13362.037500000004</v>
      </c>
    </row>
    <row r="663" spans="1:31" ht="15.75" customHeight="1" x14ac:dyDescent="0.2">
      <c r="A663" s="1"/>
      <c r="B663" s="6" t="s">
        <v>696</v>
      </c>
      <c r="C663" s="6" t="s">
        <v>42</v>
      </c>
      <c r="D663" s="6" t="s">
        <v>43</v>
      </c>
      <c r="E663" s="6" t="s">
        <v>27</v>
      </c>
      <c r="F663" s="6" t="s">
        <v>21</v>
      </c>
      <c r="G663" s="6" t="s">
        <v>36</v>
      </c>
      <c r="H663" s="7">
        <v>42.97</v>
      </c>
      <c r="I663" s="9">
        <v>3</v>
      </c>
      <c r="J663" s="7">
        <v>6.4455</v>
      </c>
      <c r="K663" s="7">
        <v>135.35550000000001</v>
      </c>
      <c r="L663" s="12">
        <v>43499</v>
      </c>
      <c r="M663" s="14">
        <v>0.49027777777777776</v>
      </c>
      <c r="N663" s="6" t="s">
        <v>29</v>
      </c>
      <c r="O663" s="7">
        <v>128.91</v>
      </c>
      <c r="P663" s="2">
        <v>4.7619047620000003</v>
      </c>
      <c r="Q663" s="7">
        <v>6.4455</v>
      </c>
      <c r="R663" s="8">
        <v>9.3000000000000007</v>
      </c>
      <c r="S663" s="16">
        <f t="shared" si="130"/>
        <v>109833.77999999997</v>
      </c>
      <c r="T663" s="16">
        <f t="shared" si="131"/>
        <v>10.6785</v>
      </c>
      <c r="U663" s="17">
        <f t="shared" si="132"/>
        <v>1023.75</v>
      </c>
      <c r="V663">
        <f t="shared" si="133"/>
        <v>340</v>
      </c>
      <c r="W663">
        <f t="shared" si="134"/>
        <v>595</v>
      </c>
      <c r="X663">
        <f t="shared" si="135"/>
        <v>340</v>
      </c>
      <c r="Y663" s="17">
        <f t="shared" si="136"/>
        <v>323.04052941176462</v>
      </c>
      <c r="Z663" t="str">
        <f t="shared" si="137"/>
        <v>Good Product</v>
      </c>
      <c r="AA663" t="str">
        <f t="shared" si="138"/>
        <v>Bad</v>
      </c>
      <c r="AB663" t="str">
        <f t="shared" si="139"/>
        <v>High</v>
      </c>
      <c r="AC663">
        <f t="shared" si="140"/>
        <v>36504.856499999994</v>
      </c>
      <c r="AD663">
        <f t="shared" si="141"/>
        <v>19592.737500000003</v>
      </c>
      <c r="AE663">
        <f t="shared" si="142"/>
        <v>13303.815000000004</v>
      </c>
    </row>
    <row r="664" spans="1:31" ht="15.75" customHeight="1" x14ac:dyDescent="0.2">
      <c r="A664" s="1"/>
      <c r="B664" s="6" t="s">
        <v>697</v>
      </c>
      <c r="C664" s="6" t="s">
        <v>25</v>
      </c>
      <c r="D664" s="6" t="s">
        <v>26</v>
      </c>
      <c r="E664" s="6" t="s">
        <v>20</v>
      </c>
      <c r="F664" s="6" t="s">
        <v>31</v>
      </c>
      <c r="G664" s="6" t="s">
        <v>36</v>
      </c>
      <c r="H664" s="7">
        <v>17.14</v>
      </c>
      <c r="I664" s="9">
        <v>7</v>
      </c>
      <c r="J664" s="7">
        <v>5.9989999999999997</v>
      </c>
      <c r="K664" s="7">
        <v>125.979</v>
      </c>
      <c r="L664" s="12">
        <v>43481</v>
      </c>
      <c r="M664" s="14">
        <v>0.50486111111111109</v>
      </c>
      <c r="N664" s="6" t="s">
        <v>33</v>
      </c>
      <c r="O664" s="7">
        <v>119.98</v>
      </c>
      <c r="P664" s="2">
        <v>4.7619047620000003</v>
      </c>
      <c r="Q664" s="7">
        <v>5.9989999999999997</v>
      </c>
      <c r="R664" s="8">
        <v>7.9</v>
      </c>
      <c r="S664" s="16">
        <f t="shared" si="130"/>
        <v>109698.42449999996</v>
      </c>
      <c r="T664" s="16">
        <f t="shared" si="131"/>
        <v>10.6785</v>
      </c>
      <c r="U664" s="17">
        <f t="shared" si="132"/>
        <v>1023.75</v>
      </c>
      <c r="V664">
        <f t="shared" si="133"/>
        <v>339</v>
      </c>
      <c r="W664">
        <f t="shared" si="134"/>
        <v>595</v>
      </c>
      <c r="X664">
        <f t="shared" si="135"/>
        <v>339</v>
      </c>
      <c r="Y664" s="17">
        <f t="shared" si="136"/>
        <v>323.59417256637158</v>
      </c>
      <c r="Z664" t="str">
        <f t="shared" si="137"/>
        <v>Bad Product</v>
      </c>
      <c r="AA664" t="str">
        <f t="shared" si="138"/>
        <v>Bad</v>
      </c>
      <c r="AB664" t="str">
        <f t="shared" si="139"/>
        <v>Medium</v>
      </c>
      <c r="AC664">
        <f t="shared" si="140"/>
        <v>36369.500999999997</v>
      </c>
      <c r="AD664">
        <f t="shared" si="141"/>
        <v>19457.382000000001</v>
      </c>
      <c r="AE664">
        <f t="shared" si="142"/>
        <v>13303.815000000004</v>
      </c>
    </row>
    <row r="665" spans="1:31" ht="15.75" customHeight="1" x14ac:dyDescent="0.2">
      <c r="A665" s="1"/>
      <c r="B665" s="6" t="s">
        <v>698</v>
      </c>
      <c r="C665" s="6" t="s">
        <v>42</v>
      </c>
      <c r="D665" s="6" t="s">
        <v>43</v>
      </c>
      <c r="E665" s="6" t="s">
        <v>20</v>
      </c>
      <c r="F665" s="6" t="s">
        <v>21</v>
      </c>
      <c r="G665" s="6" t="s">
        <v>46</v>
      </c>
      <c r="H665" s="7">
        <v>58.75</v>
      </c>
      <c r="I665" s="9">
        <v>6</v>
      </c>
      <c r="J665" s="7">
        <v>17.625</v>
      </c>
      <c r="K665" s="7">
        <v>370.125</v>
      </c>
      <c r="L665" s="12">
        <v>43548</v>
      </c>
      <c r="M665" s="14">
        <v>0.75972222222222219</v>
      </c>
      <c r="N665" s="6" t="s">
        <v>33</v>
      </c>
      <c r="O665" s="7">
        <v>352.5</v>
      </c>
      <c r="P665" s="2">
        <v>4.7619047620000003</v>
      </c>
      <c r="Q665" s="7">
        <v>17.625</v>
      </c>
      <c r="R665" s="8">
        <v>5.9</v>
      </c>
      <c r="S665" s="16">
        <f t="shared" si="130"/>
        <v>109572.44549999997</v>
      </c>
      <c r="T665" s="16">
        <f t="shared" si="131"/>
        <v>10.6785</v>
      </c>
      <c r="U665" s="17">
        <f t="shared" si="132"/>
        <v>1023.75</v>
      </c>
      <c r="V665">
        <f t="shared" si="133"/>
        <v>338</v>
      </c>
      <c r="W665">
        <f t="shared" si="134"/>
        <v>595</v>
      </c>
      <c r="X665">
        <f t="shared" si="135"/>
        <v>338</v>
      </c>
      <c r="Y665" s="17">
        <f t="shared" si="136"/>
        <v>324.17883284023662</v>
      </c>
      <c r="Z665" t="str">
        <f t="shared" si="137"/>
        <v>Bad Product</v>
      </c>
      <c r="AA665" t="str">
        <f t="shared" si="138"/>
        <v>Bad</v>
      </c>
      <c r="AB665" t="str">
        <f t="shared" si="139"/>
        <v>Low</v>
      </c>
      <c r="AC665">
        <f t="shared" si="140"/>
        <v>36369.500999999997</v>
      </c>
      <c r="AD665">
        <f t="shared" si="141"/>
        <v>19457.382000000001</v>
      </c>
      <c r="AE665">
        <f t="shared" si="142"/>
        <v>13303.815000000004</v>
      </c>
    </row>
    <row r="666" spans="1:31" ht="15.75" customHeight="1" x14ac:dyDescent="0.2">
      <c r="A666" s="1"/>
      <c r="B666" s="6" t="s">
        <v>699</v>
      </c>
      <c r="C666" s="6" t="s">
        <v>25</v>
      </c>
      <c r="D666" s="6" t="s">
        <v>26</v>
      </c>
      <c r="E666" s="6" t="s">
        <v>20</v>
      </c>
      <c r="F666" s="6" t="s">
        <v>21</v>
      </c>
      <c r="G666" s="6" t="s">
        <v>44</v>
      </c>
      <c r="H666" s="7">
        <v>87.1</v>
      </c>
      <c r="I666" s="9">
        <v>10</v>
      </c>
      <c r="J666" s="7">
        <v>43.55</v>
      </c>
      <c r="K666" s="7">
        <v>914.55</v>
      </c>
      <c r="L666" s="12">
        <v>43508</v>
      </c>
      <c r="M666" s="14">
        <v>0.61458333333333337</v>
      </c>
      <c r="N666" s="6" t="s">
        <v>33</v>
      </c>
      <c r="O666" s="7">
        <v>871</v>
      </c>
      <c r="P666" s="2">
        <v>4.7619047620000003</v>
      </c>
      <c r="Q666" s="7">
        <v>43.55</v>
      </c>
      <c r="R666" s="8">
        <v>9.9</v>
      </c>
      <c r="S666" s="16">
        <f t="shared" si="130"/>
        <v>109202.32049999997</v>
      </c>
      <c r="T666" s="16">
        <f t="shared" si="131"/>
        <v>10.6785</v>
      </c>
      <c r="U666" s="17">
        <f t="shared" si="132"/>
        <v>1023.75</v>
      </c>
      <c r="V666">
        <f t="shared" si="133"/>
        <v>337</v>
      </c>
      <c r="W666">
        <f t="shared" si="134"/>
        <v>595</v>
      </c>
      <c r="X666">
        <f t="shared" si="135"/>
        <v>337</v>
      </c>
      <c r="Y666" s="17">
        <f t="shared" si="136"/>
        <v>324.0424940652818</v>
      </c>
      <c r="Z666" t="str">
        <f t="shared" si="137"/>
        <v>Good Product</v>
      </c>
      <c r="AA666" t="str">
        <f t="shared" si="138"/>
        <v>Good</v>
      </c>
      <c r="AB666" t="str">
        <f t="shared" si="139"/>
        <v>High</v>
      </c>
      <c r="AC666">
        <f t="shared" si="140"/>
        <v>35999.375999999997</v>
      </c>
      <c r="AD666">
        <f t="shared" si="141"/>
        <v>19087.257000000001</v>
      </c>
      <c r="AE666">
        <f t="shared" si="142"/>
        <v>13303.815000000004</v>
      </c>
    </row>
    <row r="667" spans="1:31" ht="15.75" customHeight="1" x14ac:dyDescent="0.2">
      <c r="A667" s="1"/>
      <c r="B667" s="6" t="s">
        <v>700</v>
      </c>
      <c r="C667" s="6" t="s">
        <v>25</v>
      </c>
      <c r="D667" s="6" t="s">
        <v>26</v>
      </c>
      <c r="E667" s="6" t="s">
        <v>27</v>
      </c>
      <c r="F667" s="6" t="s">
        <v>21</v>
      </c>
      <c r="G667" s="6" t="s">
        <v>36</v>
      </c>
      <c r="H667" s="7">
        <v>98.8</v>
      </c>
      <c r="I667" s="9">
        <v>2</v>
      </c>
      <c r="J667" s="7">
        <v>9.8800000000000008</v>
      </c>
      <c r="K667" s="7">
        <v>207.48</v>
      </c>
      <c r="L667" s="12">
        <v>43517</v>
      </c>
      <c r="M667" s="14">
        <v>0.48541666666666666</v>
      </c>
      <c r="N667" s="6" t="s">
        <v>29</v>
      </c>
      <c r="O667" s="7">
        <v>197.6</v>
      </c>
      <c r="P667" s="2">
        <v>4.7619047620000003</v>
      </c>
      <c r="Q667" s="7">
        <v>9.8800000000000008</v>
      </c>
      <c r="R667" s="8">
        <v>7.7</v>
      </c>
      <c r="S667" s="16">
        <f t="shared" si="130"/>
        <v>108287.77049999997</v>
      </c>
      <c r="T667" s="16">
        <f t="shared" si="131"/>
        <v>10.6785</v>
      </c>
      <c r="U667" s="17">
        <f t="shared" si="132"/>
        <v>1023.75</v>
      </c>
      <c r="V667">
        <f t="shared" si="133"/>
        <v>336</v>
      </c>
      <c r="W667">
        <f t="shared" si="134"/>
        <v>595</v>
      </c>
      <c r="X667">
        <f t="shared" si="135"/>
        <v>336</v>
      </c>
      <c r="Y667" s="17">
        <f t="shared" si="136"/>
        <v>322.28503124999992</v>
      </c>
      <c r="Z667" t="str">
        <f t="shared" si="137"/>
        <v>Bad Product</v>
      </c>
      <c r="AA667" t="str">
        <f t="shared" si="138"/>
        <v>Bad</v>
      </c>
      <c r="AB667" t="str">
        <f t="shared" si="139"/>
        <v>Medium</v>
      </c>
      <c r="AC667">
        <f t="shared" si="140"/>
        <v>35999.375999999997</v>
      </c>
      <c r="AD667">
        <f t="shared" si="141"/>
        <v>19087.257000000001</v>
      </c>
      <c r="AE667">
        <f t="shared" si="142"/>
        <v>13303.815000000004</v>
      </c>
    </row>
    <row r="668" spans="1:31" ht="15.75" customHeight="1" x14ac:dyDescent="0.2">
      <c r="A668" s="1"/>
      <c r="B668" s="6" t="s">
        <v>701</v>
      </c>
      <c r="C668" s="6" t="s">
        <v>18</v>
      </c>
      <c r="D668" s="6" t="s">
        <v>19</v>
      </c>
      <c r="E668" s="6" t="s">
        <v>27</v>
      </c>
      <c r="F668" s="6" t="s">
        <v>21</v>
      </c>
      <c r="G668" s="6" t="s">
        <v>46</v>
      </c>
      <c r="H668" s="7">
        <v>48.63</v>
      </c>
      <c r="I668" s="9">
        <v>4</v>
      </c>
      <c r="J668" s="7">
        <v>9.7260000000000009</v>
      </c>
      <c r="K668" s="7">
        <v>204.24600000000001</v>
      </c>
      <c r="L668" s="12">
        <v>43500</v>
      </c>
      <c r="M668" s="14">
        <v>0.65555555555555556</v>
      </c>
      <c r="N668" s="6" t="s">
        <v>23</v>
      </c>
      <c r="O668" s="7">
        <v>194.52</v>
      </c>
      <c r="P668" s="2">
        <v>4.7619047620000003</v>
      </c>
      <c r="Q668" s="7">
        <v>9.7260000000000009</v>
      </c>
      <c r="R668" s="8">
        <v>7.6</v>
      </c>
      <c r="S668" s="16">
        <f t="shared" si="130"/>
        <v>108080.29049999997</v>
      </c>
      <c r="T668" s="16">
        <f t="shared" si="131"/>
        <v>10.6785</v>
      </c>
      <c r="U668" s="17">
        <f t="shared" si="132"/>
        <v>1023.75</v>
      </c>
      <c r="V668">
        <f t="shared" si="133"/>
        <v>335</v>
      </c>
      <c r="W668">
        <f t="shared" si="134"/>
        <v>595</v>
      </c>
      <c r="X668">
        <f t="shared" si="135"/>
        <v>335</v>
      </c>
      <c r="Y668" s="17">
        <f t="shared" si="136"/>
        <v>322.62773283582084</v>
      </c>
      <c r="Z668" t="str">
        <f t="shared" si="137"/>
        <v>Bad Product</v>
      </c>
      <c r="AA668" t="str">
        <f t="shared" si="138"/>
        <v>Bad</v>
      </c>
      <c r="AB668" t="str">
        <f t="shared" si="139"/>
        <v>Medium</v>
      </c>
      <c r="AC668">
        <f t="shared" si="140"/>
        <v>35999.375999999997</v>
      </c>
      <c r="AD668">
        <f t="shared" si="141"/>
        <v>19087.257000000001</v>
      </c>
      <c r="AE668">
        <f t="shared" si="142"/>
        <v>13303.815000000004</v>
      </c>
    </row>
    <row r="669" spans="1:31" ht="15.75" customHeight="1" x14ac:dyDescent="0.2">
      <c r="A669" s="1"/>
      <c r="B669" s="6" t="s">
        <v>702</v>
      </c>
      <c r="C669" s="6" t="s">
        <v>42</v>
      </c>
      <c r="D669" s="6" t="s">
        <v>43</v>
      </c>
      <c r="E669" s="6" t="s">
        <v>20</v>
      </c>
      <c r="F669" s="6" t="s">
        <v>31</v>
      </c>
      <c r="G669" s="6" t="s">
        <v>44</v>
      </c>
      <c r="H669" s="7">
        <v>57.74</v>
      </c>
      <c r="I669" s="9">
        <v>3</v>
      </c>
      <c r="J669" s="7">
        <v>8.6609999999999996</v>
      </c>
      <c r="K669" s="7">
        <v>181.881</v>
      </c>
      <c r="L669" s="12">
        <v>43516</v>
      </c>
      <c r="M669" s="14">
        <v>0.54583333333333328</v>
      </c>
      <c r="N669" s="6" t="s">
        <v>23</v>
      </c>
      <c r="O669" s="7">
        <v>173.22</v>
      </c>
      <c r="P669" s="2">
        <v>4.7619047620000003</v>
      </c>
      <c r="Q669" s="7">
        <v>8.6609999999999996</v>
      </c>
      <c r="R669" s="8">
        <v>7.7</v>
      </c>
      <c r="S669" s="16">
        <f t="shared" si="130"/>
        <v>107876.04449999996</v>
      </c>
      <c r="T669" s="16">
        <f t="shared" si="131"/>
        <v>10.6785</v>
      </c>
      <c r="U669" s="17">
        <f t="shared" si="132"/>
        <v>1023.75</v>
      </c>
      <c r="V669">
        <f t="shared" si="133"/>
        <v>334</v>
      </c>
      <c r="W669">
        <f t="shared" si="134"/>
        <v>595</v>
      </c>
      <c r="X669">
        <f t="shared" si="135"/>
        <v>334</v>
      </c>
      <c r="Y669" s="17">
        <f t="shared" si="136"/>
        <v>322.98216916167655</v>
      </c>
      <c r="Z669" t="str">
        <f t="shared" si="137"/>
        <v>Bad Product</v>
      </c>
      <c r="AA669" t="str">
        <f t="shared" si="138"/>
        <v>Bad</v>
      </c>
      <c r="AB669" t="str">
        <f t="shared" si="139"/>
        <v>Medium</v>
      </c>
      <c r="AC669">
        <f t="shared" si="140"/>
        <v>35999.375999999997</v>
      </c>
      <c r="AD669">
        <f t="shared" si="141"/>
        <v>19087.257000000001</v>
      </c>
      <c r="AE669">
        <f t="shared" si="142"/>
        <v>13303.815000000004</v>
      </c>
    </row>
    <row r="670" spans="1:31" ht="15.75" customHeight="1" x14ac:dyDescent="0.2">
      <c r="A670" s="1"/>
      <c r="B670" s="6" t="s">
        <v>703</v>
      </c>
      <c r="C670" s="6" t="s">
        <v>42</v>
      </c>
      <c r="D670" s="6" t="s">
        <v>43</v>
      </c>
      <c r="E670" s="6" t="s">
        <v>27</v>
      </c>
      <c r="F670" s="6" t="s">
        <v>21</v>
      </c>
      <c r="G670" s="6" t="s">
        <v>22</v>
      </c>
      <c r="H670" s="7">
        <v>17.97</v>
      </c>
      <c r="I670" s="9">
        <v>4</v>
      </c>
      <c r="J670" s="7">
        <v>3.5939999999999999</v>
      </c>
      <c r="K670" s="7">
        <v>75.474000000000004</v>
      </c>
      <c r="L670" s="12">
        <v>43519</v>
      </c>
      <c r="M670" s="14">
        <v>0.86319444444444449</v>
      </c>
      <c r="N670" s="6" t="s">
        <v>23</v>
      </c>
      <c r="O670" s="7">
        <v>71.88</v>
      </c>
      <c r="P670" s="2">
        <v>4.7619047620000003</v>
      </c>
      <c r="Q670" s="7">
        <v>3.5939999999999999</v>
      </c>
      <c r="R670" s="8">
        <v>6.4</v>
      </c>
      <c r="S670" s="16">
        <f t="shared" si="130"/>
        <v>107694.16349999997</v>
      </c>
      <c r="T670" s="16">
        <f t="shared" si="131"/>
        <v>10.6785</v>
      </c>
      <c r="U670" s="17">
        <f t="shared" si="132"/>
        <v>1023.75</v>
      </c>
      <c r="V670">
        <f t="shared" si="133"/>
        <v>333</v>
      </c>
      <c r="W670">
        <f t="shared" si="134"/>
        <v>595</v>
      </c>
      <c r="X670">
        <f t="shared" si="135"/>
        <v>333</v>
      </c>
      <c r="Y670" s="17">
        <f t="shared" si="136"/>
        <v>323.40589639639632</v>
      </c>
      <c r="Z670" t="str">
        <f t="shared" si="137"/>
        <v>Bad Product</v>
      </c>
      <c r="AA670" t="str">
        <f t="shared" si="138"/>
        <v>Bad</v>
      </c>
      <c r="AB670" t="str">
        <f t="shared" si="139"/>
        <v>Low</v>
      </c>
      <c r="AC670">
        <f t="shared" si="140"/>
        <v>35817.494999999995</v>
      </c>
      <c r="AD670">
        <f t="shared" si="141"/>
        <v>19087.257000000001</v>
      </c>
      <c r="AE670">
        <f t="shared" si="142"/>
        <v>13303.815000000004</v>
      </c>
    </row>
    <row r="671" spans="1:31" ht="15.75" customHeight="1" x14ac:dyDescent="0.2">
      <c r="A671" s="1"/>
      <c r="B671" s="6" t="s">
        <v>704</v>
      </c>
      <c r="C671" s="6" t="s">
        <v>25</v>
      </c>
      <c r="D671" s="6" t="s">
        <v>26</v>
      </c>
      <c r="E671" s="6" t="s">
        <v>20</v>
      </c>
      <c r="F671" s="6" t="s">
        <v>21</v>
      </c>
      <c r="G671" s="6" t="s">
        <v>22</v>
      </c>
      <c r="H671" s="7">
        <v>47.71</v>
      </c>
      <c r="I671" s="9">
        <v>6</v>
      </c>
      <c r="J671" s="7">
        <v>14.313000000000001</v>
      </c>
      <c r="K671" s="7">
        <v>300.57299999999998</v>
      </c>
      <c r="L671" s="12">
        <v>43512</v>
      </c>
      <c r="M671" s="14">
        <v>0.59652777777777777</v>
      </c>
      <c r="N671" s="6" t="s">
        <v>23</v>
      </c>
      <c r="O671" s="7">
        <v>286.26</v>
      </c>
      <c r="P671" s="2">
        <v>4.7619047620000003</v>
      </c>
      <c r="Q671" s="7">
        <v>14.313000000000001</v>
      </c>
      <c r="R671" s="8">
        <v>4.4000000000000004</v>
      </c>
      <c r="S671" s="16">
        <f t="shared" si="130"/>
        <v>107618.68949999996</v>
      </c>
      <c r="T671" s="16">
        <f t="shared" si="131"/>
        <v>10.6785</v>
      </c>
      <c r="U671" s="17">
        <f t="shared" si="132"/>
        <v>1023.75</v>
      </c>
      <c r="V671">
        <f t="shared" si="133"/>
        <v>332</v>
      </c>
      <c r="W671">
        <f t="shared" si="134"/>
        <v>595</v>
      </c>
      <c r="X671">
        <f t="shared" si="135"/>
        <v>332</v>
      </c>
      <c r="Y671" s="17">
        <f t="shared" si="136"/>
        <v>324.15267921686734</v>
      </c>
      <c r="Z671" t="str">
        <f t="shared" si="137"/>
        <v>Bad Product</v>
      </c>
      <c r="AA671" t="str">
        <f t="shared" si="138"/>
        <v>Bad</v>
      </c>
      <c r="AB671" t="str">
        <f t="shared" si="139"/>
        <v>Low</v>
      </c>
      <c r="AC671">
        <f t="shared" si="140"/>
        <v>35742.020999999993</v>
      </c>
      <c r="AD671">
        <f t="shared" si="141"/>
        <v>19011.783000000003</v>
      </c>
      <c r="AE671">
        <f t="shared" si="142"/>
        <v>13303.815000000004</v>
      </c>
    </row>
    <row r="672" spans="1:31" ht="15.75" customHeight="1" x14ac:dyDescent="0.2">
      <c r="A672" s="1"/>
      <c r="B672" s="6" t="s">
        <v>705</v>
      </c>
      <c r="C672" s="6" t="s">
        <v>42</v>
      </c>
      <c r="D672" s="6" t="s">
        <v>43</v>
      </c>
      <c r="E672" s="6" t="s">
        <v>27</v>
      </c>
      <c r="F672" s="6" t="s">
        <v>21</v>
      </c>
      <c r="G672" s="6" t="s">
        <v>36</v>
      </c>
      <c r="H672" s="7">
        <v>40.619999999999997</v>
      </c>
      <c r="I672" s="9">
        <v>2</v>
      </c>
      <c r="J672" s="7">
        <v>4.0620000000000003</v>
      </c>
      <c r="K672" s="7">
        <v>85.302000000000007</v>
      </c>
      <c r="L672" s="12">
        <v>43482</v>
      </c>
      <c r="M672" s="14">
        <v>0.41736111111111113</v>
      </c>
      <c r="N672" s="6" t="s">
        <v>33</v>
      </c>
      <c r="O672" s="7">
        <v>81.239999999999995</v>
      </c>
      <c r="P672" s="2">
        <v>4.7619047620000003</v>
      </c>
      <c r="Q672" s="7">
        <v>4.0620000000000003</v>
      </c>
      <c r="R672" s="8">
        <v>4.0999999999999996</v>
      </c>
      <c r="S672" s="16">
        <f t="shared" si="130"/>
        <v>107318.11649999997</v>
      </c>
      <c r="T672" s="16">
        <f t="shared" si="131"/>
        <v>10.6785</v>
      </c>
      <c r="U672" s="17">
        <f t="shared" si="132"/>
        <v>1023.75</v>
      </c>
      <c r="V672">
        <f t="shared" si="133"/>
        <v>331</v>
      </c>
      <c r="W672">
        <f t="shared" si="134"/>
        <v>595</v>
      </c>
      <c r="X672">
        <f t="shared" si="135"/>
        <v>331</v>
      </c>
      <c r="Y672" s="17">
        <f t="shared" si="136"/>
        <v>324.22391691842893</v>
      </c>
      <c r="Z672" t="str">
        <f t="shared" si="137"/>
        <v>Bad Product</v>
      </c>
      <c r="AA672" t="str">
        <f t="shared" si="138"/>
        <v>Bad</v>
      </c>
      <c r="AB672" t="str">
        <f t="shared" si="139"/>
        <v>Low</v>
      </c>
      <c r="AC672">
        <f t="shared" si="140"/>
        <v>35742.020999999993</v>
      </c>
      <c r="AD672">
        <f t="shared" si="141"/>
        <v>19011.783000000003</v>
      </c>
      <c r="AE672">
        <f t="shared" si="142"/>
        <v>13303.815000000004</v>
      </c>
    </row>
    <row r="673" spans="1:31" ht="15.75" customHeight="1" x14ac:dyDescent="0.2">
      <c r="A673" s="1"/>
      <c r="B673" s="6" t="s">
        <v>706</v>
      </c>
      <c r="C673" s="6" t="s">
        <v>18</v>
      </c>
      <c r="D673" s="6" t="s">
        <v>19</v>
      </c>
      <c r="E673" s="6" t="s">
        <v>20</v>
      </c>
      <c r="F673" s="6" t="s">
        <v>31</v>
      </c>
      <c r="G673" s="6" t="s">
        <v>46</v>
      </c>
      <c r="H673" s="7">
        <v>56.04</v>
      </c>
      <c r="I673" s="9">
        <v>10</v>
      </c>
      <c r="J673" s="7">
        <v>28.02</v>
      </c>
      <c r="K673" s="7">
        <v>588.41999999999996</v>
      </c>
      <c r="L673" s="12">
        <v>43479</v>
      </c>
      <c r="M673" s="14">
        <v>0.8125</v>
      </c>
      <c r="N673" s="6" t="s">
        <v>23</v>
      </c>
      <c r="O673" s="7">
        <v>560.4</v>
      </c>
      <c r="P673" s="2">
        <v>4.7619047620000003</v>
      </c>
      <c r="Q673" s="7">
        <v>28.02</v>
      </c>
      <c r="R673" s="8">
        <v>4.4000000000000004</v>
      </c>
      <c r="S673" s="16">
        <f t="shared" si="130"/>
        <v>107232.81449999998</v>
      </c>
      <c r="T673" s="16">
        <f t="shared" si="131"/>
        <v>10.6785</v>
      </c>
      <c r="U673" s="17">
        <f t="shared" si="132"/>
        <v>1023.75</v>
      </c>
      <c r="V673">
        <f t="shared" si="133"/>
        <v>330</v>
      </c>
      <c r="W673">
        <f t="shared" si="134"/>
        <v>595</v>
      </c>
      <c r="X673">
        <f t="shared" si="135"/>
        <v>330</v>
      </c>
      <c r="Y673" s="17">
        <f t="shared" si="136"/>
        <v>324.94792272727267</v>
      </c>
      <c r="Z673" t="str">
        <f t="shared" si="137"/>
        <v>Bad Product</v>
      </c>
      <c r="AA673" t="str">
        <f t="shared" si="138"/>
        <v>Bad</v>
      </c>
      <c r="AB673" t="str">
        <f t="shared" si="139"/>
        <v>Low</v>
      </c>
      <c r="AC673">
        <f t="shared" si="140"/>
        <v>35656.718999999997</v>
      </c>
      <c r="AD673">
        <f t="shared" si="141"/>
        <v>18926.481000000003</v>
      </c>
      <c r="AE673">
        <f t="shared" si="142"/>
        <v>13303.815000000004</v>
      </c>
    </row>
    <row r="674" spans="1:31" ht="15.75" customHeight="1" x14ac:dyDescent="0.2">
      <c r="A674" s="1"/>
      <c r="B674" s="6" t="s">
        <v>707</v>
      </c>
      <c r="C674" s="6" t="s">
        <v>42</v>
      </c>
      <c r="D674" s="6" t="s">
        <v>43</v>
      </c>
      <c r="E674" s="6" t="s">
        <v>20</v>
      </c>
      <c r="F674" s="6" t="s">
        <v>31</v>
      </c>
      <c r="G674" s="6" t="s">
        <v>44</v>
      </c>
      <c r="H674" s="7">
        <v>93.4</v>
      </c>
      <c r="I674" s="9">
        <v>2</v>
      </c>
      <c r="J674" s="7">
        <v>9.34</v>
      </c>
      <c r="K674" s="7">
        <v>196.14</v>
      </c>
      <c r="L674" s="12">
        <v>43554</v>
      </c>
      <c r="M674" s="14">
        <v>0.69027777777777777</v>
      </c>
      <c r="N674" s="6" t="s">
        <v>29</v>
      </c>
      <c r="O674" s="7">
        <v>186.8</v>
      </c>
      <c r="P674" s="2">
        <v>4.7619047620000003</v>
      </c>
      <c r="Q674" s="7">
        <v>9.34</v>
      </c>
      <c r="R674" s="8">
        <v>5.5</v>
      </c>
      <c r="S674" s="16">
        <f t="shared" si="130"/>
        <v>106644.39449999998</v>
      </c>
      <c r="T674" s="16">
        <f t="shared" si="131"/>
        <v>10.6785</v>
      </c>
      <c r="U674" s="17">
        <f t="shared" si="132"/>
        <v>1023.75</v>
      </c>
      <c r="V674">
        <f t="shared" si="133"/>
        <v>329</v>
      </c>
      <c r="W674">
        <f t="shared" si="134"/>
        <v>595</v>
      </c>
      <c r="X674">
        <f t="shared" si="135"/>
        <v>329</v>
      </c>
      <c r="Y674" s="17">
        <f t="shared" si="136"/>
        <v>324.14709574468077</v>
      </c>
      <c r="Z674" t="str">
        <f t="shared" si="137"/>
        <v>Bad Product</v>
      </c>
      <c r="AA674" t="str">
        <f t="shared" si="138"/>
        <v>Bad</v>
      </c>
      <c r="AB674" t="str">
        <f t="shared" si="139"/>
        <v>Low</v>
      </c>
      <c r="AC674">
        <f t="shared" si="140"/>
        <v>35656.718999999997</v>
      </c>
      <c r="AD674">
        <f t="shared" si="141"/>
        <v>18926.481000000003</v>
      </c>
      <c r="AE674">
        <f t="shared" si="142"/>
        <v>12715.395000000002</v>
      </c>
    </row>
    <row r="675" spans="1:31" ht="15.75" customHeight="1" x14ac:dyDescent="0.2">
      <c r="A675" s="1"/>
      <c r="B675" s="6" t="s">
        <v>708</v>
      </c>
      <c r="C675" s="6" t="s">
        <v>42</v>
      </c>
      <c r="D675" s="6" t="s">
        <v>43</v>
      </c>
      <c r="E675" s="6" t="s">
        <v>27</v>
      </c>
      <c r="F675" s="6" t="s">
        <v>21</v>
      </c>
      <c r="G675" s="6" t="s">
        <v>22</v>
      </c>
      <c r="H675" s="7">
        <v>73.41</v>
      </c>
      <c r="I675" s="9">
        <v>3</v>
      </c>
      <c r="J675" s="7">
        <v>11.0115</v>
      </c>
      <c r="K675" s="7">
        <v>231.2415</v>
      </c>
      <c r="L675" s="12">
        <v>43526</v>
      </c>
      <c r="M675" s="14">
        <v>0.54861111111111116</v>
      </c>
      <c r="N675" s="6" t="s">
        <v>23</v>
      </c>
      <c r="O675" s="7">
        <v>220.23</v>
      </c>
      <c r="P675" s="2">
        <v>4.7619047620000003</v>
      </c>
      <c r="Q675" s="7">
        <v>11.0115</v>
      </c>
      <c r="R675" s="8">
        <v>4</v>
      </c>
      <c r="S675" s="16">
        <f t="shared" si="130"/>
        <v>106448.25449999998</v>
      </c>
      <c r="T675" s="16">
        <f t="shared" si="131"/>
        <v>10.6785</v>
      </c>
      <c r="U675" s="17">
        <f t="shared" si="132"/>
        <v>1023.75</v>
      </c>
      <c r="V675">
        <f t="shared" si="133"/>
        <v>328</v>
      </c>
      <c r="W675">
        <f t="shared" si="134"/>
        <v>595</v>
      </c>
      <c r="X675">
        <f t="shared" si="135"/>
        <v>328</v>
      </c>
      <c r="Y675" s="17">
        <f t="shared" si="136"/>
        <v>324.53736128048774</v>
      </c>
      <c r="Z675" t="str">
        <f t="shared" si="137"/>
        <v>Bad Product</v>
      </c>
      <c r="AA675" t="str">
        <f t="shared" si="138"/>
        <v>Bad</v>
      </c>
      <c r="AB675" t="str">
        <f t="shared" si="139"/>
        <v>Low</v>
      </c>
      <c r="AC675">
        <f t="shared" si="140"/>
        <v>35460.578999999998</v>
      </c>
      <c r="AD675">
        <f t="shared" si="141"/>
        <v>18926.481000000003</v>
      </c>
      <c r="AE675">
        <f t="shared" si="142"/>
        <v>12715.395000000002</v>
      </c>
    </row>
    <row r="676" spans="1:31" ht="15.75" customHeight="1" x14ac:dyDescent="0.2">
      <c r="A676" s="1"/>
      <c r="B676" s="6" t="s">
        <v>709</v>
      </c>
      <c r="C676" s="6" t="s">
        <v>25</v>
      </c>
      <c r="D676" s="6" t="s">
        <v>26</v>
      </c>
      <c r="E676" s="6" t="s">
        <v>27</v>
      </c>
      <c r="F676" s="6" t="s">
        <v>31</v>
      </c>
      <c r="G676" s="6" t="s">
        <v>22</v>
      </c>
      <c r="H676" s="7">
        <v>33.64</v>
      </c>
      <c r="I676" s="9">
        <v>8</v>
      </c>
      <c r="J676" s="7">
        <v>13.456</v>
      </c>
      <c r="K676" s="7">
        <v>282.57600000000002</v>
      </c>
      <c r="L676" s="12">
        <v>43511</v>
      </c>
      <c r="M676" s="14">
        <v>0.71527777777777779</v>
      </c>
      <c r="N676" s="6" t="s">
        <v>33</v>
      </c>
      <c r="O676" s="7">
        <v>269.12</v>
      </c>
      <c r="P676" s="2">
        <v>4.7619047620000003</v>
      </c>
      <c r="Q676" s="7">
        <v>13.456</v>
      </c>
      <c r="R676" s="8">
        <v>9.3000000000000007</v>
      </c>
      <c r="S676" s="16">
        <f t="shared" si="130"/>
        <v>106217.01299999999</v>
      </c>
      <c r="T676" s="16">
        <f t="shared" si="131"/>
        <v>10.6785</v>
      </c>
      <c r="U676" s="17">
        <f t="shared" si="132"/>
        <v>1023.75</v>
      </c>
      <c r="V676">
        <f t="shared" si="133"/>
        <v>327</v>
      </c>
      <c r="W676">
        <f t="shared" si="134"/>
        <v>595</v>
      </c>
      <c r="X676">
        <f t="shared" si="135"/>
        <v>327</v>
      </c>
      <c r="Y676" s="17">
        <f t="shared" si="136"/>
        <v>324.82266972477061</v>
      </c>
      <c r="Z676" t="str">
        <f t="shared" si="137"/>
        <v>Good Product</v>
      </c>
      <c r="AA676" t="str">
        <f t="shared" si="138"/>
        <v>Bad</v>
      </c>
      <c r="AB676" t="str">
        <f t="shared" si="139"/>
        <v>High</v>
      </c>
      <c r="AC676">
        <f t="shared" si="140"/>
        <v>35229.337499999994</v>
      </c>
      <c r="AD676">
        <f t="shared" si="141"/>
        <v>18695.239500000003</v>
      </c>
      <c r="AE676">
        <f t="shared" si="142"/>
        <v>12715.395000000002</v>
      </c>
    </row>
    <row r="677" spans="1:31" ht="15.75" customHeight="1" x14ac:dyDescent="0.2">
      <c r="A677" s="1"/>
      <c r="B677" s="6" t="s">
        <v>710</v>
      </c>
      <c r="C677" s="6" t="s">
        <v>18</v>
      </c>
      <c r="D677" s="6" t="s">
        <v>19</v>
      </c>
      <c r="E677" s="6" t="s">
        <v>27</v>
      </c>
      <c r="F677" s="6" t="s">
        <v>21</v>
      </c>
      <c r="G677" s="6" t="s">
        <v>28</v>
      </c>
      <c r="H677" s="7">
        <v>45.48</v>
      </c>
      <c r="I677" s="9">
        <v>10</v>
      </c>
      <c r="J677" s="7">
        <v>22.74</v>
      </c>
      <c r="K677" s="7">
        <v>477.54</v>
      </c>
      <c r="L677" s="12">
        <v>43525</v>
      </c>
      <c r="M677" s="14">
        <v>0.43194444444444446</v>
      </c>
      <c r="N677" s="6" t="s">
        <v>33</v>
      </c>
      <c r="O677" s="7">
        <v>454.8</v>
      </c>
      <c r="P677" s="2">
        <v>4.7619047620000003</v>
      </c>
      <c r="Q677" s="7">
        <v>22.74</v>
      </c>
      <c r="R677" s="8">
        <v>4.8</v>
      </c>
      <c r="S677" s="16">
        <f t="shared" si="130"/>
        <v>105934.43699999998</v>
      </c>
      <c r="T677" s="16">
        <f t="shared" si="131"/>
        <v>10.6785</v>
      </c>
      <c r="U677" s="17">
        <f t="shared" si="132"/>
        <v>1023.75</v>
      </c>
      <c r="V677">
        <f t="shared" si="133"/>
        <v>326</v>
      </c>
      <c r="W677">
        <f t="shared" si="134"/>
        <v>595</v>
      </c>
      <c r="X677">
        <f t="shared" si="135"/>
        <v>326</v>
      </c>
      <c r="Y677" s="17">
        <f t="shared" si="136"/>
        <v>324.95226073619625</v>
      </c>
      <c r="Z677" t="str">
        <f t="shared" si="137"/>
        <v>Bad Product</v>
      </c>
      <c r="AA677" t="str">
        <f t="shared" si="138"/>
        <v>Bad</v>
      </c>
      <c r="AB677" t="str">
        <f t="shared" si="139"/>
        <v>Low</v>
      </c>
      <c r="AC677">
        <f t="shared" si="140"/>
        <v>35229.337499999994</v>
      </c>
      <c r="AD677">
        <f t="shared" si="141"/>
        <v>18695.239500000003</v>
      </c>
      <c r="AE677">
        <f t="shared" si="142"/>
        <v>12715.395000000002</v>
      </c>
    </row>
    <row r="678" spans="1:31" ht="15.75" customHeight="1" x14ac:dyDescent="0.2">
      <c r="A678" s="1"/>
      <c r="B678" s="6" t="s">
        <v>711</v>
      </c>
      <c r="C678" s="6" t="s">
        <v>42</v>
      </c>
      <c r="D678" s="6" t="s">
        <v>43</v>
      </c>
      <c r="E678" s="6" t="s">
        <v>20</v>
      </c>
      <c r="F678" s="6" t="s">
        <v>31</v>
      </c>
      <c r="G678" s="6" t="s">
        <v>46</v>
      </c>
      <c r="H678" s="7">
        <v>83.77</v>
      </c>
      <c r="I678" s="9">
        <v>2</v>
      </c>
      <c r="J678" s="7">
        <v>8.3770000000000007</v>
      </c>
      <c r="K678" s="7">
        <v>175.917</v>
      </c>
      <c r="L678" s="12">
        <v>43520</v>
      </c>
      <c r="M678" s="14">
        <v>0.83125000000000004</v>
      </c>
      <c r="N678" s="6" t="s">
        <v>29</v>
      </c>
      <c r="O678" s="7">
        <v>167.54</v>
      </c>
      <c r="P678" s="2">
        <v>4.7619047620000003</v>
      </c>
      <c r="Q678" s="7">
        <v>8.3770000000000007</v>
      </c>
      <c r="R678" s="8">
        <v>4.5999999999999996</v>
      </c>
      <c r="S678" s="16">
        <f t="shared" si="130"/>
        <v>105456.89699999998</v>
      </c>
      <c r="T678" s="16">
        <f t="shared" si="131"/>
        <v>10.6785</v>
      </c>
      <c r="U678" s="17">
        <f t="shared" si="132"/>
        <v>1023.75</v>
      </c>
      <c r="V678">
        <f t="shared" si="133"/>
        <v>325</v>
      </c>
      <c r="W678">
        <f t="shared" si="134"/>
        <v>595</v>
      </c>
      <c r="X678">
        <f t="shared" si="135"/>
        <v>325</v>
      </c>
      <c r="Y678" s="17">
        <f t="shared" si="136"/>
        <v>324.48275999999993</v>
      </c>
      <c r="Z678" t="str">
        <f t="shared" si="137"/>
        <v>Bad Product</v>
      </c>
      <c r="AA678" t="str">
        <f t="shared" si="138"/>
        <v>Bad</v>
      </c>
      <c r="AB678" t="str">
        <f t="shared" si="139"/>
        <v>Low</v>
      </c>
      <c r="AC678">
        <f t="shared" si="140"/>
        <v>35229.337499999994</v>
      </c>
      <c r="AD678">
        <f t="shared" si="141"/>
        <v>18695.239500000003</v>
      </c>
      <c r="AE678">
        <f t="shared" si="142"/>
        <v>12715.395000000002</v>
      </c>
    </row>
    <row r="679" spans="1:31" ht="15.75" customHeight="1" x14ac:dyDescent="0.2">
      <c r="A679" s="1"/>
      <c r="B679" s="6" t="s">
        <v>712</v>
      </c>
      <c r="C679" s="6" t="s">
        <v>42</v>
      </c>
      <c r="D679" s="6" t="s">
        <v>43</v>
      </c>
      <c r="E679" s="6" t="s">
        <v>20</v>
      </c>
      <c r="F679" s="6" t="s">
        <v>21</v>
      </c>
      <c r="G679" s="6" t="s">
        <v>36</v>
      </c>
      <c r="H679" s="7">
        <v>64.08</v>
      </c>
      <c r="I679" s="9">
        <v>7</v>
      </c>
      <c r="J679" s="7">
        <v>22.428000000000001</v>
      </c>
      <c r="K679" s="7">
        <v>470.988</v>
      </c>
      <c r="L679" s="12">
        <v>43515</v>
      </c>
      <c r="M679" s="14">
        <v>0.81180555555555556</v>
      </c>
      <c r="N679" s="6" t="s">
        <v>33</v>
      </c>
      <c r="O679" s="7">
        <v>448.56</v>
      </c>
      <c r="P679" s="2">
        <v>4.7619047620000003</v>
      </c>
      <c r="Q679" s="7">
        <v>22.428000000000001</v>
      </c>
      <c r="R679" s="8">
        <v>7.3</v>
      </c>
      <c r="S679" s="16">
        <f t="shared" si="130"/>
        <v>105280.97999999998</v>
      </c>
      <c r="T679" s="16">
        <f t="shared" si="131"/>
        <v>10.6785</v>
      </c>
      <c r="U679" s="17">
        <f t="shared" si="132"/>
        <v>1023.75</v>
      </c>
      <c r="V679">
        <f t="shared" si="133"/>
        <v>324</v>
      </c>
      <c r="W679">
        <f t="shared" si="134"/>
        <v>595</v>
      </c>
      <c r="X679">
        <f t="shared" si="135"/>
        <v>324</v>
      </c>
      <c r="Y679" s="17">
        <f t="shared" si="136"/>
        <v>324.94129629629623</v>
      </c>
      <c r="Z679" t="str">
        <f t="shared" si="137"/>
        <v>Bad Product</v>
      </c>
      <c r="AA679" t="str">
        <f t="shared" si="138"/>
        <v>Bad</v>
      </c>
      <c r="AB679" t="str">
        <f t="shared" si="139"/>
        <v>Medium</v>
      </c>
      <c r="AC679">
        <f t="shared" si="140"/>
        <v>35053.420499999993</v>
      </c>
      <c r="AD679">
        <f t="shared" si="141"/>
        <v>18695.239500000003</v>
      </c>
      <c r="AE679">
        <f t="shared" si="142"/>
        <v>12715.395000000002</v>
      </c>
    </row>
    <row r="680" spans="1:31" ht="15.75" customHeight="1" x14ac:dyDescent="0.2">
      <c r="A680" s="1"/>
      <c r="B680" s="6" t="s">
        <v>713</v>
      </c>
      <c r="C680" s="6" t="s">
        <v>18</v>
      </c>
      <c r="D680" s="6" t="s">
        <v>19</v>
      </c>
      <c r="E680" s="6" t="s">
        <v>20</v>
      </c>
      <c r="F680" s="6" t="s">
        <v>21</v>
      </c>
      <c r="G680" s="6" t="s">
        <v>44</v>
      </c>
      <c r="H680" s="7">
        <v>73.47</v>
      </c>
      <c r="I680" s="9">
        <v>4</v>
      </c>
      <c r="J680" s="7">
        <v>14.694000000000001</v>
      </c>
      <c r="K680" s="7">
        <v>308.57400000000001</v>
      </c>
      <c r="L680" s="12">
        <v>43519</v>
      </c>
      <c r="M680" s="14">
        <v>0.77083333333333337</v>
      </c>
      <c r="N680" s="6" t="s">
        <v>29</v>
      </c>
      <c r="O680" s="7">
        <v>293.88</v>
      </c>
      <c r="P680" s="2">
        <v>4.7619047620000003</v>
      </c>
      <c r="Q680" s="7">
        <v>14.694000000000001</v>
      </c>
      <c r="R680" s="8">
        <v>6</v>
      </c>
      <c r="S680" s="16">
        <f t="shared" si="130"/>
        <v>104809.99199999995</v>
      </c>
      <c r="T680" s="16">
        <f t="shared" si="131"/>
        <v>10.6785</v>
      </c>
      <c r="U680" s="17">
        <f t="shared" si="132"/>
        <v>1023.75</v>
      </c>
      <c r="V680">
        <f t="shared" si="133"/>
        <v>323</v>
      </c>
      <c r="W680">
        <f t="shared" si="134"/>
        <v>595</v>
      </c>
      <c r="X680">
        <f t="shared" si="135"/>
        <v>323</v>
      </c>
      <c r="Y680" s="17">
        <f t="shared" si="136"/>
        <v>324.48913931888529</v>
      </c>
      <c r="Z680" t="str">
        <f t="shared" si="137"/>
        <v>Bad Product</v>
      </c>
      <c r="AA680" t="str">
        <f t="shared" si="138"/>
        <v>Bad</v>
      </c>
      <c r="AB680" t="str">
        <f t="shared" si="139"/>
        <v>Low</v>
      </c>
      <c r="AC680">
        <f t="shared" si="140"/>
        <v>34582.432499999995</v>
      </c>
      <c r="AD680">
        <f t="shared" si="141"/>
        <v>18224.251499999998</v>
      </c>
      <c r="AE680">
        <f t="shared" si="142"/>
        <v>12715.395000000002</v>
      </c>
    </row>
    <row r="681" spans="1:31" ht="15.75" customHeight="1" x14ac:dyDescent="0.2">
      <c r="A681" s="1"/>
      <c r="B681" s="6" t="s">
        <v>714</v>
      </c>
      <c r="C681" s="6" t="s">
        <v>25</v>
      </c>
      <c r="D681" s="6" t="s">
        <v>26</v>
      </c>
      <c r="E681" s="6" t="s">
        <v>27</v>
      </c>
      <c r="F681" s="6" t="s">
        <v>31</v>
      </c>
      <c r="G681" s="6" t="s">
        <v>22</v>
      </c>
      <c r="H681" s="7">
        <v>58.95</v>
      </c>
      <c r="I681" s="9">
        <v>10</v>
      </c>
      <c r="J681" s="7">
        <v>29.475000000000001</v>
      </c>
      <c r="K681" s="7">
        <v>618.97500000000002</v>
      </c>
      <c r="L681" s="12">
        <v>43503</v>
      </c>
      <c r="M681" s="14">
        <v>0.6020833333333333</v>
      </c>
      <c r="N681" s="6" t="s">
        <v>23</v>
      </c>
      <c r="O681" s="7">
        <v>589.5</v>
      </c>
      <c r="P681" s="2">
        <v>4.7619047620000003</v>
      </c>
      <c r="Q681" s="7">
        <v>29.475000000000001</v>
      </c>
      <c r="R681" s="8">
        <v>8.1</v>
      </c>
      <c r="S681" s="16">
        <f t="shared" si="130"/>
        <v>104501.41799999996</v>
      </c>
      <c r="T681" s="16">
        <f t="shared" si="131"/>
        <v>10.6785</v>
      </c>
      <c r="U681" s="17">
        <f t="shared" si="132"/>
        <v>1023.75</v>
      </c>
      <c r="V681">
        <f t="shared" si="133"/>
        <v>322</v>
      </c>
      <c r="W681">
        <f t="shared" si="134"/>
        <v>595</v>
      </c>
      <c r="X681">
        <f t="shared" si="135"/>
        <v>322</v>
      </c>
      <c r="Y681" s="17">
        <f t="shared" si="136"/>
        <v>324.53856521739118</v>
      </c>
      <c r="Z681" t="str">
        <f t="shared" si="137"/>
        <v>Good Product</v>
      </c>
      <c r="AA681" t="str">
        <f t="shared" si="138"/>
        <v>Good</v>
      </c>
      <c r="AB681" t="str">
        <f t="shared" si="139"/>
        <v>High</v>
      </c>
      <c r="AC681">
        <f t="shared" si="140"/>
        <v>34582.432499999995</v>
      </c>
      <c r="AD681">
        <f t="shared" si="141"/>
        <v>18224.251499999998</v>
      </c>
      <c r="AE681">
        <f t="shared" si="142"/>
        <v>12715.395000000002</v>
      </c>
    </row>
    <row r="682" spans="1:31" ht="15.75" customHeight="1" x14ac:dyDescent="0.2">
      <c r="A682" s="1"/>
      <c r="B682" s="6" t="s">
        <v>715</v>
      </c>
      <c r="C682" s="6" t="s">
        <v>18</v>
      </c>
      <c r="D682" s="6" t="s">
        <v>19</v>
      </c>
      <c r="E682" s="6" t="s">
        <v>20</v>
      </c>
      <c r="F682" s="6" t="s">
        <v>31</v>
      </c>
      <c r="G682" s="6" t="s">
        <v>44</v>
      </c>
      <c r="H682" s="7">
        <v>48.5</v>
      </c>
      <c r="I682" s="9">
        <v>6</v>
      </c>
      <c r="J682" s="7">
        <v>14.55</v>
      </c>
      <c r="K682" s="7">
        <v>305.55</v>
      </c>
      <c r="L682" s="12">
        <v>43476</v>
      </c>
      <c r="M682" s="14">
        <v>0.58125000000000004</v>
      </c>
      <c r="N682" s="6" t="s">
        <v>23</v>
      </c>
      <c r="O682" s="7">
        <v>291</v>
      </c>
      <c r="P682" s="2">
        <v>4.7619047620000003</v>
      </c>
      <c r="Q682" s="7">
        <v>14.55</v>
      </c>
      <c r="R682" s="8">
        <v>9.4</v>
      </c>
      <c r="S682" s="16">
        <f t="shared" si="130"/>
        <v>103882.44299999996</v>
      </c>
      <c r="T682" s="16">
        <f t="shared" si="131"/>
        <v>10.6785</v>
      </c>
      <c r="U682" s="17">
        <f t="shared" si="132"/>
        <v>1023.75</v>
      </c>
      <c r="V682">
        <f t="shared" si="133"/>
        <v>321</v>
      </c>
      <c r="W682">
        <f t="shared" si="134"/>
        <v>595</v>
      </c>
      <c r="X682">
        <f t="shared" si="135"/>
        <v>321</v>
      </c>
      <c r="Y682" s="17">
        <f t="shared" si="136"/>
        <v>323.62131775700919</v>
      </c>
      <c r="Z682" t="str">
        <f t="shared" si="137"/>
        <v>Good Product</v>
      </c>
      <c r="AA682" t="str">
        <f t="shared" si="138"/>
        <v>Bad</v>
      </c>
      <c r="AB682" t="str">
        <f t="shared" si="139"/>
        <v>High</v>
      </c>
      <c r="AC682">
        <f t="shared" si="140"/>
        <v>34582.432499999995</v>
      </c>
      <c r="AD682">
        <f t="shared" si="141"/>
        <v>18224.251499999998</v>
      </c>
      <c r="AE682">
        <f t="shared" si="142"/>
        <v>12715.395000000002</v>
      </c>
    </row>
    <row r="683" spans="1:31" ht="15.75" customHeight="1" x14ac:dyDescent="0.2">
      <c r="A683" s="1"/>
      <c r="B683" s="6" t="s">
        <v>716</v>
      </c>
      <c r="C683" s="6" t="s">
        <v>42</v>
      </c>
      <c r="D683" s="6" t="s">
        <v>43</v>
      </c>
      <c r="E683" s="6" t="s">
        <v>20</v>
      </c>
      <c r="F683" s="6" t="s">
        <v>21</v>
      </c>
      <c r="G683" s="6" t="s">
        <v>28</v>
      </c>
      <c r="H683" s="7">
        <v>39.479999999999997</v>
      </c>
      <c r="I683" s="9">
        <v>1</v>
      </c>
      <c r="J683" s="7">
        <v>1.974</v>
      </c>
      <c r="K683" s="7">
        <v>41.454000000000001</v>
      </c>
      <c r="L683" s="12">
        <v>43508</v>
      </c>
      <c r="M683" s="14">
        <v>0.82152777777777775</v>
      </c>
      <c r="N683" s="6" t="s">
        <v>29</v>
      </c>
      <c r="O683" s="7">
        <v>39.479999999999997</v>
      </c>
      <c r="P683" s="2">
        <v>4.7619047620000003</v>
      </c>
      <c r="Q683" s="7">
        <v>1.974</v>
      </c>
      <c r="R683" s="8">
        <v>6.5</v>
      </c>
      <c r="S683" s="16">
        <f t="shared" si="130"/>
        <v>103576.89299999997</v>
      </c>
      <c r="T683" s="16">
        <f t="shared" si="131"/>
        <v>10.6785</v>
      </c>
      <c r="U683" s="17">
        <f t="shared" si="132"/>
        <v>1023.75</v>
      </c>
      <c r="V683">
        <f t="shared" si="133"/>
        <v>320</v>
      </c>
      <c r="W683">
        <f t="shared" si="134"/>
        <v>595</v>
      </c>
      <c r="X683">
        <f t="shared" si="135"/>
        <v>320</v>
      </c>
      <c r="Y683" s="17">
        <f t="shared" si="136"/>
        <v>323.67779062499989</v>
      </c>
      <c r="Z683" t="str">
        <f t="shared" si="137"/>
        <v>Bad Product</v>
      </c>
      <c r="AA683" t="str">
        <f t="shared" si="138"/>
        <v>Bad</v>
      </c>
      <c r="AB683" t="str">
        <f t="shared" si="139"/>
        <v>Medium</v>
      </c>
      <c r="AC683">
        <f t="shared" si="140"/>
        <v>34582.432499999995</v>
      </c>
      <c r="AD683">
        <f t="shared" si="141"/>
        <v>18224.251499999998</v>
      </c>
      <c r="AE683">
        <f t="shared" si="142"/>
        <v>12409.845000000003</v>
      </c>
    </row>
    <row r="684" spans="1:31" ht="15.75" customHeight="1" x14ac:dyDescent="0.2">
      <c r="A684" s="1"/>
      <c r="B684" s="6" t="s">
        <v>717</v>
      </c>
      <c r="C684" s="6" t="s">
        <v>42</v>
      </c>
      <c r="D684" s="6" t="s">
        <v>43</v>
      </c>
      <c r="E684" s="6" t="s">
        <v>27</v>
      </c>
      <c r="F684" s="6" t="s">
        <v>21</v>
      </c>
      <c r="G684" s="6" t="s">
        <v>36</v>
      </c>
      <c r="H684" s="7">
        <v>34.81</v>
      </c>
      <c r="I684" s="9">
        <v>1</v>
      </c>
      <c r="J684" s="7">
        <v>1.7404999999999999</v>
      </c>
      <c r="K684" s="7">
        <v>36.5505</v>
      </c>
      <c r="L684" s="12">
        <v>43479</v>
      </c>
      <c r="M684" s="14">
        <v>0.42430555555555555</v>
      </c>
      <c r="N684" s="6" t="s">
        <v>33</v>
      </c>
      <c r="O684" s="7">
        <v>34.81</v>
      </c>
      <c r="P684" s="2">
        <v>4.7619047620000003</v>
      </c>
      <c r="Q684" s="7">
        <v>1.7404999999999999</v>
      </c>
      <c r="R684" s="8">
        <v>7</v>
      </c>
      <c r="S684" s="16">
        <f t="shared" si="130"/>
        <v>103535.43899999997</v>
      </c>
      <c r="T684" s="16">
        <f t="shared" si="131"/>
        <v>10.6785</v>
      </c>
      <c r="U684" s="17">
        <f t="shared" si="132"/>
        <v>1023.75</v>
      </c>
      <c r="V684">
        <f t="shared" si="133"/>
        <v>319</v>
      </c>
      <c r="W684">
        <f t="shared" si="134"/>
        <v>595</v>
      </c>
      <c r="X684">
        <f t="shared" si="135"/>
        <v>319</v>
      </c>
      <c r="Y684" s="17">
        <f t="shared" si="136"/>
        <v>324.56250470219425</v>
      </c>
      <c r="Z684" t="str">
        <f t="shared" si="137"/>
        <v>Bad Product</v>
      </c>
      <c r="AA684" t="str">
        <f t="shared" si="138"/>
        <v>Bad</v>
      </c>
      <c r="AB684" t="str">
        <f t="shared" si="139"/>
        <v>Medium</v>
      </c>
      <c r="AC684">
        <f t="shared" si="140"/>
        <v>34540.97849999999</v>
      </c>
      <c r="AD684">
        <f t="shared" si="141"/>
        <v>18182.797499999997</v>
      </c>
      <c r="AE684">
        <f t="shared" si="142"/>
        <v>12409.845000000003</v>
      </c>
    </row>
    <row r="685" spans="1:31" ht="15.75" customHeight="1" x14ac:dyDescent="0.2">
      <c r="A685" s="1"/>
      <c r="B685" s="6" t="s">
        <v>718</v>
      </c>
      <c r="C685" s="6" t="s">
        <v>25</v>
      </c>
      <c r="D685" s="6" t="s">
        <v>26</v>
      </c>
      <c r="E685" s="6" t="s">
        <v>27</v>
      </c>
      <c r="F685" s="6" t="s">
        <v>21</v>
      </c>
      <c r="G685" s="6" t="s">
        <v>46</v>
      </c>
      <c r="H685" s="7">
        <v>49.32</v>
      </c>
      <c r="I685" s="9">
        <v>6</v>
      </c>
      <c r="J685" s="7">
        <v>14.795999999999999</v>
      </c>
      <c r="K685" s="7">
        <v>310.71600000000001</v>
      </c>
      <c r="L685" s="12">
        <v>43474</v>
      </c>
      <c r="M685" s="14">
        <v>0.57361111111111107</v>
      </c>
      <c r="N685" s="6" t="s">
        <v>23</v>
      </c>
      <c r="O685" s="7">
        <v>295.92</v>
      </c>
      <c r="P685" s="2">
        <v>4.7619047620000003</v>
      </c>
      <c r="Q685" s="7">
        <v>14.795999999999999</v>
      </c>
      <c r="R685" s="8">
        <v>7.1</v>
      </c>
      <c r="S685" s="16">
        <f t="shared" si="130"/>
        <v>103498.88849999996</v>
      </c>
      <c r="T685" s="16">
        <f t="shared" si="131"/>
        <v>10.6785</v>
      </c>
      <c r="U685" s="17">
        <f t="shared" si="132"/>
        <v>1023.75</v>
      </c>
      <c r="V685">
        <f t="shared" si="133"/>
        <v>318</v>
      </c>
      <c r="W685">
        <f t="shared" si="134"/>
        <v>595</v>
      </c>
      <c r="X685">
        <f t="shared" si="135"/>
        <v>318</v>
      </c>
      <c r="Y685" s="17">
        <f t="shared" si="136"/>
        <v>325.46820283018855</v>
      </c>
      <c r="Z685" t="str">
        <f t="shared" si="137"/>
        <v>Bad Product</v>
      </c>
      <c r="AA685" t="str">
        <f t="shared" si="138"/>
        <v>Bad</v>
      </c>
      <c r="AB685" t="str">
        <f t="shared" si="139"/>
        <v>Medium</v>
      </c>
      <c r="AC685">
        <f t="shared" si="140"/>
        <v>34504.427999999993</v>
      </c>
      <c r="AD685">
        <f t="shared" si="141"/>
        <v>18146.246999999999</v>
      </c>
      <c r="AE685">
        <f t="shared" si="142"/>
        <v>12409.845000000003</v>
      </c>
    </row>
    <row r="686" spans="1:31" ht="15.75" customHeight="1" x14ac:dyDescent="0.2">
      <c r="A686" s="1"/>
      <c r="B686" s="6" t="s">
        <v>719</v>
      </c>
      <c r="C686" s="6" t="s">
        <v>18</v>
      </c>
      <c r="D686" s="6" t="s">
        <v>19</v>
      </c>
      <c r="E686" s="6" t="s">
        <v>20</v>
      </c>
      <c r="F686" s="6" t="s">
        <v>31</v>
      </c>
      <c r="G686" s="6" t="s">
        <v>46</v>
      </c>
      <c r="H686" s="7">
        <v>21.48</v>
      </c>
      <c r="I686" s="9">
        <v>2</v>
      </c>
      <c r="J686" s="7">
        <v>2.1480000000000001</v>
      </c>
      <c r="K686" s="7">
        <v>45.107999999999997</v>
      </c>
      <c r="L686" s="12">
        <v>43523</v>
      </c>
      <c r="M686" s="14">
        <v>0.51527777777777772</v>
      </c>
      <c r="N686" s="6" t="s">
        <v>23</v>
      </c>
      <c r="O686" s="7">
        <v>42.96</v>
      </c>
      <c r="P686" s="2">
        <v>4.7619047620000003</v>
      </c>
      <c r="Q686" s="7">
        <v>2.1480000000000001</v>
      </c>
      <c r="R686" s="8">
        <v>6.6</v>
      </c>
      <c r="S686" s="16">
        <f t="shared" si="130"/>
        <v>103188.17249999996</v>
      </c>
      <c r="T686" s="16">
        <f t="shared" si="131"/>
        <v>10.6785</v>
      </c>
      <c r="U686" s="17">
        <f t="shared" si="132"/>
        <v>1023.75</v>
      </c>
      <c r="V686">
        <f t="shared" si="133"/>
        <v>317</v>
      </c>
      <c r="W686">
        <f t="shared" si="134"/>
        <v>595</v>
      </c>
      <c r="X686">
        <f t="shared" si="135"/>
        <v>317</v>
      </c>
      <c r="Y686" s="17">
        <f t="shared" si="136"/>
        <v>325.51473974763394</v>
      </c>
      <c r="Z686" t="str">
        <f t="shared" si="137"/>
        <v>Bad Product</v>
      </c>
      <c r="AA686" t="str">
        <f t="shared" si="138"/>
        <v>Bad</v>
      </c>
      <c r="AB686" t="str">
        <f t="shared" si="139"/>
        <v>Medium</v>
      </c>
      <c r="AC686">
        <f t="shared" si="140"/>
        <v>34504.427999999993</v>
      </c>
      <c r="AD686">
        <f t="shared" si="141"/>
        <v>18146.246999999999</v>
      </c>
      <c r="AE686">
        <f t="shared" si="142"/>
        <v>12409.845000000003</v>
      </c>
    </row>
    <row r="687" spans="1:31" ht="15.75" customHeight="1" x14ac:dyDescent="0.2">
      <c r="A687" s="1"/>
      <c r="B687" s="6" t="s">
        <v>720</v>
      </c>
      <c r="C687" s="6" t="s">
        <v>42</v>
      </c>
      <c r="D687" s="6" t="s">
        <v>43</v>
      </c>
      <c r="E687" s="6" t="s">
        <v>20</v>
      </c>
      <c r="F687" s="6" t="s">
        <v>21</v>
      </c>
      <c r="G687" s="6" t="s">
        <v>36</v>
      </c>
      <c r="H687" s="7">
        <v>23.08</v>
      </c>
      <c r="I687" s="9">
        <v>6</v>
      </c>
      <c r="J687" s="7">
        <v>6.9240000000000004</v>
      </c>
      <c r="K687" s="7">
        <v>145.404</v>
      </c>
      <c r="L687" s="12">
        <v>43489</v>
      </c>
      <c r="M687" s="14">
        <v>0.80555555555555558</v>
      </c>
      <c r="N687" s="6" t="s">
        <v>23</v>
      </c>
      <c r="O687" s="7">
        <v>138.47999999999999</v>
      </c>
      <c r="P687" s="2">
        <v>4.7619047620000003</v>
      </c>
      <c r="Q687" s="7">
        <v>6.9240000000000004</v>
      </c>
      <c r="R687" s="8">
        <v>4.9000000000000004</v>
      </c>
      <c r="S687" s="16">
        <f t="shared" si="130"/>
        <v>103143.06449999996</v>
      </c>
      <c r="T687" s="16">
        <f t="shared" si="131"/>
        <v>10.6785</v>
      </c>
      <c r="U687" s="17">
        <f t="shared" si="132"/>
        <v>1023.75</v>
      </c>
      <c r="V687">
        <f t="shared" si="133"/>
        <v>316</v>
      </c>
      <c r="W687">
        <f t="shared" si="134"/>
        <v>595</v>
      </c>
      <c r="X687">
        <f t="shared" si="135"/>
        <v>316</v>
      </c>
      <c r="Y687" s="17">
        <f t="shared" si="136"/>
        <v>326.40210284810115</v>
      </c>
      <c r="Z687" t="str">
        <f t="shared" si="137"/>
        <v>Bad Product</v>
      </c>
      <c r="AA687" t="str">
        <f t="shared" si="138"/>
        <v>Bad</v>
      </c>
      <c r="AB687" t="str">
        <f t="shared" si="139"/>
        <v>Low</v>
      </c>
      <c r="AC687">
        <f t="shared" si="140"/>
        <v>34504.427999999993</v>
      </c>
      <c r="AD687">
        <f t="shared" si="141"/>
        <v>18146.246999999999</v>
      </c>
      <c r="AE687">
        <f t="shared" si="142"/>
        <v>12364.737000000003</v>
      </c>
    </row>
    <row r="688" spans="1:31" ht="15.75" customHeight="1" x14ac:dyDescent="0.2">
      <c r="A688" s="1"/>
      <c r="B688" s="6" t="s">
        <v>721</v>
      </c>
      <c r="C688" s="6" t="s">
        <v>42</v>
      </c>
      <c r="D688" s="6" t="s">
        <v>43</v>
      </c>
      <c r="E688" s="6" t="s">
        <v>20</v>
      </c>
      <c r="F688" s="6" t="s">
        <v>21</v>
      </c>
      <c r="G688" s="6" t="s">
        <v>32</v>
      </c>
      <c r="H688" s="7">
        <v>49.1</v>
      </c>
      <c r="I688" s="9">
        <v>2</v>
      </c>
      <c r="J688" s="7">
        <v>4.91</v>
      </c>
      <c r="K688" s="7">
        <v>103.11</v>
      </c>
      <c r="L688" s="12">
        <v>43473</v>
      </c>
      <c r="M688" s="14">
        <v>0.54027777777777775</v>
      </c>
      <c r="N688" s="6" t="s">
        <v>33</v>
      </c>
      <c r="O688" s="7">
        <v>98.2</v>
      </c>
      <c r="P688" s="2">
        <v>4.7619047620000003</v>
      </c>
      <c r="Q688" s="7">
        <v>4.91</v>
      </c>
      <c r="R688" s="8">
        <v>6.4</v>
      </c>
      <c r="S688" s="16">
        <f t="shared" si="130"/>
        <v>102997.66049999997</v>
      </c>
      <c r="T688" s="16">
        <f t="shared" si="131"/>
        <v>10.6785</v>
      </c>
      <c r="U688" s="17">
        <f t="shared" si="132"/>
        <v>1023.75</v>
      </c>
      <c r="V688">
        <f t="shared" si="133"/>
        <v>315</v>
      </c>
      <c r="W688">
        <f t="shared" si="134"/>
        <v>595</v>
      </c>
      <c r="X688">
        <f t="shared" si="135"/>
        <v>315</v>
      </c>
      <c r="Y688" s="17">
        <f t="shared" si="136"/>
        <v>326.97669999999988</v>
      </c>
      <c r="Z688" t="str">
        <f t="shared" si="137"/>
        <v>Bad Product</v>
      </c>
      <c r="AA688" t="str">
        <f t="shared" si="138"/>
        <v>Bad</v>
      </c>
      <c r="AB688" t="str">
        <f t="shared" si="139"/>
        <v>Low</v>
      </c>
      <c r="AC688">
        <f t="shared" si="140"/>
        <v>34359.02399999999</v>
      </c>
      <c r="AD688">
        <f t="shared" si="141"/>
        <v>18000.842999999997</v>
      </c>
      <c r="AE688">
        <f t="shared" si="142"/>
        <v>12364.737000000003</v>
      </c>
    </row>
    <row r="689" spans="1:31" ht="15.75" customHeight="1" x14ac:dyDescent="0.2">
      <c r="A689" s="1"/>
      <c r="B689" s="6" t="s">
        <v>722</v>
      </c>
      <c r="C689" s="6" t="s">
        <v>42</v>
      </c>
      <c r="D689" s="6" t="s">
        <v>43</v>
      </c>
      <c r="E689" s="6" t="s">
        <v>20</v>
      </c>
      <c r="F689" s="6" t="s">
        <v>21</v>
      </c>
      <c r="G689" s="6" t="s">
        <v>36</v>
      </c>
      <c r="H689" s="7">
        <v>64.83</v>
      </c>
      <c r="I689" s="9">
        <v>2</v>
      </c>
      <c r="J689" s="7">
        <v>6.4829999999999997</v>
      </c>
      <c r="K689" s="7">
        <v>136.143</v>
      </c>
      <c r="L689" s="12">
        <v>43473</v>
      </c>
      <c r="M689" s="14">
        <v>0.49930555555555556</v>
      </c>
      <c r="N689" s="6" t="s">
        <v>33</v>
      </c>
      <c r="O689" s="7">
        <v>129.66</v>
      </c>
      <c r="P689" s="2">
        <v>4.7619047620000003</v>
      </c>
      <c r="Q689" s="7">
        <v>6.4829999999999997</v>
      </c>
      <c r="R689" s="8">
        <v>8</v>
      </c>
      <c r="S689" s="16">
        <f t="shared" si="130"/>
        <v>102894.55049999997</v>
      </c>
      <c r="T689" s="16">
        <f t="shared" si="131"/>
        <v>10.6785</v>
      </c>
      <c r="U689" s="17">
        <f t="shared" si="132"/>
        <v>1023.75</v>
      </c>
      <c r="V689">
        <f t="shared" si="133"/>
        <v>314</v>
      </c>
      <c r="W689">
        <f t="shared" si="134"/>
        <v>595</v>
      </c>
      <c r="X689">
        <f t="shared" si="135"/>
        <v>314</v>
      </c>
      <c r="Y689" s="17">
        <f t="shared" si="136"/>
        <v>327.68965127388526</v>
      </c>
      <c r="Z689" t="str">
        <f t="shared" si="137"/>
        <v>Bad Product</v>
      </c>
      <c r="AA689" t="str">
        <f t="shared" si="138"/>
        <v>Bad</v>
      </c>
      <c r="AB689" t="str">
        <f t="shared" si="139"/>
        <v>Medium</v>
      </c>
      <c r="AC689">
        <f t="shared" si="140"/>
        <v>34255.91399999999</v>
      </c>
      <c r="AD689">
        <f t="shared" si="141"/>
        <v>17897.733</v>
      </c>
      <c r="AE689">
        <f t="shared" si="142"/>
        <v>12364.737000000003</v>
      </c>
    </row>
    <row r="690" spans="1:31" ht="15.75" customHeight="1" x14ac:dyDescent="0.2">
      <c r="A690" s="1"/>
      <c r="B690" s="6" t="s">
        <v>723</v>
      </c>
      <c r="C690" s="6" t="s">
        <v>18</v>
      </c>
      <c r="D690" s="6" t="s">
        <v>19</v>
      </c>
      <c r="E690" s="6" t="s">
        <v>20</v>
      </c>
      <c r="F690" s="6" t="s">
        <v>31</v>
      </c>
      <c r="G690" s="6" t="s">
        <v>32</v>
      </c>
      <c r="H690" s="7">
        <v>63.56</v>
      </c>
      <c r="I690" s="9">
        <v>10</v>
      </c>
      <c r="J690" s="7">
        <v>31.78</v>
      </c>
      <c r="K690" s="7">
        <v>667.38</v>
      </c>
      <c r="L690" s="12">
        <v>43481</v>
      </c>
      <c r="M690" s="14">
        <v>0.74930555555555556</v>
      </c>
      <c r="N690" s="6" t="s">
        <v>29</v>
      </c>
      <c r="O690" s="7">
        <v>635.6</v>
      </c>
      <c r="P690" s="2">
        <v>4.7619047620000003</v>
      </c>
      <c r="Q690" s="7">
        <v>31.78</v>
      </c>
      <c r="R690" s="8">
        <v>4.3</v>
      </c>
      <c r="S690" s="16">
        <f t="shared" si="130"/>
        <v>102758.40749999997</v>
      </c>
      <c r="T690" s="16">
        <f t="shared" si="131"/>
        <v>10.6785</v>
      </c>
      <c r="U690" s="17">
        <f t="shared" si="132"/>
        <v>1023.75</v>
      </c>
      <c r="V690">
        <f t="shared" si="133"/>
        <v>313</v>
      </c>
      <c r="W690">
        <f t="shared" si="134"/>
        <v>595</v>
      </c>
      <c r="X690">
        <f t="shared" si="135"/>
        <v>313</v>
      </c>
      <c r="Y690" s="17">
        <f t="shared" si="136"/>
        <v>328.30162140575072</v>
      </c>
      <c r="Z690" t="str">
        <f t="shared" si="137"/>
        <v>Bad Product</v>
      </c>
      <c r="AA690" t="str">
        <f t="shared" si="138"/>
        <v>Bad</v>
      </c>
      <c r="AB690" t="str">
        <f t="shared" si="139"/>
        <v>Low</v>
      </c>
      <c r="AC690">
        <f t="shared" si="140"/>
        <v>34119.770999999993</v>
      </c>
      <c r="AD690">
        <f t="shared" si="141"/>
        <v>17761.59</v>
      </c>
      <c r="AE690">
        <f t="shared" si="142"/>
        <v>12364.737000000003</v>
      </c>
    </row>
    <row r="691" spans="1:31" ht="15.75" customHeight="1" x14ac:dyDescent="0.2">
      <c r="A691" s="1"/>
      <c r="B691" s="6" t="s">
        <v>724</v>
      </c>
      <c r="C691" s="6" t="s">
        <v>25</v>
      </c>
      <c r="D691" s="6" t="s">
        <v>26</v>
      </c>
      <c r="E691" s="6" t="s">
        <v>20</v>
      </c>
      <c r="F691" s="6" t="s">
        <v>31</v>
      </c>
      <c r="G691" s="6" t="s">
        <v>36</v>
      </c>
      <c r="H691" s="7">
        <v>72.88</v>
      </c>
      <c r="I691" s="9">
        <v>2</v>
      </c>
      <c r="J691" s="7">
        <v>7.2880000000000003</v>
      </c>
      <c r="K691" s="7">
        <v>153.048</v>
      </c>
      <c r="L691" s="12">
        <v>43537</v>
      </c>
      <c r="M691" s="14">
        <v>0.53541666666666665</v>
      </c>
      <c r="N691" s="6" t="s">
        <v>29</v>
      </c>
      <c r="O691" s="7">
        <v>145.76</v>
      </c>
      <c r="P691" s="2">
        <v>4.7619047620000003</v>
      </c>
      <c r="Q691" s="7">
        <v>7.2880000000000003</v>
      </c>
      <c r="R691" s="8">
        <v>6.1</v>
      </c>
      <c r="S691" s="16">
        <f t="shared" si="130"/>
        <v>102091.02749999997</v>
      </c>
      <c r="T691" s="16">
        <f t="shared" si="131"/>
        <v>10.6785</v>
      </c>
      <c r="U691" s="17">
        <f t="shared" si="132"/>
        <v>1023.75</v>
      </c>
      <c r="V691">
        <f t="shared" si="133"/>
        <v>312</v>
      </c>
      <c r="W691">
        <f t="shared" si="134"/>
        <v>595</v>
      </c>
      <c r="X691">
        <f t="shared" si="135"/>
        <v>312</v>
      </c>
      <c r="Y691" s="17">
        <f t="shared" si="136"/>
        <v>327.21483173076911</v>
      </c>
      <c r="Z691" t="str">
        <f t="shared" si="137"/>
        <v>Bad Product</v>
      </c>
      <c r="AA691" t="str">
        <f t="shared" si="138"/>
        <v>Bad</v>
      </c>
      <c r="AB691" t="str">
        <f t="shared" si="139"/>
        <v>Low</v>
      </c>
      <c r="AC691">
        <f t="shared" si="140"/>
        <v>34119.770999999993</v>
      </c>
      <c r="AD691">
        <f t="shared" si="141"/>
        <v>17761.59</v>
      </c>
      <c r="AE691">
        <f t="shared" si="142"/>
        <v>11697.357000000002</v>
      </c>
    </row>
    <row r="692" spans="1:31" ht="15.75" customHeight="1" x14ac:dyDescent="0.2">
      <c r="A692" s="1"/>
      <c r="B692" s="6" t="s">
        <v>725</v>
      </c>
      <c r="C692" s="6" t="s">
        <v>18</v>
      </c>
      <c r="D692" s="6" t="s">
        <v>19</v>
      </c>
      <c r="E692" s="6" t="s">
        <v>27</v>
      </c>
      <c r="F692" s="6" t="s">
        <v>21</v>
      </c>
      <c r="G692" s="6" t="s">
        <v>44</v>
      </c>
      <c r="H692" s="7">
        <v>67.099999999999994</v>
      </c>
      <c r="I692" s="9">
        <v>3</v>
      </c>
      <c r="J692" s="7">
        <v>10.065</v>
      </c>
      <c r="K692" s="7">
        <v>211.36500000000001</v>
      </c>
      <c r="L692" s="12">
        <v>43511</v>
      </c>
      <c r="M692" s="14">
        <v>0.44166666666666665</v>
      </c>
      <c r="N692" s="6" t="s">
        <v>29</v>
      </c>
      <c r="O692" s="7">
        <v>201.3</v>
      </c>
      <c r="P692" s="2">
        <v>4.7619047620000003</v>
      </c>
      <c r="Q692" s="7">
        <v>10.065</v>
      </c>
      <c r="R692" s="8">
        <v>7.5</v>
      </c>
      <c r="S692" s="16">
        <f t="shared" si="130"/>
        <v>101937.97949999997</v>
      </c>
      <c r="T692" s="16">
        <f t="shared" si="131"/>
        <v>10.6785</v>
      </c>
      <c r="U692" s="17">
        <f t="shared" si="132"/>
        <v>1023.75</v>
      </c>
      <c r="V692">
        <f t="shared" si="133"/>
        <v>311</v>
      </c>
      <c r="W692">
        <f t="shared" si="134"/>
        <v>595</v>
      </c>
      <c r="X692">
        <f t="shared" si="135"/>
        <v>311</v>
      </c>
      <c r="Y692" s="17">
        <f t="shared" si="136"/>
        <v>327.77485369774911</v>
      </c>
      <c r="Z692" t="str">
        <f t="shared" si="137"/>
        <v>Bad Product</v>
      </c>
      <c r="AA692" t="str">
        <f t="shared" si="138"/>
        <v>Bad</v>
      </c>
      <c r="AB692" t="str">
        <f t="shared" si="139"/>
        <v>Medium</v>
      </c>
      <c r="AC692">
        <f t="shared" si="140"/>
        <v>34119.770999999993</v>
      </c>
      <c r="AD692">
        <f t="shared" si="141"/>
        <v>17761.59</v>
      </c>
      <c r="AE692">
        <f t="shared" si="142"/>
        <v>11697.357000000002</v>
      </c>
    </row>
    <row r="693" spans="1:31" ht="15.75" customHeight="1" x14ac:dyDescent="0.2">
      <c r="A693" s="1"/>
      <c r="B693" s="6" t="s">
        <v>726</v>
      </c>
      <c r="C693" s="6" t="s">
        <v>25</v>
      </c>
      <c r="D693" s="6" t="s">
        <v>26</v>
      </c>
      <c r="E693" s="6" t="s">
        <v>20</v>
      </c>
      <c r="F693" s="6" t="s">
        <v>21</v>
      </c>
      <c r="G693" s="6" t="s">
        <v>36</v>
      </c>
      <c r="H693" s="7">
        <v>70.19</v>
      </c>
      <c r="I693" s="9">
        <v>9</v>
      </c>
      <c r="J693" s="7">
        <v>31.5855</v>
      </c>
      <c r="K693" s="7">
        <v>663.29549999999995</v>
      </c>
      <c r="L693" s="12">
        <v>43490</v>
      </c>
      <c r="M693" s="14">
        <v>0.56805555555555554</v>
      </c>
      <c r="N693" s="6" t="s">
        <v>29</v>
      </c>
      <c r="O693" s="7">
        <v>631.71</v>
      </c>
      <c r="P693" s="2">
        <v>4.7619047620000003</v>
      </c>
      <c r="Q693" s="7">
        <v>31.5855</v>
      </c>
      <c r="R693" s="8">
        <v>6.7</v>
      </c>
      <c r="S693" s="16">
        <f t="shared" si="130"/>
        <v>101726.61449999997</v>
      </c>
      <c r="T693" s="16">
        <f t="shared" si="131"/>
        <v>10.6785</v>
      </c>
      <c r="U693" s="17">
        <f t="shared" si="132"/>
        <v>1023.75</v>
      </c>
      <c r="V693">
        <f t="shared" si="133"/>
        <v>310</v>
      </c>
      <c r="W693">
        <f t="shared" si="134"/>
        <v>595</v>
      </c>
      <c r="X693">
        <f t="shared" si="135"/>
        <v>310</v>
      </c>
      <c r="Y693" s="17">
        <f t="shared" si="136"/>
        <v>328.15036935483863</v>
      </c>
      <c r="Z693" t="str">
        <f t="shared" si="137"/>
        <v>Bad Product</v>
      </c>
      <c r="AA693" t="str">
        <f t="shared" si="138"/>
        <v>Bad</v>
      </c>
      <c r="AB693" t="str">
        <f t="shared" si="139"/>
        <v>Medium</v>
      </c>
      <c r="AC693">
        <f t="shared" si="140"/>
        <v>34119.770999999993</v>
      </c>
      <c r="AD693">
        <f t="shared" si="141"/>
        <v>17761.59</v>
      </c>
      <c r="AE693">
        <f t="shared" si="142"/>
        <v>11697.357000000002</v>
      </c>
    </row>
    <row r="694" spans="1:31" ht="15.75" customHeight="1" x14ac:dyDescent="0.2">
      <c r="A694" s="1"/>
      <c r="B694" s="6" t="s">
        <v>727</v>
      </c>
      <c r="C694" s="6" t="s">
        <v>25</v>
      </c>
      <c r="D694" s="6" t="s">
        <v>26</v>
      </c>
      <c r="E694" s="6" t="s">
        <v>20</v>
      </c>
      <c r="F694" s="6" t="s">
        <v>31</v>
      </c>
      <c r="G694" s="6" t="s">
        <v>44</v>
      </c>
      <c r="H694" s="7">
        <v>55.04</v>
      </c>
      <c r="I694" s="9">
        <v>7</v>
      </c>
      <c r="J694" s="7">
        <v>19.263999999999999</v>
      </c>
      <c r="K694" s="7">
        <v>404.54399999999998</v>
      </c>
      <c r="L694" s="12">
        <v>43536</v>
      </c>
      <c r="M694" s="14">
        <v>0.81874999999999998</v>
      </c>
      <c r="N694" s="6" t="s">
        <v>23</v>
      </c>
      <c r="O694" s="7">
        <v>385.28</v>
      </c>
      <c r="P694" s="2">
        <v>4.7619047620000003</v>
      </c>
      <c r="Q694" s="7">
        <v>19.263999999999999</v>
      </c>
      <c r="R694" s="8">
        <v>5.2</v>
      </c>
      <c r="S694" s="16">
        <f t="shared" si="130"/>
        <v>101063.31899999999</v>
      </c>
      <c r="T694" s="16">
        <f t="shared" si="131"/>
        <v>10.6785</v>
      </c>
      <c r="U694" s="17">
        <f t="shared" si="132"/>
        <v>1023.75</v>
      </c>
      <c r="V694">
        <f t="shared" si="133"/>
        <v>309</v>
      </c>
      <c r="W694">
        <f t="shared" si="134"/>
        <v>595</v>
      </c>
      <c r="X694">
        <f t="shared" si="135"/>
        <v>309</v>
      </c>
      <c r="Y694" s="17">
        <f t="shared" si="136"/>
        <v>327.06575728155337</v>
      </c>
      <c r="Z694" t="str">
        <f t="shared" si="137"/>
        <v>Bad Product</v>
      </c>
      <c r="AA694" t="str">
        <f t="shared" si="138"/>
        <v>Bad</v>
      </c>
      <c r="AB694" t="str">
        <f t="shared" si="139"/>
        <v>Low</v>
      </c>
      <c r="AC694">
        <f t="shared" si="140"/>
        <v>34119.770999999993</v>
      </c>
      <c r="AD694">
        <f t="shared" si="141"/>
        <v>17761.59</v>
      </c>
      <c r="AE694">
        <f t="shared" si="142"/>
        <v>11697.357000000002</v>
      </c>
    </row>
    <row r="695" spans="1:31" ht="15.75" customHeight="1" x14ac:dyDescent="0.2">
      <c r="A695" s="1"/>
      <c r="B695" s="6" t="s">
        <v>728</v>
      </c>
      <c r="C695" s="6" t="s">
        <v>18</v>
      </c>
      <c r="D695" s="6" t="s">
        <v>19</v>
      </c>
      <c r="E695" s="6" t="s">
        <v>20</v>
      </c>
      <c r="F695" s="6" t="s">
        <v>31</v>
      </c>
      <c r="G695" s="6" t="s">
        <v>22</v>
      </c>
      <c r="H695" s="7">
        <v>48.63</v>
      </c>
      <c r="I695" s="9">
        <v>10</v>
      </c>
      <c r="J695" s="7">
        <v>24.315000000000001</v>
      </c>
      <c r="K695" s="7">
        <v>510.61500000000001</v>
      </c>
      <c r="L695" s="12">
        <v>43528</v>
      </c>
      <c r="M695" s="14">
        <v>0.53055555555555556</v>
      </c>
      <c r="N695" s="6" t="s">
        <v>29</v>
      </c>
      <c r="O695" s="7">
        <v>486.3</v>
      </c>
      <c r="P695" s="2">
        <v>4.7619047620000003</v>
      </c>
      <c r="Q695" s="7">
        <v>24.315000000000001</v>
      </c>
      <c r="R695" s="8">
        <v>8.8000000000000007</v>
      </c>
      <c r="S695" s="16">
        <f t="shared" si="130"/>
        <v>100658.77499999998</v>
      </c>
      <c r="T695" s="16">
        <f t="shared" si="131"/>
        <v>10.6785</v>
      </c>
      <c r="U695" s="17">
        <f t="shared" si="132"/>
        <v>1023.75</v>
      </c>
      <c r="V695">
        <f t="shared" si="133"/>
        <v>308</v>
      </c>
      <c r="W695">
        <f t="shared" si="134"/>
        <v>595</v>
      </c>
      <c r="X695">
        <f t="shared" si="135"/>
        <v>308</v>
      </c>
      <c r="Y695" s="17">
        <f t="shared" si="136"/>
        <v>326.81420454545446</v>
      </c>
      <c r="Z695" t="str">
        <f t="shared" si="137"/>
        <v>Good Product</v>
      </c>
      <c r="AA695" t="str">
        <f t="shared" si="138"/>
        <v>Good</v>
      </c>
      <c r="AB695" t="str">
        <f t="shared" si="139"/>
        <v>High</v>
      </c>
      <c r="AC695">
        <f t="shared" si="140"/>
        <v>34119.770999999993</v>
      </c>
      <c r="AD695">
        <f t="shared" si="141"/>
        <v>17761.59</v>
      </c>
      <c r="AE695">
        <f t="shared" si="142"/>
        <v>11697.357000000002</v>
      </c>
    </row>
    <row r="696" spans="1:31" ht="15.75" customHeight="1" x14ac:dyDescent="0.2">
      <c r="A696" s="1"/>
      <c r="B696" s="6" t="s">
        <v>729</v>
      </c>
      <c r="C696" s="6" t="s">
        <v>25</v>
      </c>
      <c r="D696" s="6" t="s">
        <v>26</v>
      </c>
      <c r="E696" s="6" t="s">
        <v>20</v>
      </c>
      <c r="F696" s="6" t="s">
        <v>21</v>
      </c>
      <c r="G696" s="6" t="s">
        <v>46</v>
      </c>
      <c r="H696" s="7">
        <v>73.38</v>
      </c>
      <c r="I696" s="9">
        <v>7</v>
      </c>
      <c r="J696" s="7">
        <v>25.683</v>
      </c>
      <c r="K696" s="7">
        <v>539.34299999999996</v>
      </c>
      <c r="L696" s="12">
        <v>43506</v>
      </c>
      <c r="M696" s="14">
        <v>0.5805555555555556</v>
      </c>
      <c r="N696" s="6" t="s">
        <v>29</v>
      </c>
      <c r="O696" s="7">
        <v>513.66</v>
      </c>
      <c r="P696" s="2">
        <v>4.7619047620000003</v>
      </c>
      <c r="Q696" s="7">
        <v>25.683</v>
      </c>
      <c r="R696" s="8">
        <v>9.5</v>
      </c>
      <c r="S696" s="16">
        <f t="shared" si="130"/>
        <v>100148.15999999999</v>
      </c>
      <c r="T696" s="16">
        <f t="shared" si="131"/>
        <v>10.6785</v>
      </c>
      <c r="U696" s="17">
        <f t="shared" si="132"/>
        <v>1023.75</v>
      </c>
      <c r="V696">
        <f t="shared" si="133"/>
        <v>307</v>
      </c>
      <c r="W696">
        <f t="shared" si="134"/>
        <v>595</v>
      </c>
      <c r="X696">
        <f t="shared" si="135"/>
        <v>307</v>
      </c>
      <c r="Y696" s="17">
        <f t="shared" si="136"/>
        <v>326.21550488599343</v>
      </c>
      <c r="Z696" t="str">
        <f t="shared" si="137"/>
        <v>Good Product</v>
      </c>
      <c r="AA696" t="str">
        <f t="shared" si="138"/>
        <v>Good</v>
      </c>
      <c r="AB696" t="str">
        <f t="shared" si="139"/>
        <v>High</v>
      </c>
      <c r="AC696">
        <f t="shared" si="140"/>
        <v>34119.770999999993</v>
      </c>
      <c r="AD696">
        <f t="shared" si="141"/>
        <v>17761.59</v>
      </c>
      <c r="AE696">
        <f t="shared" si="142"/>
        <v>11186.742000000002</v>
      </c>
    </row>
    <row r="697" spans="1:31" ht="15.75" customHeight="1" x14ac:dyDescent="0.2">
      <c r="A697" s="1"/>
      <c r="B697" s="6" t="s">
        <v>730</v>
      </c>
      <c r="C697" s="6" t="s">
        <v>25</v>
      </c>
      <c r="D697" s="6" t="s">
        <v>26</v>
      </c>
      <c r="E697" s="6" t="s">
        <v>27</v>
      </c>
      <c r="F697" s="6" t="s">
        <v>21</v>
      </c>
      <c r="G697" s="6" t="s">
        <v>44</v>
      </c>
      <c r="H697" s="7">
        <v>52.6</v>
      </c>
      <c r="I697" s="9">
        <v>9</v>
      </c>
      <c r="J697" s="7">
        <v>23.67</v>
      </c>
      <c r="K697" s="7">
        <v>497.07</v>
      </c>
      <c r="L697" s="12">
        <v>43481</v>
      </c>
      <c r="M697" s="14">
        <v>0.61250000000000004</v>
      </c>
      <c r="N697" s="6" t="s">
        <v>29</v>
      </c>
      <c r="O697" s="7">
        <v>473.4</v>
      </c>
      <c r="P697" s="2">
        <v>4.7619047620000003</v>
      </c>
      <c r="Q697" s="7">
        <v>23.67</v>
      </c>
      <c r="R697" s="8">
        <v>7.6</v>
      </c>
      <c r="S697" s="16">
        <f t="shared" si="130"/>
        <v>99608.816999999995</v>
      </c>
      <c r="T697" s="16">
        <f t="shared" si="131"/>
        <v>10.6785</v>
      </c>
      <c r="U697" s="17">
        <f t="shared" si="132"/>
        <v>1023.75</v>
      </c>
      <c r="V697">
        <f t="shared" si="133"/>
        <v>306</v>
      </c>
      <c r="W697">
        <f t="shared" si="134"/>
        <v>595</v>
      </c>
      <c r="X697">
        <f t="shared" si="135"/>
        <v>306</v>
      </c>
      <c r="Y697" s="17">
        <f t="shared" si="136"/>
        <v>325.51900980392156</v>
      </c>
      <c r="Z697" t="str">
        <f t="shared" si="137"/>
        <v>Bad Product</v>
      </c>
      <c r="AA697" t="str">
        <f t="shared" si="138"/>
        <v>Bad</v>
      </c>
      <c r="AB697" t="str">
        <f t="shared" si="139"/>
        <v>Medium</v>
      </c>
      <c r="AC697">
        <f t="shared" si="140"/>
        <v>34119.770999999993</v>
      </c>
      <c r="AD697">
        <f t="shared" si="141"/>
        <v>17761.59</v>
      </c>
      <c r="AE697">
        <f t="shared" si="142"/>
        <v>11186.742000000002</v>
      </c>
    </row>
    <row r="698" spans="1:31" ht="15.75" customHeight="1" x14ac:dyDescent="0.2">
      <c r="A698" s="1"/>
      <c r="B698" s="6" t="s">
        <v>731</v>
      </c>
      <c r="C698" s="6" t="s">
        <v>18</v>
      </c>
      <c r="D698" s="6" t="s">
        <v>19</v>
      </c>
      <c r="E698" s="6" t="s">
        <v>20</v>
      </c>
      <c r="F698" s="6" t="s">
        <v>21</v>
      </c>
      <c r="G698" s="6" t="s">
        <v>32</v>
      </c>
      <c r="H698" s="7">
        <v>87.37</v>
      </c>
      <c r="I698" s="9">
        <v>5</v>
      </c>
      <c r="J698" s="7">
        <v>21.842500000000001</v>
      </c>
      <c r="K698" s="7">
        <v>458.6925</v>
      </c>
      <c r="L698" s="12">
        <v>43494</v>
      </c>
      <c r="M698" s="14">
        <v>0.82291666666666663</v>
      </c>
      <c r="N698" s="6" t="s">
        <v>29</v>
      </c>
      <c r="O698" s="7">
        <v>436.85</v>
      </c>
      <c r="P698" s="2">
        <v>4.7619047620000003</v>
      </c>
      <c r="Q698" s="7">
        <v>21.842500000000001</v>
      </c>
      <c r="R698" s="8">
        <v>6.6</v>
      </c>
      <c r="S698" s="16">
        <f t="shared" si="130"/>
        <v>99111.746999999974</v>
      </c>
      <c r="T698" s="16">
        <f t="shared" si="131"/>
        <v>10.6785</v>
      </c>
      <c r="U698" s="17">
        <f t="shared" si="132"/>
        <v>1023.75</v>
      </c>
      <c r="V698">
        <f t="shared" si="133"/>
        <v>305</v>
      </c>
      <c r="W698">
        <f t="shared" si="134"/>
        <v>595</v>
      </c>
      <c r="X698">
        <f t="shared" si="135"/>
        <v>305</v>
      </c>
      <c r="Y698" s="17">
        <f t="shared" si="136"/>
        <v>324.95654754098354</v>
      </c>
      <c r="Z698" t="str">
        <f t="shared" si="137"/>
        <v>Bad Product</v>
      </c>
      <c r="AA698" t="str">
        <f t="shared" si="138"/>
        <v>Bad</v>
      </c>
      <c r="AB698" t="str">
        <f t="shared" si="139"/>
        <v>Medium</v>
      </c>
      <c r="AC698">
        <f t="shared" si="140"/>
        <v>34119.770999999993</v>
      </c>
      <c r="AD698">
        <f t="shared" si="141"/>
        <v>17761.59</v>
      </c>
      <c r="AE698">
        <f t="shared" si="142"/>
        <v>11186.742000000002</v>
      </c>
    </row>
    <row r="699" spans="1:31" ht="15.75" customHeight="1" x14ac:dyDescent="0.2">
      <c r="A699" s="1"/>
      <c r="B699" s="6" t="s">
        <v>732</v>
      </c>
      <c r="C699" s="6" t="s">
        <v>18</v>
      </c>
      <c r="D699" s="6" t="s">
        <v>19</v>
      </c>
      <c r="E699" s="6" t="s">
        <v>20</v>
      </c>
      <c r="F699" s="6" t="s">
        <v>21</v>
      </c>
      <c r="G699" s="6" t="s">
        <v>36</v>
      </c>
      <c r="H699" s="7">
        <v>27.04</v>
      </c>
      <c r="I699" s="9">
        <v>4</v>
      </c>
      <c r="J699" s="7">
        <v>5.4080000000000004</v>
      </c>
      <c r="K699" s="7">
        <v>113.568</v>
      </c>
      <c r="L699" s="12">
        <v>43466</v>
      </c>
      <c r="M699" s="14">
        <v>0.85138888888888886</v>
      </c>
      <c r="N699" s="6" t="s">
        <v>23</v>
      </c>
      <c r="O699" s="7">
        <v>108.16</v>
      </c>
      <c r="P699" s="2">
        <v>4.7619047620000003</v>
      </c>
      <c r="Q699" s="7">
        <v>5.4080000000000004</v>
      </c>
      <c r="R699" s="8">
        <v>6.9</v>
      </c>
      <c r="S699" s="16">
        <f t="shared" si="130"/>
        <v>98653.054499999984</v>
      </c>
      <c r="T699" s="16">
        <f t="shared" si="131"/>
        <v>10.6785</v>
      </c>
      <c r="U699" s="17">
        <f t="shared" si="132"/>
        <v>1023.75</v>
      </c>
      <c r="V699">
        <f t="shared" si="133"/>
        <v>304</v>
      </c>
      <c r="W699">
        <f t="shared" si="134"/>
        <v>595</v>
      </c>
      <c r="X699">
        <f t="shared" si="135"/>
        <v>304</v>
      </c>
      <c r="Y699" s="17">
        <f t="shared" si="136"/>
        <v>324.51662664473679</v>
      </c>
      <c r="Z699" t="str">
        <f t="shared" si="137"/>
        <v>Bad Product</v>
      </c>
      <c r="AA699" t="str">
        <f t="shared" si="138"/>
        <v>Bad</v>
      </c>
      <c r="AB699" t="str">
        <f t="shared" si="139"/>
        <v>Medium</v>
      </c>
      <c r="AC699">
        <f t="shared" si="140"/>
        <v>34119.770999999993</v>
      </c>
      <c r="AD699">
        <f t="shared" si="141"/>
        <v>17761.59</v>
      </c>
      <c r="AE699">
        <f t="shared" si="142"/>
        <v>11186.742000000002</v>
      </c>
    </row>
    <row r="700" spans="1:31" ht="15.75" customHeight="1" x14ac:dyDescent="0.2">
      <c r="A700" s="1"/>
      <c r="B700" s="6" t="s">
        <v>733</v>
      </c>
      <c r="C700" s="6" t="s">
        <v>42</v>
      </c>
      <c r="D700" s="6" t="s">
        <v>43</v>
      </c>
      <c r="E700" s="6" t="s">
        <v>27</v>
      </c>
      <c r="F700" s="6" t="s">
        <v>31</v>
      </c>
      <c r="G700" s="6" t="s">
        <v>32</v>
      </c>
      <c r="H700" s="7">
        <v>62.19</v>
      </c>
      <c r="I700" s="9">
        <v>4</v>
      </c>
      <c r="J700" s="7">
        <v>12.438000000000001</v>
      </c>
      <c r="K700" s="7">
        <v>261.19799999999998</v>
      </c>
      <c r="L700" s="12">
        <v>43471</v>
      </c>
      <c r="M700" s="14">
        <v>0.82361111111111107</v>
      </c>
      <c r="N700" s="6" t="s">
        <v>23</v>
      </c>
      <c r="O700" s="7">
        <v>248.76</v>
      </c>
      <c r="P700" s="2">
        <v>4.7619047620000003</v>
      </c>
      <c r="Q700" s="7">
        <v>12.438000000000001</v>
      </c>
      <c r="R700" s="8">
        <v>4.3</v>
      </c>
      <c r="S700" s="16">
        <f t="shared" si="130"/>
        <v>98539.486499999985</v>
      </c>
      <c r="T700" s="16">
        <f t="shared" si="131"/>
        <v>10.6785</v>
      </c>
      <c r="U700" s="17">
        <f t="shared" si="132"/>
        <v>1023.75</v>
      </c>
      <c r="V700">
        <f t="shared" si="133"/>
        <v>303</v>
      </c>
      <c r="W700">
        <f t="shared" si="134"/>
        <v>595</v>
      </c>
      <c r="X700">
        <f t="shared" si="135"/>
        <v>303</v>
      </c>
      <c r="Y700" s="17">
        <f t="shared" si="136"/>
        <v>325.21282673267319</v>
      </c>
      <c r="Z700" t="str">
        <f t="shared" si="137"/>
        <v>Bad Product</v>
      </c>
      <c r="AA700" t="str">
        <f t="shared" si="138"/>
        <v>Bad</v>
      </c>
      <c r="AB700" t="str">
        <f t="shared" si="139"/>
        <v>Low</v>
      </c>
      <c r="AC700">
        <f t="shared" si="140"/>
        <v>34119.770999999993</v>
      </c>
      <c r="AD700">
        <f t="shared" si="141"/>
        <v>17761.59</v>
      </c>
      <c r="AE700">
        <f t="shared" si="142"/>
        <v>11186.742000000002</v>
      </c>
    </row>
    <row r="701" spans="1:31" ht="15.75" customHeight="1" x14ac:dyDescent="0.2">
      <c r="A701" s="1"/>
      <c r="B701" s="6" t="s">
        <v>734</v>
      </c>
      <c r="C701" s="6" t="s">
        <v>18</v>
      </c>
      <c r="D701" s="6" t="s">
        <v>19</v>
      </c>
      <c r="E701" s="6" t="s">
        <v>20</v>
      </c>
      <c r="F701" s="6" t="s">
        <v>31</v>
      </c>
      <c r="G701" s="6" t="s">
        <v>28</v>
      </c>
      <c r="H701" s="7">
        <v>69.58</v>
      </c>
      <c r="I701" s="9">
        <v>9</v>
      </c>
      <c r="J701" s="7">
        <v>31.311</v>
      </c>
      <c r="K701" s="7">
        <v>657.53099999999995</v>
      </c>
      <c r="L701" s="12">
        <v>43515</v>
      </c>
      <c r="M701" s="14">
        <v>0.81805555555555554</v>
      </c>
      <c r="N701" s="6" t="s">
        <v>33</v>
      </c>
      <c r="O701" s="7">
        <v>626.22</v>
      </c>
      <c r="P701" s="2">
        <v>4.7619047620000003</v>
      </c>
      <c r="Q701" s="7">
        <v>31.311</v>
      </c>
      <c r="R701" s="8">
        <v>7.8</v>
      </c>
      <c r="S701" s="16">
        <f t="shared" si="130"/>
        <v>98278.288499999995</v>
      </c>
      <c r="T701" s="16">
        <f t="shared" si="131"/>
        <v>10.6785</v>
      </c>
      <c r="U701" s="17">
        <f t="shared" si="132"/>
        <v>1023.75</v>
      </c>
      <c r="V701">
        <f t="shared" si="133"/>
        <v>302</v>
      </c>
      <c r="W701">
        <f t="shared" si="134"/>
        <v>595</v>
      </c>
      <c r="X701">
        <f t="shared" si="135"/>
        <v>302</v>
      </c>
      <c r="Y701" s="17">
        <f t="shared" si="136"/>
        <v>325.42479635761589</v>
      </c>
      <c r="Z701" t="str">
        <f t="shared" si="137"/>
        <v>Bad Product</v>
      </c>
      <c r="AA701" t="str">
        <f t="shared" si="138"/>
        <v>Bad</v>
      </c>
      <c r="AB701" t="str">
        <f t="shared" si="139"/>
        <v>Medium</v>
      </c>
      <c r="AC701">
        <f t="shared" si="140"/>
        <v>33858.572999999989</v>
      </c>
      <c r="AD701">
        <f t="shared" si="141"/>
        <v>17761.59</v>
      </c>
      <c r="AE701">
        <f t="shared" si="142"/>
        <v>11186.742000000002</v>
      </c>
    </row>
    <row r="702" spans="1:31" ht="15.75" customHeight="1" x14ac:dyDescent="0.2">
      <c r="A702" s="1"/>
      <c r="B702" s="6" t="s">
        <v>735</v>
      </c>
      <c r="C702" s="6" t="s">
        <v>25</v>
      </c>
      <c r="D702" s="6" t="s">
        <v>26</v>
      </c>
      <c r="E702" s="6" t="s">
        <v>27</v>
      </c>
      <c r="F702" s="6" t="s">
        <v>31</v>
      </c>
      <c r="G702" s="6" t="s">
        <v>32</v>
      </c>
      <c r="H702" s="7">
        <v>97.5</v>
      </c>
      <c r="I702" s="9">
        <v>10</v>
      </c>
      <c r="J702" s="7">
        <v>48.75</v>
      </c>
      <c r="K702" s="7">
        <v>1023.75</v>
      </c>
      <c r="L702" s="12">
        <v>43477</v>
      </c>
      <c r="M702" s="14">
        <v>0.6791666666666667</v>
      </c>
      <c r="N702" s="6" t="s">
        <v>23</v>
      </c>
      <c r="O702" s="7">
        <v>975</v>
      </c>
      <c r="P702" s="2">
        <v>4.7619047620000003</v>
      </c>
      <c r="Q702" s="7">
        <v>48.75</v>
      </c>
      <c r="R702" s="8">
        <v>8</v>
      </c>
      <c r="S702" s="16">
        <f t="shared" si="130"/>
        <v>97620.757499999992</v>
      </c>
      <c r="T702" s="16">
        <f t="shared" si="131"/>
        <v>10.6785</v>
      </c>
      <c r="U702" s="17">
        <f t="shared" si="132"/>
        <v>1023.75</v>
      </c>
      <c r="V702">
        <f t="shared" si="133"/>
        <v>301</v>
      </c>
      <c r="W702">
        <f t="shared" si="134"/>
        <v>595</v>
      </c>
      <c r="X702">
        <f t="shared" si="135"/>
        <v>301</v>
      </c>
      <c r="Y702" s="17">
        <f t="shared" si="136"/>
        <v>324.32145348837207</v>
      </c>
      <c r="Z702" t="str">
        <f t="shared" si="137"/>
        <v>Bad Product</v>
      </c>
      <c r="AA702" t="str">
        <f t="shared" si="138"/>
        <v>Bad</v>
      </c>
      <c r="AB702" t="str">
        <f t="shared" si="139"/>
        <v>Medium</v>
      </c>
      <c r="AC702">
        <f t="shared" si="140"/>
        <v>33858.572999999989</v>
      </c>
      <c r="AD702">
        <f t="shared" si="141"/>
        <v>17761.59</v>
      </c>
      <c r="AE702">
        <f t="shared" si="142"/>
        <v>10529.211000000001</v>
      </c>
    </row>
    <row r="703" spans="1:31" ht="15.75" customHeight="1" x14ac:dyDescent="0.2">
      <c r="A703" s="1"/>
      <c r="B703" s="6" t="s">
        <v>736</v>
      </c>
      <c r="C703" s="6" t="s">
        <v>25</v>
      </c>
      <c r="D703" s="6" t="s">
        <v>26</v>
      </c>
      <c r="E703" s="6" t="s">
        <v>27</v>
      </c>
      <c r="F703" s="6" t="s">
        <v>21</v>
      </c>
      <c r="G703" s="6" t="s">
        <v>46</v>
      </c>
      <c r="H703" s="7">
        <v>60.41</v>
      </c>
      <c r="I703" s="9">
        <v>8</v>
      </c>
      <c r="J703" s="7">
        <v>24.164000000000001</v>
      </c>
      <c r="K703" s="7">
        <v>507.44400000000002</v>
      </c>
      <c r="L703" s="12">
        <v>43503</v>
      </c>
      <c r="M703" s="14">
        <v>0.51597222222222228</v>
      </c>
      <c r="N703" s="6" t="s">
        <v>23</v>
      </c>
      <c r="O703" s="7">
        <v>483.28</v>
      </c>
      <c r="P703" s="2">
        <v>4.7619047620000003</v>
      </c>
      <c r="Q703" s="7">
        <v>24.164000000000001</v>
      </c>
      <c r="R703" s="8">
        <v>9.6</v>
      </c>
      <c r="S703" s="16">
        <f t="shared" si="130"/>
        <v>96597.007499999992</v>
      </c>
      <c r="T703" s="16">
        <f t="shared" si="131"/>
        <v>10.6785</v>
      </c>
      <c r="U703" s="17">
        <f t="shared" si="132"/>
        <v>1022.49</v>
      </c>
      <c r="V703">
        <f t="shared" si="133"/>
        <v>300</v>
      </c>
      <c r="W703">
        <f t="shared" si="134"/>
        <v>595</v>
      </c>
      <c r="X703">
        <f t="shared" si="135"/>
        <v>300</v>
      </c>
      <c r="Y703" s="17">
        <f t="shared" si="136"/>
        <v>321.990025</v>
      </c>
      <c r="Z703" t="str">
        <f t="shared" si="137"/>
        <v>Good Product</v>
      </c>
      <c r="AA703" t="str">
        <f t="shared" si="138"/>
        <v>Good</v>
      </c>
      <c r="AB703" t="str">
        <f t="shared" si="139"/>
        <v>High</v>
      </c>
      <c r="AC703">
        <f t="shared" si="140"/>
        <v>33858.572999999989</v>
      </c>
      <c r="AD703">
        <f t="shared" si="141"/>
        <v>17761.59</v>
      </c>
      <c r="AE703">
        <f t="shared" si="142"/>
        <v>10529.211000000001</v>
      </c>
    </row>
    <row r="704" spans="1:31" ht="15.75" customHeight="1" x14ac:dyDescent="0.2">
      <c r="A704" s="1"/>
      <c r="B704" s="6" t="s">
        <v>737</v>
      </c>
      <c r="C704" s="6" t="s">
        <v>42</v>
      </c>
      <c r="D704" s="6" t="s">
        <v>43</v>
      </c>
      <c r="E704" s="6" t="s">
        <v>27</v>
      </c>
      <c r="F704" s="6" t="s">
        <v>31</v>
      </c>
      <c r="G704" s="6" t="s">
        <v>44</v>
      </c>
      <c r="H704" s="7">
        <v>32.32</v>
      </c>
      <c r="I704" s="9">
        <v>3</v>
      </c>
      <c r="J704" s="7">
        <v>4.8479999999999999</v>
      </c>
      <c r="K704" s="7">
        <v>101.80800000000001</v>
      </c>
      <c r="L704" s="12">
        <v>43551</v>
      </c>
      <c r="M704" s="14">
        <v>0.7993055555555556</v>
      </c>
      <c r="N704" s="6" t="s">
        <v>33</v>
      </c>
      <c r="O704" s="7">
        <v>96.96</v>
      </c>
      <c r="P704" s="2">
        <v>4.7619047620000003</v>
      </c>
      <c r="Q704" s="7">
        <v>4.8479999999999999</v>
      </c>
      <c r="R704" s="8">
        <v>4.3</v>
      </c>
      <c r="S704" s="16">
        <f t="shared" si="130"/>
        <v>96089.563499999989</v>
      </c>
      <c r="T704" s="16">
        <f t="shared" si="131"/>
        <v>10.6785</v>
      </c>
      <c r="U704" s="17">
        <f t="shared" si="132"/>
        <v>1022.49</v>
      </c>
      <c r="V704">
        <f t="shared" si="133"/>
        <v>299</v>
      </c>
      <c r="W704">
        <f t="shared" si="134"/>
        <v>595</v>
      </c>
      <c r="X704">
        <f t="shared" si="135"/>
        <v>299</v>
      </c>
      <c r="Y704" s="17">
        <f t="shared" si="136"/>
        <v>321.36977759197322</v>
      </c>
      <c r="Z704" t="str">
        <f t="shared" si="137"/>
        <v>Bad Product</v>
      </c>
      <c r="AA704" t="str">
        <f t="shared" si="138"/>
        <v>Bad</v>
      </c>
      <c r="AB704" t="str">
        <f t="shared" si="139"/>
        <v>Low</v>
      </c>
      <c r="AC704">
        <f t="shared" si="140"/>
        <v>33858.572999999989</v>
      </c>
      <c r="AD704">
        <f t="shared" si="141"/>
        <v>17761.59</v>
      </c>
      <c r="AE704">
        <f t="shared" si="142"/>
        <v>10529.211000000001</v>
      </c>
    </row>
    <row r="705" spans="1:31" ht="15.75" customHeight="1" x14ac:dyDescent="0.2">
      <c r="A705" s="1"/>
      <c r="B705" s="6" t="s">
        <v>738</v>
      </c>
      <c r="C705" s="6" t="s">
        <v>42</v>
      </c>
      <c r="D705" s="6" t="s">
        <v>43</v>
      </c>
      <c r="E705" s="6" t="s">
        <v>20</v>
      </c>
      <c r="F705" s="6" t="s">
        <v>21</v>
      </c>
      <c r="G705" s="6" t="s">
        <v>46</v>
      </c>
      <c r="H705" s="7">
        <v>19.77</v>
      </c>
      <c r="I705" s="9">
        <v>10</v>
      </c>
      <c r="J705" s="7">
        <v>9.8849999999999998</v>
      </c>
      <c r="K705" s="7">
        <v>207.58500000000001</v>
      </c>
      <c r="L705" s="12">
        <v>43523</v>
      </c>
      <c r="M705" s="14">
        <v>0.7895833333333333</v>
      </c>
      <c r="N705" s="6" t="s">
        <v>33</v>
      </c>
      <c r="O705" s="7">
        <v>197.7</v>
      </c>
      <c r="P705" s="2">
        <v>4.7619047620000003</v>
      </c>
      <c r="Q705" s="7">
        <v>9.8849999999999998</v>
      </c>
      <c r="R705" s="8">
        <v>5</v>
      </c>
      <c r="S705" s="16">
        <f t="shared" si="130"/>
        <v>95987.755499999985</v>
      </c>
      <c r="T705" s="16">
        <f t="shared" si="131"/>
        <v>10.6785</v>
      </c>
      <c r="U705" s="17">
        <f t="shared" si="132"/>
        <v>1022.49</v>
      </c>
      <c r="V705">
        <f t="shared" si="133"/>
        <v>298</v>
      </c>
      <c r="W705">
        <f t="shared" si="134"/>
        <v>595</v>
      </c>
      <c r="X705">
        <f t="shared" si="135"/>
        <v>298</v>
      </c>
      <c r="Y705" s="17">
        <f t="shared" si="136"/>
        <v>322.10656208053689</v>
      </c>
      <c r="Z705" t="str">
        <f t="shared" si="137"/>
        <v>Bad Product</v>
      </c>
      <c r="AA705" t="str">
        <f t="shared" si="138"/>
        <v>Bad</v>
      </c>
      <c r="AB705" t="str">
        <f t="shared" si="139"/>
        <v>Low</v>
      </c>
      <c r="AC705">
        <f t="shared" si="140"/>
        <v>33756.764999999992</v>
      </c>
      <c r="AD705">
        <f t="shared" si="141"/>
        <v>17761.59</v>
      </c>
      <c r="AE705">
        <f t="shared" si="142"/>
        <v>10529.211000000001</v>
      </c>
    </row>
    <row r="706" spans="1:31" ht="15.75" customHeight="1" x14ac:dyDescent="0.2">
      <c r="A706" s="1"/>
      <c r="B706" s="6" t="s">
        <v>739</v>
      </c>
      <c r="C706" s="6" t="s">
        <v>42</v>
      </c>
      <c r="D706" s="6" t="s">
        <v>43</v>
      </c>
      <c r="E706" s="6" t="s">
        <v>20</v>
      </c>
      <c r="F706" s="6" t="s">
        <v>31</v>
      </c>
      <c r="G706" s="6" t="s">
        <v>22</v>
      </c>
      <c r="H706" s="7">
        <v>80.47</v>
      </c>
      <c r="I706" s="9">
        <v>9</v>
      </c>
      <c r="J706" s="7">
        <v>36.211500000000001</v>
      </c>
      <c r="K706" s="7">
        <v>760.44150000000002</v>
      </c>
      <c r="L706" s="12">
        <v>43471</v>
      </c>
      <c r="M706" s="14">
        <v>0.47083333333333333</v>
      </c>
      <c r="N706" s="6" t="s">
        <v>29</v>
      </c>
      <c r="O706" s="7">
        <v>724.23</v>
      </c>
      <c r="P706" s="2">
        <v>4.7619047620000003</v>
      </c>
      <c r="Q706" s="7">
        <v>36.211500000000001</v>
      </c>
      <c r="R706" s="8">
        <v>9.1999999999999993</v>
      </c>
      <c r="S706" s="16">
        <f t="shared" si="130"/>
        <v>95780.170499999993</v>
      </c>
      <c r="T706" s="16">
        <f t="shared" si="131"/>
        <v>10.6785</v>
      </c>
      <c r="U706" s="17">
        <f t="shared" si="132"/>
        <v>1022.49</v>
      </c>
      <c r="V706">
        <f t="shared" si="133"/>
        <v>297</v>
      </c>
      <c r="W706">
        <f t="shared" si="134"/>
        <v>595</v>
      </c>
      <c r="X706">
        <f t="shared" si="135"/>
        <v>297</v>
      </c>
      <c r="Y706" s="17">
        <f t="shared" si="136"/>
        <v>322.49215656565656</v>
      </c>
      <c r="Z706" t="str">
        <f t="shared" si="137"/>
        <v>Good Product</v>
      </c>
      <c r="AA706" t="str">
        <f t="shared" si="138"/>
        <v>Good</v>
      </c>
      <c r="AB706" t="str">
        <f t="shared" si="139"/>
        <v>High</v>
      </c>
      <c r="AC706">
        <f t="shared" si="140"/>
        <v>33549.18</v>
      </c>
      <c r="AD706">
        <f t="shared" si="141"/>
        <v>17554.004999999997</v>
      </c>
      <c r="AE706">
        <f t="shared" si="142"/>
        <v>10529.211000000001</v>
      </c>
    </row>
    <row r="707" spans="1:31" ht="15.75" customHeight="1" x14ac:dyDescent="0.2">
      <c r="A707" s="1"/>
      <c r="B707" s="6" t="s">
        <v>740</v>
      </c>
      <c r="C707" s="6" t="s">
        <v>42</v>
      </c>
      <c r="D707" s="6" t="s">
        <v>43</v>
      </c>
      <c r="E707" s="6" t="s">
        <v>20</v>
      </c>
      <c r="F707" s="6" t="s">
        <v>21</v>
      </c>
      <c r="G707" s="6" t="s">
        <v>32</v>
      </c>
      <c r="H707" s="7">
        <v>88.39</v>
      </c>
      <c r="I707" s="9">
        <v>9</v>
      </c>
      <c r="J707" s="7">
        <v>39.775500000000001</v>
      </c>
      <c r="K707" s="7">
        <v>835.28549999999996</v>
      </c>
      <c r="L707" s="12">
        <v>43526</v>
      </c>
      <c r="M707" s="14">
        <v>0.52777777777777779</v>
      </c>
      <c r="N707" s="6" t="s">
        <v>29</v>
      </c>
      <c r="O707" s="7">
        <v>795.51</v>
      </c>
      <c r="P707" s="2">
        <v>4.7619047620000003</v>
      </c>
      <c r="Q707" s="7">
        <v>39.775500000000001</v>
      </c>
      <c r="R707" s="8">
        <v>6.3</v>
      </c>
      <c r="S707" s="16">
        <f t="shared" si="130"/>
        <v>95019.728999999992</v>
      </c>
      <c r="T707" s="16">
        <f t="shared" si="131"/>
        <v>10.6785</v>
      </c>
      <c r="U707" s="17">
        <f t="shared" si="132"/>
        <v>1022.49</v>
      </c>
      <c r="V707">
        <f t="shared" si="133"/>
        <v>296</v>
      </c>
      <c r="W707">
        <f t="shared" si="134"/>
        <v>595</v>
      </c>
      <c r="X707">
        <f t="shared" si="135"/>
        <v>296</v>
      </c>
      <c r="Y707" s="17">
        <f t="shared" si="136"/>
        <v>321.01259797297297</v>
      </c>
      <c r="Z707" t="str">
        <f t="shared" si="137"/>
        <v>Bad Product</v>
      </c>
      <c r="AA707" t="str">
        <f t="shared" si="138"/>
        <v>Bad</v>
      </c>
      <c r="AB707" t="str">
        <f t="shared" si="139"/>
        <v>Low</v>
      </c>
      <c r="AC707">
        <f t="shared" si="140"/>
        <v>32788.738499999999</v>
      </c>
      <c r="AD707">
        <f t="shared" si="141"/>
        <v>17554.004999999997</v>
      </c>
      <c r="AE707">
        <f t="shared" si="142"/>
        <v>10529.211000000001</v>
      </c>
    </row>
    <row r="708" spans="1:31" ht="15.75" customHeight="1" x14ac:dyDescent="0.2">
      <c r="A708" s="1"/>
      <c r="B708" s="6" t="s">
        <v>741</v>
      </c>
      <c r="C708" s="6" t="s">
        <v>42</v>
      </c>
      <c r="D708" s="6" t="s">
        <v>43</v>
      </c>
      <c r="E708" s="6" t="s">
        <v>27</v>
      </c>
      <c r="F708" s="6" t="s">
        <v>31</v>
      </c>
      <c r="G708" s="6" t="s">
        <v>22</v>
      </c>
      <c r="H708" s="7">
        <v>71.77</v>
      </c>
      <c r="I708" s="9">
        <v>7</v>
      </c>
      <c r="J708" s="7">
        <v>25.119499999999999</v>
      </c>
      <c r="K708" s="7">
        <v>527.5095</v>
      </c>
      <c r="L708" s="12">
        <v>43553</v>
      </c>
      <c r="M708" s="14">
        <v>0.58750000000000002</v>
      </c>
      <c r="N708" s="6" t="s">
        <v>29</v>
      </c>
      <c r="O708" s="7">
        <v>502.39</v>
      </c>
      <c r="P708" s="2">
        <v>4.7619047620000003</v>
      </c>
      <c r="Q708" s="7">
        <v>25.119499999999999</v>
      </c>
      <c r="R708" s="8">
        <v>8.9</v>
      </c>
      <c r="S708" s="16">
        <f t="shared" ref="S708:S771" si="143">SUM(K708:K1707)</f>
        <v>94184.443500000023</v>
      </c>
      <c r="T708" s="16">
        <f t="shared" ref="T708:T771" si="144">MIN(K708:K1707)</f>
        <v>10.6785</v>
      </c>
      <c r="U708" s="17">
        <f t="shared" ref="U708:U771" si="145">MAX(K708:K1707)</f>
        <v>1022.49</v>
      </c>
      <c r="V708">
        <f t="shared" ref="V708:V771" si="146">COUNT(R708:R1707)</f>
        <v>295</v>
      </c>
      <c r="W708">
        <f t="shared" ref="W708:W771" si="147">COUNTBLANK(B1673:R1707)</f>
        <v>595</v>
      </c>
      <c r="X708">
        <f t="shared" ref="X708:X771" si="148">COUNTA(C708:C1707)</f>
        <v>295</v>
      </c>
      <c r="Y708" s="17">
        <f t="shared" ref="Y708:Y771" si="149">AVERAGE(K708:K1707)</f>
        <v>319.2693000000001</v>
      </c>
      <c r="Z708" t="str">
        <f t="shared" ref="Z708:Z771" si="150">IF(R708&gt;8,"Good Product","Bad Product")</f>
        <v>Good Product</v>
      </c>
      <c r="AA708" t="str">
        <f t="shared" ref="AA708:AA771" si="151">IF(AND(R708&gt;8,K708&gt;500),"Good","Bad")</f>
        <v>Good</v>
      </c>
      <c r="AB708" t="str">
        <f t="shared" ref="AB708:AB771" si="152">IF(R708&gt;8,"High", IF(R708&lt;6.5,"Low","Medium"))</f>
        <v>High</v>
      </c>
      <c r="AC708">
        <f t="shared" ref="AC708:AC771" si="153">SUMIF(C708:C1707,"B",K708:K1707)</f>
        <v>31953.453000000001</v>
      </c>
      <c r="AD708">
        <f t="shared" ref="AD708:AD771" si="154">SUMIFS(K708:K1707,C708:C1707,"B",F708:F1707,"Female")</f>
        <v>16718.719499999996</v>
      </c>
      <c r="AE708">
        <f t="shared" ref="AE708:AE771" si="155">SUMIFS(K708:K1707,C708:C1707,"A",F708:F1707,"Male")</f>
        <v>10529.211000000001</v>
      </c>
    </row>
    <row r="709" spans="1:31" ht="15.75" customHeight="1" x14ac:dyDescent="0.2">
      <c r="A709" s="1"/>
      <c r="B709" s="6" t="s">
        <v>742</v>
      </c>
      <c r="C709" s="6" t="s">
        <v>42</v>
      </c>
      <c r="D709" s="6" t="s">
        <v>43</v>
      </c>
      <c r="E709" s="6" t="s">
        <v>27</v>
      </c>
      <c r="F709" s="6" t="s">
        <v>21</v>
      </c>
      <c r="G709" s="6" t="s">
        <v>28</v>
      </c>
      <c r="H709" s="7">
        <v>43</v>
      </c>
      <c r="I709" s="9">
        <v>4</v>
      </c>
      <c r="J709" s="7">
        <v>8.6</v>
      </c>
      <c r="K709" s="7">
        <v>180.6</v>
      </c>
      <c r="L709" s="12">
        <v>43496</v>
      </c>
      <c r="M709" s="14">
        <v>0.8666666666666667</v>
      </c>
      <c r="N709" s="6" t="s">
        <v>23</v>
      </c>
      <c r="O709" s="7">
        <v>172</v>
      </c>
      <c r="P709" s="2">
        <v>4.7619047620000003</v>
      </c>
      <c r="Q709" s="7">
        <v>8.6</v>
      </c>
      <c r="R709" s="8">
        <v>7.6</v>
      </c>
      <c r="S709" s="16">
        <f t="shared" si="143"/>
        <v>93656.934000000023</v>
      </c>
      <c r="T709" s="16">
        <f t="shared" si="144"/>
        <v>10.6785</v>
      </c>
      <c r="U709" s="17">
        <f t="shared" si="145"/>
        <v>1022.49</v>
      </c>
      <c r="V709">
        <f t="shared" si="146"/>
        <v>294</v>
      </c>
      <c r="W709">
        <f t="shared" si="147"/>
        <v>595</v>
      </c>
      <c r="X709">
        <f t="shared" si="148"/>
        <v>294</v>
      </c>
      <c r="Y709" s="17">
        <f t="shared" si="149"/>
        <v>318.56100000000009</v>
      </c>
      <c r="Z709" t="str">
        <f t="shared" si="150"/>
        <v>Bad Product</v>
      </c>
      <c r="AA709" t="str">
        <f t="shared" si="151"/>
        <v>Bad</v>
      </c>
      <c r="AB709" t="str">
        <f t="shared" si="152"/>
        <v>Medium</v>
      </c>
      <c r="AC709">
        <f t="shared" si="153"/>
        <v>31425.943500000005</v>
      </c>
      <c r="AD709">
        <f t="shared" si="154"/>
        <v>16718.719499999996</v>
      </c>
      <c r="AE709">
        <f t="shared" si="155"/>
        <v>10529.211000000001</v>
      </c>
    </row>
    <row r="710" spans="1:31" ht="15.75" customHeight="1" x14ac:dyDescent="0.2">
      <c r="A710" s="1"/>
      <c r="B710" s="6" t="s">
        <v>743</v>
      </c>
      <c r="C710" s="6" t="s">
        <v>25</v>
      </c>
      <c r="D710" s="6" t="s">
        <v>26</v>
      </c>
      <c r="E710" s="6" t="s">
        <v>20</v>
      </c>
      <c r="F710" s="6" t="s">
        <v>31</v>
      </c>
      <c r="G710" s="6" t="s">
        <v>44</v>
      </c>
      <c r="H710" s="7">
        <v>68.98</v>
      </c>
      <c r="I710" s="9">
        <v>1</v>
      </c>
      <c r="J710" s="7">
        <v>3.4489999999999998</v>
      </c>
      <c r="K710" s="7">
        <v>72.429000000000002</v>
      </c>
      <c r="L710" s="12">
        <v>43486</v>
      </c>
      <c r="M710" s="14">
        <v>0.84236111111111112</v>
      </c>
      <c r="N710" s="6" t="s">
        <v>29</v>
      </c>
      <c r="O710" s="7">
        <v>68.98</v>
      </c>
      <c r="P710" s="2">
        <v>4.7619047620000003</v>
      </c>
      <c r="Q710" s="7">
        <v>3.4489999999999998</v>
      </c>
      <c r="R710" s="8">
        <v>4.8</v>
      </c>
      <c r="S710" s="16">
        <f t="shared" si="143"/>
        <v>93476.334000000017</v>
      </c>
      <c r="T710" s="16">
        <f t="shared" si="144"/>
        <v>10.6785</v>
      </c>
      <c r="U710" s="17">
        <f t="shared" si="145"/>
        <v>1022.49</v>
      </c>
      <c r="V710">
        <f t="shared" si="146"/>
        <v>293</v>
      </c>
      <c r="W710">
        <f t="shared" si="147"/>
        <v>595</v>
      </c>
      <c r="X710">
        <f t="shared" si="148"/>
        <v>293</v>
      </c>
      <c r="Y710" s="17">
        <f t="shared" si="149"/>
        <v>319.03185665529014</v>
      </c>
      <c r="Z710" t="str">
        <f t="shared" si="150"/>
        <v>Bad Product</v>
      </c>
      <c r="AA710" t="str">
        <f t="shared" si="151"/>
        <v>Bad</v>
      </c>
      <c r="AB710" t="str">
        <f t="shared" si="152"/>
        <v>Low</v>
      </c>
      <c r="AC710">
        <f t="shared" si="153"/>
        <v>31245.343500000003</v>
      </c>
      <c r="AD710">
        <f t="shared" si="154"/>
        <v>16538.119499999993</v>
      </c>
      <c r="AE710">
        <f t="shared" si="155"/>
        <v>10529.211000000001</v>
      </c>
    </row>
    <row r="711" spans="1:31" ht="15.75" customHeight="1" x14ac:dyDescent="0.2">
      <c r="A711" s="1"/>
      <c r="B711" s="6" t="s">
        <v>744</v>
      </c>
      <c r="C711" s="6" t="s">
        <v>25</v>
      </c>
      <c r="D711" s="6" t="s">
        <v>26</v>
      </c>
      <c r="E711" s="6" t="s">
        <v>27</v>
      </c>
      <c r="F711" s="6" t="s">
        <v>31</v>
      </c>
      <c r="G711" s="6" t="s">
        <v>46</v>
      </c>
      <c r="H711" s="7">
        <v>15.62</v>
      </c>
      <c r="I711" s="9">
        <v>8</v>
      </c>
      <c r="J711" s="7">
        <v>6.2480000000000002</v>
      </c>
      <c r="K711" s="7">
        <v>131.208</v>
      </c>
      <c r="L711" s="12">
        <v>43485</v>
      </c>
      <c r="M711" s="14">
        <v>0.85902777777777772</v>
      </c>
      <c r="N711" s="6" t="s">
        <v>23</v>
      </c>
      <c r="O711" s="7">
        <v>124.96</v>
      </c>
      <c r="P711" s="2">
        <v>4.7619047620000003</v>
      </c>
      <c r="Q711" s="7">
        <v>6.2480000000000002</v>
      </c>
      <c r="R711" s="8">
        <v>9.1</v>
      </c>
      <c r="S711" s="16">
        <f t="shared" si="143"/>
        <v>93403.905000000013</v>
      </c>
      <c r="T711" s="16">
        <f t="shared" si="144"/>
        <v>10.6785</v>
      </c>
      <c r="U711" s="17">
        <f t="shared" si="145"/>
        <v>1022.49</v>
      </c>
      <c r="V711">
        <f t="shared" si="146"/>
        <v>292</v>
      </c>
      <c r="W711">
        <f t="shared" si="147"/>
        <v>595</v>
      </c>
      <c r="X711">
        <f t="shared" si="148"/>
        <v>292</v>
      </c>
      <c r="Y711" s="17">
        <f t="shared" si="149"/>
        <v>319.87638698630144</v>
      </c>
      <c r="Z711" t="str">
        <f t="shared" si="150"/>
        <v>Good Product</v>
      </c>
      <c r="AA711" t="str">
        <f t="shared" si="151"/>
        <v>Bad</v>
      </c>
      <c r="AB711" t="str">
        <f t="shared" si="152"/>
        <v>High</v>
      </c>
      <c r="AC711">
        <f t="shared" si="153"/>
        <v>31245.343500000003</v>
      </c>
      <c r="AD711">
        <f t="shared" si="154"/>
        <v>16538.119499999993</v>
      </c>
      <c r="AE711">
        <f t="shared" si="155"/>
        <v>10529.211000000001</v>
      </c>
    </row>
    <row r="712" spans="1:31" ht="15.75" customHeight="1" x14ac:dyDescent="0.2">
      <c r="A712" s="1"/>
      <c r="B712" s="6" t="s">
        <v>745</v>
      </c>
      <c r="C712" s="6" t="s">
        <v>18</v>
      </c>
      <c r="D712" s="6" t="s">
        <v>19</v>
      </c>
      <c r="E712" s="6" t="s">
        <v>27</v>
      </c>
      <c r="F712" s="6" t="s">
        <v>31</v>
      </c>
      <c r="G712" s="6" t="s">
        <v>36</v>
      </c>
      <c r="H712" s="7">
        <v>25.7</v>
      </c>
      <c r="I712" s="9">
        <v>3</v>
      </c>
      <c r="J712" s="7">
        <v>3.855</v>
      </c>
      <c r="K712" s="7">
        <v>80.954999999999998</v>
      </c>
      <c r="L712" s="12">
        <v>43482</v>
      </c>
      <c r="M712" s="14">
        <v>0.74930555555555556</v>
      </c>
      <c r="N712" s="6" t="s">
        <v>23</v>
      </c>
      <c r="O712" s="7">
        <v>77.099999999999994</v>
      </c>
      <c r="P712" s="2">
        <v>4.7619047620000003</v>
      </c>
      <c r="Q712" s="7">
        <v>3.855</v>
      </c>
      <c r="R712" s="8">
        <v>6.1</v>
      </c>
      <c r="S712" s="16">
        <f t="shared" si="143"/>
        <v>93272.697000000015</v>
      </c>
      <c r="T712" s="16">
        <f t="shared" si="144"/>
        <v>10.6785</v>
      </c>
      <c r="U712" s="17">
        <f t="shared" si="145"/>
        <v>1022.49</v>
      </c>
      <c r="V712">
        <f t="shared" si="146"/>
        <v>291</v>
      </c>
      <c r="W712">
        <f t="shared" si="147"/>
        <v>595</v>
      </c>
      <c r="X712">
        <f t="shared" si="148"/>
        <v>291</v>
      </c>
      <c r="Y712" s="17">
        <f t="shared" si="149"/>
        <v>320.52473195876291</v>
      </c>
      <c r="Z712" t="str">
        <f t="shared" si="150"/>
        <v>Bad Product</v>
      </c>
      <c r="AA712" t="str">
        <f t="shared" si="151"/>
        <v>Bad</v>
      </c>
      <c r="AB712" t="str">
        <f t="shared" si="152"/>
        <v>Low</v>
      </c>
      <c r="AC712">
        <f t="shared" si="153"/>
        <v>31245.343500000003</v>
      </c>
      <c r="AD712">
        <f t="shared" si="154"/>
        <v>16538.119499999993</v>
      </c>
      <c r="AE712">
        <f t="shared" si="155"/>
        <v>10529.211000000001</v>
      </c>
    </row>
    <row r="713" spans="1:31" ht="15.75" customHeight="1" x14ac:dyDescent="0.2">
      <c r="A713" s="1"/>
      <c r="B713" s="6" t="s">
        <v>746</v>
      </c>
      <c r="C713" s="6" t="s">
        <v>18</v>
      </c>
      <c r="D713" s="6" t="s">
        <v>19</v>
      </c>
      <c r="E713" s="6" t="s">
        <v>20</v>
      </c>
      <c r="F713" s="6" t="s">
        <v>31</v>
      </c>
      <c r="G713" s="6" t="s">
        <v>44</v>
      </c>
      <c r="H713" s="7">
        <v>80.62</v>
      </c>
      <c r="I713" s="9">
        <v>6</v>
      </c>
      <c r="J713" s="7">
        <v>24.186</v>
      </c>
      <c r="K713" s="7">
        <v>507.90600000000001</v>
      </c>
      <c r="L713" s="12">
        <v>43524</v>
      </c>
      <c r="M713" s="14">
        <v>0.84583333333333333</v>
      </c>
      <c r="N713" s="6" t="s">
        <v>29</v>
      </c>
      <c r="O713" s="7">
        <v>483.72</v>
      </c>
      <c r="P713" s="2">
        <v>4.7619047620000003</v>
      </c>
      <c r="Q713" s="7">
        <v>24.186</v>
      </c>
      <c r="R713" s="8">
        <v>9.1</v>
      </c>
      <c r="S713" s="16">
        <f t="shared" si="143"/>
        <v>93191.742000000013</v>
      </c>
      <c r="T713" s="16">
        <f t="shared" si="144"/>
        <v>10.6785</v>
      </c>
      <c r="U713" s="17">
        <f t="shared" si="145"/>
        <v>1022.49</v>
      </c>
      <c r="V713">
        <f t="shared" si="146"/>
        <v>290</v>
      </c>
      <c r="W713">
        <f t="shared" si="147"/>
        <v>595</v>
      </c>
      <c r="X713">
        <f t="shared" si="148"/>
        <v>290</v>
      </c>
      <c r="Y713" s="17">
        <f t="shared" si="149"/>
        <v>321.35083448275867</v>
      </c>
      <c r="Z713" t="str">
        <f t="shared" si="150"/>
        <v>Good Product</v>
      </c>
      <c r="AA713" t="str">
        <f t="shared" si="151"/>
        <v>Good</v>
      </c>
      <c r="AB713" t="str">
        <f t="shared" si="152"/>
        <v>High</v>
      </c>
      <c r="AC713">
        <f t="shared" si="153"/>
        <v>31245.343500000003</v>
      </c>
      <c r="AD713">
        <f t="shared" si="154"/>
        <v>16538.119499999993</v>
      </c>
      <c r="AE713">
        <f t="shared" si="155"/>
        <v>10448.256000000001</v>
      </c>
    </row>
    <row r="714" spans="1:31" ht="15.75" customHeight="1" x14ac:dyDescent="0.2">
      <c r="A714" s="1"/>
      <c r="B714" s="6" t="s">
        <v>747</v>
      </c>
      <c r="C714" s="6" t="s">
        <v>25</v>
      </c>
      <c r="D714" s="6" t="s">
        <v>26</v>
      </c>
      <c r="E714" s="6" t="s">
        <v>20</v>
      </c>
      <c r="F714" s="6" t="s">
        <v>21</v>
      </c>
      <c r="G714" s="6" t="s">
        <v>32</v>
      </c>
      <c r="H714" s="7">
        <v>75.53</v>
      </c>
      <c r="I714" s="9">
        <v>4</v>
      </c>
      <c r="J714" s="7">
        <v>15.106</v>
      </c>
      <c r="K714" s="7">
        <v>317.226</v>
      </c>
      <c r="L714" s="12">
        <v>43543</v>
      </c>
      <c r="M714" s="14">
        <v>0.66111111111111109</v>
      </c>
      <c r="N714" s="6" t="s">
        <v>23</v>
      </c>
      <c r="O714" s="7">
        <v>302.12</v>
      </c>
      <c r="P714" s="2">
        <v>4.7619047620000003</v>
      </c>
      <c r="Q714" s="7">
        <v>15.106</v>
      </c>
      <c r="R714" s="8">
        <v>8.3000000000000007</v>
      </c>
      <c r="S714" s="16">
        <f t="shared" si="143"/>
        <v>92683.83600000001</v>
      </c>
      <c r="T714" s="16">
        <f t="shared" si="144"/>
        <v>10.6785</v>
      </c>
      <c r="U714" s="17">
        <f t="shared" si="145"/>
        <v>1022.49</v>
      </c>
      <c r="V714">
        <f t="shared" si="146"/>
        <v>289</v>
      </c>
      <c r="W714">
        <f t="shared" si="147"/>
        <v>595</v>
      </c>
      <c r="X714">
        <f t="shared" si="148"/>
        <v>289</v>
      </c>
      <c r="Y714" s="17">
        <f t="shared" si="149"/>
        <v>320.70531487889275</v>
      </c>
      <c r="Z714" t="str">
        <f t="shared" si="150"/>
        <v>Good Product</v>
      </c>
      <c r="AA714" t="str">
        <f t="shared" si="151"/>
        <v>Bad</v>
      </c>
      <c r="AB714" t="str">
        <f t="shared" si="152"/>
        <v>High</v>
      </c>
      <c r="AC714">
        <f t="shared" si="153"/>
        <v>31245.343500000003</v>
      </c>
      <c r="AD714">
        <f t="shared" si="154"/>
        <v>16538.119499999993</v>
      </c>
      <c r="AE714">
        <f t="shared" si="155"/>
        <v>9940.35</v>
      </c>
    </row>
    <row r="715" spans="1:31" ht="15.75" customHeight="1" x14ac:dyDescent="0.2">
      <c r="A715" s="1"/>
      <c r="B715" s="6" t="s">
        <v>748</v>
      </c>
      <c r="C715" s="6" t="s">
        <v>25</v>
      </c>
      <c r="D715" s="6" t="s">
        <v>26</v>
      </c>
      <c r="E715" s="6" t="s">
        <v>27</v>
      </c>
      <c r="F715" s="6" t="s">
        <v>21</v>
      </c>
      <c r="G715" s="6" t="s">
        <v>28</v>
      </c>
      <c r="H715" s="7">
        <v>77.63</v>
      </c>
      <c r="I715" s="9">
        <v>9</v>
      </c>
      <c r="J715" s="7">
        <v>34.933500000000002</v>
      </c>
      <c r="K715" s="7">
        <v>733.60350000000005</v>
      </c>
      <c r="L715" s="12">
        <v>43515</v>
      </c>
      <c r="M715" s="14">
        <v>0.63472222222222219</v>
      </c>
      <c r="N715" s="6" t="s">
        <v>23</v>
      </c>
      <c r="O715" s="7">
        <v>698.67</v>
      </c>
      <c r="P715" s="2">
        <v>4.7619047620000003</v>
      </c>
      <c r="Q715" s="7">
        <v>34.933500000000002</v>
      </c>
      <c r="R715" s="8">
        <v>7.2</v>
      </c>
      <c r="S715" s="16">
        <f t="shared" si="143"/>
        <v>92366.610000000015</v>
      </c>
      <c r="T715" s="16">
        <f t="shared" si="144"/>
        <v>10.6785</v>
      </c>
      <c r="U715" s="17">
        <f t="shared" si="145"/>
        <v>1022.49</v>
      </c>
      <c r="V715">
        <f t="shared" si="146"/>
        <v>288</v>
      </c>
      <c r="W715">
        <f t="shared" si="147"/>
        <v>595</v>
      </c>
      <c r="X715">
        <f t="shared" si="148"/>
        <v>288</v>
      </c>
      <c r="Y715" s="17">
        <f t="shared" si="149"/>
        <v>320.7173958333334</v>
      </c>
      <c r="Z715" t="str">
        <f t="shared" si="150"/>
        <v>Bad Product</v>
      </c>
      <c r="AA715" t="str">
        <f t="shared" si="151"/>
        <v>Bad</v>
      </c>
      <c r="AB715" t="str">
        <f t="shared" si="152"/>
        <v>Medium</v>
      </c>
      <c r="AC715">
        <f t="shared" si="153"/>
        <v>31245.343500000003</v>
      </c>
      <c r="AD715">
        <f t="shared" si="154"/>
        <v>16538.119499999993</v>
      </c>
      <c r="AE715">
        <f t="shared" si="155"/>
        <v>9940.35</v>
      </c>
    </row>
    <row r="716" spans="1:31" ht="15.75" customHeight="1" x14ac:dyDescent="0.2">
      <c r="A716" s="1"/>
      <c r="B716" s="6" t="s">
        <v>749</v>
      </c>
      <c r="C716" s="6" t="s">
        <v>25</v>
      </c>
      <c r="D716" s="6" t="s">
        <v>26</v>
      </c>
      <c r="E716" s="6" t="s">
        <v>27</v>
      </c>
      <c r="F716" s="6" t="s">
        <v>21</v>
      </c>
      <c r="G716" s="6" t="s">
        <v>22</v>
      </c>
      <c r="H716" s="7">
        <v>13.85</v>
      </c>
      <c r="I716" s="9">
        <v>9</v>
      </c>
      <c r="J716" s="7">
        <v>6.2324999999999999</v>
      </c>
      <c r="K716" s="7">
        <v>130.88249999999999</v>
      </c>
      <c r="L716" s="12">
        <v>43500</v>
      </c>
      <c r="M716" s="14">
        <v>0.53472222222222221</v>
      </c>
      <c r="N716" s="6" t="s">
        <v>23</v>
      </c>
      <c r="O716" s="7">
        <v>124.65</v>
      </c>
      <c r="P716" s="2">
        <v>4.7619047620000003</v>
      </c>
      <c r="Q716" s="7">
        <v>6.2324999999999999</v>
      </c>
      <c r="R716" s="8">
        <v>6</v>
      </c>
      <c r="S716" s="16">
        <f t="shared" si="143"/>
        <v>91633.006500000018</v>
      </c>
      <c r="T716" s="16">
        <f t="shared" si="144"/>
        <v>10.6785</v>
      </c>
      <c r="U716" s="17">
        <f t="shared" si="145"/>
        <v>1022.49</v>
      </c>
      <c r="V716">
        <f t="shared" si="146"/>
        <v>287</v>
      </c>
      <c r="W716">
        <f t="shared" si="147"/>
        <v>595</v>
      </c>
      <c r="X716">
        <f t="shared" si="148"/>
        <v>287</v>
      </c>
      <c r="Y716" s="17">
        <f t="shared" si="149"/>
        <v>319.27876829268297</v>
      </c>
      <c r="Z716" t="str">
        <f t="shared" si="150"/>
        <v>Bad Product</v>
      </c>
      <c r="AA716" t="str">
        <f t="shared" si="151"/>
        <v>Bad</v>
      </c>
      <c r="AB716" t="str">
        <f t="shared" si="152"/>
        <v>Low</v>
      </c>
      <c r="AC716">
        <f t="shared" si="153"/>
        <v>31245.343500000003</v>
      </c>
      <c r="AD716">
        <f t="shared" si="154"/>
        <v>16538.119499999993</v>
      </c>
      <c r="AE716">
        <f t="shared" si="155"/>
        <v>9940.35</v>
      </c>
    </row>
    <row r="717" spans="1:31" ht="15.75" customHeight="1" x14ac:dyDescent="0.2">
      <c r="A717" s="1"/>
      <c r="B717" s="6" t="s">
        <v>750</v>
      </c>
      <c r="C717" s="6" t="s">
        <v>25</v>
      </c>
      <c r="D717" s="6" t="s">
        <v>26</v>
      </c>
      <c r="E717" s="6" t="s">
        <v>20</v>
      </c>
      <c r="F717" s="6" t="s">
        <v>31</v>
      </c>
      <c r="G717" s="6" t="s">
        <v>46</v>
      </c>
      <c r="H717" s="7">
        <v>98.7</v>
      </c>
      <c r="I717" s="9">
        <v>8</v>
      </c>
      <c r="J717" s="7">
        <v>39.479999999999997</v>
      </c>
      <c r="K717" s="7">
        <v>829.08</v>
      </c>
      <c r="L717" s="12">
        <v>43496</v>
      </c>
      <c r="M717" s="14">
        <v>0.44166666666666665</v>
      </c>
      <c r="N717" s="6" t="s">
        <v>23</v>
      </c>
      <c r="O717" s="7">
        <v>789.6</v>
      </c>
      <c r="P717" s="2">
        <v>4.7619047620000003</v>
      </c>
      <c r="Q717" s="7">
        <v>39.479999999999997</v>
      </c>
      <c r="R717" s="8">
        <v>8.5</v>
      </c>
      <c r="S717" s="16">
        <f t="shared" si="143"/>
        <v>91502.124000000025</v>
      </c>
      <c r="T717" s="16">
        <f t="shared" si="144"/>
        <v>10.6785</v>
      </c>
      <c r="U717" s="17">
        <f t="shared" si="145"/>
        <v>1022.49</v>
      </c>
      <c r="V717">
        <f t="shared" si="146"/>
        <v>286</v>
      </c>
      <c r="W717">
        <f t="shared" si="147"/>
        <v>595</v>
      </c>
      <c r="X717">
        <f t="shared" si="148"/>
        <v>286</v>
      </c>
      <c r="Y717" s="17">
        <f t="shared" si="149"/>
        <v>319.93749650349662</v>
      </c>
      <c r="Z717" t="str">
        <f t="shared" si="150"/>
        <v>Good Product</v>
      </c>
      <c r="AA717" t="str">
        <f t="shared" si="151"/>
        <v>Good</v>
      </c>
      <c r="AB717" t="str">
        <f t="shared" si="152"/>
        <v>High</v>
      </c>
      <c r="AC717">
        <f t="shared" si="153"/>
        <v>31245.343500000003</v>
      </c>
      <c r="AD717">
        <f t="shared" si="154"/>
        <v>16538.119499999993</v>
      </c>
      <c r="AE717">
        <f t="shared" si="155"/>
        <v>9940.35</v>
      </c>
    </row>
    <row r="718" spans="1:31" ht="15.75" customHeight="1" x14ac:dyDescent="0.2">
      <c r="A718" s="1"/>
      <c r="B718" s="6" t="s">
        <v>751</v>
      </c>
      <c r="C718" s="6" t="s">
        <v>18</v>
      </c>
      <c r="D718" s="6" t="s">
        <v>19</v>
      </c>
      <c r="E718" s="6" t="s">
        <v>27</v>
      </c>
      <c r="F718" s="6" t="s">
        <v>21</v>
      </c>
      <c r="G718" s="6" t="s">
        <v>22</v>
      </c>
      <c r="H718" s="7">
        <v>35.68</v>
      </c>
      <c r="I718" s="9">
        <v>5</v>
      </c>
      <c r="J718" s="7">
        <v>8.92</v>
      </c>
      <c r="K718" s="7">
        <v>187.32</v>
      </c>
      <c r="L718" s="12">
        <v>43502</v>
      </c>
      <c r="M718" s="14">
        <v>0.7729166666666667</v>
      </c>
      <c r="N718" s="6" t="s">
        <v>33</v>
      </c>
      <c r="O718" s="7">
        <v>178.4</v>
      </c>
      <c r="P718" s="2">
        <v>4.7619047620000003</v>
      </c>
      <c r="Q718" s="7">
        <v>8.92</v>
      </c>
      <c r="R718" s="8">
        <v>6.6</v>
      </c>
      <c r="S718" s="16">
        <f t="shared" si="143"/>
        <v>90673.044000000009</v>
      </c>
      <c r="T718" s="16">
        <f t="shared" si="144"/>
        <v>10.6785</v>
      </c>
      <c r="U718" s="17">
        <f t="shared" si="145"/>
        <v>1022.49</v>
      </c>
      <c r="V718">
        <f t="shared" si="146"/>
        <v>285</v>
      </c>
      <c r="W718">
        <f t="shared" si="147"/>
        <v>595</v>
      </c>
      <c r="X718">
        <f t="shared" si="148"/>
        <v>285</v>
      </c>
      <c r="Y718" s="17">
        <f t="shared" si="149"/>
        <v>318.15103157894742</v>
      </c>
      <c r="Z718" t="str">
        <f t="shared" si="150"/>
        <v>Bad Product</v>
      </c>
      <c r="AA718" t="str">
        <f t="shared" si="151"/>
        <v>Bad</v>
      </c>
      <c r="AB718" t="str">
        <f t="shared" si="152"/>
        <v>Medium</v>
      </c>
      <c r="AC718">
        <f t="shared" si="153"/>
        <v>31245.343500000003</v>
      </c>
      <c r="AD718">
        <f t="shared" si="154"/>
        <v>16538.119499999993</v>
      </c>
      <c r="AE718">
        <f t="shared" si="155"/>
        <v>9940.35</v>
      </c>
    </row>
    <row r="719" spans="1:31" ht="15.75" customHeight="1" x14ac:dyDescent="0.2">
      <c r="A719" s="1"/>
      <c r="B719" s="6" t="s">
        <v>752</v>
      </c>
      <c r="C719" s="6" t="s">
        <v>18</v>
      </c>
      <c r="D719" s="6" t="s">
        <v>19</v>
      </c>
      <c r="E719" s="6" t="s">
        <v>20</v>
      </c>
      <c r="F719" s="6" t="s">
        <v>21</v>
      </c>
      <c r="G719" s="6" t="s">
        <v>46</v>
      </c>
      <c r="H719" s="7">
        <v>71.459999999999994</v>
      </c>
      <c r="I719" s="9">
        <v>7</v>
      </c>
      <c r="J719" s="7">
        <v>25.010999999999999</v>
      </c>
      <c r="K719" s="7">
        <v>525.23099999999999</v>
      </c>
      <c r="L719" s="12">
        <v>43552</v>
      </c>
      <c r="M719" s="14">
        <v>0.67083333333333328</v>
      </c>
      <c r="N719" s="6" t="s">
        <v>23</v>
      </c>
      <c r="O719" s="7">
        <v>500.22</v>
      </c>
      <c r="P719" s="2">
        <v>4.7619047620000003</v>
      </c>
      <c r="Q719" s="7">
        <v>25.010999999999999</v>
      </c>
      <c r="R719" s="8">
        <v>4.5</v>
      </c>
      <c r="S719" s="16">
        <f t="shared" si="143"/>
        <v>90485.724000000017</v>
      </c>
      <c r="T719" s="16">
        <f t="shared" si="144"/>
        <v>10.6785</v>
      </c>
      <c r="U719" s="17">
        <f t="shared" si="145"/>
        <v>1022.49</v>
      </c>
      <c r="V719">
        <f t="shared" si="146"/>
        <v>284</v>
      </c>
      <c r="W719">
        <f t="shared" si="147"/>
        <v>595</v>
      </c>
      <c r="X719">
        <f t="shared" si="148"/>
        <v>284</v>
      </c>
      <c r="Y719" s="17">
        <f t="shared" si="149"/>
        <v>318.61170422535218</v>
      </c>
      <c r="Z719" t="str">
        <f t="shared" si="150"/>
        <v>Bad Product</v>
      </c>
      <c r="AA719" t="str">
        <f t="shared" si="151"/>
        <v>Bad</v>
      </c>
      <c r="AB719" t="str">
        <f t="shared" si="152"/>
        <v>Low</v>
      </c>
      <c r="AC719">
        <f t="shared" si="153"/>
        <v>31245.343500000003</v>
      </c>
      <c r="AD719">
        <f t="shared" si="154"/>
        <v>16538.119499999993</v>
      </c>
      <c r="AE719">
        <f t="shared" si="155"/>
        <v>9940.35</v>
      </c>
    </row>
    <row r="720" spans="1:31" ht="15.75" customHeight="1" x14ac:dyDescent="0.2">
      <c r="A720" s="1"/>
      <c r="B720" s="6" t="s">
        <v>753</v>
      </c>
      <c r="C720" s="6" t="s">
        <v>18</v>
      </c>
      <c r="D720" s="6" t="s">
        <v>19</v>
      </c>
      <c r="E720" s="6" t="s">
        <v>20</v>
      </c>
      <c r="F720" s="6" t="s">
        <v>31</v>
      </c>
      <c r="G720" s="6" t="s">
        <v>28</v>
      </c>
      <c r="H720" s="7">
        <v>11.94</v>
      </c>
      <c r="I720" s="9">
        <v>3</v>
      </c>
      <c r="J720" s="7">
        <v>1.7909999999999999</v>
      </c>
      <c r="K720" s="7">
        <v>37.610999999999997</v>
      </c>
      <c r="L720" s="12">
        <v>43484</v>
      </c>
      <c r="M720" s="14">
        <v>0.53263888888888888</v>
      </c>
      <c r="N720" s="6" t="s">
        <v>33</v>
      </c>
      <c r="O720" s="7">
        <v>35.82</v>
      </c>
      <c r="P720" s="2">
        <v>4.7619047620000003</v>
      </c>
      <c r="Q720" s="7">
        <v>1.7909999999999999</v>
      </c>
      <c r="R720" s="8">
        <v>8.1</v>
      </c>
      <c r="S720" s="16">
        <f t="shared" si="143"/>
        <v>89960.493000000017</v>
      </c>
      <c r="T720" s="16">
        <f t="shared" si="144"/>
        <v>10.6785</v>
      </c>
      <c r="U720" s="17">
        <f t="shared" si="145"/>
        <v>1022.49</v>
      </c>
      <c r="V720">
        <f t="shared" si="146"/>
        <v>283</v>
      </c>
      <c r="W720">
        <f t="shared" si="147"/>
        <v>595</v>
      </c>
      <c r="X720">
        <f t="shared" si="148"/>
        <v>283</v>
      </c>
      <c r="Y720" s="17">
        <f t="shared" si="149"/>
        <v>317.88160070671387</v>
      </c>
      <c r="Z720" t="str">
        <f t="shared" si="150"/>
        <v>Good Product</v>
      </c>
      <c r="AA720" t="str">
        <f t="shared" si="151"/>
        <v>Bad</v>
      </c>
      <c r="AB720" t="str">
        <f t="shared" si="152"/>
        <v>High</v>
      </c>
      <c r="AC720">
        <f t="shared" si="153"/>
        <v>31245.343500000003</v>
      </c>
      <c r="AD720">
        <f t="shared" si="154"/>
        <v>16538.119499999993</v>
      </c>
      <c r="AE720">
        <f t="shared" si="155"/>
        <v>9940.35</v>
      </c>
    </row>
    <row r="721" spans="1:31" ht="15.75" customHeight="1" x14ac:dyDescent="0.2">
      <c r="A721" s="1"/>
      <c r="B721" s="6" t="s">
        <v>754</v>
      </c>
      <c r="C721" s="6" t="s">
        <v>18</v>
      </c>
      <c r="D721" s="6" t="s">
        <v>19</v>
      </c>
      <c r="E721" s="6" t="s">
        <v>27</v>
      </c>
      <c r="F721" s="6" t="s">
        <v>31</v>
      </c>
      <c r="G721" s="6" t="s">
        <v>46</v>
      </c>
      <c r="H721" s="7">
        <v>45.38</v>
      </c>
      <c r="I721" s="9">
        <v>3</v>
      </c>
      <c r="J721" s="7">
        <v>6.8070000000000004</v>
      </c>
      <c r="K721" s="7">
        <v>142.947</v>
      </c>
      <c r="L721" s="12">
        <v>43513</v>
      </c>
      <c r="M721" s="14">
        <v>0.56527777777777777</v>
      </c>
      <c r="N721" s="6" t="s">
        <v>33</v>
      </c>
      <c r="O721" s="7">
        <v>136.13999999999999</v>
      </c>
      <c r="P721" s="2">
        <v>4.7619047620000003</v>
      </c>
      <c r="Q721" s="7">
        <v>6.8070000000000004</v>
      </c>
      <c r="R721" s="8">
        <v>7.2</v>
      </c>
      <c r="S721" s="16">
        <f t="shared" si="143"/>
        <v>89922.882000000012</v>
      </c>
      <c r="T721" s="16">
        <f t="shared" si="144"/>
        <v>10.6785</v>
      </c>
      <c r="U721" s="17">
        <f t="shared" si="145"/>
        <v>1022.49</v>
      </c>
      <c r="V721">
        <f t="shared" si="146"/>
        <v>282</v>
      </c>
      <c r="W721">
        <f t="shared" si="147"/>
        <v>595</v>
      </c>
      <c r="X721">
        <f t="shared" si="148"/>
        <v>282</v>
      </c>
      <c r="Y721" s="17">
        <f t="shared" si="149"/>
        <v>318.87546808510643</v>
      </c>
      <c r="Z721" t="str">
        <f t="shared" si="150"/>
        <v>Bad Product</v>
      </c>
      <c r="AA721" t="str">
        <f t="shared" si="151"/>
        <v>Bad</v>
      </c>
      <c r="AB721" t="str">
        <f t="shared" si="152"/>
        <v>Medium</v>
      </c>
      <c r="AC721">
        <f t="shared" si="153"/>
        <v>31245.343500000003</v>
      </c>
      <c r="AD721">
        <f t="shared" si="154"/>
        <v>16538.119499999993</v>
      </c>
      <c r="AE721">
        <f t="shared" si="155"/>
        <v>9902.7390000000014</v>
      </c>
    </row>
    <row r="722" spans="1:31" ht="15.75" customHeight="1" x14ac:dyDescent="0.2">
      <c r="A722" s="1"/>
      <c r="B722" s="6" t="s">
        <v>755</v>
      </c>
      <c r="C722" s="6" t="s">
        <v>42</v>
      </c>
      <c r="D722" s="6" t="s">
        <v>43</v>
      </c>
      <c r="E722" s="6" t="s">
        <v>20</v>
      </c>
      <c r="F722" s="6" t="s">
        <v>21</v>
      </c>
      <c r="G722" s="6" t="s">
        <v>46</v>
      </c>
      <c r="H722" s="7">
        <v>17.48</v>
      </c>
      <c r="I722" s="9">
        <v>6</v>
      </c>
      <c r="J722" s="7">
        <v>5.2439999999999998</v>
      </c>
      <c r="K722" s="7">
        <v>110.124</v>
      </c>
      <c r="L722" s="12">
        <v>43483</v>
      </c>
      <c r="M722" s="14">
        <v>0.62777777777777777</v>
      </c>
      <c r="N722" s="6" t="s">
        <v>33</v>
      </c>
      <c r="O722" s="7">
        <v>104.88</v>
      </c>
      <c r="P722" s="2">
        <v>4.7619047620000003</v>
      </c>
      <c r="Q722" s="7">
        <v>5.2439999999999998</v>
      </c>
      <c r="R722" s="8">
        <v>6.1</v>
      </c>
      <c r="S722" s="16">
        <f t="shared" si="143"/>
        <v>89779.935000000012</v>
      </c>
      <c r="T722" s="16">
        <f t="shared" si="144"/>
        <v>10.6785</v>
      </c>
      <c r="U722" s="17">
        <f t="shared" si="145"/>
        <v>1022.49</v>
      </c>
      <c r="V722">
        <f t="shared" si="146"/>
        <v>281</v>
      </c>
      <c r="W722">
        <f t="shared" si="147"/>
        <v>595</v>
      </c>
      <c r="X722">
        <f t="shared" si="148"/>
        <v>281</v>
      </c>
      <c r="Y722" s="17">
        <f t="shared" si="149"/>
        <v>319.50154804270466</v>
      </c>
      <c r="Z722" t="str">
        <f t="shared" si="150"/>
        <v>Bad Product</v>
      </c>
      <c r="AA722" t="str">
        <f t="shared" si="151"/>
        <v>Bad</v>
      </c>
      <c r="AB722" t="str">
        <f t="shared" si="152"/>
        <v>Low</v>
      </c>
      <c r="AC722">
        <f t="shared" si="153"/>
        <v>31245.343500000003</v>
      </c>
      <c r="AD722">
        <f t="shared" si="154"/>
        <v>16538.119499999993</v>
      </c>
      <c r="AE722">
        <f t="shared" si="155"/>
        <v>9759.7920000000031</v>
      </c>
    </row>
    <row r="723" spans="1:31" ht="15.75" customHeight="1" x14ac:dyDescent="0.2">
      <c r="A723" s="1"/>
      <c r="B723" s="6" t="s">
        <v>756</v>
      </c>
      <c r="C723" s="6" t="s">
        <v>42</v>
      </c>
      <c r="D723" s="6" t="s">
        <v>43</v>
      </c>
      <c r="E723" s="6" t="s">
        <v>27</v>
      </c>
      <c r="F723" s="6" t="s">
        <v>21</v>
      </c>
      <c r="G723" s="6" t="s">
        <v>46</v>
      </c>
      <c r="H723" s="7">
        <v>25.56</v>
      </c>
      <c r="I723" s="9">
        <v>7</v>
      </c>
      <c r="J723" s="7">
        <v>8.9459999999999997</v>
      </c>
      <c r="K723" s="7">
        <v>187.86600000000001</v>
      </c>
      <c r="L723" s="12">
        <v>43498</v>
      </c>
      <c r="M723" s="14">
        <v>0.86250000000000004</v>
      </c>
      <c r="N723" s="6" t="s">
        <v>29</v>
      </c>
      <c r="O723" s="7">
        <v>178.92</v>
      </c>
      <c r="P723" s="2">
        <v>4.7619047620000003</v>
      </c>
      <c r="Q723" s="7">
        <v>8.9459999999999997</v>
      </c>
      <c r="R723" s="8">
        <v>7.1</v>
      </c>
      <c r="S723" s="16">
        <f t="shared" si="143"/>
        <v>89669.811000000016</v>
      </c>
      <c r="T723" s="16">
        <f t="shared" si="144"/>
        <v>10.6785</v>
      </c>
      <c r="U723" s="17">
        <f t="shared" si="145"/>
        <v>1022.49</v>
      </c>
      <c r="V723">
        <f t="shared" si="146"/>
        <v>280</v>
      </c>
      <c r="W723">
        <f t="shared" si="147"/>
        <v>595</v>
      </c>
      <c r="X723">
        <f t="shared" si="148"/>
        <v>280</v>
      </c>
      <c r="Y723" s="17">
        <f t="shared" si="149"/>
        <v>320.24932500000006</v>
      </c>
      <c r="Z723" t="str">
        <f t="shared" si="150"/>
        <v>Bad Product</v>
      </c>
      <c r="AA723" t="str">
        <f t="shared" si="151"/>
        <v>Bad</v>
      </c>
      <c r="AB723" t="str">
        <f t="shared" si="152"/>
        <v>Medium</v>
      </c>
      <c r="AC723">
        <f t="shared" si="153"/>
        <v>31135.219499999999</v>
      </c>
      <c r="AD723">
        <f t="shared" si="154"/>
        <v>16427.995499999994</v>
      </c>
      <c r="AE723">
        <f t="shared" si="155"/>
        <v>9759.7920000000031</v>
      </c>
    </row>
    <row r="724" spans="1:31" ht="15.75" customHeight="1" x14ac:dyDescent="0.2">
      <c r="A724" s="1"/>
      <c r="B724" s="6" t="s">
        <v>757</v>
      </c>
      <c r="C724" s="6" t="s">
        <v>25</v>
      </c>
      <c r="D724" s="6" t="s">
        <v>26</v>
      </c>
      <c r="E724" s="6" t="s">
        <v>20</v>
      </c>
      <c r="F724" s="6" t="s">
        <v>21</v>
      </c>
      <c r="G724" s="6" t="s">
        <v>36</v>
      </c>
      <c r="H724" s="7">
        <v>90.63</v>
      </c>
      <c r="I724" s="9">
        <v>9</v>
      </c>
      <c r="J724" s="7">
        <v>40.783499999999997</v>
      </c>
      <c r="K724" s="7">
        <v>856.45349999999996</v>
      </c>
      <c r="L724" s="12">
        <v>43483</v>
      </c>
      <c r="M724" s="14">
        <v>0.64444444444444449</v>
      </c>
      <c r="N724" s="6" t="s">
        <v>29</v>
      </c>
      <c r="O724" s="7">
        <v>815.67</v>
      </c>
      <c r="P724" s="2">
        <v>4.7619047620000003</v>
      </c>
      <c r="Q724" s="7">
        <v>40.783499999999997</v>
      </c>
      <c r="R724" s="8">
        <v>5.0999999999999996</v>
      </c>
      <c r="S724" s="16">
        <f t="shared" si="143"/>
        <v>89481.945000000022</v>
      </c>
      <c r="T724" s="16">
        <f t="shared" si="144"/>
        <v>10.6785</v>
      </c>
      <c r="U724" s="17">
        <f t="shared" si="145"/>
        <v>1022.49</v>
      </c>
      <c r="V724">
        <f t="shared" si="146"/>
        <v>279</v>
      </c>
      <c r="W724">
        <f t="shared" si="147"/>
        <v>595</v>
      </c>
      <c r="X724">
        <f t="shared" si="148"/>
        <v>279</v>
      </c>
      <c r="Y724" s="17">
        <f t="shared" si="149"/>
        <v>320.72381720430116</v>
      </c>
      <c r="Z724" t="str">
        <f t="shared" si="150"/>
        <v>Bad Product</v>
      </c>
      <c r="AA724" t="str">
        <f t="shared" si="151"/>
        <v>Bad</v>
      </c>
      <c r="AB724" t="str">
        <f t="shared" si="152"/>
        <v>Low</v>
      </c>
      <c r="AC724">
        <f t="shared" si="153"/>
        <v>30947.353500000001</v>
      </c>
      <c r="AD724">
        <f t="shared" si="154"/>
        <v>16240.129499999995</v>
      </c>
      <c r="AE724">
        <f t="shared" si="155"/>
        <v>9759.7920000000031</v>
      </c>
    </row>
    <row r="725" spans="1:31" ht="15.75" customHeight="1" x14ac:dyDescent="0.2">
      <c r="A725" s="1"/>
      <c r="B725" s="6" t="s">
        <v>758</v>
      </c>
      <c r="C725" s="6" t="s">
        <v>42</v>
      </c>
      <c r="D725" s="6" t="s">
        <v>43</v>
      </c>
      <c r="E725" s="6" t="s">
        <v>27</v>
      </c>
      <c r="F725" s="6" t="s">
        <v>31</v>
      </c>
      <c r="G725" s="6" t="s">
        <v>32</v>
      </c>
      <c r="H725" s="7">
        <v>44.12</v>
      </c>
      <c r="I725" s="9">
        <v>3</v>
      </c>
      <c r="J725" s="7">
        <v>6.6180000000000003</v>
      </c>
      <c r="K725" s="7">
        <v>138.97800000000001</v>
      </c>
      <c r="L725" s="12">
        <v>43542</v>
      </c>
      <c r="M725" s="14">
        <v>0.57291666666666663</v>
      </c>
      <c r="N725" s="6" t="s">
        <v>33</v>
      </c>
      <c r="O725" s="7">
        <v>132.36000000000001</v>
      </c>
      <c r="P725" s="2">
        <v>4.7619047620000003</v>
      </c>
      <c r="Q725" s="7">
        <v>6.6180000000000003</v>
      </c>
      <c r="R725" s="8">
        <v>7.9</v>
      </c>
      <c r="S725" s="16">
        <f t="shared" si="143"/>
        <v>88625.491500000018</v>
      </c>
      <c r="T725" s="16">
        <f t="shared" si="144"/>
        <v>10.6785</v>
      </c>
      <c r="U725" s="17">
        <f t="shared" si="145"/>
        <v>1022.49</v>
      </c>
      <c r="V725">
        <f t="shared" si="146"/>
        <v>278</v>
      </c>
      <c r="W725">
        <f t="shared" si="147"/>
        <v>595</v>
      </c>
      <c r="X725">
        <f t="shared" si="148"/>
        <v>278</v>
      </c>
      <c r="Y725" s="17">
        <f t="shared" si="149"/>
        <v>318.79673201438857</v>
      </c>
      <c r="Z725" t="str">
        <f t="shared" si="150"/>
        <v>Bad Product</v>
      </c>
      <c r="AA725" t="str">
        <f t="shared" si="151"/>
        <v>Bad</v>
      </c>
      <c r="AB725" t="str">
        <f t="shared" si="152"/>
        <v>Medium</v>
      </c>
      <c r="AC725">
        <f t="shared" si="153"/>
        <v>30947.353500000001</v>
      </c>
      <c r="AD725">
        <f t="shared" si="154"/>
        <v>16240.129499999995</v>
      </c>
      <c r="AE725">
        <f t="shared" si="155"/>
        <v>9759.7920000000031</v>
      </c>
    </row>
    <row r="726" spans="1:31" ht="15.75" customHeight="1" x14ac:dyDescent="0.2">
      <c r="A726" s="1"/>
      <c r="B726" s="6" t="s">
        <v>759</v>
      </c>
      <c r="C726" s="6" t="s">
        <v>25</v>
      </c>
      <c r="D726" s="6" t="s">
        <v>26</v>
      </c>
      <c r="E726" s="6" t="s">
        <v>20</v>
      </c>
      <c r="F726" s="6" t="s">
        <v>21</v>
      </c>
      <c r="G726" s="6" t="s">
        <v>44</v>
      </c>
      <c r="H726" s="7">
        <v>36.770000000000003</v>
      </c>
      <c r="I726" s="9">
        <v>7</v>
      </c>
      <c r="J726" s="7">
        <v>12.8695</v>
      </c>
      <c r="K726" s="7">
        <v>270.2595</v>
      </c>
      <c r="L726" s="12">
        <v>43476</v>
      </c>
      <c r="M726" s="14">
        <v>0.84027777777777779</v>
      </c>
      <c r="N726" s="6" t="s">
        <v>29</v>
      </c>
      <c r="O726" s="7">
        <v>257.39</v>
      </c>
      <c r="P726" s="2">
        <v>4.7619047620000003</v>
      </c>
      <c r="Q726" s="7">
        <v>12.8695</v>
      </c>
      <c r="R726" s="8">
        <v>7.4</v>
      </c>
      <c r="S726" s="16">
        <f t="shared" si="143"/>
        <v>88486.51350000003</v>
      </c>
      <c r="T726" s="16">
        <f t="shared" si="144"/>
        <v>10.6785</v>
      </c>
      <c r="U726" s="17">
        <f t="shared" si="145"/>
        <v>1022.49</v>
      </c>
      <c r="V726">
        <f t="shared" si="146"/>
        <v>277</v>
      </c>
      <c r="W726">
        <f t="shared" si="147"/>
        <v>595</v>
      </c>
      <c r="X726">
        <f t="shared" si="148"/>
        <v>277</v>
      </c>
      <c r="Y726" s="17">
        <f t="shared" si="149"/>
        <v>319.44589711191344</v>
      </c>
      <c r="Z726" t="str">
        <f t="shared" si="150"/>
        <v>Bad Product</v>
      </c>
      <c r="AA726" t="str">
        <f t="shared" si="151"/>
        <v>Bad</v>
      </c>
      <c r="AB726" t="str">
        <f t="shared" si="152"/>
        <v>Medium</v>
      </c>
      <c r="AC726">
        <f t="shared" si="153"/>
        <v>30808.375500000002</v>
      </c>
      <c r="AD726">
        <f t="shared" si="154"/>
        <v>16240.129499999995</v>
      </c>
      <c r="AE726">
        <f t="shared" si="155"/>
        <v>9759.7920000000031</v>
      </c>
    </row>
    <row r="727" spans="1:31" ht="15.75" customHeight="1" x14ac:dyDescent="0.2">
      <c r="A727" s="1"/>
      <c r="B727" s="6" t="s">
        <v>760</v>
      </c>
      <c r="C727" s="6" t="s">
        <v>42</v>
      </c>
      <c r="D727" s="6" t="s">
        <v>43</v>
      </c>
      <c r="E727" s="6" t="s">
        <v>20</v>
      </c>
      <c r="F727" s="6" t="s">
        <v>31</v>
      </c>
      <c r="G727" s="6" t="s">
        <v>44</v>
      </c>
      <c r="H727" s="7">
        <v>23.34</v>
      </c>
      <c r="I727" s="9">
        <v>4</v>
      </c>
      <c r="J727" s="7">
        <v>4.6680000000000001</v>
      </c>
      <c r="K727" s="7">
        <v>98.028000000000006</v>
      </c>
      <c r="L727" s="12">
        <v>43500</v>
      </c>
      <c r="M727" s="14">
        <v>0.78680555555555554</v>
      </c>
      <c r="N727" s="6" t="s">
        <v>23</v>
      </c>
      <c r="O727" s="7">
        <v>93.36</v>
      </c>
      <c r="P727" s="2">
        <v>4.7619047620000003</v>
      </c>
      <c r="Q727" s="7">
        <v>4.6680000000000001</v>
      </c>
      <c r="R727" s="8">
        <v>7.4</v>
      </c>
      <c r="S727" s="16">
        <f t="shared" si="143"/>
        <v>88216.25400000003</v>
      </c>
      <c r="T727" s="16">
        <f t="shared" si="144"/>
        <v>10.6785</v>
      </c>
      <c r="U727" s="17">
        <f t="shared" si="145"/>
        <v>1022.49</v>
      </c>
      <c r="V727">
        <f t="shared" si="146"/>
        <v>276</v>
      </c>
      <c r="W727">
        <f t="shared" si="147"/>
        <v>595</v>
      </c>
      <c r="X727">
        <f t="shared" si="148"/>
        <v>276</v>
      </c>
      <c r="Y727" s="17">
        <f t="shared" si="149"/>
        <v>319.6241086956523</v>
      </c>
      <c r="Z727" t="str">
        <f t="shared" si="150"/>
        <v>Bad Product</v>
      </c>
      <c r="AA727" t="str">
        <f t="shared" si="151"/>
        <v>Bad</v>
      </c>
      <c r="AB727" t="str">
        <f t="shared" si="152"/>
        <v>Medium</v>
      </c>
      <c r="AC727">
        <f t="shared" si="153"/>
        <v>30808.375500000002</v>
      </c>
      <c r="AD727">
        <f t="shared" si="154"/>
        <v>16240.129499999995</v>
      </c>
      <c r="AE727">
        <f t="shared" si="155"/>
        <v>9759.7920000000031</v>
      </c>
    </row>
    <row r="728" spans="1:31" ht="15.75" customHeight="1" x14ac:dyDescent="0.2">
      <c r="A728" s="1"/>
      <c r="B728" s="6" t="s">
        <v>761</v>
      </c>
      <c r="C728" s="6" t="s">
        <v>25</v>
      </c>
      <c r="D728" s="6" t="s">
        <v>26</v>
      </c>
      <c r="E728" s="6" t="s">
        <v>20</v>
      </c>
      <c r="F728" s="6" t="s">
        <v>21</v>
      </c>
      <c r="G728" s="6" t="s">
        <v>22</v>
      </c>
      <c r="H728" s="7">
        <v>28.5</v>
      </c>
      <c r="I728" s="9">
        <v>8</v>
      </c>
      <c r="J728" s="7">
        <v>11.4</v>
      </c>
      <c r="K728" s="7">
        <v>239.4</v>
      </c>
      <c r="L728" s="12">
        <v>43502</v>
      </c>
      <c r="M728" s="14">
        <v>0.6</v>
      </c>
      <c r="N728" s="6" t="s">
        <v>29</v>
      </c>
      <c r="O728" s="7">
        <v>228</v>
      </c>
      <c r="P728" s="2">
        <v>4.7619047620000003</v>
      </c>
      <c r="Q728" s="7">
        <v>11.4</v>
      </c>
      <c r="R728" s="8">
        <v>6.6</v>
      </c>
      <c r="S728" s="16">
        <f t="shared" si="143"/>
        <v>88118.226000000024</v>
      </c>
      <c r="T728" s="16">
        <f t="shared" si="144"/>
        <v>10.6785</v>
      </c>
      <c r="U728" s="17">
        <f t="shared" si="145"/>
        <v>1022.49</v>
      </c>
      <c r="V728">
        <f t="shared" si="146"/>
        <v>275</v>
      </c>
      <c r="W728">
        <f t="shared" si="147"/>
        <v>595</v>
      </c>
      <c r="X728">
        <f t="shared" si="148"/>
        <v>275</v>
      </c>
      <c r="Y728" s="17">
        <f t="shared" si="149"/>
        <v>320.42991272727284</v>
      </c>
      <c r="Z728" t="str">
        <f t="shared" si="150"/>
        <v>Bad Product</v>
      </c>
      <c r="AA728" t="str">
        <f t="shared" si="151"/>
        <v>Bad</v>
      </c>
      <c r="AB728" t="str">
        <f t="shared" si="152"/>
        <v>Medium</v>
      </c>
      <c r="AC728">
        <f t="shared" si="153"/>
        <v>30710.3475</v>
      </c>
      <c r="AD728">
        <f t="shared" si="154"/>
        <v>16240.129499999995</v>
      </c>
      <c r="AE728">
        <f t="shared" si="155"/>
        <v>9759.7920000000031</v>
      </c>
    </row>
    <row r="729" spans="1:31" ht="15.75" customHeight="1" x14ac:dyDescent="0.2">
      <c r="A729" s="1"/>
      <c r="B729" s="6" t="s">
        <v>762</v>
      </c>
      <c r="C729" s="6" t="s">
        <v>25</v>
      </c>
      <c r="D729" s="6" t="s">
        <v>26</v>
      </c>
      <c r="E729" s="6" t="s">
        <v>20</v>
      </c>
      <c r="F729" s="6" t="s">
        <v>31</v>
      </c>
      <c r="G729" s="6" t="s">
        <v>32</v>
      </c>
      <c r="H729" s="7">
        <v>55.57</v>
      </c>
      <c r="I729" s="9">
        <v>3</v>
      </c>
      <c r="J729" s="7">
        <v>8.3354999999999997</v>
      </c>
      <c r="K729" s="7">
        <v>175.0455</v>
      </c>
      <c r="L729" s="12">
        <v>43473</v>
      </c>
      <c r="M729" s="14">
        <v>0.48749999999999999</v>
      </c>
      <c r="N729" s="6" t="s">
        <v>33</v>
      </c>
      <c r="O729" s="7">
        <v>166.71</v>
      </c>
      <c r="P729" s="2">
        <v>4.7619047620000003</v>
      </c>
      <c r="Q729" s="7">
        <v>8.3354999999999997</v>
      </c>
      <c r="R729" s="8">
        <v>5.9</v>
      </c>
      <c r="S729" s="16">
        <f t="shared" si="143"/>
        <v>87878.82600000003</v>
      </c>
      <c r="T729" s="16">
        <f t="shared" si="144"/>
        <v>10.6785</v>
      </c>
      <c r="U729" s="17">
        <f t="shared" si="145"/>
        <v>1022.49</v>
      </c>
      <c r="V729">
        <f t="shared" si="146"/>
        <v>274</v>
      </c>
      <c r="W729">
        <f t="shared" si="147"/>
        <v>595</v>
      </c>
      <c r="X729">
        <f t="shared" si="148"/>
        <v>274</v>
      </c>
      <c r="Y729" s="17">
        <f t="shared" si="149"/>
        <v>320.72564233576651</v>
      </c>
      <c r="Z729" t="str">
        <f t="shared" si="150"/>
        <v>Bad Product</v>
      </c>
      <c r="AA729" t="str">
        <f t="shared" si="151"/>
        <v>Bad</v>
      </c>
      <c r="AB729" t="str">
        <f t="shared" si="152"/>
        <v>Low</v>
      </c>
      <c r="AC729">
        <f t="shared" si="153"/>
        <v>30710.3475</v>
      </c>
      <c r="AD729">
        <f t="shared" si="154"/>
        <v>16240.129499999995</v>
      </c>
      <c r="AE729">
        <f t="shared" si="155"/>
        <v>9759.7920000000031</v>
      </c>
    </row>
    <row r="730" spans="1:31" ht="15.75" customHeight="1" x14ac:dyDescent="0.2">
      <c r="A730" s="1"/>
      <c r="B730" s="6" t="s">
        <v>763</v>
      </c>
      <c r="C730" s="6" t="s">
        <v>42</v>
      </c>
      <c r="D730" s="6" t="s">
        <v>43</v>
      </c>
      <c r="E730" s="6" t="s">
        <v>27</v>
      </c>
      <c r="F730" s="6" t="s">
        <v>31</v>
      </c>
      <c r="G730" s="6" t="s">
        <v>36</v>
      </c>
      <c r="H730" s="7">
        <v>69.739999999999995</v>
      </c>
      <c r="I730" s="9">
        <v>10</v>
      </c>
      <c r="J730" s="7">
        <v>34.869999999999997</v>
      </c>
      <c r="K730" s="7">
        <v>732.27</v>
      </c>
      <c r="L730" s="12">
        <v>43529</v>
      </c>
      <c r="M730" s="14">
        <v>0.74236111111111114</v>
      </c>
      <c r="N730" s="6" t="s">
        <v>33</v>
      </c>
      <c r="O730" s="7">
        <v>697.4</v>
      </c>
      <c r="P730" s="2">
        <v>4.7619047620000003</v>
      </c>
      <c r="Q730" s="7">
        <v>34.869999999999997</v>
      </c>
      <c r="R730" s="8">
        <v>8.9</v>
      </c>
      <c r="S730" s="16">
        <f t="shared" si="143"/>
        <v>87703.780500000037</v>
      </c>
      <c r="T730" s="16">
        <f t="shared" si="144"/>
        <v>10.6785</v>
      </c>
      <c r="U730" s="17">
        <f t="shared" si="145"/>
        <v>1022.49</v>
      </c>
      <c r="V730">
        <f t="shared" si="146"/>
        <v>273</v>
      </c>
      <c r="W730">
        <f t="shared" si="147"/>
        <v>595</v>
      </c>
      <c r="X730">
        <f t="shared" si="148"/>
        <v>273</v>
      </c>
      <c r="Y730" s="17">
        <f t="shared" si="149"/>
        <v>321.25926923076935</v>
      </c>
      <c r="Z730" t="str">
        <f t="shared" si="150"/>
        <v>Good Product</v>
      </c>
      <c r="AA730" t="str">
        <f t="shared" si="151"/>
        <v>Good</v>
      </c>
      <c r="AB730" t="str">
        <f t="shared" si="152"/>
        <v>High</v>
      </c>
      <c r="AC730">
        <f t="shared" si="153"/>
        <v>30710.3475</v>
      </c>
      <c r="AD730">
        <f t="shared" si="154"/>
        <v>16240.129499999995</v>
      </c>
      <c r="AE730">
        <f t="shared" si="155"/>
        <v>9759.7920000000031</v>
      </c>
    </row>
    <row r="731" spans="1:31" ht="15.75" customHeight="1" x14ac:dyDescent="0.2">
      <c r="A731" s="1"/>
      <c r="B731" s="6" t="s">
        <v>764</v>
      </c>
      <c r="C731" s="6" t="s">
        <v>25</v>
      </c>
      <c r="D731" s="6" t="s">
        <v>26</v>
      </c>
      <c r="E731" s="6" t="s">
        <v>27</v>
      </c>
      <c r="F731" s="6" t="s">
        <v>31</v>
      </c>
      <c r="G731" s="6" t="s">
        <v>46</v>
      </c>
      <c r="H731" s="7">
        <v>97.26</v>
      </c>
      <c r="I731" s="9">
        <v>4</v>
      </c>
      <c r="J731" s="7">
        <v>19.452000000000002</v>
      </c>
      <c r="K731" s="7">
        <v>408.49200000000002</v>
      </c>
      <c r="L731" s="12">
        <v>43540</v>
      </c>
      <c r="M731" s="14">
        <v>0.6479166666666667</v>
      </c>
      <c r="N731" s="6" t="s">
        <v>23</v>
      </c>
      <c r="O731" s="7">
        <v>389.04</v>
      </c>
      <c r="P731" s="2">
        <v>4.7619047620000003</v>
      </c>
      <c r="Q731" s="7">
        <v>19.452000000000002</v>
      </c>
      <c r="R731" s="8">
        <v>6.8</v>
      </c>
      <c r="S731" s="16">
        <f t="shared" si="143"/>
        <v>86971.510500000019</v>
      </c>
      <c r="T731" s="16">
        <f t="shared" si="144"/>
        <v>10.6785</v>
      </c>
      <c r="U731" s="17">
        <f t="shared" si="145"/>
        <v>1022.49</v>
      </c>
      <c r="V731">
        <f t="shared" si="146"/>
        <v>272</v>
      </c>
      <c r="W731">
        <f t="shared" si="147"/>
        <v>595</v>
      </c>
      <c r="X731">
        <f t="shared" si="148"/>
        <v>272</v>
      </c>
      <c r="Y731" s="17">
        <f t="shared" si="149"/>
        <v>319.74820036764714</v>
      </c>
      <c r="Z731" t="str">
        <f t="shared" si="150"/>
        <v>Bad Product</v>
      </c>
      <c r="AA731" t="str">
        <f t="shared" si="151"/>
        <v>Bad</v>
      </c>
      <c r="AB731" t="str">
        <f t="shared" si="152"/>
        <v>Medium</v>
      </c>
      <c r="AC731">
        <f t="shared" si="153"/>
        <v>29978.077499999999</v>
      </c>
      <c r="AD731">
        <f t="shared" si="154"/>
        <v>16240.129499999995</v>
      </c>
      <c r="AE731">
        <f t="shared" si="155"/>
        <v>9759.7920000000031</v>
      </c>
    </row>
    <row r="732" spans="1:31" ht="15.75" customHeight="1" x14ac:dyDescent="0.2">
      <c r="A732" s="1"/>
      <c r="B732" s="6" t="s">
        <v>765</v>
      </c>
      <c r="C732" s="6" t="s">
        <v>42</v>
      </c>
      <c r="D732" s="6" t="s">
        <v>43</v>
      </c>
      <c r="E732" s="6" t="s">
        <v>20</v>
      </c>
      <c r="F732" s="6" t="s">
        <v>21</v>
      </c>
      <c r="G732" s="6" t="s">
        <v>32</v>
      </c>
      <c r="H732" s="7">
        <v>52.18</v>
      </c>
      <c r="I732" s="9">
        <v>7</v>
      </c>
      <c r="J732" s="7">
        <v>18.263000000000002</v>
      </c>
      <c r="K732" s="7">
        <v>383.52300000000002</v>
      </c>
      <c r="L732" s="12">
        <v>43533</v>
      </c>
      <c r="M732" s="14">
        <v>0.45416666666666666</v>
      </c>
      <c r="N732" s="6" t="s">
        <v>29</v>
      </c>
      <c r="O732" s="7">
        <v>365.26</v>
      </c>
      <c r="P732" s="2">
        <v>4.7619047620000003</v>
      </c>
      <c r="Q732" s="7">
        <v>18.263000000000002</v>
      </c>
      <c r="R732" s="8">
        <v>9.3000000000000007</v>
      </c>
      <c r="S732" s="16">
        <f t="shared" si="143"/>
        <v>86563.018500000035</v>
      </c>
      <c r="T732" s="16">
        <f t="shared" si="144"/>
        <v>10.6785</v>
      </c>
      <c r="U732" s="17">
        <f t="shared" si="145"/>
        <v>1022.49</v>
      </c>
      <c r="V732">
        <f t="shared" si="146"/>
        <v>271</v>
      </c>
      <c r="W732">
        <f t="shared" si="147"/>
        <v>595</v>
      </c>
      <c r="X732">
        <f t="shared" si="148"/>
        <v>271</v>
      </c>
      <c r="Y732" s="17">
        <f t="shared" si="149"/>
        <v>319.42073247232486</v>
      </c>
      <c r="Z732" t="str">
        <f t="shared" si="150"/>
        <v>Good Product</v>
      </c>
      <c r="AA732" t="str">
        <f t="shared" si="151"/>
        <v>Bad</v>
      </c>
      <c r="AB732" t="str">
        <f t="shared" si="152"/>
        <v>High</v>
      </c>
      <c r="AC732">
        <f t="shared" si="153"/>
        <v>29978.077499999999</v>
      </c>
      <c r="AD732">
        <f t="shared" si="154"/>
        <v>16240.129499999995</v>
      </c>
      <c r="AE732">
        <f t="shared" si="155"/>
        <v>9759.7920000000031</v>
      </c>
    </row>
    <row r="733" spans="1:31" ht="15.75" customHeight="1" x14ac:dyDescent="0.2">
      <c r="A733" s="1"/>
      <c r="B733" s="6" t="s">
        <v>766</v>
      </c>
      <c r="C733" s="6" t="s">
        <v>18</v>
      </c>
      <c r="D733" s="6" t="s">
        <v>19</v>
      </c>
      <c r="E733" s="6" t="s">
        <v>20</v>
      </c>
      <c r="F733" s="6" t="s">
        <v>21</v>
      </c>
      <c r="G733" s="6" t="s">
        <v>46</v>
      </c>
      <c r="H733" s="7">
        <v>22.32</v>
      </c>
      <c r="I733" s="9">
        <v>4</v>
      </c>
      <c r="J733" s="7">
        <v>4.4640000000000004</v>
      </c>
      <c r="K733" s="7">
        <v>93.744</v>
      </c>
      <c r="L733" s="12">
        <v>43525</v>
      </c>
      <c r="M733" s="14">
        <v>0.68263888888888891</v>
      </c>
      <c r="N733" s="6" t="s">
        <v>33</v>
      </c>
      <c r="O733" s="7">
        <v>89.28</v>
      </c>
      <c r="P733" s="2">
        <v>4.7619047620000003</v>
      </c>
      <c r="Q733" s="7">
        <v>4.4640000000000004</v>
      </c>
      <c r="R733" s="8">
        <v>4.4000000000000004</v>
      </c>
      <c r="S733" s="16">
        <f t="shared" si="143"/>
        <v>86179.495500000034</v>
      </c>
      <c r="T733" s="16">
        <f t="shared" si="144"/>
        <v>10.6785</v>
      </c>
      <c r="U733" s="17">
        <f t="shared" si="145"/>
        <v>1022.49</v>
      </c>
      <c r="V733">
        <f t="shared" si="146"/>
        <v>270</v>
      </c>
      <c r="W733">
        <f t="shared" si="147"/>
        <v>595</v>
      </c>
      <c r="X733">
        <f t="shared" si="148"/>
        <v>270</v>
      </c>
      <c r="Y733" s="17">
        <f t="shared" si="149"/>
        <v>319.18331666666677</v>
      </c>
      <c r="Z733" t="str">
        <f t="shared" si="150"/>
        <v>Bad Product</v>
      </c>
      <c r="AA733" t="str">
        <f t="shared" si="151"/>
        <v>Bad</v>
      </c>
      <c r="AB733" t="str">
        <f t="shared" si="152"/>
        <v>Low</v>
      </c>
      <c r="AC733">
        <f t="shared" si="153"/>
        <v>29594.554499999995</v>
      </c>
      <c r="AD733">
        <f t="shared" si="154"/>
        <v>15856.606499999996</v>
      </c>
      <c r="AE733">
        <f t="shared" si="155"/>
        <v>9759.7920000000031</v>
      </c>
    </row>
    <row r="734" spans="1:31" ht="15.75" customHeight="1" x14ac:dyDescent="0.2">
      <c r="A734" s="1"/>
      <c r="B734" s="6" t="s">
        <v>767</v>
      </c>
      <c r="C734" s="6" t="s">
        <v>18</v>
      </c>
      <c r="D734" s="6" t="s">
        <v>19</v>
      </c>
      <c r="E734" s="6" t="s">
        <v>27</v>
      </c>
      <c r="F734" s="6" t="s">
        <v>31</v>
      </c>
      <c r="G734" s="6" t="s">
        <v>22</v>
      </c>
      <c r="H734" s="7">
        <v>56</v>
      </c>
      <c r="I734" s="9">
        <v>3</v>
      </c>
      <c r="J734" s="7">
        <v>8.4</v>
      </c>
      <c r="K734" s="7">
        <v>176.4</v>
      </c>
      <c r="L734" s="12">
        <v>43524</v>
      </c>
      <c r="M734" s="14">
        <v>0.81458333333333333</v>
      </c>
      <c r="N734" s="6" t="s">
        <v>23</v>
      </c>
      <c r="O734" s="7">
        <v>168</v>
      </c>
      <c r="P734" s="2">
        <v>4.7619047620000003</v>
      </c>
      <c r="Q734" s="7">
        <v>8.4</v>
      </c>
      <c r="R734" s="8">
        <v>4.8</v>
      </c>
      <c r="S734" s="16">
        <f t="shared" si="143"/>
        <v>86085.751500000028</v>
      </c>
      <c r="T734" s="16">
        <f t="shared" si="144"/>
        <v>10.6785</v>
      </c>
      <c r="U734" s="17">
        <f t="shared" si="145"/>
        <v>1022.49</v>
      </c>
      <c r="V734">
        <f t="shared" si="146"/>
        <v>269</v>
      </c>
      <c r="W734">
        <f t="shared" si="147"/>
        <v>595</v>
      </c>
      <c r="X734">
        <f t="shared" si="148"/>
        <v>269</v>
      </c>
      <c r="Y734" s="17">
        <f t="shared" si="149"/>
        <v>320.02138104089232</v>
      </c>
      <c r="Z734" t="str">
        <f t="shared" si="150"/>
        <v>Bad Product</v>
      </c>
      <c r="AA734" t="str">
        <f t="shared" si="151"/>
        <v>Bad</v>
      </c>
      <c r="AB734" t="str">
        <f t="shared" si="152"/>
        <v>Low</v>
      </c>
      <c r="AC734">
        <f t="shared" si="153"/>
        <v>29594.554499999995</v>
      </c>
      <c r="AD734">
        <f t="shared" si="154"/>
        <v>15856.606499999996</v>
      </c>
      <c r="AE734">
        <f t="shared" si="155"/>
        <v>9759.7920000000031</v>
      </c>
    </row>
    <row r="735" spans="1:31" ht="15.75" customHeight="1" x14ac:dyDescent="0.2">
      <c r="A735" s="1"/>
      <c r="B735" s="6" t="s">
        <v>768</v>
      </c>
      <c r="C735" s="6" t="s">
        <v>18</v>
      </c>
      <c r="D735" s="6" t="s">
        <v>19</v>
      </c>
      <c r="E735" s="6" t="s">
        <v>20</v>
      </c>
      <c r="F735" s="6" t="s">
        <v>31</v>
      </c>
      <c r="G735" s="6" t="s">
        <v>46</v>
      </c>
      <c r="H735" s="7">
        <v>19.7</v>
      </c>
      <c r="I735" s="9">
        <v>1</v>
      </c>
      <c r="J735" s="7">
        <v>0.98499999999999999</v>
      </c>
      <c r="K735" s="7">
        <v>20.684999999999999</v>
      </c>
      <c r="L735" s="12">
        <v>43504</v>
      </c>
      <c r="M735" s="14">
        <v>0.48541666666666666</v>
      </c>
      <c r="N735" s="6" t="s">
        <v>23</v>
      </c>
      <c r="O735" s="7">
        <v>19.7</v>
      </c>
      <c r="P735" s="2">
        <v>4.7619047620000003</v>
      </c>
      <c r="Q735" s="7">
        <v>0.98499999999999999</v>
      </c>
      <c r="R735" s="8">
        <v>9.5</v>
      </c>
      <c r="S735" s="16">
        <f t="shared" si="143"/>
        <v>85909.351500000033</v>
      </c>
      <c r="T735" s="16">
        <f t="shared" si="144"/>
        <v>10.6785</v>
      </c>
      <c r="U735" s="17">
        <f t="shared" si="145"/>
        <v>1022.49</v>
      </c>
      <c r="V735">
        <f t="shared" si="146"/>
        <v>268</v>
      </c>
      <c r="W735">
        <f t="shared" si="147"/>
        <v>595</v>
      </c>
      <c r="X735">
        <f t="shared" si="148"/>
        <v>268</v>
      </c>
      <c r="Y735" s="17">
        <f t="shared" si="149"/>
        <v>320.55728171641806</v>
      </c>
      <c r="Z735" t="str">
        <f t="shared" si="150"/>
        <v>Good Product</v>
      </c>
      <c r="AA735" t="str">
        <f t="shared" si="151"/>
        <v>Bad</v>
      </c>
      <c r="AB735" t="str">
        <f t="shared" si="152"/>
        <v>High</v>
      </c>
      <c r="AC735">
        <f t="shared" si="153"/>
        <v>29594.554499999995</v>
      </c>
      <c r="AD735">
        <f t="shared" si="154"/>
        <v>15856.606499999996</v>
      </c>
      <c r="AE735">
        <f t="shared" si="155"/>
        <v>9583.3920000000016</v>
      </c>
    </row>
    <row r="736" spans="1:31" ht="15.75" customHeight="1" x14ac:dyDescent="0.2">
      <c r="A736" s="1"/>
      <c r="B736" s="6" t="s">
        <v>769</v>
      </c>
      <c r="C736" s="6" t="s">
        <v>42</v>
      </c>
      <c r="D736" s="6" t="s">
        <v>43</v>
      </c>
      <c r="E736" s="6" t="s">
        <v>27</v>
      </c>
      <c r="F736" s="6" t="s">
        <v>31</v>
      </c>
      <c r="G736" s="6" t="s">
        <v>28</v>
      </c>
      <c r="H736" s="7">
        <v>75.88</v>
      </c>
      <c r="I736" s="9">
        <v>7</v>
      </c>
      <c r="J736" s="7">
        <v>26.558</v>
      </c>
      <c r="K736" s="7">
        <v>557.71799999999996</v>
      </c>
      <c r="L736" s="12">
        <v>43489</v>
      </c>
      <c r="M736" s="14">
        <v>0.44305555555555554</v>
      </c>
      <c r="N736" s="6" t="s">
        <v>23</v>
      </c>
      <c r="O736" s="7">
        <v>531.16</v>
      </c>
      <c r="P736" s="2">
        <v>4.7619047620000003</v>
      </c>
      <c r="Q736" s="7">
        <v>26.558</v>
      </c>
      <c r="R736" s="8">
        <v>8.9</v>
      </c>
      <c r="S736" s="16">
        <f t="shared" si="143"/>
        <v>85888.666500000036</v>
      </c>
      <c r="T736" s="16">
        <f t="shared" si="144"/>
        <v>10.6785</v>
      </c>
      <c r="U736" s="17">
        <f t="shared" si="145"/>
        <v>1022.49</v>
      </c>
      <c r="V736">
        <f t="shared" si="146"/>
        <v>267</v>
      </c>
      <c r="W736">
        <f t="shared" si="147"/>
        <v>595</v>
      </c>
      <c r="X736">
        <f t="shared" si="148"/>
        <v>267</v>
      </c>
      <c r="Y736" s="17">
        <f t="shared" si="149"/>
        <v>321.68039887640464</v>
      </c>
      <c r="Z736" t="str">
        <f t="shared" si="150"/>
        <v>Good Product</v>
      </c>
      <c r="AA736" t="str">
        <f t="shared" si="151"/>
        <v>Good</v>
      </c>
      <c r="AB736" t="str">
        <f t="shared" si="152"/>
        <v>High</v>
      </c>
      <c r="AC736">
        <f t="shared" si="153"/>
        <v>29594.554499999995</v>
      </c>
      <c r="AD736">
        <f t="shared" si="154"/>
        <v>15856.606499999996</v>
      </c>
      <c r="AE736">
        <f t="shared" si="155"/>
        <v>9562.7070000000003</v>
      </c>
    </row>
    <row r="737" spans="1:31" ht="15.75" customHeight="1" x14ac:dyDescent="0.2">
      <c r="A737" s="1"/>
      <c r="B737" s="6" t="s">
        <v>770</v>
      </c>
      <c r="C737" s="6" t="s">
        <v>42</v>
      </c>
      <c r="D737" s="6" t="s">
        <v>43</v>
      </c>
      <c r="E737" s="6" t="s">
        <v>20</v>
      </c>
      <c r="F737" s="6" t="s">
        <v>31</v>
      </c>
      <c r="G737" s="6" t="s">
        <v>44</v>
      </c>
      <c r="H737" s="7">
        <v>53.72</v>
      </c>
      <c r="I737" s="9">
        <v>1</v>
      </c>
      <c r="J737" s="7">
        <v>2.6859999999999999</v>
      </c>
      <c r="K737" s="7">
        <v>56.405999999999999</v>
      </c>
      <c r="L737" s="12">
        <v>43525</v>
      </c>
      <c r="M737" s="14">
        <v>0.8354166666666667</v>
      </c>
      <c r="N737" s="6" t="s">
        <v>23</v>
      </c>
      <c r="O737" s="7">
        <v>53.72</v>
      </c>
      <c r="P737" s="2">
        <v>4.7619047620000003</v>
      </c>
      <c r="Q737" s="7">
        <v>2.6859999999999999</v>
      </c>
      <c r="R737" s="8">
        <v>6.4</v>
      </c>
      <c r="S737" s="16">
        <f t="shared" si="143"/>
        <v>85330.948500000042</v>
      </c>
      <c r="T737" s="16">
        <f t="shared" si="144"/>
        <v>10.6785</v>
      </c>
      <c r="U737" s="17">
        <f t="shared" si="145"/>
        <v>1022.49</v>
      </c>
      <c r="V737">
        <f t="shared" si="146"/>
        <v>266</v>
      </c>
      <c r="W737">
        <f t="shared" si="147"/>
        <v>595</v>
      </c>
      <c r="X737">
        <f t="shared" si="148"/>
        <v>266</v>
      </c>
      <c r="Y737" s="17">
        <f t="shared" si="149"/>
        <v>320.79303947368436</v>
      </c>
      <c r="Z737" t="str">
        <f t="shared" si="150"/>
        <v>Bad Product</v>
      </c>
      <c r="AA737" t="str">
        <f t="shared" si="151"/>
        <v>Bad</v>
      </c>
      <c r="AB737" t="str">
        <f t="shared" si="152"/>
        <v>Low</v>
      </c>
      <c r="AC737">
        <f t="shared" si="153"/>
        <v>29036.836499999998</v>
      </c>
      <c r="AD737">
        <f t="shared" si="154"/>
        <v>15856.606499999996</v>
      </c>
      <c r="AE737">
        <f t="shared" si="155"/>
        <v>9562.7070000000003</v>
      </c>
    </row>
    <row r="738" spans="1:31" ht="15.75" customHeight="1" x14ac:dyDescent="0.2">
      <c r="A738" s="1"/>
      <c r="B738" s="6" t="s">
        <v>771</v>
      </c>
      <c r="C738" s="6" t="s">
        <v>25</v>
      </c>
      <c r="D738" s="6" t="s">
        <v>26</v>
      </c>
      <c r="E738" s="6" t="s">
        <v>20</v>
      </c>
      <c r="F738" s="6" t="s">
        <v>31</v>
      </c>
      <c r="G738" s="6" t="s">
        <v>22</v>
      </c>
      <c r="H738" s="7">
        <v>81.95</v>
      </c>
      <c r="I738" s="9">
        <v>10</v>
      </c>
      <c r="J738" s="7">
        <v>40.975000000000001</v>
      </c>
      <c r="K738" s="7">
        <v>860.47500000000002</v>
      </c>
      <c r="L738" s="12">
        <v>43534</v>
      </c>
      <c r="M738" s="14">
        <v>0.52708333333333335</v>
      </c>
      <c r="N738" s="6" t="s">
        <v>33</v>
      </c>
      <c r="O738" s="7">
        <v>819.5</v>
      </c>
      <c r="P738" s="2">
        <v>4.7619047620000003</v>
      </c>
      <c r="Q738" s="7">
        <v>40.975000000000001</v>
      </c>
      <c r="R738" s="8">
        <v>6</v>
      </c>
      <c r="S738" s="16">
        <f t="shared" si="143"/>
        <v>85274.54250000004</v>
      </c>
      <c r="T738" s="16">
        <f t="shared" si="144"/>
        <v>10.6785</v>
      </c>
      <c r="U738" s="17">
        <f t="shared" si="145"/>
        <v>1022.49</v>
      </c>
      <c r="V738">
        <f t="shared" si="146"/>
        <v>265</v>
      </c>
      <c r="W738">
        <f t="shared" si="147"/>
        <v>595</v>
      </c>
      <c r="X738">
        <f t="shared" si="148"/>
        <v>265</v>
      </c>
      <c r="Y738" s="17">
        <f t="shared" si="149"/>
        <v>321.79072641509447</v>
      </c>
      <c r="Z738" t="str">
        <f t="shared" si="150"/>
        <v>Bad Product</v>
      </c>
      <c r="AA738" t="str">
        <f t="shared" si="151"/>
        <v>Bad</v>
      </c>
      <c r="AB738" t="str">
        <f t="shared" si="152"/>
        <v>Low</v>
      </c>
      <c r="AC738">
        <f t="shared" si="153"/>
        <v>28980.430499999999</v>
      </c>
      <c r="AD738">
        <f t="shared" si="154"/>
        <v>15856.606499999996</v>
      </c>
      <c r="AE738">
        <f t="shared" si="155"/>
        <v>9562.7070000000003</v>
      </c>
    </row>
    <row r="739" spans="1:31" ht="15.75" customHeight="1" x14ac:dyDescent="0.2">
      <c r="A739" s="1"/>
      <c r="B739" s="6" t="s">
        <v>772</v>
      </c>
      <c r="C739" s="6" t="s">
        <v>25</v>
      </c>
      <c r="D739" s="6" t="s">
        <v>26</v>
      </c>
      <c r="E739" s="6" t="s">
        <v>20</v>
      </c>
      <c r="F739" s="6" t="s">
        <v>21</v>
      </c>
      <c r="G739" s="6" t="s">
        <v>32</v>
      </c>
      <c r="H739" s="7">
        <v>81.2</v>
      </c>
      <c r="I739" s="9">
        <v>7</v>
      </c>
      <c r="J739" s="7">
        <v>28.42</v>
      </c>
      <c r="K739" s="7">
        <v>596.82000000000005</v>
      </c>
      <c r="L739" s="12">
        <v>43547</v>
      </c>
      <c r="M739" s="14">
        <v>0.66597222222222219</v>
      </c>
      <c r="N739" s="6" t="s">
        <v>33</v>
      </c>
      <c r="O739" s="7">
        <v>568.4</v>
      </c>
      <c r="P739" s="2">
        <v>4.7619047620000003</v>
      </c>
      <c r="Q739" s="7">
        <v>28.42</v>
      </c>
      <c r="R739" s="8">
        <v>8.1</v>
      </c>
      <c r="S739" s="16">
        <f t="shared" si="143"/>
        <v>84414.067500000048</v>
      </c>
      <c r="T739" s="16">
        <f t="shared" si="144"/>
        <v>10.6785</v>
      </c>
      <c r="U739" s="17">
        <f t="shared" si="145"/>
        <v>1022.49</v>
      </c>
      <c r="V739">
        <f t="shared" si="146"/>
        <v>264</v>
      </c>
      <c r="W739">
        <f t="shared" si="147"/>
        <v>595</v>
      </c>
      <c r="X739">
        <f t="shared" si="148"/>
        <v>264</v>
      </c>
      <c r="Y739" s="17">
        <f t="shared" si="149"/>
        <v>319.75025568181837</v>
      </c>
      <c r="Z739" t="str">
        <f t="shared" si="150"/>
        <v>Good Product</v>
      </c>
      <c r="AA739" t="str">
        <f t="shared" si="151"/>
        <v>Good</v>
      </c>
      <c r="AB739" t="str">
        <f t="shared" si="152"/>
        <v>High</v>
      </c>
      <c r="AC739">
        <f t="shared" si="153"/>
        <v>28980.430499999999</v>
      </c>
      <c r="AD739">
        <f t="shared" si="154"/>
        <v>15856.606499999996</v>
      </c>
      <c r="AE739">
        <f t="shared" si="155"/>
        <v>9562.7070000000003</v>
      </c>
    </row>
    <row r="740" spans="1:31" ht="15.75" customHeight="1" x14ac:dyDescent="0.2">
      <c r="A740" s="1"/>
      <c r="B740" s="6" t="s">
        <v>773</v>
      </c>
      <c r="C740" s="6" t="s">
        <v>25</v>
      </c>
      <c r="D740" s="6" t="s">
        <v>26</v>
      </c>
      <c r="E740" s="6" t="s">
        <v>27</v>
      </c>
      <c r="F740" s="6" t="s">
        <v>31</v>
      </c>
      <c r="G740" s="6" t="s">
        <v>28</v>
      </c>
      <c r="H740" s="7">
        <v>58.76</v>
      </c>
      <c r="I740" s="9">
        <v>10</v>
      </c>
      <c r="J740" s="7">
        <v>29.38</v>
      </c>
      <c r="K740" s="7">
        <v>616.98</v>
      </c>
      <c r="L740" s="12">
        <v>43494</v>
      </c>
      <c r="M740" s="14">
        <v>0.60138888888888886</v>
      </c>
      <c r="N740" s="6" t="s">
        <v>23</v>
      </c>
      <c r="O740" s="7">
        <v>587.6</v>
      </c>
      <c r="P740" s="2">
        <v>4.7619047620000003</v>
      </c>
      <c r="Q740" s="7">
        <v>29.38</v>
      </c>
      <c r="R740" s="8">
        <v>9</v>
      </c>
      <c r="S740" s="16">
        <f t="shared" si="143"/>
        <v>83817.247500000041</v>
      </c>
      <c r="T740" s="16">
        <f t="shared" si="144"/>
        <v>10.6785</v>
      </c>
      <c r="U740" s="17">
        <f t="shared" si="145"/>
        <v>1022.49</v>
      </c>
      <c r="V740">
        <f t="shared" si="146"/>
        <v>263</v>
      </c>
      <c r="W740">
        <f t="shared" si="147"/>
        <v>595</v>
      </c>
      <c r="X740">
        <f t="shared" si="148"/>
        <v>263</v>
      </c>
      <c r="Y740" s="17">
        <f t="shared" si="149"/>
        <v>318.69675855513321</v>
      </c>
      <c r="Z740" t="str">
        <f t="shared" si="150"/>
        <v>Good Product</v>
      </c>
      <c r="AA740" t="str">
        <f t="shared" si="151"/>
        <v>Good</v>
      </c>
      <c r="AB740" t="str">
        <f t="shared" si="152"/>
        <v>High</v>
      </c>
      <c r="AC740">
        <f t="shared" si="153"/>
        <v>28980.430499999999</v>
      </c>
      <c r="AD740">
        <f t="shared" si="154"/>
        <v>15856.606499999996</v>
      </c>
      <c r="AE740">
        <f t="shared" si="155"/>
        <v>9562.7070000000003</v>
      </c>
    </row>
    <row r="741" spans="1:31" ht="15.75" customHeight="1" x14ac:dyDescent="0.2">
      <c r="A741" s="1"/>
      <c r="B741" s="6" t="s">
        <v>774</v>
      </c>
      <c r="C741" s="6" t="s">
        <v>42</v>
      </c>
      <c r="D741" s="6" t="s">
        <v>43</v>
      </c>
      <c r="E741" s="6" t="s">
        <v>20</v>
      </c>
      <c r="F741" s="6" t="s">
        <v>31</v>
      </c>
      <c r="G741" s="6" t="s">
        <v>28</v>
      </c>
      <c r="H741" s="7">
        <v>91.56</v>
      </c>
      <c r="I741" s="9">
        <v>8</v>
      </c>
      <c r="J741" s="7">
        <v>36.624000000000002</v>
      </c>
      <c r="K741" s="7">
        <v>769.10400000000004</v>
      </c>
      <c r="L741" s="12">
        <v>43477</v>
      </c>
      <c r="M741" s="14">
        <v>0.76527777777777772</v>
      </c>
      <c r="N741" s="6" t="s">
        <v>23</v>
      </c>
      <c r="O741" s="7">
        <v>732.48</v>
      </c>
      <c r="P741" s="2">
        <v>4.7619047620000003</v>
      </c>
      <c r="Q741" s="7">
        <v>36.624000000000002</v>
      </c>
      <c r="R741" s="8">
        <v>6</v>
      </c>
      <c r="S741" s="16">
        <f t="shared" si="143"/>
        <v>83200.267500000031</v>
      </c>
      <c r="T741" s="16">
        <f t="shared" si="144"/>
        <v>10.6785</v>
      </c>
      <c r="U741" s="17">
        <f t="shared" si="145"/>
        <v>1022.49</v>
      </c>
      <c r="V741">
        <f t="shared" si="146"/>
        <v>262</v>
      </c>
      <c r="W741">
        <f t="shared" si="147"/>
        <v>595</v>
      </c>
      <c r="X741">
        <f t="shared" si="148"/>
        <v>262</v>
      </c>
      <c r="Y741" s="17">
        <f t="shared" si="149"/>
        <v>317.55827290076348</v>
      </c>
      <c r="Z741" t="str">
        <f t="shared" si="150"/>
        <v>Bad Product</v>
      </c>
      <c r="AA741" t="str">
        <f t="shared" si="151"/>
        <v>Bad</v>
      </c>
      <c r="AB741" t="str">
        <f t="shared" si="152"/>
        <v>Low</v>
      </c>
      <c r="AC741">
        <f t="shared" si="153"/>
        <v>28980.430499999999</v>
      </c>
      <c r="AD741">
        <f t="shared" si="154"/>
        <v>15856.606499999996</v>
      </c>
      <c r="AE741">
        <f t="shared" si="155"/>
        <v>9562.7070000000003</v>
      </c>
    </row>
    <row r="742" spans="1:31" ht="15.75" customHeight="1" x14ac:dyDescent="0.2">
      <c r="A742" s="1"/>
      <c r="B742" s="6" t="s">
        <v>775</v>
      </c>
      <c r="C742" s="6" t="s">
        <v>18</v>
      </c>
      <c r="D742" s="6" t="s">
        <v>19</v>
      </c>
      <c r="E742" s="6" t="s">
        <v>27</v>
      </c>
      <c r="F742" s="6" t="s">
        <v>31</v>
      </c>
      <c r="G742" s="6" t="s">
        <v>32</v>
      </c>
      <c r="H742" s="7">
        <v>93.96</v>
      </c>
      <c r="I742" s="9">
        <v>9</v>
      </c>
      <c r="J742" s="7">
        <v>42.281999999999996</v>
      </c>
      <c r="K742" s="7">
        <v>887.92200000000003</v>
      </c>
      <c r="L742" s="12">
        <v>43544</v>
      </c>
      <c r="M742" s="14">
        <v>0.48055555555555557</v>
      </c>
      <c r="N742" s="6" t="s">
        <v>29</v>
      </c>
      <c r="O742" s="7">
        <v>845.64</v>
      </c>
      <c r="P742" s="2">
        <v>4.7619047620000003</v>
      </c>
      <c r="Q742" s="7">
        <v>42.281999999999996</v>
      </c>
      <c r="R742" s="8">
        <v>9.8000000000000007</v>
      </c>
      <c r="S742" s="16">
        <f t="shared" si="143"/>
        <v>82431.163500000024</v>
      </c>
      <c r="T742" s="16">
        <f t="shared" si="144"/>
        <v>10.6785</v>
      </c>
      <c r="U742" s="17">
        <f t="shared" si="145"/>
        <v>1022.49</v>
      </c>
      <c r="V742">
        <f t="shared" si="146"/>
        <v>261</v>
      </c>
      <c r="W742">
        <f t="shared" si="147"/>
        <v>595</v>
      </c>
      <c r="X742">
        <f t="shared" si="148"/>
        <v>261</v>
      </c>
      <c r="Y742" s="17">
        <f t="shared" si="149"/>
        <v>315.82821264367823</v>
      </c>
      <c r="Z742" t="str">
        <f t="shared" si="150"/>
        <v>Good Product</v>
      </c>
      <c r="AA742" t="str">
        <f t="shared" si="151"/>
        <v>Good</v>
      </c>
      <c r="AB742" t="str">
        <f t="shared" si="152"/>
        <v>High</v>
      </c>
      <c r="AC742">
        <f t="shared" si="153"/>
        <v>28211.326499999999</v>
      </c>
      <c r="AD742">
        <f t="shared" si="154"/>
        <v>15856.606499999996</v>
      </c>
      <c r="AE742">
        <f t="shared" si="155"/>
        <v>9562.7070000000003</v>
      </c>
    </row>
    <row r="743" spans="1:31" ht="15.75" customHeight="1" x14ac:dyDescent="0.2">
      <c r="A743" s="1"/>
      <c r="B743" s="6" t="s">
        <v>776</v>
      </c>
      <c r="C743" s="6" t="s">
        <v>25</v>
      </c>
      <c r="D743" s="6" t="s">
        <v>26</v>
      </c>
      <c r="E743" s="6" t="s">
        <v>27</v>
      </c>
      <c r="F743" s="6" t="s">
        <v>31</v>
      </c>
      <c r="G743" s="6" t="s">
        <v>32</v>
      </c>
      <c r="H743" s="7">
        <v>55.61</v>
      </c>
      <c r="I743" s="9">
        <v>7</v>
      </c>
      <c r="J743" s="7">
        <v>19.4635</v>
      </c>
      <c r="K743" s="7">
        <v>408.73349999999999</v>
      </c>
      <c r="L743" s="12">
        <v>43547</v>
      </c>
      <c r="M743" s="14">
        <v>0.52847222222222223</v>
      </c>
      <c r="N743" s="6" t="s">
        <v>29</v>
      </c>
      <c r="O743" s="7">
        <v>389.27</v>
      </c>
      <c r="P743" s="2">
        <v>4.7619047620000003</v>
      </c>
      <c r="Q743" s="7">
        <v>19.4635</v>
      </c>
      <c r="R743" s="8">
        <v>8.5</v>
      </c>
      <c r="S743" s="16">
        <f t="shared" si="143"/>
        <v>81543.241500000018</v>
      </c>
      <c r="T743" s="16">
        <f t="shared" si="144"/>
        <v>10.6785</v>
      </c>
      <c r="U743" s="17">
        <f t="shared" si="145"/>
        <v>1022.49</v>
      </c>
      <c r="V743">
        <f t="shared" si="146"/>
        <v>260</v>
      </c>
      <c r="W743">
        <f t="shared" si="147"/>
        <v>595</v>
      </c>
      <c r="X743">
        <f t="shared" si="148"/>
        <v>260</v>
      </c>
      <c r="Y743" s="17">
        <f t="shared" si="149"/>
        <v>313.627851923077</v>
      </c>
      <c r="Z743" t="str">
        <f t="shared" si="150"/>
        <v>Good Product</v>
      </c>
      <c r="AA743" t="str">
        <f t="shared" si="151"/>
        <v>Bad</v>
      </c>
      <c r="AB743" t="str">
        <f t="shared" si="152"/>
        <v>High</v>
      </c>
      <c r="AC743">
        <f t="shared" si="153"/>
        <v>28211.326499999999</v>
      </c>
      <c r="AD743">
        <f t="shared" si="154"/>
        <v>15856.606499999996</v>
      </c>
      <c r="AE743">
        <f t="shared" si="155"/>
        <v>8674.7849999999999</v>
      </c>
    </row>
    <row r="744" spans="1:31" ht="15.75" customHeight="1" x14ac:dyDescent="0.2">
      <c r="A744" s="1"/>
      <c r="B744" s="6" t="s">
        <v>777</v>
      </c>
      <c r="C744" s="6" t="s">
        <v>25</v>
      </c>
      <c r="D744" s="6" t="s">
        <v>26</v>
      </c>
      <c r="E744" s="6" t="s">
        <v>27</v>
      </c>
      <c r="F744" s="6" t="s">
        <v>31</v>
      </c>
      <c r="G744" s="6" t="s">
        <v>44</v>
      </c>
      <c r="H744" s="7">
        <v>84.83</v>
      </c>
      <c r="I744" s="9">
        <v>1</v>
      </c>
      <c r="J744" s="7">
        <v>4.2415000000000003</v>
      </c>
      <c r="K744" s="7">
        <v>89.0715</v>
      </c>
      <c r="L744" s="12">
        <v>43479</v>
      </c>
      <c r="M744" s="14">
        <v>0.63888888888888884</v>
      </c>
      <c r="N744" s="6" t="s">
        <v>23</v>
      </c>
      <c r="O744" s="7">
        <v>84.83</v>
      </c>
      <c r="P744" s="2">
        <v>4.7619047620000003</v>
      </c>
      <c r="Q744" s="7">
        <v>4.2415000000000003</v>
      </c>
      <c r="R744" s="8">
        <v>8.8000000000000007</v>
      </c>
      <c r="S744" s="16">
        <f t="shared" si="143"/>
        <v>81134.508000000016</v>
      </c>
      <c r="T744" s="16">
        <f t="shared" si="144"/>
        <v>10.6785</v>
      </c>
      <c r="U744" s="17">
        <f t="shared" si="145"/>
        <v>1022.49</v>
      </c>
      <c r="V744">
        <f t="shared" si="146"/>
        <v>259</v>
      </c>
      <c r="W744">
        <f t="shared" si="147"/>
        <v>595</v>
      </c>
      <c r="X744">
        <f t="shared" si="148"/>
        <v>259</v>
      </c>
      <c r="Y744" s="17">
        <f t="shared" si="149"/>
        <v>313.26064864864873</v>
      </c>
      <c r="Z744" t="str">
        <f t="shared" si="150"/>
        <v>Good Product</v>
      </c>
      <c r="AA744" t="str">
        <f t="shared" si="151"/>
        <v>Bad</v>
      </c>
      <c r="AB744" t="str">
        <f t="shared" si="152"/>
        <v>High</v>
      </c>
      <c r="AC744">
        <f t="shared" si="153"/>
        <v>28211.326499999999</v>
      </c>
      <c r="AD744">
        <f t="shared" si="154"/>
        <v>15856.606499999996</v>
      </c>
      <c r="AE744">
        <f t="shared" si="155"/>
        <v>8674.7849999999999</v>
      </c>
    </row>
    <row r="745" spans="1:31" ht="15.75" customHeight="1" x14ac:dyDescent="0.2">
      <c r="A745" s="1"/>
      <c r="B745" s="6" t="s">
        <v>778</v>
      </c>
      <c r="C745" s="6" t="s">
        <v>18</v>
      </c>
      <c r="D745" s="6" t="s">
        <v>19</v>
      </c>
      <c r="E745" s="6" t="s">
        <v>20</v>
      </c>
      <c r="F745" s="6" t="s">
        <v>21</v>
      </c>
      <c r="G745" s="6" t="s">
        <v>36</v>
      </c>
      <c r="H745" s="7">
        <v>71.63</v>
      </c>
      <c r="I745" s="9">
        <v>2</v>
      </c>
      <c r="J745" s="7">
        <v>7.1630000000000003</v>
      </c>
      <c r="K745" s="7">
        <v>150.423</v>
      </c>
      <c r="L745" s="12">
        <v>43508</v>
      </c>
      <c r="M745" s="14">
        <v>0.60624999999999996</v>
      </c>
      <c r="N745" s="6" t="s">
        <v>23</v>
      </c>
      <c r="O745" s="7">
        <v>143.26</v>
      </c>
      <c r="P745" s="2">
        <v>4.7619047620000003</v>
      </c>
      <c r="Q745" s="7">
        <v>7.1630000000000003</v>
      </c>
      <c r="R745" s="8">
        <v>8.8000000000000007</v>
      </c>
      <c r="S745" s="16">
        <f t="shared" si="143"/>
        <v>81045.436500000011</v>
      </c>
      <c r="T745" s="16">
        <f t="shared" si="144"/>
        <v>10.6785</v>
      </c>
      <c r="U745" s="17">
        <f t="shared" si="145"/>
        <v>1022.49</v>
      </c>
      <c r="V745">
        <f t="shared" si="146"/>
        <v>258</v>
      </c>
      <c r="W745">
        <f t="shared" si="147"/>
        <v>595</v>
      </c>
      <c r="X745">
        <f t="shared" si="148"/>
        <v>258</v>
      </c>
      <c r="Y745" s="17">
        <f t="shared" si="149"/>
        <v>314.12959883720936</v>
      </c>
      <c r="Z745" t="str">
        <f t="shared" si="150"/>
        <v>Good Product</v>
      </c>
      <c r="AA745" t="str">
        <f t="shared" si="151"/>
        <v>Bad</v>
      </c>
      <c r="AB745" t="str">
        <f t="shared" si="152"/>
        <v>High</v>
      </c>
      <c r="AC745">
        <f t="shared" si="153"/>
        <v>28211.326499999999</v>
      </c>
      <c r="AD745">
        <f t="shared" si="154"/>
        <v>15856.606499999996</v>
      </c>
      <c r="AE745">
        <f t="shared" si="155"/>
        <v>8674.7849999999999</v>
      </c>
    </row>
    <row r="746" spans="1:31" ht="15.75" customHeight="1" x14ac:dyDescent="0.2">
      <c r="A746" s="1"/>
      <c r="B746" s="6" t="s">
        <v>779</v>
      </c>
      <c r="C746" s="6" t="s">
        <v>18</v>
      </c>
      <c r="D746" s="6" t="s">
        <v>19</v>
      </c>
      <c r="E746" s="6" t="s">
        <v>20</v>
      </c>
      <c r="F746" s="6" t="s">
        <v>31</v>
      </c>
      <c r="G746" s="6" t="s">
        <v>32</v>
      </c>
      <c r="H746" s="7">
        <v>37.69</v>
      </c>
      <c r="I746" s="9">
        <v>2</v>
      </c>
      <c r="J746" s="7">
        <v>3.7690000000000001</v>
      </c>
      <c r="K746" s="7">
        <v>79.149000000000001</v>
      </c>
      <c r="L746" s="12">
        <v>43516</v>
      </c>
      <c r="M746" s="14">
        <v>0.64513888888888893</v>
      </c>
      <c r="N746" s="6" t="s">
        <v>23</v>
      </c>
      <c r="O746" s="7">
        <v>75.38</v>
      </c>
      <c r="P746" s="2">
        <v>4.7619047620000003</v>
      </c>
      <c r="Q746" s="7">
        <v>3.7690000000000001</v>
      </c>
      <c r="R746" s="8">
        <v>9.5</v>
      </c>
      <c r="S746" s="16">
        <f t="shared" si="143"/>
        <v>80895.01350000003</v>
      </c>
      <c r="T746" s="16">
        <f t="shared" si="144"/>
        <v>10.6785</v>
      </c>
      <c r="U746" s="17">
        <f t="shared" si="145"/>
        <v>1022.49</v>
      </c>
      <c r="V746">
        <f t="shared" si="146"/>
        <v>257</v>
      </c>
      <c r="W746">
        <f t="shared" si="147"/>
        <v>595</v>
      </c>
      <c r="X746">
        <f t="shared" si="148"/>
        <v>257</v>
      </c>
      <c r="Y746" s="17">
        <f t="shared" si="149"/>
        <v>314.76658949416355</v>
      </c>
      <c r="Z746" t="str">
        <f t="shared" si="150"/>
        <v>Good Product</v>
      </c>
      <c r="AA746" t="str">
        <f t="shared" si="151"/>
        <v>Bad</v>
      </c>
      <c r="AB746" t="str">
        <f t="shared" si="152"/>
        <v>High</v>
      </c>
      <c r="AC746">
        <f t="shared" si="153"/>
        <v>28211.326499999999</v>
      </c>
      <c r="AD746">
        <f t="shared" si="154"/>
        <v>15856.606499999996</v>
      </c>
      <c r="AE746">
        <f t="shared" si="155"/>
        <v>8674.7849999999999</v>
      </c>
    </row>
    <row r="747" spans="1:31" ht="15.75" customHeight="1" x14ac:dyDescent="0.2">
      <c r="A747" s="1"/>
      <c r="B747" s="6" t="s">
        <v>780</v>
      </c>
      <c r="C747" s="6" t="s">
        <v>25</v>
      </c>
      <c r="D747" s="6" t="s">
        <v>26</v>
      </c>
      <c r="E747" s="6" t="s">
        <v>20</v>
      </c>
      <c r="F747" s="6" t="s">
        <v>21</v>
      </c>
      <c r="G747" s="6" t="s">
        <v>36</v>
      </c>
      <c r="H747" s="7">
        <v>31.67</v>
      </c>
      <c r="I747" s="9">
        <v>8</v>
      </c>
      <c r="J747" s="7">
        <v>12.667999999999999</v>
      </c>
      <c r="K747" s="7">
        <v>266.02800000000002</v>
      </c>
      <c r="L747" s="12">
        <v>43467</v>
      </c>
      <c r="M747" s="14">
        <v>0.67986111111111114</v>
      </c>
      <c r="N747" s="6" t="s">
        <v>33</v>
      </c>
      <c r="O747" s="7">
        <v>253.36</v>
      </c>
      <c r="P747" s="2">
        <v>4.7619047620000003</v>
      </c>
      <c r="Q747" s="7">
        <v>12.667999999999999</v>
      </c>
      <c r="R747" s="8">
        <v>5.6</v>
      </c>
      <c r="S747" s="16">
        <f t="shared" si="143"/>
        <v>80815.86450000004</v>
      </c>
      <c r="T747" s="16">
        <f t="shared" si="144"/>
        <v>10.6785</v>
      </c>
      <c r="U747" s="17">
        <f t="shared" si="145"/>
        <v>1022.49</v>
      </c>
      <c r="V747">
        <f t="shared" si="146"/>
        <v>256</v>
      </c>
      <c r="W747">
        <f t="shared" si="147"/>
        <v>595</v>
      </c>
      <c r="X747">
        <f t="shared" si="148"/>
        <v>256</v>
      </c>
      <c r="Y747" s="17">
        <f t="shared" si="149"/>
        <v>315.68697070312516</v>
      </c>
      <c r="Z747" t="str">
        <f t="shared" si="150"/>
        <v>Bad Product</v>
      </c>
      <c r="AA747" t="str">
        <f t="shared" si="151"/>
        <v>Bad</v>
      </c>
      <c r="AB747" t="str">
        <f t="shared" si="152"/>
        <v>Low</v>
      </c>
      <c r="AC747">
        <f t="shared" si="153"/>
        <v>28211.326499999999</v>
      </c>
      <c r="AD747">
        <f t="shared" si="154"/>
        <v>15856.606499999996</v>
      </c>
      <c r="AE747">
        <f t="shared" si="155"/>
        <v>8595.6359999999986</v>
      </c>
    </row>
    <row r="748" spans="1:31" ht="15.75" customHeight="1" x14ac:dyDescent="0.2">
      <c r="A748" s="1"/>
      <c r="B748" s="6" t="s">
        <v>781</v>
      </c>
      <c r="C748" s="6" t="s">
        <v>25</v>
      </c>
      <c r="D748" s="6" t="s">
        <v>26</v>
      </c>
      <c r="E748" s="6" t="s">
        <v>20</v>
      </c>
      <c r="F748" s="6" t="s">
        <v>21</v>
      </c>
      <c r="G748" s="6" t="s">
        <v>44</v>
      </c>
      <c r="H748" s="7">
        <v>38.42</v>
      </c>
      <c r="I748" s="9">
        <v>1</v>
      </c>
      <c r="J748" s="7">
        <v>1.921</v>
      </c>
      <c r="K748" s="7">
        <v>40.341000000000001</v>
      </c>
      <c r="L748" s="12">
        <v>43498</v>
      </c>
      <c r="M748" s="14">
        <v>0.68958333333333333</v>
      </c>
      <c r="N748" s="6" t="s">
        <v>29</v>
      </c>
      <c r="O748" s="7">
        <v>38.42</v>
      </c>
      <c r="P748" s="2">
        <v>4.7619047620000003</v>
      </c>
      <c r="Q748" s="7">
        <v>1.921</v>
      </c>
      <c r="R748" s="8">
        <v>8.6</v>
      </c>
      <c r="S748" s="16">
        <f t="shared" si="143"/>
        <v>80549.836500000034</v>
      </c>
      <c r="T748" s="16">
        <f t="shared" si="144"/>
        <v>10.6785</v>
      </c>
      <c r="U748" s="17">
        <f t="shared" si="145"/>
        <v>1022.49</v>
      </c>
      <c r="V748">
        <f t="shared" si="146"/>
        <v>255</v>
      </c>
      <c r="W748">
        <f t="shared" si="147"/>
        <v>595</v>
      </c>
      <c r="X748">
        <f t="shared" si="148"/>
        <v>255</v>
      </c>
      <c r="Y748" s="17">
        <f t="shared" si="149"/>
        <v>315.88171176470604</v>
      </c>
      <c r="Z748" t="str">
        <f t="shared" si="150"/>
        <v>Good Product</v>
      </c>
      <c r="AA748" t="str">
        <f t="shared" si="151"/>
        <v>Bad</v>
      </c>
      <c r="AB748" t="str">
        <f t="shared" si="152"/>
        <v>High</v>
      </c>
      <c r="AC748">
        <f t="shared" si="153"/>
        <v>28211.326499999999</v>
      </c>
      <c r="AD748">
        <f t="shared" si="154"/>
        <v>15856.606499999996</v>
      </c>
      <c r="AE748">
        <f t="shared" si="155"/>
        <v>8595.6359999999986</v>
      </c>
    </row>
    <row r="749" spans="1:31" ht="15.75" customHeight="1" x14ac:dyDescent="0.2">
      <c r="A749" s="1"/>
      <c r="B749" s="6" t="s">
        <v>782</v>
      </c>
      <c r="C749" s="6" t="s">
        <v>42</v>
      </c>
      <c r="D749" s="6" t="s">
        <v>43</v>
      </c>
      <c r="E749" s="6" t="s">
        <v>20</v>
      </c>
      <c r="F749" s="6" t="s">
        <v>31</v>
      </c>
      <c r="G749" s="6" t="s">
        <v>46</v>
      </c>
      <c r="H749" s="7">
        <v>65.23</v>
      </c>
      <c r="I749" s="9">
        <v>10</v>
      </c>
      <c r="J749" s="7">
        <v>32.615000000000002</v>
      </c>
      <c r="K749" s="7">
        <v>684.91499999999996</v>
      </c>
      <c r="L749" s="12">
        <v>43473</v>
      </c>
      <c r="M749" s="14">
        <v>0.79652777777777772</v>
      </c>
      <c r="N749" s="6" t="s">
        <v>33</v>
      </c>
      <c r="O749" s="7">
        <v>652.29999999999995</v>
      </c>
      <c r="P749" s="2">
        <v>4.7619047620000003</v>
      </c>
      <c r="Q749" s="7">
        <v>32.615000000000002</v>
      </c>
      <c r="R749" s="8">
        <v>5.2</v>
      </c>
      <c r="S749" s="16">
        <f t="shared" si="143"/>
        <v>80509.495500000034</v>
      </c>
      <c r="T749" s="16">
        <f t="shared" si="144"/>
        <v>10.6785</v>
      </c>
      <c r="U749" s="17">
        <f t="shared" si="145"/>
        <v>1022.49</v>
      </c>
      <c r="V749">
        <f t="shared" si="146"/>
        <v>254</v>
      </c>
      <c r="W749">
        <f t="shared" si="147"/>
        <v>595</v>
      </c>
      <c r="X749">
        <f t="shared" si="148"/>
        <v>254</v>
      </c>
      <c r="Y749" s="17">
        <f t="shared" si="149"/>
        <v>316.96651771653558</v>
      </c>
      <c r="Z749" t="str">
        <f t="shared" si="150"/>
        <v>Bad Product</v>
      </c>
      <c r="AA749" t="str">
        <f t="shared" si="151"/>
        <v>Bad</v>
      </c>
      <c r="AB749" t="str">
        <f t="shared" si="152"/>
        <v>Low</v>
      </c>
      <c r="AC749">
        <f t="shared" si="153"/>
        <v>28211.326499999999</v>
      </c>
      <c r="AD749">
        <f t="shared" si="154"/>
        <v>15856.606499999996</v>
      </c>
      <c r="AE749">
        <f t="shared" si="155"/>
        <v>8595.6359999999986</v>
      </c>
    </row>
    <row r="750" spans="1:31" ht="15.75" customHeight="1" x14ac:dyDescent="0.2">
      <c r="A750" s="1"/>
      <c r="B750" s="6" t="s">
        <v>783</v>
      </c>
      <c r="C750" s="6" t="s">
        <v>25</v>
      </c>
      <c r="D750" s="6" t="s">
        <v>26</v>
      </c>
      <c r="E750" s="6" t="s">
        <v>20</v>
      </c>
      <c r="F750" s="6" t="s">
        <v>21</v>
      </c>
      <c r="G750" s="6" t="s">
        <v>32</v>
      </c>
      <c r="H750" s="7">
        <v>10.53</v>
      </c>
      <c r="I750" s="9">
        <v>5</v>
      </c>
      <c r="J750" s="7">
        <v>2.6324999999999998</v>
      </c>
      <c r="K750" s="7">
        <v>55.282499999999999</v>
      </c>
      <c r="L750" s="12">
        <v>43495</v>
      </c>
      <c r="M750" s="14">
        <v>0.61319444444444449</v>
      </c>
      <c r="N750" s="6" t="s">
        <v>33</v>
      </c>
      <c r="O750" s="7">
        <v>52.65</v>
      </c>
      <c r="P750" s="2">
        <v>4.7619047620000003</v>
      </c>
      <c r="Q750" s="7">
        <v>2.6324999999999998</v>
      </c>
      <c r="R750" s="8">
        <v>5.8</v>
      </c>
      <c r="S750" s="16">
        <f t="shared" si="143"/>
        <v>79824.58050000004</v>
      </c>
      <c r="T750" s="16">
        <f t="shared" si="144"/>
        <v>10.6785</v>
      </c>
      <c r="U750" s="17">
        <f t="shared" si="145"/>
        <v>1022.49</v>
      </c>
      <c r="V750">
        <f t="shared" si="146"/>
        <v>253</v>
      </c>
      <c r="W750">
        <f t="shared" si="147"/>
        <v>595</v>
      </c>
      <c r="X750">
        <f t="shared" si="148"/>
        <v>253</v>
      </c>
      <c r="Y750" s="17">
        <f t="shared" si="149"/>
        <v>315.5121758893282</v>
      </c>
      <c r="Z750" t="str">
        <f t="shared" si="150"/>
        <v>Bad Product</v>
      </c>
      <c r="AA750" t="str">
        <f t="shared" si="151"/>
        <v>Bad</v>
      </c>
      <c r="AB750" t="str">
        <f t="shared" si="152"/>
        <v>Low</v>
      </c>
      <c r="AC750">
        <f t="shared" si="153"/>
        <v>27526.411499999998</v>
      </c>
      <c r="AD750">
        <f t="shared" si="154"/>
        <v>15856.606499999996</v>
      </c>
      <c r="AE750">
        <f t="shared" si="155"/>
        <v>8595.6359999999986</v>
      </c>
    </row>
    <row r="751" spans="1:31" ht="15.75" customHeight="1" x14ac:dyDescent="0.2">
      <c r="A751" s="1"/>
      <c r="B751" s="6" t="s">
        <v>784</v>
      </c>
      <c r="C751" s="6" t="s">
        <v>42</v>
      </c>
      <c r="D751" s="6" t="s">
        <v>43</v>
      </c>
      <c r="E751" s="6" t="s">
        <v>20</v>
      </c>
      <c r="F751" s="6" t="s">
        <v>21</v>
      </c>
      <c r="G751" s="6" t="s">
        <v>32</v>
      </c>
      <c r="H751" s="7">
        <v>12.29</v>
      </c>
      <c r="I751" s="9">
        <v>9</v>
      </c>
      <c r="J751" s="7">
        <v>5.5305</v>
      </c>
      <c r="K751" s="7">
        <v>116.1405</v>
      </c>
      <c r="L751" s="12">
        <v>43550</v>
      </c>
      <c r="M751" s="14">
        <v>0.81111111111111112</v>
      </c>
      <c r="N751" s="6" t="s">
        <v>33</v>
      </c>
      <c r="O751" s="7">
        <v>110.61</v>
      </c>
      <c r="P751" s="2">
        <v>4.7619047620000003</v>
      </c>
      <c r="Q751" s="7">
        <v>5.5305</v>
      </c>
      <c r="R751" s="8">
        <v>8</v>
      </c>
      <c r="S751" s="16">
        <f t="shared" si="143"/>
        <v>79769.298000000024</v>
      </c>
      <c r="T751" s="16">
        <f t="shared" si="144"/>
        <v>10.6785</v>
      </c>
      <c r="U751" s="17">
        <f t="shared" si="145"/>
        <v>1022.49</v>
      </c>
      <c r="V751">
        <f t="shared" si="146"/>
        <v>252</v>
      </c>
      <c r="W751">
        <f t="shared" si="147"/>
        <v>595</v>
      </c>
      <c r="X751">
        <f t="shared" si="148"/>
        <v>252</v>
      </c>
      <c r="Y751" s="17">
        <f t="shared" si="149"/>
        <v>316.54483333333343</v>
      </c>
      <c r="Z751" t="str">
        <f t="shared" si="150"/>
        <v>Bad Product</v>
      </c>
      <c r="AA751" t="str">
        <f t="shared" si="151"/>
        <v>Bad</v>
      </c>
      <c r="AB751" t="str">
        <f t="shared" si="152"/>
        <v>Medium</v>
      </c>
      <c r="AC751">
        <f t="shared" si="153"/>
        <v>27526.411499999998</v>
      </c>
      <c r="AD751">
        <f t="shared" si="154"/>
        <v>15856.606499999996</v>
      </c>
      <c r="AE751">
        <f t="shared" si="155"/>
        <v>8595.6359999999986</v>
      </c>
    </row>
    <row r="752" spans="1:31" ht="15.75" customHeight="1" x14ac:dyDescent="0.2">
      <c r="A752" s="1"/>
      <c r="B752" s="6" t="s">
        <v>785</v>
      </c>
      <c r="C752" s="6" t="s">
        <v>25</v>
      </c>
      <c r="D752" s="6" t="s">
        <v>26</v>
      </c>
      <c r="E752" s="6" t="s">
        <v>20</v>
      </c>
      <c r="F752" s="6" t="s">
        <v>31</v>
      </c>
      <c r="G752" s="6" t="s">
        <v>22</v>
      </c>
      <c r="H752" s="7">
        <v>81.23</v>
      </c>
      <c r="I752" s="9">
        <v>7</v>
      </c>
      <c r="J752" s="7">
        <v>28.430499999999999</v>
      </c>
      <c r="K752" s="7">
        <v>597.04049999999995</v>
      </c>
      <c r="L752" s="12">
        <v>43480</v>
      </c>
      <c r="M752" s="14">
        <v>0.86388888888888893</v>
      </c>
      <c r="N752" s="6" t="s">
        <v>29</v>
      </c>
      <c r="O752" s="7">
        <v>568.61</v>
      </c>
      <c r="P752" s="2">
        <v>4.7619047620000003</v>
      </c>
      <c r="Q752" s="7">
        <v>28.430499999999999</v>
      </c>
      <c r="R752" s="8">
        <v>9</v>
      </c>
      <c r="S752" s="16">
        <f t="shared" si="143"/>
        <v>79653.157500000016</v>
      </c>
      <c r="T752" s="16">
        <f t="shared" si="144"/>
        <v>10.6785</v>
      </c>
      <c r="U752" s="17">
        <f t="shared" si="145"/>
        <v>1022.49</v>
      </c>
      <c r="V752">
        <f t="shared" si="146"/>
        <v>251</v>
      </c>
      <c r="W752">
        <f t="shared" si="147"/>
        <v>595</v>
      </c>
      <c r="X752">
        <f t="shared" si="148"/>
        <v>251</v>
      </c>
      <c r="Y752" s="17">
        <f t="shared" si="149"/>
        <v>317.34325697211159</v>
      </c>
      <c r="Z752" t="str">
        <f t="shared" si="150"/>
        <v>Good Product</v>
      </c>
      <c r="AA752" t="str">
        <f t="shared" si="151"/>
        <v>Good</v>
      </c>
      <c r="AB752" t="str">
        <f t="shared" si="152"/>
        <v>High</v>
      </c>
      <c r="AC752">
        <f t="shared" si="153"/>
        <v>27410.271000000001</v>
      </c>
      <c r="AD752">
        <f t="shared" si="154"/>
        <v>15740.465999999995</v>
      </c>
      <c r="AE752">
        <f t="shared" si="155"/>
        <v>8595.6359999999986</v>
      </c>
    </row>
    <row r="753" spans="1:31" ht="15.75" customHeight="1" x14ac:dyDescent="0.2">
      <c r="A753" s="1"/>
      <c r="B753" s="6" t="s">
        <v>786</v>
      </c>
      <c r="C753" s="6" t="s">
        <v>42</v>
      </c>
      <c r="D753" s="6" t="s">
        <v>43</v>
      </c>
      <c r="E753" s="6" t="s">
        <v>20</v>
      </c>
      <c r="F753" s="6" t="s">
        <v>21</v>
      </c>
      <c r="G753" s="6" t="s">
        <v>46</v>
      </c>
      <c r="H753" s="7">
        <v>22.32</v>
      </c>
      <c r="I753" s="9">
        <v>4</v>
      </c>
      <c r="J753" s="7">
        <v>4.4640000000000004</v>
      </c>
      <c r="K753" s="7">
        <v>93.744</v>
      </c>
      <c r="L753" s="12">
        <v>43538</v>
      </c>
      <c r="M753" s="14">
        <v>0.46944444444444444</v>
      </c>
      <c r="N753" s="6" t="s">
        <v>23</v>
      </c>
      <c r="O753" s="7">
        <v>89.28</v>
      </c>
      <c r="P753" s="2">
        <v>4.7619047620000003</v>
      </c>
      <c r="Q753" s="7">
        <v>4.4640000000000004</v>
      </c>
      <c r="R753" s="8">
        <v>4.0999999999999996</v>
      </c>
      <c r="S753" s="16">
        <f t="shared" si="143"/>
        <v>79056.117000000027</v>
      </c>
      <c r="T753" s="16">
        <f t="shared" si="144"/>
        <v>10.6785</v>
      </c>
      <c r="U753" s="17">
        <f t="shared" si="145"/>
        <v>1022.49</v>
      </c>
      <c r="V753">
        <f t="shared" si="146"/>
        <v>250</v>
      </c>
      <c r="W753">
        <f t="shared" si="147"/>
        <v>595</v>
      </c>
      <c r="X753">
        <f t="shared" si="148"/>
        <v>250</v>
      </c>
      <c r="Y753" s="17">
        <f t="shared" si="149"/>
        <v>316.22446800000012</v>
      </c>
      <c r="Z753" t="str">
        <f t="shared" si="150"/>
        <v>Bad Product</v>
      </c>
      <c r="AA753" t="str">
        <f t="shared" si="151"/>
        <v>Bad</v>
      </c>
      <c r="AB753" t="str">
        <f t="shared" si="152"/>
        <v>Low</v>
      </c>
      <c r="AC753">
        <f t="shared" si="153"/>
        <v>27410.271000000001</v>
      </c>
      <c r="AD753">
        <f t="shared" si="154"/>
        <v>15740.465999999995</v>
      </c>
      <c r="AE753">
        <f t="shared" si="155"/>
        <v>8595.6359999999986</v>
      </c>
    </row>
    <row r="754" spans="1:31" ht="15.75" customHeight="1" x14ac:dyDescent="0.2">
      <c r="A754" s="1"/>
      <c r="B754" s="6" t="s">
        <v>787</v>
      </c>
      <c r="C754" s="6" t="s">
        <v>18</v>
      </c>
      <c r="D754" s="6" t="s">
        <v>19</v>
      </c>
      <c r="E754" s="6" t="s">
        <v>27</v>
      </c>
      <c r="F754" s="6" t="s">
        <v>21</v>
      </c>
      <c r="G754" s="6" t="s">
        <v>44</v>
      </c>
      <c r="H754" s="7">
        <v>27.28</v>
      </c>
      <c r="I754" s="9">
        <v>5</v>
      </c>
      <c r="J754" s="7">
        <v>6.82</v>
      </c>
      <c r="K754" s="7">
        <v>143.22</v>
      </c>
      <c r="L754" s="12">
        <v>43499</v>
      </c>
      <c r="M754" s="14">
        <v>0.43819444444444444</v>
      </c>
      <c r="N754" s="6" t="s">
        <v>33</v>
      </c>
      <c r="O754" s="7">
        <v>136.4</v>
      </c>
      <c r="P754" s="2">
        <v>4.7619047620000003</v>
      </c>
      <c r="Q754" s="7">
        <v>6.82</v>
      </c>
      <c r="R754" s="8">
        <v>8.6</v>
      </c>
      <c r="S754" s="16">
        <f t="shared" si="143"/>
        <v>78962.373000000021</v>
      </c>
      <c r="T754" s="16">
        <f t="shared" si="144"/>
        <v>10.6785</v>
      </c>
      <c r="U754" s="17">
        <f t="shared" si="145"/>
        <v>1022.49</v>
      </c>
      <c r="V754">
        <f t="shared" si="146"/>
        <v>249</v>
      </c>
      <c r="W754">
        <f t="shared" si="147"/>
        <v>595</v>
      </c>
      <c r="X754">
        <f t="shared" si="148"/>
        <v>249</v>
      </c>
      <c r="Y754" s="17">
        <f t="shared" si="149"/>
        <v>317.11796385542175</v>
      </c>
      <c r="Z754" t="str">
        <f t="shared" si="150"/>
        <v>Good Product</v>
      </c>
      <c r="AA754" t="str">
        <f t="shared" si="151"/>
        <v>Bad</v>
      </c>
      <c r="AB754" t="str">
        <f t="shared" si="152"/>
        <v>High</v>
      </c>
      <c r="AC754">
        <f t="shared" si="153"/>
        <v>27316.526999999998</v>
      </c>
      <c r="AD754">
        <f t="shared" si="154"/>
        <v>15646.721999999996</v>
      </c>
      <c r="AE754">
        <f t="shared" si="155"/>
        <v>8595.6359999999986</v>
      </c>
    </row>
    <row r="755" spans="1:31" ht="15.75" customHeight="1" x14ac:dyDescent="0.2">
      <c r="A755" s="1"/>
      <c r="B755" s="6" t="s">
        <v>788</v>
      </c>
      <c r="C755" s="6" t="s">
        <v>18</v>
      </c>
      <c r="D755" s="6" t="s">
        <v>19</v>
      </c>
      <c r="E755" s="6" t="s">
        <v>20</v>
      </c>
      <c r="F755" s="6" t="s">
        <v>21</v>
      </c>
      <c r="G755" s="6" t="s">
        <v>28</v>
      </c>
      <c r="H755" s="7">
        <v>17.420000000000002</v>
      </c>
      <c r="I755" s="9">
        <v>10</v>
      </c>
      <c r="J755" s="7">
        <v>8.7100000000000009</v>
      </c>
      <c r="K755" s="7">
        <v>182.91</v>
      </c>
      <c r="L755" s="12">
        <v>43518</v>
      </c>
      <c r="M755" s="14">
        <v>0.52083333333333337</v>
      </c>
      <c r="N755" s="6" t="s">
        <v>23</v>
      </c>
      <c r="O755" s="7">
        <v>174.2</v>
      </c>
      <c r="P755" s="2">
        <v>4.7619047620000003</v>
      </c>
      <c r="Q755" s="7">
        <v>8.7100000000000009</v>
      </c>
      <c r="R755" s="8">
        <v>7</v>
      </c>
      <c r="S755" s="16">
        <f t="shared" si="143"/>
        <v>78819.15300000002</v>
      </c>
      <c r="T755" s="16">
        <f t="shared" si="144"/>
        <v>10.6785</v>
      </c>
      <c r="U755" s="17">
        <f t="shared" si="145"/>
        <v>1022.49</v>
      </c>
      <c r="V755">
        <f t="shared" si="146"/>
        <v>248</v>
      </c>
      <c r="W755">
        <f t="shared" si="147"/>
        <v>595</v>
      </c>
      <c r="X755">
        <f t="shared" si="148"/>
        <v>248</v>
      </c>
      <c r="Y755" s="17">
        <f t="shared" si="149"/>
        <v>317.81916532258072</v>
      </c>
      <c r="Z755" t="str">
        <f t="shared" si="150"/>
        <v>Bad Product</v>
      </c>
      <c r="AA755" t="str">
        <f t="shared" si="151"/>
        <v>Bad</v>
      </c>
      <c r="AB755" t="str">
        <f t="shared" si="152"/>
        <v>Medium</v>
      </c>
      <c r="AC755">
        <f t="shared" si="153"/>
        <v>27316.526999999998</v>
      </c>
      <c r="AD755">
        <f t="shared" si="154"/>
        <v>15646.721999999996</v>
      </c>
      <c r="AE755">
        <f t="shared" si="155"/>
        <v>8595.6359999999986</v>
      </c>
    </row>
    <row r="756" spans="1:31" ht="15.75" customHeight="1" x14ac:dyDescent="0.2">
      <c r="A756" s="1"/>
      <c r="B756" s="6" t="s">
        <v>789</v>
      </c>
      <c r="C756" s="6" t="s">
        <v>42</v>
      </c>
      <c r="D756" s="6" t="s">
        <v>43</v>
      </c>
      <c r="E756" s="6" t="s">
        <v>27</v>
      </c>
      <c r="F756" s="6" t="s">
        <v>31</v>
      </c>
      <c r="G756" s="6" t="s">
        <v>32</v>
      </c>
      <c r="H756" s="7">
        <v>73.28</v>
      </c>
      <c r="I756" s="9">
        <v>5</v>
      </c>
      <c r="J756" s="7">
        <v>18.32</v>
      </c>
      <c r="K756" s="7">
        <v>384.72</v>
      </c>
      <c r="L756" s="12">
        <v>43489</v>
      </c>
      <c r="M756" s="14">
        <v>0.62847222222222221</v>
      </c>
      <c r="N756" s="6" t="s">
        <v>23</v>
      </c>
      <c r="O756" s="7">
        <v>366.4</v>
      </c>
      <c r="P756" s="2">
        <v>4.7619047620000003</v>
      </c>
      <c r="Q756" s="7">
        <v>18.32</v>
      </c>
      <c r="R756" s="8">
        <v>8.4</v>
      </c>
      <c r="S756" s="16">
        <f t="shared" si="143"/>
        <v>78636.243000000017</v>
      </c>
      <c r="T756" s="16">
        <f t="shared" si="144"/>
        <v>10.6785</v>
      </c>
      <c r="U756" s="17">
        <f t="shared" si="145"/>
        <v>1022.49</v>
      </c>
      <c r="V756">
        <f t="shared" si="146"/>
        <v>247</v>
      </c>
      <c r="W756">
        <f t="shared" si="147"/>
        <v>595</v>
      </c>
      <c r="X756">
        <f t="shared" si="148"/>
        <v>247</v>
      </c>
      <c r="Y756" s="17">
        <f t="shared" si="149"/>
        <v>318.36535627530372</v>
      </c>
      <c r="Z756" t="str">
        <f t="shared" si="150"/>
        <v>Good Product</v>
      </c>
      <c r="AA756" t="str">
        <f t="shared" si="151"/>
        <v>Bad</v>
      </c>
      <c r="AB756" t="str">
        <f t="shared" si="152"/>
        <v>High</v>
      </c>
      <c r="AC756">
        <f t="shared" si="153"/>
        <v>27316.526999999998</v>
      </c>
      <c r="AD756">
        <f t="shared" si="154"/>
        <v>15646.721999999996</v>
      </c>
      <c r="AE756">
        <f t="shared" si="155"/>
        <v>8595.6359999999986</v>
      </c>
    </row>
    <row r="757" spans="1:31" ht="15.75" customHeight="1" x14ac:dyDescent="0.2">
      <c r="A757" s="1"/>
      <c r="B757" s="6" t="s">
        <v>790</v>
      </c>
      <c r="C757" s="6" t="s">
        <v>25</v>
      </c>
      <c r="D757" s="6" t="s">
        <v>26</v>
      </c>
      <c r="E757" s="6" t="s">
        <v>20</v>
      </c>
      <c r="F757" s="6" t="s">
        <v>21</v>
      </c>
      <c r="G757" s="6" t="s">
        <v>46</v>
      </c>
      <c r="H757" s="7">
        <v>84.87</v>
      </c>
      <c r="I757" s="9">
        <v>3</v>
      </c>
      <c r="J757" s="7">
        <v>12.730499999999999</v>
      </c>
      <c r="K757" s="7">
        <v>267.34050000000002</v>
      </c>
      <c r="L757" s="12">
        <v>43490</v>
      </c>
      <c r="M757" s="14">
        <v>0.77083333333333337</v>
      </c>
      <c r="N757" s="6" t="s">
        <v>23</v>
      </c>
      <c r="O757" s="7">
        <v>254.61</v>
      </c>
      <c r="P757" s="2">
        <v>4.7619047620000003</v>
      </c>
      <c r="Q757" s="7">
        <v>12.730499999999999</v>
      </c>
      <c r="R757" s="8">
        <v>7.4</v>
      </c>
      <c r="S757" s="16">
        <f t="shared" si="143"/>
        <v>78251.523000000001</v>
      </c>
      <c r="T757" s="16">
        <f t="shared" si="144"/>
        <v>10.6785</v>
      </c>
      <c r="U757" s="17">
        <f t="shared" si="145"/>
        <v>1022.49</v>
      </c>
      <c r="V757">
        <f t="shared" si="146"/>
        <v>246</v>
      </c>
      <c r="W757">
        <f t="shared" si="147"/>
        <v>595</v>
      </c>
      <c r="X757">
        <f t="shared" si="148"/>
        <v>246</v>
      </c>
      <c r="Y757" s="17">
        <f t="shared" si="149"/>
        <v>318.09562195121953</v>
      </c>
      <c r="Z757" t="str">
        <f t="shared" si="150"/>
        <v>Bad Product</v>
      </c>
      <c r="AA757" t="str">
        <f t="shared" si="151"/>
        <v>Bad</v>
      </c>
      <c r="AB757" t="str">
        <f t="shared" si="152"/>
        <v>Medium</v>
      </c>
      <c r="AC757">
        <f t="shared" si="153"/>
        <v>26931.807000000004</v>
      </c>
      <c r="AD757">
        <f t="shared" si="154"/>
        <v>15646.721999999996</v>
      </c>
      <c r="AE757">
        <f t="shared" si="155"/>
        <v>8595.6359999999986</v>
      </c>
    </row>
    <row r="758" spans="1:31" ht="15.75" customHeight="1" x14ac:dyDescent="0.2">
      <c r="A758" s="1"/>
      <c r="B758" s="6" t="s">
        <v>791</v>
      </c>
      <c r="C758" s="6" t="s">
        <v>18</v>
      </c>
      <c r="D758" s="6" t="s">
        <v>19</v>
      </c>
      <c r="E758" s="6" t="s">
        <v>27</v>
      </c>
      <c r="F758" s="6" t="s">
        <v>21</v>
      </c>
      <c r="G758" s="6" t="s">
        <v>46</v>
      </c>
      <c r="H758" s="7">
        <v>97.29</v>
      </c>
      <c r="I758" s="9">
        <v>8</v>
      </c>
      <c r="J758" s="7">
        <v>38.915999999999997</v>
      </c>
      <c r="K758" s="7">
        <v>817.23599999999999</v>
      </c>
      <c r="L758" s="12">
        <v>43533</v>
      </c>
      <c r="M758" s="14">
        <v>0.5541666666666667</v>
      </c>
      <c r="N758" s="6" t="s">
        <v>33</v>
      </c>
      <c r="O758" s="7">
        <v>778.32</v>
      </c>
      <c r="P758" s="2">
        <v>4.7619047620000003</v>
      </c>
      <c r="Q758" s="7">
        <v>38.915999999999997</v>
      </c>
      <c r="R758" s="8">
        <v>6.2</v>
      </c>
      <c r="S758" s="16">
        <f t="shared" si="143"/>
        <v>77984.182500000024</v>
      </c>
      <c r="T758" s="16">
        <f t="shared" si="144"/>
        <v>10.6785</v>
      </c>
      <c r="U758" s="17">
        <f t="shared" si="145"/>
        <v>1022.49</v>
      </c>
      <c r="V758">
        <f t="shared" si="146"/>
        <v>245</v>
      </c>
      <c r="W758">
        <f t="shared" si="147"/>
        <v>595</v>
      </c>
      <c r="X758">
        <f t="shared" si="148"/>
        <v>245</v>
      </c>
      <c r="Y758" s="17">
        <f t="shared" si="149"/>
        <v>318.30278571428579</v>
      </c>
      <c r="Z758" t="str">
        <f t="shared" si="150"/>
        <v>Bad Product</v>
      </c>
      <c r="AA758" t="str">
        <f t="shared" si="151"/>
        <v>Bad</v>
      </c>
      <c r="AB758" t="str">
        <f t="shared" si="152"/>
        <v>Low</v>
      </c>
      <c r="AC758">
        <f t="shared" si="153"/>
        <v>26931.807000000004</v>
      </c>
      <c r="AD758">
        <f t="shared" si="154"/>
        <v>15646.721999999996</v>
      </c>
      <c r="AE758">
        <f t="shared" si="155"/>
        <v>8595.6359999999986</v>
      </c>
    </row>
    <row r="759" spans="1:31" ht="15.75" customHeight="1" x14ac:dyDescent="0.2">
      <c r="A759" s="1"/>
      <c r="B759" s="6" t="s">
        <v>792</v>
      </c>
      <c r="C759" s="6" t="s">
        <v>42</v>
      </c>
      <c r="D759" s="6" t="s">
        <v>43</v>
      </c>
      <c r="E759" s="6" t="s">
        <v>20</v>
      </c>
      <c r="F759" s="6" t="s">
        <v>21</v>
      </c>
      <c r="G759" s="6" t="s">
        <v>28</v>
      </c>
      <c r="H759" s="7">
        <v>35.74</v>
      </c>
      <c r="I759" s="9">
        <v>8</v>
      </c>
      <c r="J759" s="7">
        <v>14.295999999999999</v>
      </c>
      <c r="K759" s="7">
        <v>300.21600000000001</v>
      </c>
      <c r="L759" s="12">
        <v>43513</v>
      </c>
      <c r="M759" s="14">
        <v>0.64444444444444449</v>
      </c>
      <c r="N759" s="6" t="s">
        <v>23</v>
      </c>
      <c r="O759" s="7">
        <v>285.92</v>
      </c>
      <c r="P759" s="2">
        <v>4.7619047620000003</v>
      </c>
      <c r="Q759" s="7">
        <v>14.295999999999999</v>
      </c>
      <c r="R759" s="8">
        <v>4.9000000000000004</v>
      </c>
      <c r="S759" s="16">
        <f t="shared" si="143"/>
        <v>77166.946500000005</v>
      </c>
      <c r="T759" s="16">
        <f t="shared" si="144"/>
        <v>10.6785</v>
      </c>
      <c r="U759" s="17">
        <f t="shared" si="145"/>
        <v>1022.49</v>
      </c>
      <c r="V759">
        <f t="shared" si="146"/>
        <v>244</v>
      </c>
      <c r="W759">
        <f t="shared" si="147"/>
        <v>595</v>
      </c>
      <c r="X759">
        <f t="shared" si="148"/>
        <v>244</v>
      </c>
      <c r="Y759" s="17">
        <f t="shared" si="149"/>
        <v>316.25797745901639</v>
      </c>
      <c r="Z759" t="str">
        <f t="shared" si="150"/>
        <v>Bad Product</v>
      </c>
      <c r="AA759" t="str">
        <f t="shared" si="151"/>
        <v>Bad</v>
      </c>
      <c r="AB759" t="str">
        <f t="shared" si="152"/>
        <v>Low</v>
      </c>
      <c r="AC759">
        <f t="shared" si="153"/>
        <v>26931.807000000004</v>
      </c>
      <c r="AD759">
        <f t="shared" si="154"/>
        <v>15646.721999999996</v>
      </c>
      <c r="AE759">
        <f t="shared" si="155"/>
        <v>8595.6359999999986</v>
      </c>
    </row>
    <row r="760" spans="1:31" ht="15.75" customHeight="1" x14ac:dyDescent="0.2">
      <c r="A760" s="1"/>
      <c r="B760" s="6" t="s">
        <v>793</v>
      </c>
      <c r="C760" s="6" t="s">
        <v>18</v>
      </c>
      <c r="D760" s="6" t="s">
        <v>19</v>
      </c>
      <c r="E760" s="6" t="s">
        <v>27</v>
      </c>
      <c r="F760" s="6" t="s">
        <v>21</v>
      </c>
      <c r="G760" s="6" t="s">
        <v>32</v>
      </c>
      <c r="H760" s="7">
        <v>96.52</v>
      </c>
      <c r="I760" s="9">
        <v>6</v>
      </c>
      <c r="J760" s="7">
        <v>28.956</v>
      </c>
      <c r="K760" s="7">
        <v>608.07600000000002</v>
      </c>
      <c r="L760" s="12">
        <v>43476</v>
      </c>
      <c r="M760" s="14">
        <v>0.49444444444444446</v>
      </c>
      <c r="N760" s="6" t="s">
        <v>29</v>
      </c>
      <c r="O760" s="7">
        <v>579.12</v>
      </c>
      <c r="P760" s="2">
        <v>4.7619047620000003</v>
      </c>
      <c r="Q760" s="7">
        <v>28.956</v>
      </c>
      <c r="R760" s="8">
        <v>4.5</v>
      </c>
      <c r="S760" s="16">
        <f t="shared" si="143"/>
        <v>76866.730500000005</v>
      </c>
      <c r="T760" s="16">
        <f t="shared" si="144"/>
        <v>10.6785</v>
      </c>
      <c r="U760" s="17">
        <f t="shared" si="145"/>
        <v>1022.49</v>
      </c>
      <c r="V760">
        <f t="shared" si="146"/>
        <v>243</v>
      </c>
      <c r="W760">
        <f t="shared" si="147"/>
        <v>595</v>
      </c>
      <c r="X760">
        <f t="shared" si="148"/>
        <v>243</v>
      </c>
      <c r="Y760" s="17">
        <f t="shared" si="149"/>
        <v>316.32399382716051</v>
      </c>
      <c r="Z760" t="str">
        <f t="shared" si="150"/>
        <v>Bad Product</v>
      </c>
      <c r="AA760" t="str">
        <f t="shared" si="151"/>
        <v>Bad</v>
      </c>
      <c r="AB760" t="str">
        <f t="shared" si="152"/>
        <v>Low</v>
      </c>
      <c r="AC760">
        <f t="shared" si="153"/>
        <v>26631.591000000004</v>
      </c>
      <c r="AD760">
        <f t="shared" si="154"/>
        <v>15346.505999999998</v>
      </c>
      <c r="AE760">
        <f t="shared" si="155"/>
        <v>8595.6359999999986</v>
      </c>
    </row>
    <row r="761" spans="1:31" ht="15.75" customHeight="1" x14ac:dyDescent="0.2">
      <c r="A761" s="1"/>
      <c r="B761" s="6" t="s">
        <v>794</v>
      </c>
      <c r="C761" s="6" t="s">
        <v>18</v>
      </c>
      <c r="D761" s="6" t="s">
        <v>19</v>
      </c>
      <c r="E761" s="6" t="s">
        <v>20</v>
      </c>
      <c r="F761" s="6" t="s">
        <v>31</v>
      </c>
      <c r="G761" s="6" t="s">
        <v>44</v>
      </c>
      <c r="H761" s="7">
        <v>18.850000000000001</v>
      </c>
      <c r="I761" s="9">
        <v>10</v>
      </c>
      <c r="J761" s="7">
        <v>9.4250000000000007</v>
      </c>
      <c r="K761" s="7">
        <v>197.92500000000001</v>
      </c>
      <c r="L761" s="12">
        <v>43523</v>
      </c>
      <c r="M761" s="14">
        <v>0.76666666666666672</v>
      </c>
      <c r="N761" s="6" t="s">
        <v>23</v>
      </c>
      <c r="O761" s="7">
        <v>188.5</v>
      </c>
      <c r="P761" s="2">
        <v>4.7619047620000003</v>
      </c>
      <c r="Q761" s="7">
        <v>9.4250000000000007</v>
      </c>
      <c r="R761" s="8">
        <v>5.6</v>
      </c>
      <c r="S761" s="16">
        <f t="shared" si="143"/>
        <v>76258.654500000004</v>
      </c>
      <c r="T761" s="16">
        <f t="shared" si="144"/>
        <v>10.6785</v>
      </c>
      <c r="U761" s="17">
        <f t="shared" si="145"/>
        <v>1022.49</v>
      </c>
      <c r="V761">
        <f t="shared" si="146"/>
        <v>242</v>
      </c>
      <c r="W761">
        <f t="shared" si="147"/>
        <v>595</v>
      </c>
      <c r="X761">
        <f t="shared" si="148"/>
        <v>242</v>
      </c>
      <c r="Y761" s="17">
        <f t="shared" si="149"/>
        <v>315.11840702479338</v>
      </c>
      <c r="Z761" t="str">
        <f t="shared" si="150"/>
        <v>Bad Product</v>
      </c>
      <c r="AA761" t="str">
        <f t="shared" si="151"/>
        <v>Bad</v>
      </c>
      <c r="AB761" t="str">
        <f t="shared" si="152"/>
        <v>Low</v>
      </c>
      <c r="AC761">
        <f t="shared" si="153"/>
        <v>26631.591000000004</v>
      </c>
      <c r="AD761">
        <f t="shared" si="154"/>
        <v>15346.505999999998</v>
      </c>
      <c r="AE761">
        <f t="shared" si="155"/>
        <v>8595.6359999999986</v>
      </c>
    </row>
    <row r="762" spans="1:31" ht="15.75" customHeight="1" x14ac:dyDescent="0.2">
      <c r="A762" s="1"/>
      <c r="B762" s="6" t="s">
        <v>795</v>
      </c>
      <c r="C762" s="6" t="s">
        <v>18</v>
      </c>
      <c r="D762" s="6" t="s">
        <v>19</v>
      </c>
      <c r="E762" s="6" t="s">
        <v>27</v>
      </c>
      <c r="F762" s="6" t="s">
        <v>21</v>
      </c>
      <c r="G762" s="6" t="s">
        <v>44</v>
      </c>
      <c r="H762" s="7">
        <v>55.39</v>
      </c>
      <c r="I762" s="9">
        <v>4</v>
      </c>
      <c r="J762" s="7">
        <v>11.077999999999999</v>
      </c>
      <c r="K762" s="7">
        <v>232.63800000000001</v>
      </c>
      <c r="L762" s="12">
        <v>43549</v>
      </c>
      <c r="M762" s="14">
        <v>0.6381944444444444</v>
      </c>
      <c r="N762" s="6" t="s">
        <v>23</v>
      </c>
      <c r="O762" s="7">
        <v>221.56</v>
      </c>
      <c r="P762" s="2">
        <v>4.7619047620000003</v>
      </c>
      <c r="Q762" s="7">
        <v>11.077999999999999</v>
      </c>
      <c r="R762" s="8">
        <v>8</v>
      </c>
      <c r="S762" s="16">
        <f t="shared" si="143"/>
        <v>76060.729500000001</v>
      </c>
      <c r="T762" s="16">
        <f t="shared" si="144"/>
        <v>10.6785</v>
      </c>
      <c r="U762" s="17">
        <f t="shared" si="145"/>
        <v>1022.49</v>
      </c>
      <c r="V762">
        <f t="shared" si="146"/>
        <v>241</v>
      </c>
      <c r="W762">
        <f t="shared" si="147"/>
        <v>595</v>
      </c>
      <c r="X762">
        <f t="shared" si="148"/>
        <v>241</v>
      </c>
      <c r="Y762" s="17">
        <f t="shared" si="149"/>
        <v>315.6046867219917</v>
      </c>
      <c r="Z762" t="str">
        <f t="shared" si="150"/>
        <v>Bad Product</v>
      </c>
      <c r="AA762" t="str">
        <f t="shared" si="151"/>
        <v>Bad</v>
      </c>
      <c r="AB762" t="str">
        <f t="shared" si="152"/>
        <v>Medium</v>
      </c>
      <c r="AC762">
        <f t="shared" si="153"/>
        <v>26631.591000000004</v>
      </c>
      <c r="AD762">
        <f t="shared" si="154"/>
        <v>15346.505999999998</v>
      </c>
      <c r="AE762">
        <f t="shared" si="155"/>
        <v>8397.7110000000011</v>
      </c>
    </row>
    <row r="763" spans="1:31" ht="15.75" customHeight="1" x14ac:dyDescent="0.2">
      <c r="A763" s="1"/>
      <c r="B763" s="6" t="s">
        <v>796</v>
      </c>
      <c r="C763" s="6" t="s">
        <v>42</v>
      </c>
      <c r="D763" s="6" t="s">
        <v>43</v>
      </c>
      <c r="E763" s="6" t="s">
        <v>20</v>
      </c>
      <c r="F763" s="6" t="s">
        <v>21</v>
      </c>
      <c r="G763" s="6" t="s">
        <v>44</v>
      </c>
      <c r="H763" s="7">
        <v>77.2</v>
      </c>
      <c r="I763" s="9">
        <v>10</v>
      </c>
      <c r="J763" s="7">
        <v>38.6</v>
      </c>
      <c r="K763" s="7">
        <v>810.6</v>
      </c>
      <c r="L763" s="12">
        <v>43507</v>
      </c>
      <c r="M763" s="14">
        <v>0.44305555555555554</v>
      </c>
      <c r="N763" s="6" t="s">
        <v>33</v>
      </c>
      <c r="O763" s="7">
        <v>772</v>
      </c>
      <c r="P763" s="2">
        <v>4.7619047620000003</v>
      </c>
      <c r="Q763" s="7">
        <v>38.6</v>
      </c>
      <c r="R763" s="8">
        <v>5.6</v>
      </c>
      <c r="S763" s="16">
        <f t="shared" si="143"/>
        <v>75828.09150000001</v>
      </c>
      <c r="T763" s="16">
        <f t="shared" si="144"/>
        <v>10.6785</v>
      </c>
      <c r="U763" s="17">
        <f t="shared" si="145"/>
        <v>1022.49</v>
      </c>
      <c r="V763">
        <f t="shared" si="146"/>
        <v>240</v>
      </c>
      <c r="W763">
        <f t="shared" si="147"/>
        <v>595</v>
      </c>
      <c r="X763">
        <f t="shared" si="148"/>
        <v>240</v>
      </c>
      <c r="Y763" s="17">
        <f t="shared" si="149"/>
        <v>315.95038125000002</v>
      </c>
      <c r="Z763" t="str">
        <f t="shared" si="150"/>
        <v>Bad Product</v>
      </c>
      <c r="AA763" t="str">
        <f t="shared" si="151"/>
        <v>Bad</v>
      </c>
      <c r="AB763" t="str">
        <f t="shared" si="152"/>
        <v>Low</v>
      </c>
      <c r="AC763">
        <f t="shared" si="153"/>
        <v>26631.591000000004</v>
      </c>
      <c r="AD763">
        <f t="shared" si="154"/>
        <v>15346.505999999998</v>
      </c>
      <c r="AE763">
        <f t="shared" si="155"/>
        <v>8397.7110000000011</v>
      </c>
    </row>
    <row r="764" spans="1:31" ht="15.75" customHeight="1" x14ac:dyDescent="0.2">
      <c r="A764" s="1"/>
      <c r="B764" s="6" t="s">
        <v>797</v>
      </c>
      <c r="C764" s="6" t="s">
        <v>42</v>
      </c>
      <c r="D764" s="6" t="s">
        <v>43</v>
      </c>
      <c r="E764" s="6" t="s">
        <v>27</v>
      </c>
      <c r="F764" s="6" t="s">
        <v>31</v>
      </c>
      <c r="G764" s="6" t="s">
        <v>28</v>
      </c>
      <c r="H764" s="7">
        <v>72.13</v>
      </c>
      <c r="I764" s="9">
        <v>10</v>
      </c>
      <c r="J764" s="7">
        <v>36.064999999999998</v>
      </c>
      <c r="K764" s="7">
        <v>757.36500000000001</v>
      </c>
      <c r="L764" s="12">
        <v>43496</v>
      </c>
      <c r="M764" s="14">
        <v>0.6333333333333333</v>
      </c>
      <c r="N764" s="6" t="s">
        <v>33</v>
      </c>
      <c r="O764" s="7">
        <v>721.3</v>
      </c>
      <c r="P764" s="2">
        <v>4.7619047620000003</v>
      </c>
      <c r="Q764" s="7">
        <v>36.064999999999998</v>
      </c>
      <c r="R764" s="8">
        <v>4.2</v>
      </c>
      <c r="S764" s="16">
        <f t="shared" si="143"/>
        <v>75017.491500000018</v>
      </c>
      <c r="T764" s="16">
        <f t="shared" si="144"/>
        <v>10.6785</v>
      </c>
      <c r="U764" s="17">
        <f t="shared" si="145"/>
        <v>1022.49</v>
      </c>
      <c r="V764">
        <f t="shared" si="146"/>
        <v>239</v>
      </c>
      <c r="W764">
        <f t="shared" si="147"/>
        <v>595</v>
      </c>
      <c r="X764">
        <f t="shared" si="148"/>
        <v>239</v>
      </c>
      <c r="Y764" s="17">
        <f t="shared" si="149"/>
        <v>313.88071757322183</v>
      </c>
      <c r="Z764" t="str">
        <f t="shared" si="150"/>
        <v>Bad Product</v>
      </c>
      <c r="AA764" t="str">
        <f t="shared" si="151"/>
        <v>Bad</v>
      </c>
      <c r="AB764" t="str">
        <f t="shared" si="152"/>
        <v>Low</v>
      </c>
      <c r="AC764">
        <f t="shared" si="153"/>
        <v>25820.990999999998</v>
      </c>
      <c r="AD764">
        <f t="shared" si="154"/>
        <v>14535.905999999997</v>
      </c>
      <c r="AE764">
        <f t="shared" si="155"/>
        <v>8397.7110000000011</v>
      </c>
    </row>
    <row r="765" spans="1:31" ht="15.75" customHeight="1" x14ac:dyDescent="0.2">
      <c r="A765" s="1"/>
      <c r="B765" s="6" t="s">
        <v>798</v>
      </c>
      <c r="C765" s="6" t="s">
        <v>18</v>
      </c>
      <c r="D765" s="6" t="s">
        <v>19</v>
      </c>
      <c r="E765" s="6" t="s">
        <v>20</v>
      </c>
      <c r="F765" s="6" t="s">
        <v>21</v>
      </c>
      <c r="G765" s="6" t="s">
        <v>46</v>
      </c>
      <c r="H765" s="7">
        <v>63.88</v>
      </c>
      <c r="I765" s="9">
        <v>8</v>
      </c>
      <c r="J765" s="7">
        <v>25.552</v>
      </c>
      <c r="K765" s="7">
        <v>536.59199999999998</v>
      </c>
      <c r="L765" s="12">
        <v>43485</v>
      </c>
      <c r="M765" s="14">
        <v>0.7416666666666667</v>
      </c>
      <c r="N765" s="6" t="s">
        <v>23</v>
      </c>
      <c r="O765" s="7">
        <v>511.04</v>
      </c>
      <c r="P765" s="2">
        <v>4.7619047620000003</v>
      </c>
      <c r="Q765" s="7">
        <v>25.552</v>
      </c>
      <c r="R765" s="8">
        <v>9.9</v>
      </c>
      <c r="S765" s="16">
        <f t="shared" si="143"/>
        <v>74260.126500000013</v>
      </c>
      <c r="T765" s="16">
        <f t="shared" si="144"/>
        <v>10.6785</v>
      </c>
      <c r="U765" s="17">
        <f t="shared" si="145"/>
        <v>1022.49</v>
      </c>
      <c r="V765">
        <f t="shared" si="146"/>
        <v>238</v>
      </c>
      <c r="W765">
        <f t="shared" si="147"/>
        <v>595</v>
      </c>
      <c r="X765">
        <f t="shared" si="148"/>
        <v>238</v>
      </c>
      <c r="Y765" s="17">
        <f t="shared" si="149"/>
        <v>312.01733823529418</v>
      </c>
      <c r="Z765" t="str">
        <f t="shared" si="150"/>
        <v>Good Product</v>
      </c>
      <c r="AA765" t="str">
        <f t="shared" si="151"/>
        <v>Good</v>
      </c>
      <c r="AB765" t="str">
        <f t="shared" si="152"/>
        <v>High</v>
      </c>
      <c r="AC765">
        <f t="shared" si="153"/>
        <v>25063.625999999997</v>
      </c>
      <c r="AD765">
        <f t="shared" si="154"/>
        <v>14535.905999999997</v>
      </c>
      <c r="AE765">
        <f t="shared" si="155"/>
        <v>8397.7110000000011</v>
      </c>
    </row>
    <row r="766" spans="1:31" ht="15.75" customHeight="1" x14ac:dyDescent="0.2">
      <c r="A766" s="1"/>
      <c r="B766" s="6" t="s">
        <v>799</v>
      </c>
      <c r="C766" s="6" t="s">
        <v>18</v>
      </c>
      <c r="D766" s="6" t="s">
        <v>19</v>
      </c>
      <c r="E766" s="6" t="s">
        <v>20</v>
      </c>
      <c r="F766" s="6" t="s">
        <v>21</v>
      </c>
      <c r="G766" s="6" t="s">
        <v>22</v>
      </c>
      <c r="H766" s="7">
        <v>10.69</v>
      </c>
      <c r="I766" s="9">
        <v>5</v>
      </c>
      <c r="J766" s="7">
        <v>2.6724999999999999</v>
      </c>
      <c r="K766" s="7">
        <v>56.122500000000002</v>
      </c>
      <c r="L766" s="12">
        <v>43550</v>
      </c>
      <c r="M766" s="14">
        <v>0.46319444444444446</v>
      </c>
      <c r="N766" s="6" t="s">
        <v>23</v>
      </c>
      <c r="O766" s="7">
        <v>53.45</v>
      </c>
      <c r="P766" s="2">
        <v>4.7619047620000003</v>
      </c>
      <c r="Q766" s="7">
        <v>2.6724999999999999</v>
      </c>
      <c r="R766" s="8">
        <v>7.6</v>
      </c>
      <c r="S766" s="16">
        <f t="shared" si="143"/>
        <v>73723.534499999994</v>
      </c>
      <c r="T766" s="16">
        <f t="shared" si="144"/>
        <v>10.6785</v>
      </c>
      <c r="U766" s="17">
        <f t="shared" si="145"/>
        <v>1022.49</v>
      </c>
      <c r="V766">
        <f t="shared" si="146"/>
        <v>237</v>
      </c>
      <c r="W766">
        <f t="shared" si="147"/>
        <v>595</v>
      </c>
      <c r="X766">
        <f t="shared" si="148"/>
        <v>237</v>
      </c>
      <c r="Y766" s="17">
        <f t="shared" si="149"/>
        <v>311.0697658227848</v>
      </c>
      <c r="Z766" t="str">
        <f t="shared" si="150"/>
        <v>Bad Product</v>
      </c>
      <c r="AA766" t="str">
        <f t="shared" si="151"/>
        <v>Bad</v>
      </c>
      <c r="AB766" t="str">
        <f t="shared" si="152"/>
        <v>Medium</v>
      </c>
      <c r="AC766">
        <f t="shared" si="153"/>
        <v>25063.625999999997</v>
      </c>
      <c r="AD766">
        <f t="shared" si="154"/>
        <v>14535.905999999997</v>
      </c>
      <c r="AE766">
        <f t="shared" si="155"/>
        <v>8397.7110000000011</v>
      </c>
    </row>
    <row r="767" spans="1:31" ht="15.75" customHeight="1" x14ac:dyDescent="0.2">
      <c r="A767" s="1"/>
      <c r="B767" s="6" t="s">
        <v>800</v>
      </c>
      <c r="C767" s="6" t="s">
        <v>18</v>
      </c>
      <c r="D767" s="6" t="s">
        <v>19</v>
      </c>
      <c r="E767" s="6" t="s">
        <v>20</v>
      </c>
      <c r="F767" s="6" t="s">
        <v>31</v>
      </c>
      <c r="G767" s="6" t="s">
        <v>22</v>
      </c>
      <c r="H767" s="7">
        <v>55.5</v>
      </c>
      <c r="I767" s="9">
        <v>4</v>
      </c>
      <c r="J767" s="7">
        <v>11.1</v>
      </c>
      <c r="K767" s="7">
        <v>233.1</v>
      </c>
      <c r="L767" s="12">
        <v>43485</v>
      </c>
      <c r="M767" s="14">
        <v>0.65833333333333333</v>
      </c>
      <c r="N767" s="6" t="s">
        <v>33</v>
      </c>
      <c r="O767" s="7">
        <v>222</v>
      </c>
      <c r="P767" s="2">
        <v>4.7619047620000003</v>
      </c>
      <c r="Q767" s="7">
        <v>11.1</v>
      </c>
      <c r="R767" s="8">
        <v>6.6</v>
      </c>
      <c r="S767" s="16">
        <f t="shared" si="143"/>
        <v>73667.411999999997</v>
      </c>
      <c r="T767" s="16">
        <f t="shared" si="144"/>
        <v>10.6785</v>
      </c>
      <c r="U767" s="17">
        <f t="shared" si="145"/>
        <v>1022.49</v>
      </c>
      <c r="V767">
        <f t="shared" si="146"/>
        <v>236</v>
      </c>
      <c r="W767">
        <f t="shared" si="147"/>
        <v>595</v>
      </c>
      <c r="X767">
        <f t="shared" si="148"/>
        <v>236</v>
      </c>
      <c r="Y767" s="17">
        <f t="shared" si="149"/>
        <v>312.15005084745763</v>
      </c>
      <c r="Z767" t="str">
        <f t="shared" si="150"/>
        <v>Bad Product</v>
      </c>
      <c r="AA767" t="str">
        <f t="shared" si="151"/>
        <v>Bad</v>
      </c>
      <c r="AB767" t="str">
        <f t="shared" si="152"/>
        <v>Medium</v>
      </c>
      <c r="AC767">
        <f t="shared" si="153"/>
        <v>25063.625999999997</v>
      </c>
      <c r="AD767">
        <f t="shared" si="154"/>
        <v>14535.905999999997</v>
      </c>
      <c r="AE767">
        <f t="shared" si="155"/>
        <v>8397.7110000000011</v>
      </c>
    </row>
    <row r="768" spans="1:31" ht="15.75" customHeight="1" x14ac:dyDescent="0.2">
      <c r="A768" s="1"/>
      <c r="B768" s="6" t="s">
        <v>801</v>
      </c>
      <c r="C768" s="6" t="s">
        <v>42</v>
      </c>
      <c r="D768" s="6" t="s">
        <v>43</v>
      </c>
      <c r="E768" s="6" t="s">
        <v>27</v>
      </c>
      <c r="F768" s="6" t="s">
        <v>21</v>
      </c>
      <c r="G768" s="6" t="s">
        <v>32</v>
      </c>
      <c r="H768" s="7">
        <v>95.46</v>
      </c>
      <c r="I768" s="9">
        <v>8</v>
      </c>
      <c r="J768" s="7">
        <v>38.183999999999997</v>
      </c>
      <c r="K768" s="7">
        <v>801.86400000000003</v>
      </c>
      <c r="L768" s="12">
        <v>43529</v>
      </c>
      <c r="M768" s="14">
        <v>0.81944444444444442</v>
      </c>
      <c r="N768" s="6" t="s">
        <v>23</v>
      </c>
      <c r="O768" s="7">
        <v>763.68</v>
      </c>
      <c r="P768" s="2">
        <v>4.7619047620000003</v>
      </c>
      <c r="Q768" s="7">
        <v>38.183999999999997</v>
      </c>
      <c r="R768" s="8">
        <v>4.7</v>
      </c>
      <c r="S768" s="16">
        <f t="shared" si="143"/>
        <v>73434.312000000005</v>
      </c>
      <c r="T768" s="16">
        <f t="shared" si="144"/>
        <v>10.6785</v>
      </c>
      <c r="U768" s="17">
        <f t="shared" si="145"/>
        <v>1022.49</v>
      </c>
      <c r="V768">
        <f t="shared" si="146"/>
        <v>235</v>
      </c>
      <c r="W768">
        <f t="shared" si="147"/>
        <v>595</v>
      </c>
      <c r="X768">
        <f t="shared" si="148"/>
        <v>235</v>
      </c>
      <c r="Y768" s="17">
        <f t="shared" si="149"/>
        <v>312.48643404255324</v>
      </c>
      <c r="Z768" t="str">
        <f t="shared" si="150"/>
        <v>Bad Product</v>
      </c>
      <c r="AA768" t="str">
        <f t="shared" si="151"/>
        <v>Bad</v>
      </c>
      <c r="AB768" t="str">
        <f t="shared" si="152"/>
        <v>Low</v>
      </c>
      <c r="AC768">
        <f t="shared" si="153"/>
        <v>25063.625999999997</v>
      </c>
      <c r="AD768">
        <f t="shared" si="154"/>
        <v>14535.905999999997</v>
      </c>
      <c r="AE768">
        <f t="shared" si="155"/>
        <v>8164.610999999999</v>
      </c>
    </row>
    <row r="769" spans="1:31" ht="15.75" customHeight="1" x14ac:dyDescent="0.2">
      <c r="A769" s="1"/>
      <c r="B769" s="6" t="s">
        <v>802</v>
      </c>
      <c r="C769" s="6" t="s">
        <v>25</v>
      </c>
      <c r="D769" s="6" t="s">
        <v>26</v>
      </c>
      <c r="E769" s="6" t="s">
        <v>27</v>
      </c>
      <c r="F769" s="6" t="s">
        <v>21</v>
      </c>
      <c r="G769" s="6" t="s">
        <v>46</v>
      </c>
      <c r="H769" s="7">
        <v>76.06</v>
      </c>
      <c r="I769" s="9">
        <v>3</v>
      </c>
      <c r="J769" s="7">
        <v>11.409000000000001</v>
      </c>
      <c r="K769" s="7">
        <v>239.589</v>
      </c>
      <c r="L769" s="12">
        <v>43470</v>
      </c>
      <c r="M769" s="14">
        <v>0.85416666666666663</v>
      </c>
      <c r="N769" s="6" t="s">
        <v>33</v>
      </c>
      <c r="O769" s="7">
        <v>228.18</v>
      </c>
      <c r="P769" s="2">
        <v>4.7619047620000003</v>
      </c>
      <c r="Q769" s="7">
        <v>11.409000000000001</v>
      </c>
      <c r="R769" s="8">
        <v>9.8000000000000007</v>
      </c>
      <c r="S769" s="16">
        <f t="shared" si="143"/>
        <v>72632.448000000004</v>
      </c>
      <c r="T769" s="16">
        <f t="shared" si="144"/>
        <v>10.6785</v>
      </c>
      <c r="U769" s="17">
        <f t="shared" si="145"/>
        <v>1022.49</v>
      </c>
      <c r="V769">
        <f t="shared" si="146"/>
        <v>234</v>
      </c>
      <c r="W769">
        <f t="shared" si="147"/>
        <v>595</v>
      </c>
      <c r="X769">
        <f t="shared" si="148"/>
        <v>234</v>
      </c>
      <c r="Y769" s="17">
        <f t="shared" si="149"/>
        <v>310.39507692307694</v>
      </c>
      <c r="Z769" t="str">
        <f t="shared" si="150"/>
        <v>Good Product</v>
      </c>
      <c r="AA769" t="str">
        <f t="shared" si="151"/>
        <v>Bad</v>
      </c>
      <c r="AB769" t="str">
        <f t="shared" si="152"/>
        <v>High</v>
      </c>
      <c r="AC769">
        <f t="shared" si="153"/>
        <v>24261.761999999992</v>
      </c>
      <c r="AD769">
        <f t="shared" si="154"/>
        <v>13734.041999999998</v>
      </c>
      <c r="AE769">
        <f t="shared" si="155"/>
        <v>8164.610999999999</v>
      </c>
    </row>
    <row r="770" spans="1:31" ht="15.75" customHeight="1" x14ac:dyDescent="0.2">
      <c r="A770" s="1"/>
      <c r="B770" s="6" t="s">
        <v>803</v>
      </c>
      <c r="C770" s="6" t="s">
        <v>42</v>
      </c>
      <c r="D770" s="6" t="s">
        <v>43</v>
      </c>
      <c r="E770" s="6" t="s">
        <v>27</v>
      </c>
      <c r="F770" s="6" t="s">
        <v>31</v>
      </c>
      <c r="G770" s="6" t="s">
        <v>36</v>
      </c>
      <c r="H770" s="7">
        <v>13.69</v>
      </c>
      <c r="I770" s="9">
        <v>6</v>
      </c>
      <c r="J770" s="7">
        <v>4.1070000000000002</v>
      </c>
      <c r="K770" s="7">
        <v>86.247</v>
      </c>
      <c r="L770" s="12">
        <v>43509</v>
      </c>
      <c r="M770" s="14">
        <v>0.58263888888888893</v>
      </c>
      <c r="N770" s="6" t="s">
        <v>29</v>
      </c>
      <c r="O770" s="7">
        <v>82.14</v>
      </c>
      <c r="P770" s="2">
        <v>4.7619047620000003</v>
      </c>
      <c r="Q770" s="7">
        <v>4.1070000000000002</v>
      </c>
      <c r="R770" s="8">
        <v>6.3</v>
      </c>
      <c r="S770" s="16">
        <f t="shared" si="143"/>
        <v>72392.858999999997</v>
      </c>
      <c r="T770" s="16">
        <f t="shared" si="144"/>
        <v>10.6785</v>
      </c>
      <c r="U770" s="17">
        <f t="shared" si="145"/>
        <v>1022.49</v>
      </c>
      <c r="V770">
        <f t="shared" si="146"/>
        <v>233</v>
      </c>
      <c r="W770">
        <f t="shared" si="147"/>
        <v>595</v>
      </c>
      <c r="X770">
        <f t="shared" si="148"/>
        <v>233</v>
      </c>
      <c r="Y770" s="17">
        <f t="shared" si="149"/>
        <v>310.69896566523602</v>
      </c>
      <c r="Z770" t="str">
        <f t="shared" si="150"/>
        <v>Bad Product</v>
      </c>
      <c r="AA770" t="str">
        <f t="shared" si="151"/>
        <v>Bad</v>
      </c>
      <c r="AB770" t="str">
        <f t="shared" si="152"/>
        <v>Low</v>
      </c>
      <c r="AC770">
        <f t="shared" si="153"/>
        <v>24261.761999999992</v>
      </c>
      <c r="AD770">
        <f t="shared" si="154"/>
        <v>13734.041999999998</v>
      </c>
      <c r="AE770">
        <f t="shared" si="155"/>
        <v>8164.610999999999</v>
      </c>
    </row>
    <row r="771" spans="1:31" ht="15.75" customHeight="1" x14ac:dyDescent="0.2">
      <c r="A771" s="1"/>
      <c r="B771" s="6" t="s">
        <v>804</v>
      </c>
      <c r="C771" s="6" t="s">
        <v>42</v>
      </c>
      <c r="D771" s="6" t="s">
        <v>43</v>
      </c>
      <c r="E771" s="6" t="s">
        <v>27</v>
      </c>
      <c r="F771" s="6" t="s">
        <v>21</v>
      </c>
      <c r="G771" s="6" t="s">
        <v>28</v>
      </c>
      <c r="H771" s="7">
        <v>95.64</v>
      </c>
      <c r="I771" s="9">
        <v>4</v>
      </c>
      <c r="J771" s="7">
        <v>19.128</v>
      </c>
      <c r="K771" s="7">
        <v>401.68799999999999</v>
      </c>
      <c r="L771" s="12">
        <v>43540</v>
      </c>
      <c r="M771" s="14">
        <v>0.78541666666666665</v>
      </c>
      <c r="N771" s="6" t="s">
        <v>29</v>
      </c>
      <c r="O771" s="7">
        <v>382.56</v>
      </c>
      <c r="P771" s="2">
        <v>4.7619047620000003</v>
      </c>
      <c r="Q771" s="7">
        <v>19.128</v>
      </c>
      <c r="R771" s="8">
        <v>7.9</v>
      </c>
      <c r="S771" s="16">
        <f t="shared" si="143"/>
        <v>72306.612000000008</v>
      </c>
      <c r="T771" s="16">
        <f t="shared" si="144"/>
        <v>10.6785</v>
      </c>
      <c r="U771" s="17">
        <f t="shared" si="145"/>
        <v>1022.49</v>
      </c>
      <c r="V771">
        <f t="shared" si="146"/>
        <v>232</v>
      </c>
      <c r="W771">
        <f t="shared" si="147"/>
        <v>595</v>
      </c>
      <c r="X771">
        <f t="shared" si="148"/>
        <v>232</v>
      </c>
      <c r="Y771" s="17">
        <f t="shared" si="149"/>
        <v>311.6664310344828</v>
      </c>
      <c r="Z771" t="str">
        <f t="shared" si="150"/>
        <v>Bad Product</v>
      </c>
      <c r="AA771" t="str">
        <f t="shared" si="151"/>
        <v>Bad</v>
      </c>
      <c r="AB771" t="str">
        <f t="shared" si="152"/>
        <v>Medium</v>
      </c>
      <c r="AC771">
        <f t="shared" si="153"/>
        <v>24175.514999999992</v>
      </c>
      <c r="AD771">
        <f t="shared" si="154"/>
        <v>13734.041999999998</v>
      </c>
      <c r="AE771">
        <f t="shared" si="155"/>
        <v>8164.610999999999</v>
      </c>
    </row>
    <row r="772" spans="1:31" ht="15.75" customHeight="1" x14ac:dyDescent="0.2">
      <c r="A772" s="1"/>
      <c r="B772" s="6" t="s">
        <v>805</v>
      </c>
      <c r="C772" s="6" t="s">
        <v>18</v>
      </c>
      <c r="D772" s="6" t="s">
        <v>19</v>
      </c>
      <c r="E772" s="6" t="s">
        <v>27</v>
      </c>
      <c r="F772" s="6" t="s">
        <v>21</v>
      </c>
      <c r="G772" s="6" t="s">
        <v>32</v>
      </c>
      <c r="H772" s="7">
        <v>11.43</v>
      </c>
      <c r="I772" s="9">
        <v>6</v>
      </c>
      <c r="J772" s="7">
        <v>3.4289999999999998</v>
      </c>
      <c r="K772" s="7">
        <v>72.009</v>
      </c>
      <c r="L772" s="12">
        <v>43480</v>
      </c>
      <c r="M772" s="14">
        <v>0.72499999999999998</v>
      </c>
      <c r="N772" s="6" t="s">
        <v>29</v>
      </c>
      <c r="O772" s="7">
        <v>68.58</v>
      </c>
      <c r="P772" s="2">
        <v>4.7619047620000003</v>
      </c>
      <c r="Q772" s="7">
        <v>3.4289999999999998</v>
      </c>
      <c r="R772" s="8">
        <v>7.7</v>
      </c>
      <c r="S772" s="16">
        <f t="shared" ref="S772:S835" si="156">SUM(K772:K1771)</f>
        <v>71904.924000000014</v>
      </c>
      <c r="T772" s="16">
        <f t="shared" ref="T772:T835" si="157">MIN(K772:K1771)</f>
        <v>10.6785</v>
      </c>
      <c r="U772" s="17">
        <f t="shared" ref="U772:U835" si="158">MAX(K772:K1771)</f>
        <v>1022.49</v>
      </c>
      <c r="V772">
        <f t="shared" ref="V772:V835" si="159">COUNT(R772:R1771)</f>
        <v>231</v>
      </c>
      <c r="W772">
        <f t="shared" ref="W772:W835" si="160">COUNTBLANK(B1737:R1771)</f>
        <v>595</v>
      </c>
      <c r="X772">
        <f t="shared" ref="X772:X835" si="161">COUNTA(C772:C1771)</f>
        <v>231</v>
      </c>
      <c r="Y772" s="17">
        <f t="shared" ref="Y772:Y835" si="162">AVERAGE(K772:K1771)</f>
        <v>311.27672727272733</v>
      </c>
      <c r="Z772" t="str">
        <f t="shared" ref="Z772:Z835" si="163">IF(R772&gt;8,"Good Product","Bad Product")</f>
        <v>Bad Product</v>
      </c>
      <c r="AA772" t="str">
        <f t="shared" ref="AA772:AA835" si="164">IF(AND(R772&gt;8,K772&gt;500),"Good","Bad")</f>
        <v>Bad</v>
      </c>
      <c r="AB772" t="str">
        <f t="shared" ref="AB772:AB835" si="165">IF(R772&gt;8,"High", IF(R772&lt;6.5,"Low","Medium"))</f>
        <v>Medium</v>
      </c>
      <c r="AC772">
        <f t="shared" ref="AC772:AC835" si="166">SUMIF(C772:C1771,"B",K772:K1771)</f>
        <v>23773.82699999999</v>
      </c>
      <c r="AD772">
        <f t="shared" ref="AD772:AD835" si="167">SUMIFS(K772:K1771,C772:C1771,"B",F772:F1771,"Female")</f>
        <v>13332.353999999999</v>
      </c>
      <c r="AE772">
        <f t="shared" ref="AE772:AE835" si="168">SUMIFS(K772:K1771,C772:C1771,"A",F772:F1771,"Male")</f>
        <v>8164.610999999999</v>
      </c>
    </row>
    <row r="773" spans="1:31" ht="15.75" customHeight="1" x14ac:dyDescent="0.2">
      <c r="A773" s="1"/>
      <c r="B773" s="6" t="s">
        <v>806</v>
      </c>
      <c r="C773" s="6" t="s">
        <v>42</v>
      </c>
      <c r="D773" s="6" t="s">
        <v>43</v>
      </c>
      <c r="E773" s="6" t="s">
        <v>20</v>
      </c>
      <c r="F773" s="6" t="s">
        <v>21</v>
      </c>
      <c r="G773" s="6" t="s">
        <v>36</v>
      </c>
      <c r="H773" s="7">
        <v>95.54</v>
      </c>
      <c r="I773" s="9">
        <v>4</v>
      </c>
      <c r="J773" s="7">
        <v>19.108000000000001</v>
      </c>
      <c r="K773" s="7">
        <v>401.26799999999997</v>
      </c>
      <c r="L773" s="12">
        <v>43522</v>
      </c>
      <c r="M773" s="14">
        <v>0.49861111111111112</v>
      </c>
      <c r="N773" s="6" t="s">
        <v>23</v>
      </c>
      <c r="O773" s="7">
        <v>382.16</v>
      </c>
      <c r="P773" s="2">
        <v>4.7619047620000003</v>
      </c>
      <c r="Q773" s="7">
        <v>19.108000000000001</v>
      </c>
      <c r="R773" s="8">
        <v>4.5</v>
      </c>
      <c r="S773" s="16">
        <f t="shared" si="156"/>
        <v>71832.915000000008</v>
      </c>
      <c r="T773" s="16">
        <f t="shared" si="157"/>
        <v>10.6785</v>
      </c>
      <c r="U773" s="17">
        <f t="shared" si="158"/>
        <v>1022.49</v>
      </c>
      <c r="V773">
        <f t="shared" si="159"/>
        <v>230</v>
      </c>
      <c r="W773">
        <f t="shared" si="160"/>
        <v>595</v>
      </c>
      <c r="X773">
        <f t="shared" si="161"/>
        <v>230</v>
      </c>
      <c r="Y773" s="17">
        <f t="shared" si="162"/>
        <v>312.3170217391305</v>
      </c>
      <c r="Z773" t="str">
        <f t="shared" si="163"/>
        <v>Bad Product</v>
      </c>
      <c r="AA773" t="str">
        <f t="shared" si="164"/>
        <v>Bad</v>
      </c>
      <c r="AB773" t="str">
        <f t="shared" si="165"/>
        <v>Low</v>
      </c>
      <c r="AC773">
        <f t="shared" si="166"/>
        <v>23773.82699999999</v>
      </c>
      <c r="AD773">
        <f t="shared" si="167"/>
        <v>13332.353999999999</v>
      </c>
      <c r="AE773">
        <f t="shared" si="168"/>
        <v>8164.610999999999</v>
      </c>
    </row>
    <row r="774" spans="1:31" ht="15.75" customHeight="1" x14ac:dyDescent="0.2">
      <c r="A774" s="1"/>
      <c r="B774" s="6" t="s">
        <v>807</v>
      </c>
      <c r="C774" s="6" t="s">
        <v>25</v>
      </c>
      <c r="D774" s="6" t="s">
        <v>26</v>
      </c>
      <c r="E774" s="6" t="s">
        <v>20</v>
      </c>
      <c r="F774" s="6" t="s">
        <v>21</v>
      </c>
      <c r="G774" s="6" t="s">
        <v>22</v>
      </c>
      <c r="H774" s="7">
        <v>85.87</v>
      </c>
      <c r="I774" s="9">
        <v>7</v>
      </c>
      <c r="J774" s="7">
        <v>30.054500000000001</v>
      </c>
      <c r="K774" s="7">
        <v>631.14449999999999</v>
      </c>
      <c r="L774" s="12">
        <v>43523</v>
      </c>
      <c r="M774" s="14">
        <v>0.79236111111111107</v>
      </c>
      <c r="N774" s="6" t="s">
        <v>33</v>
      </c>
      <c r="O774" s="7">
        <v>601.09</v>
      </c>
      <c r="P774" s="2">
        <v>4.7619047620000003</v>
      </c>
      <c r="Q774" s="7">
        <v>30.054500000000001</v>
      </c>
      <c r="R774" s="8">
        <v>8</v>
      </c>
      <c r="S774" s="16">
        <f t="shared" si="156"/>
        <v>71431.647000000012</v>
      </c>
      <c r="T774" s="16">
        <f t="shared" si="157"/>
        <v>10.6785</v>
      </c>
      <c r="U774" s="17">
        <f t="shared" si="158"/>
        <v>1022.49</v>
      </c>
      <c r="V774">
        <f t="shared" si="159"/>
        <v>229</v>
      </c>
      <c r="W774">
        <f t="shared" si="160"/>
        <v>595</v>
      </c>
      <c r="X774">
        <f t="shared" si="161"/>
        <v>229</v>
      </c>
      <c r="Y774" s="17">
        <f t="shared" si="162"/>
        <v>311.9285895196507</v>
      </c>
      <c r="Z774" t="str">
        <f t="shared" si="163"/>
        <v>Bad Product</v>
      </c>
      <c r="AA774" t="str">
        <f t="shared" si="164"/>
        <v>Bad</v>
      </c>
      <c r="AB774" t="str">
        <f t="shared" si="165"/>
        <v>Medium</v>
      </c>
      <c r="AC774">
        <f t="shared" si="166"/>
        <v>23372.55899999999</v>
      </c>
      <c r="AD774">
        <f t="shared" si="167"/>
        <v>12931.085999999999</v>
      </c>
      <c r="AE774">
        <f t="shared" si="168"/>
        <v>8164.610999999999</v>
      </c>
    </row>
    <row r="775" spans="1:31" ht="15.75" customHeight="1" x14ac:dyDescent="0.2">
      <c r="A775" s="1"/>
      <c r="B775" s="6" t="s">
        <v>808</v>
      </c>
      <c r="C775" s="6" t="s">
        <v>25</v>
      </c>
      <c r="D775" s="6" t="s">
        <v>26</v>
      </c>
      <c r="E775" s="6" t="s">
        <v>20</v>
      </c>
      <c r="F775" s="6" t="s">
        <v>21</v>
      </c>
      <c r="G775" s="6" t="s">
        <v>36</v>
      </c>
      <c r="H775" s="7">
        <v>67.989999999999995</v>
      </c>
      <c r="I775" s="9">
        <v>7</v>
      </c>
      <c r="J775" s="7">
        <v>23.796500000000002</v>
      </c>
      <c r="K775" s="7">
        <v>499.72649999999999</v>
      </c>
      <c r="L775" s="12">
        <v>43513</v>
      </c>
      <c r="M775" s="14">
        <v>0.70138888888888884</v>
      </c>
      <c r="N775" s="6" t="s">
        <v>23</v>
      </c>
      <c r="O775" s="7">
        <v>475.93</v>
      </c>
      <c r="P775" s="2">
        <v>4.7619047620000003</v>
      </c>
      <c r="Q775" s="7">
        <v>23.796500000000002</v>
      </c>
      <c r="R775" s="8">
        <v>5.7</v>
      </c>
      <c r="S775" s="16">
        <f t="shared" si="156"/>
        <v>70800.502500000002</v>
      </c>
      <c r="T775" s="16">
        <f t="shared" si="157"/>
        <v>10.6785</v>
      </c>
      <c r="U775" s="17">
        <f t="shared" si="158"/>
        <v>1022.49</v>
      </c>
      <c r="V775">
        <f t="shared" si="159"/>
        <v>228</v>
      </c>
      <c r="W775">
        <f t="shared" si="160"/>
        <v>595</v>
      </c>
      <c r="X775">
        <f t="shared" si="161"/>
        <v>228</v>
      </c>
      <c r="Y775" s="17">
        <f t="shared" si="162"/>
        <v>310.5285197368421</v>
      </c>
      <c r="Z775" t="str">
        <f t="shared" si="163"/>
        <v>Bad Product</v>
      </c>
      <c r="AA775" t="str">
        <f t="shared" si="164"/>
        <v>Bad</v>
      </c>
      <c r="AB775" t="str">
        <f t="shared" si="165"/>
        <v>Low</v>
      </c>
      <c r="AC775">
        <f t="shared" si="166"/>
        <v>23372.55899999999</v>
      </c>
      <c r="AD775">
        <f t="shared" si="167"/>
        <v>12931.085999999999</v>
      </c>
      <c r="AE775">
        <f t="shared" si="168"/>
        <v>8164.610999999999</v>
      </c>
    </row>
    <row r="776" spans="1:31" ht="15.75" customHeight="1" x14ac:dyDescent="0.2">
      <c r="A776" s="1"/>
      <c r="B776" s="6" t="s">
        <v>809</v>
      </c>
      <c r="C776" s="6" t="s">
        <v>25</v>
      </c>
      <c r="D776" s="6" t="s">
        <v>26</v>
      </c>
      <c r="E776" s="6" t="s">
        <v>27</v>
      </c>
      <c r="F776" s="6" t="s">
        <v>21</v>
      </c>
      <c r="G776" s="6" t="s">
        <v>44</v>
      </c>
      <c r="H776" s="7">
        <v>52.42</v>
      </c>
      <c r="I776" s="9">
        <v>1</v>
      </c>
      <c r="J776" s="7">
        <v>2.621</v>
      </c>
      <c r="K776" s="7">
        <v>55.040999999999997</v>
      </c>
      <c r="L776" s="12">
        <v>43502</v>
      </c>
      <c r="M776" s="14">
        <v>0.43194444444444446</v>
      </c>
      <c r="N776" s="6" t="s">
        <v>33</v>
      </c>
      <c r="O776" s="7">
        <v>52.42</v>
      </c>
      <c r="P776" s="2">
        <v>4.7619047620000003</v>
      </c>
      <c r="Q776" s="7">
        <v>2.621</v>
      </c>
      <c r="R776" s="8">
        <v>6.3</v>
      </c>
      <c r="S776" s="16">
        <f t="shared" si="156"/>
        <v>70300.776000000013</v>
      </c>
      <c r="T776" s="16">
        <f t="shared" si="157"/>
        <v>10.6785</v>
      </c>
      <c r="U776" s="17">
        <f t="shared" si="158"/>
        <v>1022.49</v>
      </c>
      <c r="V776">
        <f t="shared" si="159"/>
        <v>227</v>
      </c>
      <c r="W776">
        <f t="shared" si="160"/>
        <v>595</v>
      </c>
      <c r="X776">
        <f t="shared" si="161"/>
        <v>227</v>
      </c>
      <c r="Y776" s="17">
        <f t="shared" si="162"/>
        <v>309.69504845814981</v>
      </c>
      <c r="Z776" t="str">
        <f t="shared" si="163"/>
        <v>Bad Product</v>
      </c>
      <c r="AA776" t="str">
        <f t="shared" si="164"/>
        <v>Bad</v>
      </c>
      <c r="AB776" t="str">
        <f t="shared" si="165"/>
        <v>Low</v>
      </c>
      <c r="AC776">
        <f t="shared" si="166"/>
        <v>23372.55899999999</v>
      </c>
      <c r="AD776">
        <f t="shared" si="167"/>
        <v>12931.085999999999</v>
      </c>
      <c r="AE776">
        <f t="shared" si="168"/>
        <v>8164.610999999999</v>
      </c>
    </row>
    <row r="777" spans="1:31" ht="15.75" customHeight="1" x14ac:dyDescent="0.2">
      <c r="A777" s="1"/>
      <c r="B777" s="6" t="s">
        <v>810</v>
      </c>
      <c r="C777" s="6" t="s">
        <v>25</v>
      </c>
      <c r="D777" s="6" t="s">
        <v>26</v>
      </c>
      <c r="E777" s="6" t="s">
        <v>20</v>
      </c>
      <c r="F777" s="6" t="s">
        <v>31</v>
      </c>
      <c r="G777" s="6" t="s">
        <v>44</v>
      </c>
      <c r="H777" s="7">
        <v>65.650000000000006</v>
      </c>
      <c r="I777" s="9">
        <v>2</v>
      </c>
      <c r="J777" s="7">
        <v>6.5650000000000004</v>
      </c>
      <c r="K777" s="7">
        <v>137.86500000000001</v>
      </c>
      <c r="L777" s="12">
        <v>43482</v>
      </c>
      <c r="M777" s="14">
        <v>0.69861111111111107</v>
      </c>
      <c r="N777" s="6" t="s">
        <v>29</v>
      </c>
      <c r="O777" s="7">
        <v>131.30000000000001</v>
      </c>
      <c r="P777" s="2">
        <v>4.7619047620000003</v>
      </c>
      <c r="Q777" s="7">
        <v>6.5650000000000004</v>
      </c>
      <c r="R777" s="8">
        <v>6</v>
      </c>
      <c r="S777" s="16">
        <f t="shared" si="156"/>
        <v>70245.735000000001</v>
      </c>
      <c r="T777" s="16">
        <f t="shared" si="157"/>
        <v>10.6785</v>
      </c>
      <c r="U777" s="17">
        <f t="shared" si="158"/>
        <v>1022.49</v>
      </c>
      <c r="V777">
        <f t="shared" si="159"/>
        <v>226</v>
      </c>
      <c r="W777">
        <f t="shared" si="160"/>
        <v>595</v>
      </c>
      <c r="X777">
        <f t="shared" si="161"/>
        <v>226</v>
      </c>
      <c r="Y777" s="17">
        <f t="shared" si="162"/>
        <v>310.82183628318586</v>
      </c>
      <c r="Z777" t="str">
        <f t="shared" si="163"/>
        <v>Bad Product</v>
      </c>
      <c r="AA777" t="str">
        <f t="shared" si="164"/>
        <v>Bad</v>
      </c>
      <c r="AB777" t="str">
        <f t="shared" si="165"/>
        <v>Low</v>
      </c>
      <c r="AC777">
        <f t="shared" si="166"/>
        <v>23372.55899999999</v>
      </c>
      <c r="AD777">
        <f t="shared" si="167"/>
        <v>12931.085999999999</v>
      </c>
      <c r="AE777">
        <f t="shared" si="168"/>
        <v>8164.610999999999</v>
      </c>
    </row>
    <row r="778" spans="1:31" ht="15.75" customHeight="1" x14ac:dyDescent="0.2">
      <c r="A778" s="1"/>
      <c r="B778" s="6" t="s">
        <v>811</v>
      </c>
      <c r="C778" s="6" t="s">
        <v>42</v>
      </c>
      <c r="D778" s="6" t="s">
        <v>43</v>
      </c>
      <c r="E778" s="6" t="s">
        <v>27</v>
      </c>
      <c r="F778" s="6" t="s">
        <v>21</v>
      </c>
      <c r="G778" s="6" t="s">
        <v>44</v>
      </c>
      <c r="H778" s="7">
        <v>28.86</v>
      </c>
      <c r="I778" s="9">
        <v>5</v>
      </c>
      <c r="J778" s="7">
        <v>7.2149999999999999</v>
      </c>
      <c r="K778" s="7">
        <v>151.51499999999999</v>
      </c>
      <c r="L778" s="12">
        <v>43487</v>
      </c>
      <c r="M778" s="14">
        <v>0.75555555555555554</v>
      </c>
      <c r="N778" s="6" t="s">
        <v>33</v>
      </c>
      <c r="O778" s="7">
        <v>144.30000000000001</v>
      </c>
      <c r="P778" s="2">
        <v>4.7619047620000003</v>
      </c>
      <c r="Q778" s="7">
        <v>7.2149999999999999</v>
      </c>
      <c r="R778" s="8">
        <v>8</v>
      </c>
      <c r="S778" s="16">
        <f t="shared" si="156"/>
        <v>70107.87000000001</v>
      </c>
      <c r="T778" s="16">
        <f t="shared" si="157"/>
        <v>10.6785</v>
      </c>
      <c r="U778" s="17">
        <f t="shared" si="158"/>
        <v>1022.49</v>
      </c>
      <c r="V778">
        <f t="shared" si="159"/>
        <v>225</v>
      </c>
      <c r="W778">
        <f t="shared" si="160"/>
        <v>595</v>
      </c>
      <c r="X778">
        <f t="shared" si="161"/>
        <v>225</v>
      </c>
      <c r="Y778" s="17">
        <f t="shared" si="162"/>
        <v>311.59053333333338</v>
      </c>
      <c r="Z778" t="str">
        <f t="shared" si="163"/>
        <v>Bad Product</v>
      </c>
      <c r="AA778" t="str">
        <f t="shared" si="164"/>
        <v>Bad</v>
      </c>
      <c r="AB778" t="str">
        <f t="shared" si="165"/>
        <v>Medium</v>
      </c>
      <c r="AC778">
        <f t="shared" si="166"/>
        <v>23372.55899999999</v>
      </c>
      <c r="AD778">
        <f t="shared" si="167"/>
        <v>12931.085999999999</v>
      </c>
      <c r="AE778">
        <f t="shared" si="168"/>
        <v>8164.610999999999</v>
      </c>
    </row>
    <row r="779" spans="1:31" ht="15.75" customHeight="1" x14ac:dyDescent="0.2">
      <c r="A779" s="1"/>
      <c r="B779" s="6" t="s">
        <v>812</v>
      </c>
      <c r="C779" s="6" t="s">
        <v>25</v>
      </c>
      <c r="D779" s="6" t="s">
        <v>26</v>
      </c>
      <c r="E779" s="6" t="s">
        <v>20</v>
      </c>
      <c r="F779" s="6" t="s">
        <v>31</v>
      </c>
      <c r="G779" s="6" t="s">
        <v>22</v>
      </c>
      <c r="H779" s="7">
        <v>65.31</v>
      </c>
      <c r="I779" s="9">
        <v>7</v>
      </c>
      <c r="J779" s="7">
        <v>22.858499999999999</v>
      </c>
      <c r="K779" s="7">
        <v>480.02850000000001</v>
      </c>
      <c r="L779" s="12">
        <v>43529</v>
      </c>
      <c r="M779" s="14">
        <v>0.75138888888888888</v>
      </c>
      <c r="N779" s="6" t="s">
        <v>33</v>
      </c>
      <c r="O779" s="7">
        <v>457.17</v>
      </c>
      <c r="P779" s="2">
        <v>4.7619047620000003</v>
      </c>
      <c r="Q779" s="7">
        <v>22.858499999999999</v>
      </c>
      <c r="R779" s="8">
        <v>4.2</v>
      </c>
      <c r="S779" s="16">
        <f t="shared" si="156"/>
        <v>69956.35500000001</v>
      </c>
      <c r="T779" s="16">
        <f t="shared" si="157"/>
        <v>10.6785</v>
      </c>
      <c r="U779" s="17">
        <f t="shared" si="158"/>
        <v>1022.49</v>
      </c>
      <c r="V779">
        <f t="shared" si="159"/>
        <v>224</v>
      </c>
      <c r="W779">
        <f t="shared" si="160"/>
        <v>595</v>
      </c>
      <c r="X779">
        <f t="shared" si="161"/>
        <v>224</v>
      </c>
      <c r="Y779" s="17">
        <f t="shared" si="162"/>
        <v>312.30515625000004</v>
      </c>
      <c r="Z779" t="str">
        <f t="shared" si="163"/>
        <v>Bad Product</v>
      </c>
      <c r="AA779" t="str">
        <f t="shared" si="164"/>
        <v>Bad</v>
      </c>
      <c r="AB779" t="str">
        <f t="shared" si="165"/>
        <v>Low</v>
      </c>
      <c r="AC779">
        <f t="shared" si="166"/>
        <v>23221.043999999991</v>
      </c>
      <c r="AD779">
        <f t="shared" si="167"/>
        <v>12779.571</v>
      </c>
      <c r="AE779">
        <f t="shared" si="168"/>
        <v>8164.610999999999</v>
      </c>
    </row>
    <row r="780" spans="1:31" ht="15.75" customHeight="1" x14ac:dyDescent="0.2">
      <c r="A780" s="1"/>
      <c r="B780" s="6" t="s">
        <v>813</v>
      </c>
      <c r="C780" s="6" t="s">
        <v>42</v>
      </c>
      <c r="D780" s="6" t="s">
        <v>43</v>
      </c>
      <c r="E780" s="6" t="s">
        <v>27</v>
      </c>
      <c r="F780" s="6" t="s">
        <v>31</v>
      </c>
      <c r="G780" s="6" t="s">
        <v>36</v>
      </c>
      <c r="H780" s="7">
        <v>93.38</v>
      </c>
      <c r="I780" s="9">
        <v>1</v>
      </c>
      <c r="J780" s="7">
        <v>4.6689999999999996</v>
      </c>
      <c r="K780" s="7">
        <v>98.049000000000007</v>
      </c>
      <c r="L780" s="12">
        <v>43468</v>
      </c>
      <c r="M780" s="14">
        <v>0.54652777777777772</v>
      </c>
      <c r="N780" s="6" t="s">
        <v>29</v>
      </c>
      <c r="O780" s="7">
        <v>93.38</v>
      </c>
      <c r="P780" s="2">
        <v>4.7619047620000003</v>
      </c>
      <c r="Q780" s="7">
        <v>4.6689999999999996</v>
      </c>
      <c r="R780" s="8">
        <v>9.6</v>
      </c>
      <c r="S780" s="16">
        <f t="shared" si="156"/>
        <v>69476.32650000001</v>
      </c>
      <c r="T780" s="16">
        <f t="shared" si="157"/>
        <v>10.6785</v>
      </c>
      <c r="U780" s="17">
        <f t="shared" si="158"/>
        <v>1022.49</v>
      </c>
      <c r="V780">
        <f t="shared" si="159"/>
        <v>223</v>
      </c>
      <c r="W780">
        <f t="shared" si="160"/>
        <v>595</v>
      </c>
      <c r="X780">
        <f t="shared" si="161"/>
        <v>223</v>
      </c>
      <c r="Y780" s="17">
        <f t="shared" si="162"/>
        <v>311.55303363228705</v>
      </c>
      <c r="Z780" t="str">
        <f t="shared" si="163"/>
        <v>Good Product</v>
      </c>
      <c r="AA780" t="str">
        <f t="shared" si="164"/>
        <v>Bad</v>
      </c>
      <c r="AB780" t="str">
        <f t="shared" si="165"/>
        <v>High</v>
      </c>
      <c r="AC780">
        <f t="shared" si="166"/>
        <v>23221.043999999991</v>
      </c>
      <c r="AD780">
        <f t="shared" si="167"/>
        <v>12779.571</v>
      </c>
      <c r="AE780">
        <f t="shared" si="168"/>
        <v>8164.610999999999</v>
      </c>
    </row>
    <row r="781" spans="1:31" ht="15.75" customHeight="1" x14ac:dyDescent="0.2">
      <c r="A781" s="1"/>
      <c r="B781" s="6" t="s">
        <v>814</v>
      </c>
      <c r="C781" s="6" t="s">
        <v>25</v>
      </c>
      <c r="D781" s="6" t="s">
        <v>26</v>
      </c>
      <c r="E781" s="6" t="s">
        <v>20</v>
      </c>
      <c r="F781" s="6" t="s">
        <v>31</v>
      </c>
      <c r="G781" s="6" t="s">
        <v>36</v>
      </c>
      <c r="H781" s="7">
        <v>25.25</v>
      </c>
      <c r="I781" s="9">
        <v>5</v>
      </c>
      <c r="J781" s="7">
        <v>6.3125</v>
      </c>
      <c r="K781" s="7">
        <v>132.5625</v>
      </c>
      <c r="L781" s="12">
        <v>43544</v>
      </c>
      <c r="M781" s="14">
        <v>0.74444444444444446</v>
      </c>
      <c r="N781" s="6" t="s">
        <v>29</v>
      </c>
      <c r="O781" s="7">
        <v>126.25</v>
      </c>
      <c r="P781" s="2">
        <v>4.7619047620000003</v>
      </c>
      <c r="Q781" s="7">
        <v>6.3125</v>
      </c>
      <c r="R781" s="8">
        <v>6.1</v>
      </c>
      <c r="S781" s="16">
        <f t="shared" si="156"/>
        <v>69378.277500000011</v>
      </c>
      <c r="T781" s="16">
        <f t="shared" si="157"/>
        <v>10.6785</v>
      </c>
      <c r="U781" s="17">
        <f t="shared" si="158"/>
        <v>1022.49</v>
      </c>
      <c r="V781">
        <f t="shared" si="159"/>
        <v>222</v>
      </c>
      <c r="W781">
        <f t="shared" si="160"/>
        <v>595</v>
      </c>
      <c r="X781">
        <f t="shared" si="161"/>
        <v>222</v>
      </c>
      <c r="Y781" s="17">
        <f t="shared" si="162"/>
        <v>312.51476351351357</v>
      </c>
      <c r="Z781" t="str">
        <f t="shared" si="163"/>
        <v>Bad Product</v>
      </c>
      <c r="AA781" t="str">
        <f t="shared" si="164"/>
        <v>Bad</v>
      </c>
      <c r="AB781" t="str">
        <f t="shared" si="165"/>
        <v>Low</v>
      </c>
      <c r="AC781">
        <f t="shared" si="166"/>
        <v>23122.994999999992</v>
      </c>
      <c r="AD781">
        <f t="shared" si="167"/>
        <v>12779.571</v>
      </c>
      <c r="AE781">
        <f t="shared" si="168"/>
        <v>8164.610999999999</v>
      </c>
    </row>
    <row r="782" spans="1:31" ht="15.75" customHeight="1" x14ac:dyDescent="0.2">
      <c r="A782" s="1"/>
      <c r="B782" s="6" t="s">
        <v>815</v>
      </c>
      <c r="C782" s="6" t="s">
        <v>42</v>
      </c>
      <c r="D782" s="6" t="s">
        <v>43</v>
      </c>
      <c r="E782" s="6" t="s">
        <v>20</v>
      </c>
      <c r="F782" s="6" t="s">
        <v>31</v>
      </c>
      <c r="G782" s="6" t="s">
        <v>28</v>
      </c>
      <c r="H782" s="7">
        <v>87.87</v>
      </c>
      <c r="I782" s="9">
        <v>9</v>
      </c>
      <c r="J782" s="7">
        <v>39.541499999999999</v>
      </c>
      <c r="K782" s="7">
        <v>830.37149999999997</v>
      </c>
      <c r="L782" s="12">
        <v>43496</v>
      </c>
      <c r="M782" s="14">
        <v>0.85555555555555551</v>
      </c>
      <c r="N782" s="6" t="s">
        <v>23</v>
      </c>
      <c r="O782" s="7">
        <v>790.83</v>
      </c>
      <c r="P782" s="2">
        <v>4.7619047620000003</v>
      </c>
      <c r="Q782" s="7">
        <v>39.541499999999999</v>
      </c>
      <c r="R782" s="8">
        <v>5.6</v>
      </c>
      <c r="S782" s="16">
        <f t="shared" si="156"/>
        <v>69245.715000000011</v>
      </c>
      <c r="T782" s="16">
        <f t="shared" si="157"/>
        <v>10.6785</v>
      </c>
      <c r="U782" s="17">
        <f t="shared" si="158"/>
        <v>1022.49</v>
      </c>
      <c r="V782">
        <f t="shared" si="159"/>
        <v>221</v>
      </c>
      <c r="W782">
        <f t="shared" si="160"/>
        <v>595</v>
      </c>
      <c r="X782">
        <f t="shared" si="161"/>
        <v>221</v>
      </c>
      <c r="Y782" s="17">
        <f t="shared" si="162"/>
        <v>313.32902714932129</v>
      </c>
      <c r="Z782" t="str">
        <f t="shared" si="163"/>
        <v>Bad Product</v>
      </c>
      <c r="AA782" t="str">
        <f t="shared" si="164"/>
        <v>Bad</v>
      </c>
      <c r="AB782" t="str">
        <f t="shared" si="165"/>
        <v>Low</v>
      </c>
      <c r="AC782">
        <f t="shared" si="166"/>
        <v>23122.994999999992</v>
      </c>
      <c r="AD782">
        <f t="shared" si="167"/>
        <v>12779.571</v>
      </c>
      <c r="AE782">
        <f t="shared" si="168"/>
        <v>8164.610999999999</v>
      </c>
    </row>
    <row r="783" spans="1:31" ht="15.75" customHeight="1" x14ac:dyDescent="0.2">
      <c r="A783" s="1"/>
      <c r="B783" s="6" t="s">
        <v>816</v>
      </c>
      <c r="C783" s="6" t="s">
        <v>25</v>
      </c>
      <c r="D783" s="6" t="s">
        <v>26</v>
      </c>
      <c r="E783" s="6" t="s">
        <v>27</v>
      </c>
      <c r="F783" s="6" t="s">
        <v>31</v>
      </c>
      <c r="G783" s="6" t="s">
        <v>22</v>
      </c>
      <c r="H783" s="7">
        <v>21.8</v>
      </c>
      <c r="I783" s="9">
        <v>8</v>
      </c>
      <c r="J783" s="7">
        <v>8.7200000000000006</v>
      </c>
      <c r="K783" s="7">
        <v>183.12</v>
      </c>
      <c r="L783" s="12">
        <v>43515</v>
      </c>
      <c r="M783" s="14">
        <v>0.80833333333333335</v>
      </c>
      <c r="N783" s="6" t="s">
        <v>29</v>
      </c>
      <c r="O783" s="7">
        <v>174.4</v>
      </c>
      <c r="P783" s="2">
        <v>4.7619047620000003</v>
      </c>
      <c r="Q783" s="7">
        <v>8.7200000000000006</v>
      </c>
      <c r="R783" s="8">
        <v>8.3000000000000007</v>
      </c>
      <c r="S783" s="16">
        <f t="shared" si="156"/>
        <v>68415.343499999988</v>
      </c>
      <c r="T783" s="16">
        <f t="shared" si="157"/>
        <v>10.6785</v>
      </c>
      <c r="U783" s="17">
        <f t="shared" si="158"/>
        <v>1022.49</v>
      </c>
      <c r="V783">
        <f t="shared" si="159"/>
        <v>220</v>
      </c>
      <c r="W783">
        <f t="shared" si="160"/>
        <v>595</v>
      </c>
      <c r="X783">
        <f t="shared" si="161"/>
        <v>220</v>
      </c>
      <c r="Y783" s="17">
        <f t="shared" si="162"/>
        <v>310.97883409090906</v>
      </c>
      <c r="Z783" t="str">
        <f t="shared" si="163"/>
        <v>Good Product</v>
      </c>
      <c r="AA783" t="str">
        <f t="shared" si="164"/>
        <v>Bad</v>
      </c>
      <c r="AB783" t="str">
        <f t="shared" si="165"/>
        <v>High</v>
      </c>
      <c r="AC783">
        <f t="shared" si="166"/>
        <v>22292.623499999994</v>
      </c>
      <c r="AD783">
        <f t="shared" si="167"/>
        <v>12779.571</v>
      </c>
      <c r="AE783">
        <f t="shared" si="168"/>
        <v>8164.610999999999</v>
      </c>
    </row>
    <row r="784" spans="1:31" ht="15.75" customHeight="1" x14ac:dyDescent="0.2">
      <c r="A784" s="1"/>
      <c r="B784" s="6" t="s">
        <v>817</v>
      </c>
      <c r="C784" s="6" t="s">
        <v>18</v>
      </c>
      <c r="D784" s="6" t="s">
        <v>19</v>
      </c>
      <c r="E784" s="6" t="s">
        <v>27</v>
      </c>
      <c r="F784" s="6" t="s">
        <v>21</v>
      </c>
      <c r="G784" s="6" t="s">
        <v>36</v>
      </c>
      <c r="H784" s="7">
        <v>94.76</v>
      </c>
      <c r="I784" s="9">
        <v>4</v>
      </c>
      <c r="J784" s="7">
        <v>18.952000000000002</v>
      </c>
      <c r="K784" s="7">
        <v>397.99200000000002</v>
      </c>
      <c r="L784" s="12">
        <v>43507</v>
      </c>
      <c r="M784" s="14">
        <v>0.67083333333333328</v>
      </c>
      <c r="N784" s="6" t="s">
        <v>23</v>
      </c>
      <c r="O784" s="7">
        <v>379.04</v>
      </c>
      <c r="P784" s="2">
        <v>4.7619047620000003</v>
      </c>
      <c r="Q784" s="7">
        <v>18.952000000000002</v>
      </c>
      <c r="R784" s="8">
        <v>7.8</v>
      </c>
      <c r="S784" s="16">
        <f t="shared" si="156"/>
        <v>68232.223499999993</v>
      </c>
      <c r="T784" s="16">
        <f t="shared" si="157"/>
        <v>10.6785</v>
      </c>
      <c r="U784" s="17">
        <f t="shared" si="158"/>
        <v>1022.49</v>
      </c>
      <c r="V784">
        <f t="shared" si="159"/>
        <v>219</v>
      </c>
      <c r="W784">
        <f t="shared" si="160"/>
        <v>595</v>
      </c>
      <c r="X784">
        <f t="shared" si="161"/>
        <v>219</v>
      </c>
      <c r="Y784" s="17">
        <f t="shared" si="162"/>
        <v>311.56266438356164</v>
      </c>
      <c r="Z784" t="str">
        <f t="shared" si="163"/>
        <v>Bad Product</v>
      </c>
      <c r="AA784" t="str">
        <f t="shared" si="164"/>
        <v>Bad</v>
      </c>
      <c r="AB784" t="str">
        <f t="shared" si="165"/>
        <v>Medium</v>
      </c>
      <c r="AC784">
        <f t="shared" si="166"/>
        <v>22292.623499999994</v>
      </c>
      <c r="AD784">
        <f t="shared" si="167"/>
        <v>12779.571</v>
      </c>
      <c r="AE784">
        <f t="shared" si="168"/>
        <v>8164.610999999999</v>
      </c>
    </row>
    <row r="785" spans="1:31" ht="15.75" customHeight="1" x14ac:dyDescent="0.2">
      <c r="A785" s="1"/>
      <c r="B785" s="6" t="s">
        <v>818</v>
      </c>
      <c r="C785" s="6" t="s">
        <v>18</v>
      </c>
      <c r="D785" s="6" t="s">
        <v>19</v>
      </c>
      <c r="E785" s="6" t="s">
        <v>20</v>
      </c>
      <c r="F785" s="6" t="s">
        <v>21</v>
      </c>
      <c r="G785" s="6" t="s">
        <v>46</v>
      </c>
      <c r="H785" s="7">
        <v>30.62</v>
      </c>
      <c r="I785" s="9">
        <v>1</v>
      </c>
      <c r="J785" s="7">
        <v>1.5309999999999999</v>
      </c>
      <c r="K785" s="7">
        <v>32.151000000000003</v>
      </c>
      <c r="L785" s="12">
        <v>43501</v>
      </c>
      <c r="M785" s="14">
        <v>0.59305555555555556</v>
      </c>
      <c r="N785" s="6" t="s">
        <v>33</v>
      </c>
      <c r="O785" s="7">
        <v>30.62</v>
      </c>
      <c r="P785" s="2">
        <v>4.7619047620000003</v>
      </c>
      <c r="Q785" s="7">
        <v>1.5309999999999999</v>
      </c>
      <c r="R785" s="8">
        <v>4.0999999999999996</v>
      </c>
      <c r="S785" s="16">
        <f t="shared" si="156"/>
        <v>67834.23149999998</v>
      </c>
      <c r="T785" s="16">
        <f t="shared" si="157"/>
        <v>10.6785</v>
      </c>
      <c r="U785" s="17">
        <f t="shared" si="158"/>
        <v>1022.49</v>
      </c>
      <c r="V785">
        <f t="shared" si="159"/>
        <v>218</v>
      </c>
      <c r="W785">
        <f t="shared" si="160"/>
        <v>595</v>
      </c>
      <c r="X785">
        <f t="shared" si="161"/>
        <v>218</v>
      </c>
      <c r="Y785" s="17">
        <f t="shared" si="162"/>
        <v>311.1661995412843</v>
      </c>
      <c r="Z785" t="str">
        <f t="shared" si="163"/>
        <v>Bad Product</v>
      </c>
      <c r="AA785" t="str">
        <f t="shared" si="164"/>
        <v>Bad</v>
      </c>
      <c r="AB785" t="str">
        <f t="shared" si="165"/>
        <v>Low</v>
      </c>
      <c r="AC785">
        <f t="shared" si="166"/>
        <v>22292.623499999994</v>
      </c>
      <c r="AD785">
        <f t="shared" si="167"/>
        <v>12779.571</v>
      </c>
      <c r="AE785">
        <f t="shared" si="168"/>
        <v>8164.610999999999</v>
      </c>
    </row>
    <row r="786" spans="1:31" ht="15.75" customHeight="1" x14ac:dyDescent="0.2">
      <c r="A786" s="1"/>
      <c r="B786" s="6" t="s">
        <v>819</v>
      </c>
      <c r="C786" s="6" t="s">
        <v>25</v>
      </c>
      <c r="D786" s="6" t="s">
        <v>26</v>
      </c>
      <c r="E786" s="6" t="s">
        <v>27</v>
      </c>
      <c r="F786" s="6" t="s">
        <v>21</v>
      </c>
      <c r="G786" s="6" t="s">
        <v>32</v>
      </c>
      <c r="H786" s="7">
        <v>44.01</v>
      </c>
      <c r="I786" s="9">
        <v>8</v>
      </c>
      <c r="J786" s="7">
        <v>17.603999999999999</v>
      </c>
      <c r="K786" s="7">
        <v>369.68400000000003</v>
      </c>
      <c r="L786" s="12">
        <v>43527</v>
      </c>
      <c r="M786" s="14">
        <v>0.73333333333333328</v>
      </c>
      <c r="N786" s="6" t="s">
        <v>29</v>
      </c>
      <c r="O786" s="7">
        <v>352.08</v>
      </c>
      <c r="P786" s="2">
        <v>4.7619047620000003</v>
      </c>
      <c r="Q786" s="7">
        <v>17.603999999999999</v>
      </c>
      <c r="R786" s="8">
        <v>8.8000000000000007</v>
      </c>
      <c r="S786" s="16">
        <f t="shared" si="156"/>
        <v>67802.080499999982</v>
      </c>
      <c r="T786" s="16">
        <f t="shared" si="157"/>
        <v>10.6785</v>
      </c>
      <c r="U786" s="17">
        <f t="shared" si="158"/>
        <v>1022.49</v>
      </c>
      <c r="V786">
        <f t="shared" si="159"/>
        <v>217</v>
      </c>
      <c r="W786">
        <f t="shared" si="160"/>
        <v>595</v>
      </c>
      <c r="X786">
        <f t="shared" si="161"/>
        <v>217</v>
      </c>
      <c r="Y786" s="17">
        <f t="shared" si="162"/>
        <v>312.45198387096764</v>
      </c>
      <c r="Z786" t="str">
        <f t="shared" si="163"/>
        <v>Good Product</v>
      </c>
      <c r="AA786" t="str">
        <f t="shared" si="164"/>
        <v>Bad</v>
      </c>
      <c r="AB786" t="str">
        <f t="shared" si="165"/>
        <v>High</v>
      </c>
      <c r="AC786">
        <f t="shared" si="166"/>
        <v>22292.623499999994</v>
      </c>
      <c r="AD786">
        <f t="shared" si="167"/>
        <v>12779.571</v>
      </c>
      <c r="AE786">
        <f t="shared" si="168"/>
        <v>8164.610999999999</v>
      </c>
    </row>
    <row r="787" spans="1:31" ht="15.75" customHeight="1" x14ac:dyDescent="0.2">
      <c r="A787" s="1"/>
      <c r="B787" s="6" t="s">
        <v>820</v>
      </c>
      <c r="C787" s="6" t="s">
        <v>25</v>
      </c>
      <c r="D787" s="6" t="s">
        <v>26</v>
      </c>
      <c r="E787" s="6" t="s">
        <v>20</v>
      </c>
      <c r="F787" s="6" t="s">
        <v>21</v>
      </c>
      <c r="G787" s="6" t="s">
        <v>22</v>
      </c>
      <c r="H787" s="7">
        <v>10.16</v>
      </c>
      <c r="I787" s="9">
        <v>5</v>
      </c>
      <c r="J787" s="7">
        <v>2.54</v>
      </c>
      <c r="K787" s="7">
        <v>53.34</v>
      </c>
      <c r="L787" s="12">
        <v>43520</v>
      </c>
      <c r="M787" s="14">
        <v>0.54722222222222228</v>
      </c>
      <c r="N787" s="6" t="s">
        <v>23</v>
      </c>
      <c r="O787" s="7">
        <v>50.8</v>
      </c>
      <c r="P787" s="2">
        <v>4.7619047620000003</v>
      </c>
      <c r="Q787" s="7">
        <v>2.54</v>
      </c>
      <c r="R787" s="8">
        <v>4.0999999999999996</v>
      </c>
      <c r="S787" s="16">
        <f t="shared" si="156"/>
        <v>67432.396499999988</v>
      </c>
      <c r="T787" s="16">
        <f t="shared" si="157"/>
        <v>10.6785</v>
      </c>
      <c r="U787" s="17">
        <f t="shared" si="158"/>
        <v>1022.49</v>
      </c>
      <c r="V787">
        <f t="shared" si="159"/>
        <v>216</v>
      </c>
      <c r="W787">
        <f t="shared" si="160"/>
        <v>595</v>
      </c>
      <c r="X787">
        <f t="shared" si="161"/>
        <v>216</v>
      </c>
      <c r="Y787" s="17">
        <f t="shared" si="162"/>
        <v>312.18702083333329</v>
      </c>
      <c r="Z787" t="str">
        <f t="shared" si="163"/>
        <v>Bad Product</v>
      </c>
      <c r="AA787" t="str">
        <f t="shared" si="164"/>
        <v>Bad</v>
      </c>
      <c r="AB787" t="str">
        <f t="shared" si="165"/>
        <v>Low</v>
      </c>
      <c r="AC787">
        <f t="shared" si="166"/>
        <v>22292.623499999994</v>
      </c>
      <c r="AD787">
        <f t="shared" si="167"/>
        <v>12779.571</v>
      </c>
      <c r="AE787">
        <f t="shared" si="168"/>
        <v>8164.610999999999</v>
      </c>
    </row>
    <row r="788" spans="1:31" ht="15.75" customHeight="1" x14ac:dyDescent="0.2">
      <c r="A788" s="1"/>
      <c r="B788" s="6" t="s">
        <v>821</v>
      </c>
      <c r="C788" s="6" t="s">
        <v>18</v>
      </c>
      <c r="D788" s="6" t="s">
        <v>19</v>
      </c>
      <c r="E788" s="6" t="s">
        <v>27</v>
      </c>
      <c r="F788" s="6" t="s">
        <v>31</v>
      </c>
      <c r="G788" s="6" t="s">
        <v>28</v>
      </c>
      <c r="H788" s="7">
        <v>74.58</v>
      </c>
      <c r="I788" s="9">
        <v>7</v>
      </c>
      <c r="J788" s="7">
        <v>26.103000000000002</v>
      </c>
      <c r="K788" s="7">
        <v>548.16300000000001</v>
      </c>
      <c r="L788" s="12">
        <v>43500</v>
      </c>
      <c r="M788" s="14">
        <v>0.67291666666666672</v>
      </c>
      <c r="N788" s="6" t="s">
        <v>33</v>
      </c>
      <c r="O788" s="7">
        <v>522.05999999999995</v>
      </c>
      <c r="P788" s="2">
        <v>4.7619047620000003</v>
      </c>
      <c r="Q788" s="7">
        <v>26.103000000000002</v>
      </c>
      <c r="R788" s="8">
        <v>9</v>
      </c>
      <c r="S788" s="16">
        <f t="shared" si="156"/>
        <v>67379.056499999977</v>
      </c>
      <c r="T788" s="16">
        <f t="shared" si="157"/>
        <v>10.6785</v>
      </c>
      <c r="U788" s="17">
        <f t="shared" si="158"/>
        <v>1022.49</v>
      </c>
      <c r="V788">
        <f t="shared" si="159"/>
        <v>215</v>
      </c>
      <c r="W788">
        <f t="shared" si="160"/>
        <v>595</v>
      </c>
      <c r="X788">
        <f t="shared" si="161"/>
        <v>215</v>
      </c>
      <c r="Y788" s="17">
        <f t="shared" si="162"/>
        <v>313.39096046511617</v>
      </c>
      <c r="Z788" t="str">
        <f t="shared" si="163"/>
        <v>Good Product</v>
      </c>
      <c r="AA788" t="str">
        <f t="shared" si="164"/>
        <v>Good</v>
      </c>
      <c r="AB788" t="str">
        <f t="shared" si="165"/>
        <v>High</v>
      </c>
      <c r="AC788">
        <f t="shared" si="166"/>
        <v>22292.623499999994</v>
      </c>
      <c r="AD788">
        <f t="shared" si="167"/>
        <v>12779.571</v>
      </c>
      <c r="AE788">
        <f t="shared" si="168"/>
        <v>8164.610999999999</v>
      </c>
    </row>
    <row r="789" spans="1:31" ht="15.75" customHeight="1" x14ac:dyDescent="0.2">
      <c r="A789" s="1"/>
      <c r="B789" s="6" t="s">
        <v>822</v>
      </c>
      <c r="C789" s="6" t="s">
        <v>25</v>
      </c>
      <c r="D789" s="6" t="s">
        <v>26</v>
      </c>
      <c r="E789" s="6" t="s">
        <v>27</v>
      </c>
      <c r="F789" s="6" t="s">
        <v>31</v>
      </c>
      <c r="G789" s="6" t="s">
        <v>28</v>
      </c>
      <c r="H789" s="7">
        <v>71.89</v>
      </c>
      <c r="I789" s="9">
        <v>8</v>
      </c>
      <c r="J789" s="7">
        <v>28.756</v>
      </c>
      <c r="K789" s="7">
        <v>603.87599999999998</v>
      </c>
      <c r="L789" s="12">
        <v>43515</v>
      </c>
      <c r="M789" s="14">
        <v>0.48125000000000001</v>
      </c>
      <c r="N789" s="6" t="s">
        <v>23</v>
      </c>
      <c r="O789" s="7">
        <v>575.12</v>
      </c>
      <c r="P789" s="2">
        <v>4.7619047620000003</v>
      </c>
      <c r="Q789" s="7">
        <v>28.756</v>
      </c>
      <c r="R789" s="8">
        <v>5.5</v>
      </c>
      <c r="S789" s="16">
        <f t="shared" si="156"/>
        <v>66830.893499999991</v>
      </c>
      <c r="T789" s="16">
        <f t="shared" si="157"/>
        <v>10.6785</v>
      </c>
      <c r="U789" s="17">
        <f t="shared" si="158"/>
        <v>1022.49</v>
      </c>
      <c r="V789">
        <f t="shared" si="159"/>
        <v>214</v>
      </c>
      <c r="W789">
        <f t="shared" si="160"/>
        <v>595</v>
      </c>
      <c r="X789">
        <f t="shared" si="161"/>
        <v>214</v>
      </c>
      <c r="Y789" s="17">
        <f t="shared" si="162"/>
        <v>312.29389485981307</v>
      </c>
      <c r="Z789" t="str">
        <f t="shared" si="163"/>
        <v>Bad Product</v>
      </c>
      <c r="AA789" t="str">
        <f t="shared" si="164"/>
        <v>Bad</v>
      </c>
      <c r="AB789" t="str">
        <f t="shared" si="165"/>
        <v>Low</v>
      </c>
      <c r="AC789">
        <f t="shared" si="166"/>
        <v>22292.623499999994</v>
      </c>
      <c r="AD789">
        <f t="shared" si="167"/>
        <v>12779.571</v>
      </c>
      <c r="AE789">
        <f t="shared" si="168"/>
        <v>7616.4479999999994</v>
      </c>
    </row>
    <row r="790" spans="1:31" ht="15.75" customHeight="1" x14ac:dyDescent="0.2">
      <c r="A790" s="1"/>
      <c r="B790" s="6" t="s">
        <v>823</v>
      </c>
      <c r="C790" s="6" t="s">
        <v>25</v>
      </c>
      <c r="D790" s="6" t="s">
        <v>26</v>
      </c>
      <c r="E790" s="6" t="s">
        <v>27</v>
      </c>
      <c r="F790" s="6" t="s">
        <v>21</v>
      </c>
      <c r="G790" s="6" t="s">
        <v>22</v>
      </c>
      <c r="H790" s="7">
        <v>10.99</v>
      </c>
      <c r="I790" s="9">
        <v>5</v>
      </c>
      <c r="J790" s="7">
        <v>2.7475000000000001</v>
      </c>
      <c r="K790" s="7">
        <v>57.697499999999998</v>
      </c>
      <c r="L790" s="12">
        <v>43488</v>
      </c>
      <c r="M790" s="14">
        <v>0.42916666666666664</v>
      </c>
      <c r="N790" s="6" t="s">
        <v>33</v>
      </c>
      <c r="O790" s="7">
        <v>54.95</v>
      </c>
      <c r="P790" s="2">
        <v>4.7619047620000003</v>
      </c>
      <c r="Q790" s="7">
        <v>2.7475000000000001</v>
      </c>
      <c r="R790" s="8">
        <v>9.3000000000000007</v>
      </c>
      <c r="S790" s="16">
        <f t="shared" si="156"/>
        <v>66227.017499999987</v>
      </c>
      <c r="T790" s="16">
        <f t="shared" si="157"/>
        <v>10.6785</v>
      </c>
      <c r="U790" s="17">
        <f t="shared" si="158"/>
        <v>1022.49</v>
      </c>
      <c r="V790">
        <f t="shared" si="159"/>
        <v>213</v>
      </c>
      <c r="W790">
        <f t="shared" si="160"/>
        <v>595</v>
      </c>
      <c r="X790">
        <f t="shared" si="161"/>
        <v>213</v>
      </c>
      <c r="Y790" s="17">
        <f t="shared" si="162"/>
        <v>310.92496478873232</v>
      </c>
      <c r="Z790" t="str">
        <f t="shared" si="163"/>
        <v>Good Product</v>
      </c>
      <c r="AA790" t="str">
        <f t="shared" si="164"/>
        <v>Bad</v>
      </c>
      <c r="AB790" t="str">
        <f t="shared" si="165"/>
        <v>High</v>
      </c>
      <c r="AC790">
        <f t="shared" si="166"/>
        <v>22292.623499999994</v>
      </c>
      <c r="AD790">
        <f t="shared" si="167"/>
        <v>12779.571</v>
      </c>
      <c r="AE790">
        <f t="shared" si="168"/>
        <v>7616.4479999999994</v>
      </c>
    </row>
    <row r="791" spans="1:31" ht="15.75" customHeight="1" x14ac:dyDescent="0.2">
      <c r="A791" s="1"/>
      <c r="B791" s="6" t="s">
        <v>824</v>
      </c>
      <c r="C791" s="6" t="s">
        <v>25</v>
      </c>
      <c r="D791" s="6" t="s">
        <v>26</v>
      </c>
      <c r="E791" s="6" t="s">
        <v>20</v>
      </c>
      <c r="F791" s="6" t="s">
        <v>31</v>
      </c>
      <c r="G791" s="6" t="s">
        <v>22</v>
      </c>
      <c r="H791" s="7">
        <v>60.47</v>
      </c>
      <c r="I791" s="9">
        <v>3</v>
      </c>
      <c r="J791" s="7">
        <v>9.0704999999999991</v>
      </c>
      <c r="K791" s="7">
        <v>190.48050000000001</v>
      </c>
      <c r="L791" s="12">
        <v>43479</v>
      </c>
      <c r="M791" s="14">
        <v>0.4548611111111111</v>
      </c>
      <c r="N791" s="6" t="s">
        <v>33</v>
      </c>
      <c r="O791" s="7">
        <v>181.41</v>
      </c>
      <c r="P791" s="2">
        <v>4.7619047620000003</v>
      </c>
      <c r="Q791" s="7">
        <v>9.0704999999999991</v>
      </c>
      <c r="R791" s="8">
        <v>5.6</v>
      </c>
      <c r="S791" s="16">
        <f t="shared" si="156"/>
        <v>66169.319999999992</v>
      </c>
      <c r="T791" s="16">
        <f t="shared" si="157"/>
        <v>10.6785</v>
      </c>
      <c r="U791" s="17">
        <f t="shared" si="158"/>
        <v>1022.49</v>
      </c>
      <c r="V791">
        <f t="shared" si="159"/>
        <v>212</v>
      </c>
      <c r="W791">
        <f t="shared" si="160"/>
        <v>595</v>
      </c>
      <c r="X791">
        <f t="shared" si="161"/>
        <v>212</v>
      </c>
      <c r="Y791" s="17">
        <f t="shared" si="162"/>
        <v>312.11943396226411</v>
      </c>
      <c r="Z791" t="str">
        <f t="shared" si="163"/>
        <v>Bad Product</v>
      </c>
      <c r="AA791" t="str">
        <f t="shared" si="164"/>
        <v>Bad</v>
      </c>
      <c r="AB791" t="str">
        <f t="shared" si="165"/>
        <v>Low</v>
      </c>
      <c r="AC791">
        <f t="shared" si="166"/>
        <v>22292.623499999994</v>
      </c>
      <c r="AD791">
        <f t="shared" si="167"/>
        <v>12779.571</v>
      </c>
      <c r="AE791">
        <f t="shared" si="168"/>
        <v>7616.4479999999994</v>
      </c>
    </row>
    <row r="792" spans="1:31" ht="15.75" customHeight="1" x14ac:dyDescent="0.2">
      <c r="A792" s="1"/>
      <c r="B792" s="6" t="s">
        <v>825</v>
      </c>
      <c r="C792" s="6" t="s">
        <v>18</v>
      </c>
      <c r="D792" s="6" t="s">
        <v>19</v>
      </c>
      <c r="E792" s="6" t="s">
        <v>27</v>
      </c>
      <c r="F792" s="6" t="s">
        <v>31</v>
      </c>
      <c r="G792" s="6" t="s">
        <v>36</v>
      </c>
      <c r="H792" s="7">
        <v>58.91</v>
      </c>
      <c r="I792" s="9">
        <v>7</v>
      </c>
      <c r="J792" s="7">
        <v>20.618500000000001</v>
      </c>
      <c r="K792" s="7">
        <v>432.98849999999999</v>
      </c>
      <c r="L792" s="12">
        <v>43482</v>
      </c>
      <c r="M792" s="14">
        <v>0.63541666666666663</v>
      </c>
      <c r="N792" s="6" t="s">
        <v>23</v>
      </c>
      <c r="O792" s="7">
        <v>412.37</v>
      </c>
      <c r="P792" s="2">
        <v>4.7619047620000003</v>
      </c>
      <c r="Q792" s="7">
        <v>20.618500000000001</v>
      </c>
      <c r="R792" s="8">
        <v>9.6999999999999993</v>
      </c>
      <c r="S792" s="16">
        <f t="shared" si="156"/>
        <v>65978.839499999987</v>
      </c>
      <c r="T792" s="16">
        <f t="shared" si="157"/>
        <v>10.6785</v>
      </c>
      <c r="U792" s="17">
        <f t="shared" si="158"/>
        <v>1022.49</v>
      </c>
      <c r="V792">
        <f t="shared" si="159"/>
        <v>211</v>
      </c>
      <c r="W792">
        <f t="shared" si="160"/>
        <v>595</v>
      </c>
      <c r="X792">
        <f t="shared" si="161"/>
        <v>211</v>
      </c>
      <c r="Y792" s="17">
        <f t="shared" si="162"/>
        <v>312.69592180094781</v>
      </c>
      <c r="Z792" t="str">
        <f t="shared" si="163"/>
        <v>Good Product</v>
      </c>
      <c r="AA792" t="str">
        <f t="shared" si="164"/>
        <v>Bad</v>
      </c>
      <c r="AB792" t="str">
        <f t="shared" si="165"/>
        <v>High</v>
      </c>
      <c r="AC792">
        <f t="shared" si="166"/>
        <v>22292.623499999994</v>
      </c>
      <c r="AD792">
        <f t="shared" si="167"/>
        <v>12779.571</v>
      </c>
      <c r="AE792">
        <f t="shared" si="168"/>
        <v>7616.4479999999994</v>
      </c>
    </row>
    <row r="793" spans="1:31" ht="15.75" customHeight="1" x14ac:dyDescent="0.2">
      <c r="A793" s="1"/>
      <c r="B793" s="6" t="s">
        <v>826</v>
      </c>
      <c r="C793" s="6" t="s">
        <v>18</v>
      </c>
      <c r="D793" s="6" t="s">
        <v>19</v>
      </c>
      <c r="E793" s="6" t="s">
        <v>27</v>
      </c>
      <c r="F793" s="6" t="s">
        <v>31</v>
      </c>
      <c r="G793" s="6" t="s">
        <v>46</v>
      </c>
      <c r="H793" s="7">
        <v>46.41</v>
      </c>
      <c r="I793" s="9">
        <v>1</v>
      </c>
      <c r="J793" s="7">
        <v>2.3205</v>
      </c>
      <c r="K793" s="7">
        <v>48.730499999999999</v>
      </c>
      <c r="L793" s="12">
        <v>43527</v>
      </c>
      <c r="M793" s="14">
        <v>0.83750000000000002</v>
      </c>
      <c r="N793" s="6" t="s">
        <v>33</v>
      </c>
      <c r="O793" s="7">
        <v>46.41</v>
      </c>
      <c r="P793" s="2">
        <v>4.7619047620000003</v>
      </c>
      <c r="Q793" s="7">
        <v>2.3205</v>
      </c>
      <c r="R793" s="8">
        <v>4</v>
      </c>
      <c r="S793" s="16">
        <f t="shared" si="156"/>
        <v>65545.850999999995</v>
      </c>
      <c r="T793" s="16">
        <f t="shared" si="157"/>
        <v>10.6785</v>
      </c>
      <c r="U793" s="17">
        <f t="shared" si="158"/>
        <v>1022.49</v>
      </c>
      <c r="V793">
        <f t="shared" si="159"/>
        <v>210</v>
      </c>
      <c r="W793">
        <f t="shared" si="160"/>
        <v>595</v>
      </c>
      <c r="X793">
        <f t="shared" si="161"/>
        <v>210</v>
      </c>
      <c r="Y793" s="17">
        <f t="shared" si="162"/>
        <v>312.12309999999997</v>
      </c>
      <c r="Z793" t="str">
        <f t="shared" si="163"/>
        <v>Bad Product</v>
      </c>
      <c r="AA793" t="str">
        <f t="shared" si="164"/>
        <v>Bad</v>
      </c>
      <c r="AB793" t="str">
        <f t="shared" si="165"/>
        <v>Low</v>
      </c>
      <c r="AC793">
        <f t="shared" si="166"/>
        <v>22292.623499999994</v>
      </c>
      <c r="AD793">
        <f t="shared" si="167"/>
        <v>12779.571</v>
      </c>
      <c r="AE793">
        <f t="shared" si="168"/>
        <v>7183.459499999999</v>
      </c>
    </row>
    <row r="794" spans="1:31" ht="15.75" customHeight="1" x14ac:dyDescent="0.2">
      <c r="A794" s="1"/>
      <c r="B794" s="6" t="s">
        <v>827</v>
      </c>
      <c r="C794" s="6" t="s">
        <v>25</v>
      </c>
      <c r="D794" s="6" t="s">
        <v>26</v>
      </c>
      <c r="E794" s="6" t="s">
        <v>20</v>
      </c>
      <c r="F794" s="6" t="s">
        <v>31</v>
      </c>
      <c r="G794" s="6" t="s">
        <v>22</v>
      </c>
      <c r="H794" s="7">
        <v>68.55</v>
      </c>
      <c r="I794" s="9">
        <v>4</v>
      </c>
      <c r="J794" s="7">
        <v>13.71</v>
      </c>
      <c r="K794" s="7">
        <v>287.91000000000003</v>
      </c>
      <c r="L794" s="12">
        <v>43511</v>
      </c>
      <c r="M794" s="14">
        <v>0.84791666666666665</v>
      </c>
      <c r="N794" s="6" t="s">
        <v>33</v>
      </c>
      <c r="O794" s="7">
        <v>274.2</v>
      </c>
      <c r="P794" s="2">
        <v>4.7619047620000003</v>
      </c>
      <c r="Q794" s="7">
        <v>13.71</v>
      </c>
      <c r="R794" s="8">
        <v>9.1999999999999993</v>
      </c>
      <c r="S794" s="16">
        <f t="shared" si="156"/>
        <v>65497.120499999983</v>
      </c>
      <c r="T794" s="16">
        <f t="shared" si="157"/>
        <v>10.6785</v>
      </c>
      <c r="U794" s="17">
        <f t="shared" si="158"/>
        <v>1022.49</v>
      </c>
      <c r="V794">
        <f t="shared" si="159"/>
        <v>209</v>
      </c>
      <c r="W794">
        <f t="shared" si="160"/>
        <v>595</v>
      </c>
      <c r="X794">
        <f t="shared" si="161"/>
        <v>209</v>
      </c>
      <c r="Y794" s="17">
        <f t="shared" si="162"/>
        <v>313.38335167464106</v>
      </c>
      <c r="Z794" t="str">
        <f t="shared" si="163"/>
        <v>Good Product</v>
      </c>
      <c r="AA794" t="str">
        <f t="shared" si="164"/>
        <v>Bad</v>
      </c>
      <c r="AB794" t="str">
        <f t="shared" si="165"/>
        <v>High</v>
      </c>
      <c r="AC794">
        <f t="shared" si="166"/>
        <v>22292.623499999994</v>
      </c>
      <c r="AD794">
        <f t="shared" si="167"/>
        <v>12779.571</v>
      </c>
      <c r="AE794">
        <f t="shared" si="168"/>
        <v>7134.7289999999994</v>
      </c>
    </row>
    <row r="795" spans="1:31" ht="15.75" customHeight="1" x14ac:dyDescent="0.2">
      <c r="A795" s="1"/>
      <c r="B795" s="6" t="s">
        <v>828</v>
      </c>
      <c r="C795" s="6" t="s">
        <v>42</v>
      </c>
      <c r="D795" s="6" t="s">
        <v>43</v>
      </c>
      <c r="E795" s="6" t="s">
        <v>27</v>
      </c>
      <c r="F795" s="6" t="s">
        <v>21</v>
      </c>
      <c r="G795" s="6" t="s">
        <v>32</v>
      </c>
      <c r="H795" s="7">
        <v>97.37</v>
      </c>
      <c r="I795" s="9">
        <v>10</v>
      </c>
      <c r="J795" s="7">
        <v>48.685000000000002</v>
      </c>
      <c r="K795" s="7">
        <v>1022.385</v>
      </c>
      <c r="L795" s="12">
        <v>43480</v>
      </c>
      <c r="M795" s="14">
        <v>0.57499999999999996</v>
      </c>
      <c r="N795" s="6" t="s">
        <v>33</v>
      </c>
      <c r="O795" s="7">
        <v>973.7</v>
      </c>
      <c r="P795" s="2">
        <v>4.7619047620000003</v>
      </c>
      <c r="Q795" s="7">
        <v>48.685000000000002</v>
      </c>
      <c r="R795" s="8">
        <v>4.9000000000000004</v>
      </c>
      <c r="S795" s="16">
        <f t="shared" si="156"/>
        <v>65209.210499999979</v>
      </c>
      <c r="T795" s="16">
        <f t="shared" si="157"/>
        <v>10.6785</v>
      </c>
      <c r="U795" s="17">
        <f t="shared" si="158"/>
        <v>1022.49</v>
      </c>
      <c r="V795">
        <f t="shared" si="159"/>
        <v>208</v>
      </c>
      <c r="W795">
        <f t="shared" si="160"/>
        <v>595</v>
      </c>
      <c r="X795">
        <f t="shared" si="161"/>
        <v>208</v>
      </c>
      <c r="Y795" s="17">
        <f t="shared" si="162"/>
        <v>313.50581971153838</v>
      </c>
      <c r="Z795" t="str">
        <f t="shared" si="163"/>
        <v>Bad Product</v>
      </c>
      <c r="AA795" t="str">
        <f t="shared" si="164"/>
        <v>Bad</v>
      </c>
      <c r="AB795" t="str">
        <f t="shared" si="165"/>
        <v>Low</v>
      </c>
      <c r="AC795">
        <f t="shared" si="166"/>
        <v>22292.623499999994</v>
      </c>
      <c r="AD795">
        <f t="shared" si="167"/>
        <v>12779.571</v>
      </c>
      <c r="AE795">
        <f t="shared" si="168"/>
        <v>7134.7289999999994</v>
      </c>
    </row>
    <row r="796" spans="1:31" ht="15.75" customHeight="1" x14ac:dyDescent="0.2">
      <c r="A796" s="1"/>
      <c r="B796" s="6" t="s">
        <v>829</v>
      </c>
      <c r="C796" s="6" t="s">
        <v>18</v>
      </c>
      <c r="D796" s="6" t="s">
        <v>19</v>
      </c>
      <c r="E796" s="6" t="s">
        <v>20</v>
      </c>
      <c r="F796" s="6" t="s">
        <v>31</v>
      </c>
      <c r="G796" s="6" t="s">
        <v>28</v>
      </c>
      <c r="H796" s="7">
        <v>92.6</v>
      </c>
      <c r="I796" s="9">
        <v>7</v>
      </c>
      <c r="J796" s="7">
        <v>32.409999999999997</v>
      </c>
      <c r="K796" s="7">
        <v>680.61</v>
      </c>
      <c r="L796" s="12">
        <v>43523</v>
      </c>
      <c r="M796" s="14">
        <v>0.53611111111111109</v>
      </c>
      <c r="N796" s="6" t="s">
        <v>33</v>
      </c>
      <c r="O796" s="7">
        <v>648.20000000000005</v>
      </c>
      <c r="P796" s="2">
        <v>4.7619047620000003</v>
      </c>
      <c r="Q796" s="7">
        <v>32.409999999999997</v>
      </c>
      <c r="R796" s="8">
        <v>9.3000000000000007</v>
      </c>
      <c r="S796" s="16">
        <f t="shared" si="156"/>
        <v>64186.825499999999</v>
      </c>
      <c r="T796" s="16">
        <f t="shared" si="157"/>
        <v>10.6785</v>
      </c>
      <c r="U796" s="17">
        <f t="shared" si="158"/>
        <v>1022.49</v>
      </c>
      <c r="V796">
        <f t="shared" si="159"/>
        <v>207</v>
      </c>
      <c r="W796">
        <f t="shared" si="160"/>
        <v>595</v>
      </c>
      <c r="X796">
        <f t="shared" si="161"/>
        <v>207</v>
      </c>
      <c r="Y796" s="17">
        <f t="shared" si="162"/>
        <v>310.08128260869563</v>
      </c>
      <c r="Z796" t="str">
        <f t="shared" si="163"/>
        <v>Good Product</v>
      </c>
      <c r="AA796" t="str">
        <f t="shared" si="164"/>
        <v>Good</v>
      </c>
      <c r="AB796" t="str">
        <f t="shared" si="165"/>
        <v>High</v>
      </c>
      <c r="AC796">
        <f t="shared" si="166"/>
        <v>21270.238499999999</v>
      </c>
      <c r="AD796">
        <f t="shared" si="167"/>
        <v>11757.186</v>
      </c>
      <c r="AE796">
        <f t="shared" si="168"/>
        <v>7134.7289999999994</v>
      </c>
    </row>
    <row r="797" spans="1:31" ht="15.75" customHeight="1" x14ac:dyDescent="0.2">
      <c r="A797" s="1"/>
      <c r="B797" s="6" t="s">
        <v>830</v>
      </c>
      <c r="C797" s="6" t="s">
        <v>18</v>
      </c>
      <c r="D797" s="6" t="s">
        <v>19</v>
      </c>
      <c r="E797" s="6" t="s">
        <v>27</v>
      </c>
      <c r="F797" s="6" t="s">
        <v>21</v>
      </c>
      <c r="G797" s="6" t="s">
        <v>28</v>
      </c>
      <c r="H797" s="7">
        <v>46.61</v>
      </c>
      <c r="I797" s="9">
        <v>2</v>
      </c>
      <c r="J797" s="7">
        <v>4.6609999999999996</v>
      </c>
      <c r="K797" s="7">
        <v>97.881</v>
      </c>
      <c r="L797" s="12">
        <v>43522</v>
      </c>
      <c r="M797" s="14">
        <v>0.51944444444444449</v>
      </c>
      <c r="N797" s="6" t="s">
        <v>33</v>
      </c>
      <c r="O797" s="7">
        <v>93.22</v>
      </c>
      <c r="P797" s="2">
        <v>4.7619047620000003</v>
      </c>
      <c r="Q797" s="7">
        <v>4.6609999999999996</v>
      </c>
      <c r="R797" s="8">
        <v>6.6</v>
      </c>
      <c r="S797" s="16">
        <f t="shared" si="156"/>
        <v>63506.215499999998</v>
      </c>
      <c r="T797" s="16">
        <f t="shared" si="157"/>
        <v>10.6785</v>
      </c>
      <c r="U797" s="17">
        <f t="shared" si="158"/>
        <v>1022.49</v>
      </c>
      <c r="V797">
        <f t="shared" si="159"/>
        <v>206</v>
      </c>
      <c r="W797">
        <f t="shared" si="160"/>
        <v>595</v>
      </c>
      <c r="X797">
        <f t="shared" si="161"/>
        <v>206</v>
      </c>
      <c r="Y797" s="17">
        <f t="shared" si="162"/>
        <v>308.28259951456312</v>
      </c>
      <c r="Z797" t="str">
        <f t="shared" si="163"/>
        <v>Bad Product</v>
      </c>
      <c r="AA797" t="str">
        <f t="shared" si="164"/>
        <v>Bad</v>
      </c>
      <c r="AB797" t="str">
        <f t="shared" si="165"/>
        <v>Medium</v>
      </c>
      <c r="AC797">
        <f t="shared" si="166"/>
        <v>21270.238499999999</v>
      </c>
      <c r="AD797">
        <f t="shared" si="167"/>
        <v>11757.186</v>
      </c>
      <c r="AE797">
        <f t="shared" si="168"/>
        <v>6454.1189999999997</v>
      </c>
    </row>
    <row r="798" spans="1:31" ht="15.75" customHeight="1" x14ac:dyDescent="0.2">
      <c r="A798" s="1"/>
      <c r="B798" s="6" t="s">
        <v>831</v>
      </c>
      <c r="C798" s="6" t="s">
        <v>42</v>
      </c>
      <c r="D798" s="6" t="s">
        <v>43</v>
      </c>
      <c r="E798" s="6" t="s">
        <v>27</v>
      </c>
      <c r="F798" s="6" t="s">
        <v>31</v>
      </c>
      <c r="G798" s="6" t="s">
        <v>46</v>
      </c>
      <c r="H798" s="7">
        <v>27.18</v>
      </c>
      <c r="I798" s="9">
        <v>2</v>
      </c>
      <c r="J798" s="7">
        <v>2.718</v>
      </c>
      <c r="K798" s="7">
        <v>57.078000000000003</v>
      </c>
      <c r="L798" s="12">
        <v>43539</v>
      </c>
      <c r="M798" s="14">
        <v>0.68472222222222223</v>
      </c>
      <c r="N798" s="6" t="s">
        <v>23</v>
      </c>
      <c r="O798" s="7">
        <v>54.36</v>
      </c>
      <c r="P798" s="2">
        <v>4.7619047620000003</v>
      </c>
      <c r="Q798" s="7">
        <v>2.718</v>
      </c>
      <c r="R798" s="8">
        <v>4.3</v>
      </c>
      <c r="S798" s="16">
        <f t="shared" si="156"/>
        <v>63408.33449999999</v>
      </c>
      <c r="T798" s="16">
        <f t="shared" si="157"/>
        <v>10.6785</v>
      </c>
      <c r="U798" s="17">
        <f t="shared" si="158"/>
        <v>1022.49</v>
      </c>
      <c r="V798">
        <f t="shared" si="159"/>
        <v>205</v>
      </c>
      <c r="W798">
        <f t="shared" si="160"/>
        <v>595</v>
      </c>
      <c r="X798">
        <f t="shared" si="161"/>
        <v>205</v>
      </c>
      <c r="Y798" s="17">
        <f t="shared" si="162"/>
        <v>309.30894878048775</v>
      </c>
      <c r="Z798" t="str">
        <f t="shared" si="163"/>
        <v>Bad Product</v>
      </c>
      <c r="AA798" t="str">
        <f t="shared" si="164"/>
        <v>Bad</v>
      </c>
      <c r="AB798" t="str">
        <f t="shared" si="165"/>
        <v>Low</v>
      </c>
      <c r="AC798">
        <f t="shared" si="166"/>
        <v>21270.238499999999</v>
      </c>
      <c r="AD798">
        <f t="shared" si="167"/>
        <v>11757.186</v>
      </c>
      <c r="AE798">
        <f t="shared" si="168"/>
        <v>6454.1189999999997</v>
      </c>
    </row>
    <row r="799" spans="1:31" ht="15.75" customHeight="1" x14ac:dyDescent="0.2">
      <c r="A799" s="1"/>
      <c r="B799" s="6" t="s">
        <v>832</v>
      </c>
      <c r="C799" s="6" t="s">
        <v>25</v>
      </c>
      <c r="D799" s="6" t="s">
        <v>26</v>
      </c>
      <c r="E799" s="6" t="s">
        <v>20</v>
      </c>
      <c r="F799" s="6" t="s">
        <v>21</v>
      </c>
      <c r="G799" s="6" t="s">
        <v>32</v>
      </c>
      <c r="H799" s="7">
        <v>60.87</v>
      </c>
      <c r="I799" s="9">
        <v>1</v>
      </c>
      <c r="J799" s="7">
        <v>3.0434999999999999</v>
      </c>
      <c r="K799" s="7">
        <v>63.913499999999999</v>
      </c>
      <c r="L799" s="12">
        <v>43489</v>
      </c>
      <c r="M799" s="14">
        <v>0.55833333333333335</v>
      </c>
      <c r="N799" s="6" t="s">
        <v>29</v>
      </c>
      <c r="O799" s="7">
        <v>60.87</v>
      </c>
      <c r="P799" s="2">
        <v>4.7619047620000003</v>
      </c>
      <c r="Q799" s="7">
        <v>3.0434999999999999</v>
      </c>
      <c r="R799" s="8">
        <v>5.5</v>
      </c>
      <c r="S799" s="16">
        <f t="shared" si="156"/>
        <v>63351.256499999996</v>
      </c>
      <c r="T799" s="16">
        <f t="shared" si="157"/>
        <v>10.6785</v>
      </c>
      <c r="U799" s="17">
        <f t="shared" si="158"/>
        <v>1022.49</v>
      </c>
      <c r="V799">
        <f t="shared" si="159"/>
        <v>204</v>
      </c>
      <c r="W799">
        <f t="shared" si="160"/>
        <v>595</v>
      </c>
      <c r="X799">
        <f t="shared" si="161"/>
        <v>204</v>
      </c>
      <c r="Y799" s="17">
        <f t="shared" si="162"/>
        <v>310.54537499999998</v>
      </c>
      <c r="Z799" t="str">
        <f t="shared" si="163"/>
        <v>Bad Product</v>
      </c>
      <c r="AA799" t="str">
        <f t="shared" si="164"/>
        <v>Bad</v>
      </c>
      <c r="AB799" t="str">
        <f t="shared" si="165"/>
        <v>Low</v>
      </c>
      <c r="AC799">
        <f t="shared" si="166"/>
        <v>21213.160500000002</v>
      </c>
      <c r="AD799">
        <f t="shared" si="167"/>
        <v>11757.186</v>
      </c>
      <c r="AE799">
        <f t="shared" si="168"/>
        <v>6454.1189999999997</v>
      </c>
    </row>
    <row r="800" spans="1:31" ht="15.75" customHeight="1" x14ac:dyDescent="0.2">
      <c r="A800" s="1"/>
      <c r="B800" s="6" t="s">
        <v>833</v>
      </c>
      <c r="C800" s="6" t="s">
        <v>18</v>
      </c>
      <c r="D800" s="6" t="s">
        <v>19</v>
      </c>
      <c r="E800" s="6" t="s">
        <v>20</v>
      </c>
      <c r="F800" s="6" t="s">
        <v>21</v>
      </c>
      <c r="G800" s="6" t="s">
        <v>36</v>
      </c>
      <c r="H800" s="7">
        <v>24.49</v>
      </c>
      <c r="I800" s="9">
        <v>10</v>
      </c>
      <c r="J800" s="7">
        <v>12.244999999999999</v>
      </c>
      <c r="K800" s="7">
        <v>257.14499999999998</v>
      </c>
      <c r="L800" s="12">
        <v>43518</v>
      </c>
      <c r="M800" s="14">
        <v>0.63541666666666663</v>
      </c>
      <c r="N800" s="6" t="s">
        <v>29</v>
      </c>
      <c r="O800" s="7">
        <v>244.9</v>
      </c>
      <c r="P800" s="2">
        <v>4.7619047620000003</v>
      </c>
      <c r="Q800" s="7">
        <v>12.244999999999999</v>
      </c>
      <c r="R800" s="8">
        <v>8.1</v>
      </c>
      <c r="S800" s="16">
        <f t="shared" si="156"/>
        <v>63287.343000000001</v>
      </c>
      <c r="T800" s="16">
        <f t="shared" si="157"/>
        <v>10.6785</v>
      </c>
      <c r="U800" s="17">
        <f t="shared" si="158"/>
        <v>1022.49</v>
      </c>
      <c r="V800">
        <f t="shared" si="159"/>
        <v>203</v>
      </c>
      <c r="W800">
        <f t="shared" si="160"/>
        <v>595</v>
      </c>
      <c r="X800">
        <f t="shared" si="161"/>
        <v>203</v>
      </c>
      <c r="Y800" s="17">
        <f t="shared" si="162"/>
        <v>311.76031034482759</v>
      </c>
      <c r="Z800" t="str">
        <f t="shared" si="163"/>
        <v>Good Product</v>
      </c>
      <c r="AA800" t="str">
        <f t="shared" si="164"/>
        <v>Bad</v>
      </c>
      <c r="AB800" t="str">
        <f t="shared" si="165"/>
        <v>High</v>
      </c>
      <c r="AC800">
        <f t="shared" si="166"/>
        <v>21213.160500000002</v>
      </c>
      <c r="AD800">
        <f t="shared" si="167"/>
        <v>11757.186</v>
      </c>
      <c r="AE800">
        <f t="shared" si="168"/>
        <v>6454.1189999999997</v>
      </c>
    </row>
    <row r="801" spans="1:31" ht="15.75" customHeight="1" x14ac:dyDescent="0.2">
      <c r="A801" s="1"/>
      <c r="B801" s="6" t="s">
        <v>834</v>
      </c>
      <c r="C801" s="6" t="s">
        <v>42</v>
      </c>
      <c r="D801" s="6" t="s">
        <v>43</v>
      </c>
      <c r="E801" s="6" t="s">
        <v>27</v>
      </c>
      <c r="F801" s="6" t="s">
        <v>31</v>
      </c>
      <c r="G801" s="6" t="s">
        <v>22</v>
      </c>
      <c r="H801" s="7">
        <v>92.78</v>
      </c>
      <c r="I801" s="9">
        <v>1</v>
      </c>
      <c r="J801" s="7">
        <v>4.6390000000000002</v>
      </c>
      <c r="K801" s="7">
        <v>97.418999999999997</v>
      </c>
      <c r="L801" s="12">
        <v>43539</v>
      </c>
      <c r="M801" s="14">
        <v>0.4513888888888889</v>
      </c>
      <c r="N801" s="6" t="s">
        <v>33</v>
      </c>
      <c r="O801" s="7">
        <v>92.78</v>
      </c>
      <c r="P801" s="2">
        <v>4.7619047620000003</v>
      </c>
      <c r="Q801" s="7">
        <v>4.6390000000000002</v>
      </c>
      <c r="R801" s="8">
        <v>9.8000000000000007</v>
      </c>
      <c r="S801" s="16">
        <f t="shared" si="156"/>
        <v>63030.197999999997</v>
      </c>
      <c r="T801" s="16">
        <f t="shared" si="157"/>
        <v>10.6785</v>
      </c>
      <c r="U801" s="17">
        <f t="shared" si="158"/>
        <v>1022.49</v>
      </c>
      <c r="V801">
        <f t="shared" si="159"/>
        <v>202</v>
      </c>
      <c r="W801">
        <f t="shared" si="160"/>
        <v>595</v>
      </c>
      <c r="X801">
        <f t="shared" si="161"/>
        <v>202</v>
      </c>
      <c r="Y801" s="17">
        <f t="shared" si="162"/>
        <v>312.03068316831684</v>
      </c>
      <c r="Z801" t="str">
        <f t="shared" si="163"/>
        <v>Good Product</v>
      </c>
      <c r="AA801" t="str">
        <f t="shared" si="164"/>
        <v>Bad</v>
      </c>
      <c r="AB801" t="str">
        <f t="shared" si="165"/>
        <v>High</v>
      </c>
      <c r="AC801">
        <f t="shared" si="166"/>
        <v>21213.160500000002</v>
      </c>
      <c r="AD801">
        <f t="shared" si="167"/>
        <v>11757.186</v>
      </c>
      <c r="AE801">
        <f t="shared" si="168"/>
        <v>6454.1189999999997</v>
      </c>
    </row>
    <row r="802" spans="1:31" ht="15.75" customHeight="1" x14ac:dyDescent="0.2">
      <c r="A802" s="1"/>
      <c r="B802" s="6" t="s">
        <v>835</v>
      </c>
      <c r="C802" s="6" t="s">
        <v>25</v>
      </c>
      <c r="D802" s="6" t="s">
        <v>26</v>
      </c>
      <c r="E802" s="6" t="s">
        <v>20</v>
      </c>
      <c r="F802" s="6" t="s">
        <v>31</v>
      </c>
      <c r="G802" s="6" t="s">
        <v>32</v>
      </c>
      <c r="H802" s="7">
        <v>86.69</v>
      </c>
      <c r="I802" s="9">
        <v>5</v>
      </c>
      <c r="J802" s="7">
        <v>21.672499999999999</v>
      </c>
      <c r="K802" s="7">
        <v>455.1225</v>
      </c>
      <c r="L802" s="12">
        <v>43507</v>
      </c>
      <c r="M802" s="14">
        <v>0.77638888888888891</v>
      </c>
      <c r="N802" s="6" t="s">
        <v>23</v>
      </c>
      <c r="O802" s="7">
        <v>433.45</v>
      </c>
      <c r="P802" s="2">
        <v>4.7619047620000003</v>
      </c>
      <c r="Q802" s="7">
        <v>21.672499999999999</v>
      </c>
      <c r="R802" s="8">
        <v>9.4</v>
      </c>
      <c r="S802" s="16">
        <f t="shared" si="156"/>
        <v>62932.778999999988</v>
      </c>
      <c r="T802" s="16">
        <f t="shared" si="157"/>
        <v>10.6785</v>
      </c>
      <c r="U802" s="17">
        <f t="shared" si="158"/>
        <v>1022.49</v>
      </c>
      <c r="V802">
        <f t="shared" si="159"/>
        <v>201</v>
      </c>
      <c r="W802">
        <f t="shared" si="160"/>
        <v>595</v>
      </c>
      <c r="X802">
        <f t="shared" si="161"/>
        <v>201</v>
      </c>
      <c r="Y802" s="17">
        <f t="shared" si="162"/>
        <v>313.09840298507459</v>
      </c>
      <c r="Z802" t="str">
        <f t="shared" si="163"/>
        <v>Good Product</v>
      </c>
      <c r="AA802" t="str">
        <f t="shared" si="164"/>
        <v>Bad</v>
      </c>
      <c r="AB802" t="str">
        <f t="shared" si="165"/>
        <v>High</v>
      </c>
      <c r="AC802">
        <f t="shared" si="166"/>
        <v>21115.7415</v>
      </c>
      <c r="AD802">
        <f t="shared" si="167"/>
        <v>11757.186</v>
      </c>
      <c r="AE802">
        <f t="shared" si="168"/>
        <v>6454.1189999999997</v>
      </c>
    </row>
    <row r="803" spans="1:31" ht="15.75" customHeight="1" x14ac:dyDescent="0.2">
      <c r="A803" s="1"/>
      <c r="B803" s="6" t="s">
        <v>836</v>
      </c>
      <c r="C803" s="6" t="s">
        <v>42</v>
      </c>
      <c r="D803" s="6" t="s">
        <v>43</v>
      </c>
      <c r="E803" s="6" t="s">
        <v>27</v>
      </c>
      <c r="F803" s="6" t="s">
        <v>31</v>
      </c>
      <c r="G803" s="6" t="s">
        <v>36</v>
      </c>
      <c r="H803" s="7">
        <v>23.01</v>
      </c>
      <c r="I803" s="9">
        <v>6</v>
      </c>
      <c r="J803" s="7">
        <v>6.9029999999999996</v>
      </c>
      <c r="K803" s="7">
        <v>144.96299999999999</v>
      </c>
      <c r="L803" s="12">
        <v>43477</v>
      </c>
      <c r="M803" s="14">
        <v>0.69791666666666663</v>
      </c>
      <c r="N803" s="6" t="s">
        <v>23</v>
      </c>
      <c r="O803" s="7">
        <v>138.06</v>
      </c>
      <c r="P803" s="2">
        <v>4.7619047620000003</v>
      </c>
      <c r="Q803" s="7">
        <v>6.9029999999999996</v>
      </c>
      <c r="R803" s="8">
        <v>7.9</v>
      </c>
      <c r="S803" s="16">
        <f t="shared" si="156"/>
        <v>62477.65649999999</v>
      </c>
      <c r="T803" s="16">
        <f t="shared" si="157"/>
        <v>10.6785</v>
      </c>
      <c r="U803" s="17">
        <f t="shared" si="158"/>
        <v>1022.49</v>
      </c>
      <c r="V803">
        <f t="shared" si="159"/>
        <v>200</v>
      </c>
      <c r="W803">
        <f t="shared" si="160"/>
        <v>595</v>
      </c>
      <c r="X803">
        <f t="shared" si="161"/>
        <v>200</v>
      </c>
      <c r="Y803" s="17">
        <f t="shared" si="162"/>
        <v>312.38828249999995</v>
      </c>
      <c r="Z803" t="str">
        <f t="shared" si="163"/>
        <v>Bad Product</v>
      </c>
      <c r="AA803" t="str">
        <f t="shared" si="164"/>
        <v>Bad</v>
      </c>
      <c r="AB803" t="str">
        <f t="shared" si="165"/>
        <v>Medium</v>
      </c>
      <c r="AC803">
        <f t="shared" si="166"/>
        <v>21115.7415</v>
      </c>
      <c r="AD803">
        <f t="shared" si="167"/>
        <v>11757.186</v>
      </c>
      <c r="AE803">
        <f t="shared" si="168"/>
        <v>6454.1189999999997</v>
      </c>
    </row>
    <row r="804" spans="1:31" ht="15.75" customHeight="1" x14ac:dyDescent="0.2">
      <c r="A804" s="1"/>
      <c r="B804" s="6" t="s">
        <v>837</v>
      </c>
      <c r="C804" s="6" t="s">
        <v>25</v>
      </c>
      <c r="D804" s="6" t="s">
        <v>26</v>
      </c>
      <c r="E804" s="6" t="s">
        <v>20</v>
      </c>
      <c r="F804" s="6" t="s">
        <v>21</v>
      </c>
      <c r="G804" s="6" t="s">
        <v>28</v>
      </c>
      <c r="H804" s="7">
        <v>30.2</v>
      </c>
      <c r="I804" s="9">
        <v>8</v>
      </c>
      <c r="J804" s="7">
        <v>12.08</v>
      </c>
      <c r="K804" s="7">
        <v>253.68</v>
      </c>
      <c r="L804" s="12">
        <v>43527</v>
      </c>
      <c r="M804" s="14">
        <v>0.8125</v>
      </c>
      <c r="N804" s="6" t="s">
        <v>23</v>
      </c>
      <c r="O804" s="7">
        <v>241.6</v>
      </c>
      <c r="P804" s="2">
        <v>4.7619047620000003</v>
      </c>
      <c r="Q804" s="7">
        <v>12.08</v>
      </c>
      <c r="R804" s="8">
        <v>5.0999999999999996</v>
      </c>
      <c r="S804" s="16">
        <f t="shared" si="156"/>
        <v>62332.693499999987</v>
      </c>
      <c r="T804" s="16">
        <f t="shared" si="157"/>
        <v>10.6785</v>
      </c>
      <c r="U804" s="17">
        <f t="shared" si="158"/>
        <v>1022.49</v>
      </c>
      <c r="V804">
        <f t="shared" si="159"/>
        <v>199</v>
      </c>
      <c r="W804">
        <f t="shared" si="160"/>
        <v>595</v>
      </c>
      <c r="X804">
        <f t="shared" si="161"/>
        <v>199</v>
      </c>
      <c r="Y804" s="17">
        <f t="shared" si="162"/>
        <v>313.22961557788938</v>
      </c>
      <c r="Z804" t="str">
        <f t="shared" si="163"/>
        <v>Bad Product</v>
      </c>
      <c r="AA804" t="str">
        <f t="shared" si="164"/>
        <v>Bad</v>
      </c>
      <c r="AB804" t="str">
        <f t="shared" si="165"/>
        <v>Low</v>
      </c>
      <c r="AC804">
        <f t="shared" si="166"/>
        <v>20970.7785</v>
      </c>
      <c r="AD804">
        <f t="shared" si="167"/>
        <v>11757.186</v>
      </c>
      <c r="AE804">
        <f t="shared" si="168"/>
        <v>6454.1189999999997</v>
      </c>
    </row>
    <row r="805" spans="1:31" ht="15.75" customHeight="1" x14ac:dyDescent="0.2">
      <c r="A805" s="1"/>
      <c r="B805" s="6" t="s">
        <v>838</v>
      </c>
      <c r="C805" s="6" t="s">
        <v>25</v>
      </c>
      <c r="D805" s="6" t="s">
        <v>26</v>
      </c>
      <c r="E805" s="6" t="s">
        <v>20</v>
      </c>
      <c r="F805" s="6" t="s">
        <v>31</v>
      </c>
      <c r="G805" s="6" t="s">
        <v>46</v>
      </c>
      <c r="H805" s="7">
        <v>67.39</v>
      </c>
      <c r="I805" s="9">
        <v>7</v>
      </c>
      <c r="J805" s="7">
        <v>23.586500000000001</v>
      </c>
      <c r="K805" s="7">
        <v>495.31650000000002</v>
      </c>
      <c r="L805" s="12">
        <v>43547</v>
      </c>
      <c r="M805" s="14">
        <v>0.55763888888888891</v>
      </c>
      <c r="N805" s="6" t="s">
        <v>23</v>
      </c>
      <c r="O805" s="7">
        <v>471.73</v>
      </c>
      <c r="P805" s="2">
        <v>4.7619047620000003</v>
      </c>
      <c r="Q805" s="7">
        <v>23.586500000000001</v>
      </c>
      <c r="R805" s="8">
        <v>6.9</v>
      </c>
      <c r="S805" s="16">
        <f t="shared" si="156"/>
        <v>62079.013499999994</v>
      </c>
      <c r="T805" s="16">
        <f t="shared" si="157"/>
        <v>10.6785</v>
      </c>
      <c r="U805" s="17">
        <f t="shared" si="158"/>
        <v>1022.49</v>
      </c>
      <c r="V805">
        <f t="shared" si="159"/>
        <v>198</v>
      </c>
      <c r="W805">
        <f t="shared" si="160"/>
        <v>595</v>
      </c>
      <c r="X805">
        <f t="shared" si="161"/>
        <v>198</v>
      </c>
      <c r="Y805" s="17">
        <f t="shared" si="162"/>
        <v>313.53037121212117</v>
      </c>
      <c r="Z805" t="str">
        <f t="shared" si="163"/>
        <v>Bad Product</v>
      </c>
      <c r="AA805" t="str">
        <f t="shared" si="164"/>
        <v>Bad</v>
      </c>
      <c r="AB805" t="str">
        <f t="shared" si="165"/>
        <v>Medium</v>
      </c>
      <c r="AC805">
        <f t="shared" si="166"/>
        <v>20970.7785</v>
      </c>
      <c r="AD805">
        <f t="shared" si="167"/>
        <v>11757.186</v>
      </c>
      <c r="AE805">
        <f t="shared" si="168"/>
        <v>6454.1189999999997</v>
      </c>
    </row>
    <row r="806" spans="1:31" ht="15.75" customHeight="1" x14ac:dyDescent="0.2">
      <c r="A806" s="1"/>
      <c r="B806" s="6" t="s">
        <v>839</v>
      </c>
      <c r="C806" s="6" t="s">
        <v>18</v>
      </c>
      <c r="D806" s="6" t="s">
        <v>19</v>
      </c>
      <c r="E806" s="6" t="s">
        <v>20</v>
      </c>
      <c r="F806" s="6" t="s">
        <v>21</v>
      </c>
      <c r="G806" s="6" t="s">
        <v>46</v>
      </c>
      <c r="H806" s="7">
        <v>48.96</v>
      </c>
      <c r="I806" s="9">
        <v>9</v>
      </c>
      <c r="J806" s="7">
        <v>22.032</v>
      </c>
      <c r="K806" s="7">
        <v>462.67200000000003</v>
      </c>
      <c r="L806" s="12">
        <v>43528</v>
      </c>
      <c r="M806" s="14">
        <v>0.47708333333333336</v>
      </c>
      <c r="N806" s="6" t="s">
        <v>29</v>
      </c>
      <c r="O806" s="7">
        <v>440.64</v>
      </c>
      <c r="P806" s="2">
        <v>4.7619047620000003</v>
      </c>
      <c r="Q806" s="7">
        <v>22.032</v>
      </c>
      <c r="R806" s="8">
        <v>8</v>
      </c>
      <c r="S806" s="16">
        <f t="shared" si="156"/>
        <v>61583.696999999993</v>
      </c>
      <c r="T806" s="16">
        <f t="shared" si="157"/>
        <v>10.6785</v>
      </c>
      <c r="U806" s="17">
        <f t="shared" si="158"/>
        <v>1022.49</v>
      </c>
      <c r="V806">
        <f t="shared" si="159"/>
        <v>197</v>
      </c>
      <c r="W806">
        <f t="shared" si="160"/>
        <v>595</v>
      </c>
      <c r="X806">
        <f t="shared" si="161"/>
        <v>197</v>
      </c>
      <c r="Y806" s="17">
        <f t="shared" si="162"/>
        <v>312.60759898477153</v>
      </c>
      <c r="Z806" t="str">
        <f t="shared" si="163"/>
        <v>Bad Product</v>
      </c>
      <c r="AA806" t="str">
        <f t="shared" si="164"/>
        <v>Bad</v>
      </c>
      <c r="AB806" t="str">
        <f t="shared" si="165"/>
        <v>Medium</v>
      </c>
      <c r="AC806">
        <f t="shared" si="166"/>
        <v>20970.7785</v>
      </c>
      <c r="AD806">
        <f t="shared" si="167"/>
        <v>11757.186</v>
      </c>
      <c r="AE806">
        <f t="shared" si="168"/>
        <v>6454.1189999999997</v>
      </c>
    </row>
    <row r="807" spans="1:31" ht="15.75" customHeight="1" x14ac:dyDescent="0.2">
      <c r="A807" s="1"/>
      <c r="B807" s="6" t="s">
        <v>840</v>
      </c>
      <c r="C807" s="6" t="s">
        <v>42</v>
      </c>
      <c r="D807" s="6" t="s">
        <v>43</v>
      </c>
      <c r="E807" s="6" t="s">
        <v>20</v>
      </c>
      <c r="F807" s="6" t="s">
        <v>21</v>
      </c>
      <c r="G807" s="6" t="s">
        <v>28</v>
      </c>
      <c r="H807" s="7">
        <v>75.59</v>
      </c>
      <c r="I807" s="9">
        <v>9</v>
      </c>
      <c r="J807" s="7">
        <v>34.015500000000003</v>
      </c>
      <c r="K807" s="7">
        <v>714.32550000000003</v>
      </c>
      <c r="L807" s="12">
        <v>43519</v>
      </c>
      <c r="M807" s="14">
        <v>0.46666666666666667</v>
      </c>
      <c r="N807" s="6" t="s">
        <v>29</v>
      </c>
      <c r="O807" s="7">
        <v>680.31</v>
      </c>
      <c r="P807" s="2">
        <v>4.7619047620000003</v>
      </c>
      <c r="Q807" s="7">
        <v>34.015500000000003</v>
      </c>
      <c r="R807" s="8">
        <v>8</v>
      </c>
      <c r="S807" s="16">
        <f t="shared" si="156"/>
        <v>61121.024999999987</v>
      </c>
      <c r="T807" s="16">
        <f t="shared" si="157"/>
        <v>10.6785</v>
      </c>
      <c r="U807" s="17">
        <f t="shared" si="158"/>
        <v>1022.49</v>
      </c>
      <c r="V807">
        <f t="shared" si="159"/>
        <v>196</v>
      </c>
      <c r="W807">
        <f t="shared" si="160"/>
        <v>595</v>
      </c>
      <c r="X807">
        <f t="shared" si="161"/>
        <v>196</v>
      </c>
      <c r="Y807" s="17">
        <f t="shared" si="162"/>
        <v>311.8419642857142</v>
      </c>
      <c r="Z807" t="str">
        <f t="shared" si="163"/>
        <v>Bad Product</v>
      </c>
      <c r="AA807" t="str">
        <f t="shared" si="164"/>
        <v>Bad</v>
      </c>
      <c r="AB807" t="str">
        <f t="shared" si="165"/>
        <v>Medium</v>
      </c>
      <c r="AC807">
        <f t="shared" si="166"/>
        <v>20970.7785</v>
      </c>
      <c r="AD807">
        <f t="shared" si="167"/>
        <v>11757.186</v>
      </c>
      <c r="AE807">
        <f t="shared" si="168"/>
        <v>6454.1189999999997</v>
      </c>
    </row>
    <row r="808" spans="1:31" ht="15.75" customHeight="1" x14ac:dyDescent="0.2">
      <c r="A808" s="1"/>
      <c r="B808" s="6" t="s">
        <v>841</v>
      </c>
      <c r="C808" s="6" t="s">
        <v>18</v>
      </c>
      <c r="D808" s="6" t="s">
        <v>19</v>
      </c>
      <c r="E808" s="6" t="s">
        <v>27</v>
      </c>
      <c r="F808" s="6" t="s">
        <v>21</v>
      </c>
      <c r="G808" s="6" t="s">
        <v>32</v>
      </c>
      <c r="H808" s="7">
        <v>77.47</v>
      </c>
      <c r="I808" s="9">
        <v>4</v>
      </c>
      <c r="J808" s="7">
        <v>15.494</v>
      </c>
      <c r="K808" s="7">
        <v>325.37400000000002</v>
      </c>
      <c r="L808" s="12">
        <v>43541</v>
      </c>
      <c r="M808" s="14">
        <v>0.69166666666666665</v>
      </c>
      <c r="N808" s="6" t="s">
        <v>29</v>
      </c>
      <c r="O808" s="7">
        <v>309.88</v>
      </c>
      <c r="P808" s="2">
        <v>4.7619047620000003</v>
      </c>
      <c r="Q808" s="7">
        <v>15.494</v>
      </c>
      <c r="R808" s="8">
        <v>4.2</v>
      </c>
      <c r="S808" s="16">
        <f t="shared" si="156"/>
        <v>60406.699499999995</v>
      </c>
      <c r="T808" s="16">
        <f t="shared" si="157"/>
        <v>10.6785</v>
      </c>
      <c r="U808" s="17">
        <f t="shared" si="158"/>
        <v>1022.49</v>
      </c>
      <c r="V808">
        <f t="shared" si="159"/>
        <v>195</v>
      </c>
      <c r="W808">
        <f t="shared" si="160"/>
        <v>595</v>
      </c>
      <c r="X808">
        <f t="shared" si="161"/>
        <v>195</v>
      </c>
      <c r="Y808" s="17">
        <f t="shared" si="162"/>
        <v>309.77794615384613</v>
      </c>
      <c r="Z808" t="str">
        <f t="shared" si="163"/>
        <v>Bad Product</v>
      </c>
      <c r="AA808" t="str">
        <f t="shared" si="164"/>
        <v>Bad</v>
      </c>
      <c r="AB808" t="str">
        <f t="shared" si="165"/>
        <v>Low</v>
      </c>
      <c r="AC808">
        <f t="shared" si="166"/>
        <v>20256.453000000001</v>
      </c>
      <c r="AD808">
        <f t="shared" si="167"/>
        <v>11042.860499999999</v>
      </c>
      <c r="AE808">
        <f t="shared" si="168"/>
        <v>6454.1189999999997</v>
      </c>
    </row>
    <row r="809" spans="1:31" ht="15.75" customHeight="1" x14ac:dyDescent="0.2">
      <c r="A809" s="1"/>
      <c r="B809" s="6" t="s">
        <v>842</v>
      </c>
      <c r="C809" s="6" t="s">
        <v>18</v>
      </c>
      <c r="D809" s="6" t="s">
        <v>19</v>
      </c>
      <c r="E809" s="6" t="s">
        <v>27</v>
      </c>
      <c r="F809" s="6" t="s">
        <v>21</v>
      </c>
      <c r="G809" s="6" t="s">
        <v>36</v>
      </c>
      <c r="H809" s="7">
        <v>93.18</v>
      </c>
      <c r="I809" s="9">
        <v>2</v>
      </c>
      <c r="J809" s="7">
        <v>9.3179999999999996</v>
      </c>
      <c r="K809" s="7">
        <v>195.678</v>
      </c>
      <c r="L809" s="12">
        <v>43481</v>
      </c>
      <c r="M809" s="14">
        <v>0.77847222222222223</v>
      </c>
      <c r="N809" s="6" t="s">
        <v>33</v>
      </c>
      <c r="O809" s="7">
        <v>186.36</v>
      </c>
      <c r="P809" s="2">
        <v>4.7619047620000003</v>
      </c>
      <c r="Q809" s="7">
        <v>9.3179999999999996</v>
      </c>
      <c r="R809" s="8">
        <v>8.5</v>
      </c>
      <c r="S809" s="16">
        <f t="shared" si="156"/>
        <v>60081.325499999999</v>
      </c>
      <c r="T809" s="16">
        <f t="shared" si="157"/>
        <v>10.6785</v>
      </c>
      <c r="U809" s="17">
        <f t="shared" si="158"/>
        <v>1022.49</v>
      </c>
      <c r="V809">
        <f t="shared" si="159"/>
        <v>194</v>
      </c>
      <c r="W809">
        <f t="shared" si="160"/>
        <v>595</v>
      </c>
      <c r="X809">
        <f t="shared" si="161"/>
        <v>194</v>
      </c>
      <c r="Y809" s="17">
        <f t="shared" si="162"/>
        <v>309.69755412371131</v>
      </c>
      <c r="Z809" t="str">
        <f t="shared" si="163"/>
        <v>Good Product</v>
      </c>
      <c r="AA809" t="str">
        <f t="shared" si="164"/>
        <v>Bad</v>
      </c>
      <c r="AB809" t="str">
        <f t="shared" si="165"/>
        <v>High</v>
      </c>
      <c r="AC809">
        <f t="shared" si="166"/>
        <v>20256.453000000001</v>
      </c>
      <c r="AD809">
        <f t="shared" si="167"/>
        <v>11042.860499999999</v>
      </c>
      <c r="AE809">
        <f t="shared" si="168"/>
        <v>6454.1189999999997</v>
      </c>
    </row>
    <row r="810" spans="1:31" ht="15.75" customHeight="1" x14ac:dyDescent="0.2">
      <c r="A810" s="1"/>
      <c r="B810" s="6" t="s">
        <v>843</v>
      </c>
      <c r="C810" s="6" t="s">
        <v>18</v>
      </c>
      <c r="D810" s="6" t="s">
        <v>19</v>
      </c>
      <c r="E810" s="6" t="s">
        <v>27</v>
      </c>
      <c r="F810" s="6" t="s">
        <v>21</v>
      </c>
      <c r="G810" s="6" t="s">
        <v>28</v>
      </c>
      <c r="H810" s="7">
        <v>50.23</v>
      </c>
      <c r="I810" s="9">
        <v>4</v>
      </c>
      <c r="J810" s="7">
        <v>10.045999999999999</v>
      </c>
      <c r="K810" s="7">
        <v>210.96600000000001</v>
      </c>
      <c r="L810" s="12">
        <v>43473</v>
      </c>
      <c r="M810" s="14">
        <v>0.71666666666666667</v>
      </c>
      <c r="N810" s="6" t="s">
        <v>29</v>
      </c>
      <c r="O810" s="7">
        <v>200.92</v>
      </c>
      <c r="P810" s="2">
        <v>4.7619047620000003</v>
      </c>
      <c r="Q810" s="7">
        <v>10.045999999999999</v>
      </c>
      <c r="R810" s="8">
        <v>9</v>
      </c>
      <c r="S810" s="16">
        <f t="shared" si="156"/>
        <v>59885.647499999985</v>
      </c>
      <c r="T810" s="16">
        <f t="shared" si="157"/>
        <v>10.6785</v>
      </c>
      <c r="U810" s="17">
        <f t="shared" si="158"/>
        <v>1022.49</v>
      </c>
      <c r="V810">
        <f t="shared" si="159"/>
        <v>193</v>
      </c>
      <c r="W810">
        <f t="shared" si="160"/>
        <v>595</v>
      </c>
      <c r="X810">
        <f t="shared" si="161"/>
        <v>193</v>
      </c>
      <c r="Y810" s="17">
        <f t="shared" si="162"/>
        <v>310.28832901554398</v>
      </c>
      <c r="Z810" t="str">
        <f t="shared" si="163"/>
        <v>Good Product</v>
      </c>
      <c r="AA810" t="str">
        <f t="shared" si="164"/>
        <v>Bad</v>
      </c>
      <c r="AB810" t="str">
        <f t="shared" si="165"/>
        <v>High</v>
      </c>
      <c r="AC810">
        <f t="shared" si="166"/>
        <v>20256.453000000001</v>
      </c>
      <c r="AD810">
        <f t="shared" si="167"/>
        <v>11042.860499999999</v>
      </c>
      <c r="AE810">
        <f t="shared" si="168"/>
        <v>6454.1189999999997</v>
      </c>
    </row>
    <row r="811" spans="1:31" ht="15.75" customHeight="1" x14ac:dyDescent="0.2">
      <c r="A811" s="1"/>
      <c r="B811" s="6" t="s">
        <v>844</v>
      </c>
      <c r="C811" s="6" t="s">
        <v>42</v>
      </c>
      <c r="D811" s="6" t="s">
        <v>43</v>
      </c>
      <c r="E811" s="6" t="s">
        <v>27</v>
      </c>
      <c r="F811" s="6" t="s">
        <v>21</v>
      </c>
      <c r="G811" s="6" t="s">
        <v>22</v>
      </c>
      <c r="H811" s="7">
        <v>17.75</v>
      </c>
      <c r="I811" s="9">
        <v>1</v>
      </c>
      <c r="J811" s="7">
        <v>0.88749999999999996</v>
      </c>
      <c r="K811" s="7">
        <v>18.637499999999999</v>
      </c>
      <c r="L811" s="12">
        <v>43479</v>
      </c>
      <c r="M811" s="14">
        <v>0.44305555555555554</v>
      </c>
      <c r="N811" s="6" t="s">
        <v>29</v>
      </c>
      <c r="O811" s="7">
        <v>17.75</v>
      </c>
      <c r="P811" s="2">
        <v>4.7619047620000003</v>
      </c>
      <c r="Q811" s="7">
        <v>0.88749999999999996</v>
      </c>
      <c r="R811" s="8">
        <v>8.6</v>
      </c>
      <c r="S811" s="16">
        <f t="shared" si="156"/>
        <v>59674.681499999984</v>
      </c>
      <c r="T811" s="16">
        <f t="shared" si="157"/>
        <v>10.6785</v>
      </c>
      <c r="U811" s="17">
        <f t="shared" si="158"/>
        <v>1022.49</v>
      </c>
      <c r="V811">
        <f t="shared" si="159"/>
        <v>192</v>
      </c>
      <c r="W811">
        <f t="shared" si="160"/>
        <v>595</v>
      </c>
      <c r="X811">
        <f t="shared" si="161"/>
        <v>192</v>
      </c>
      <c r="Y811" s="17">
        <f t="shared" si="162"/>
        <v>310.80563281249994</v>
      </c>
      <c r="Z811" t="str">
        <f t="shared" si="163"/>
        <v>Good Product</v>
      </c>
      <c r="AA811" t="str">
        <f t="shared" si="164"/>
        <v>Bad</v>
      </c>
      <c r="AB811" t="str">
        <f t="shared" si="165"/>
        <v>High</v>
      </c>
      <c r="AC811">
        <f t="shared" si="166"/>
        <v>20256.453000000001</v>
      </c>
      <c r="AD811">
        <f t="shared" si="167"/>
        <v>11042.860499999999</v>
      </c>
      <c r="AE811">
        <f t="shared" si="168"/>
        <v>6454.1189999999997</v>
      </c>
    </row>
    <row r="812" spans="1:31" ht="15.75" customHeight="1" x14ac:dyDescent="0.2">
      <c r="A812" s="1"/>
      <c r="B812" s="6" t="s">
        <v>845</v>
      </c>
      <c r="C812" s="6" t="s">
        <v>25</v>
      </c>
      <c r="D812" s="6" t="s">
        <v>26</v>
      </c>
      <c r="E812" s="6" t="s">
        <v>27</v>
      </c>
      <c r="F812" s="6" t="s">
        <v>21</v>
      </c>
      <c r="G812" s="6" t="s">
        <v>46</v>
      </c>
      <c r="H812" s="7">
        <v>62.18</v>
      </c>
      <c r="I812" s="9">
        <v>10</v>
      </c>
      <c r="J812" s="7">
        <v>31.09</v>
      </c>
      <c r="K812" s="7">
        <v>652.89</v>
      </c>
      <c r="L812" s="12">
        <v>43496</v>
      </c>
      <c r="M812" s="14">
        <v>0.43958333333333333</v>
      </c>
      <c r="N812" s="6" t="s">
        <v>23</v>
      </c>
      <c r="O812" s="7">
        <v>621.79999999999995</v>
      </c>
      <c r="P812" s="2">
        <v>4.7619047620000003</v>
      </c>
      <c r="Q812" s="7">
        <v>31.09</v>
      </c>
      <c r="R812" s="8">
        <v>6</v>
      </c>
      <c r="S812" s="16">
        <f t="shared" si="156"/>
        <v>59656.043999999987</v>
      </c>
      <c r="T812" s="16">
        <f t="shared" si="157"/>
        <v>10.6785</v>
      </c>
      <c r="U812" s="17">
        <f t="shared" si="158"/>
        <v>1022.49</v>
      </c>
      <c r="V812">
        <f t="shared" si="159"/>
        <v>191</v>
      </c>
      <c r="W812">
        <f t="shared" si="160"/>
        <v>595</v>
      </c>
      <c r="X812">
        <f t="shared" si="161"/>
        <v>191</v>
      </c>
      <c r="Y812" s="17">
        <f t="shared" si="162"/>
        <v>312.3353089005235</v>
      </c>
      <c r="Z812" t="str">
        <f t="shared" si="163"/>
        <v>Bad Product</v>
      </c>
      <c r="AA812" t="str">
        <f t="shared" si="164"/>
        <v>Bad</v>
      </c>
      <c r="AB812" t="str">
        <f t="shared" si="165"/>
        <v>Low</v>
      </c>
      <c r="AC812">
        <f t="shared" si="166"/>
        <v>20237.815500000001</v>
      </c>
      <c r="AD812">
        <f t="shared" si="167"/>
        <v>11024.222999999998</v>
      </c>
      <c r="AE812">
        <f t="shared" si="168"/>
        <v>6454.1189999999997</v>
      </c>
    </row>
    <row r="813" spans="1:31" ht="15.75" customHeight="1" x14ac:dyDescent="0.2">
      <c r="A813" s="1"/>
      <c r="B813" s="6" t="s">
        <v>846</v>
      </c>
      <c r="C813" s="6" t="s">
        <v>42</v>
      </c>
      <c r="D813" s="6" t="s">
        <v>43</v>
      </c>
      <c r="E813" s="6" t="s">
        <v>27</v>
      </c>
      <c r="F813" s="6" t="s">
        <v>31</v>
      </c>
      <c r="G813" s="6" t="s">
        <v>22</v>
      </c>
      <c r="H813" s="7">
        <v>10.75</v>
      </c>
      <c r="I813" s="9">
        <v>8</v>
      </c>
      <c r="J813" s="7">
        <v>4.3</v>
      </c>
      <c r="K813" s="7">
        <v>90.3</v>
      </c>
      <c r="L813" s="12">
        <v>43539</v>
      </c>
      <c r="M813" s="14">
        <v>0.60972222222222228</v>
      </c>
      <c r="N813" s="6" t="s">
        <v>23</v>
      </c>
      <c r="O813" s="7">
        <v>86</v>
      </c>
      <c r="P813" s="2">
        <v>4.7619047620000003</v>
      </c>
      <c r="Q813" s="7">
        <v>4.3</v>
      </c>
      <c r="R813" s="8">
        <v>6.2</v>
      </c>
      <c r="S813" s="16">
        <f t="shared" si="156"/>
        <v>59003.154000000002</v>
      </c>
      <c r="T813" s="16">
        <f t="shared" si="157"/>
        <v>10.6785</v>
      </c>
      <c r="U813" s="17">
        <f t="shared" si="158"/>
        <v>1022.49</v>
      </c>
      <c r="V813">
        <f t="shared" si="159"/>
        <v>190</v>
      </c>
      <c r="W813">
        <f t="shared" si="160"/>
        <v>595</v>
      </c>
      <c r="X813">
        <f t="shared" si="161"/>
        <v>190</v>
      </c>
      <c r="Y813" s="17">
        <f t="shared" si="162"/>
        <v>310.54291578947368</v>
      </c>
      <c r="Z813" t="str">
        <f t="shared" si="163"/>
        <v>Bad Product</v>
      </c>
      <c r="AA813" t="str">
        <f t="shared" si="164"/>
        <v>Bad</v>
      </c>
      <c r="AB813" t="str">
        <f t="shared" si="165"/>
        <v>Low</v>
      </c>
      <c r="AC813">
        <f t="shared" si="166"/>
        <v>20237.815500000001</v>
      </c>
      <c r="AD813">
        <f t="shared" si="167"/>
        <v>11024.222999999998</v>
      </c>
      <c r="AE813">
        <f t="shared" si="168"/>
        <v>6454.1189999999997</v>
      </c>
    </row>
    <row r="814" spans="1:31" ht="15.75" customHeight="1" x14ac:dyDescent="0.2">
      <c r="A814" s="1"/>
      <c r="B814" s="6" t="s">
        <v>847</v>
      </c>
      <c r="C814" s="6" t="s">
        <v>18</v>
      </c>
      <c r="D814" s="6" t="s">
        <v>19</v>
      </c>
      <c r="E814" s="6" t="s">
        <v>27</v>
      </c>
      <c r="F814" s="6" t="s">
        <v>21</v>
      </c>
      <c r="G814" s="6" t="s">
        <v>28</v>
      </c>
      <c r="H814" s="7">
        <v>40.26</v>
      </c>
      <c r="I814" s="9">
        <v>10</v>
      </c>
      <c r="J814" s="7">
        <v>20.13</v>
      </c>
      <c r="K814" s="7">
        <v>422.73</v>
      </c>
      <c r="L814" s="12">
        <v>43520</v>
      </c>
      <c r="M814" s="14">
        <v>0.75416666666666665</v>
      </c>
      <c r="N814" s="6" t="s">
        <v>33</v>
      </c>
      <c r="O814" s="7">
        <v>402.6</v>
      </c>
      <c r="P814" s="2">
        <v>4.7619047620000003</v>
      </c>
      <c r="Q814" s="7">
        <v>20.13</v>
      </c>
      <c r="R814" s="8">
        <v>5</v>
      </c>
      <c r="S814" s="16">
        <f t="shared" si="156"/>
        <v>58912.853999999999</v>
      </c>
      <c r="T814" s="16">
        <f t="shared" si="157"/>
        <v>10.6785</v>
      </c>
      <c r="U814" s="17">
        <f t="shared" si="158"/>
        <v>1022.49</v>
      </c>
      <c r="V814">
        <f t="shared" si="159"/>
        <v>189</v>
      </c>
      <c r="W814">
        <f t="shared" si="160"/>
        <v>595</v>
      </c>
      <c r="X814">
        <f t="shared" si="161"/>
        <v>189</v>
      </c>
      <c r="Y814" s="17">
        <f t="shared" si="162"/>
        <v>311.70822222222222</v>
      </c>
      <c r="Z814" t="str">
        <f t="shared" si="163"/>
        <v>Bad Product</v>
      </c>
      <c r="AA814" t="str">
        <f t="shared" si="164"/>
        <v>Bad</v>
      </c>
      <c r="AB814" t="str">
        <f t="shared" si="165"/>
        <v>Low</v>
      </c>
      <c r="AC814">
        <f t="shared" si="166"/>
        <v>20147.515500000005</v>
      </c>
      <c r="AD814">
        <f t="shared" si="167"/>
        <v>11024.222999999998</v>
      </c>
      <c r="AE814">
        <f t="shared" si="168"/>
        <v>6454.1189999999997</v>
      </c>
    </row>
    <row r="815" spans="1:31" ht="15.75" customHeight="1" x14ac:dyDescent="0.2">
      <c r="A815" s="1"/>
      <c r="B815" s="6" t="s">
        <v>848</v>
      </c>
      <c r="C815" s="6" t="s">
        <v>25</v>
      </c>
      <c r="D815" s="6" t="s">
        <v>26</v>
      </c>
      <c r="E815" s="6" t="s">
        <v>20</v>
      </c>
      <c r="F815" s="6" t="s">
        <v>21</v>
      </c>
      <c r="G815" s="6" t="s">
        <v>36</v>
      </c>
      <c r="H815" s="7">
        <v>64.97</v>
      </c>
      <c r="I815" s="9">
        <v>5</v>
      </c>
      <c r="J815" s="7">
        <v>16.2425</v>
      </c>
      <c r="K815" s="7">
        <v>341.09249999999997</v>
      </c>
      <c r="L815" s="12">
        <v>43504</v>
      </c>
      <c r="M815" s="14">
        <v>0.53611111111111109</v>
      </c>
      <c r="N815" s="6" t="s">
        <v>33</v>
      </c>
      <c r="O815" s="7">
        <v>324.85000000000002</v>
      </c>
      <c r="P815" s="2">
        <v>4.7619047620000003</v>
      </c>
      <c r="Q815" s="7">
        <v>16.2425</v>
      </c>
      <c r="R815" s="8">
        <v>6.5</v>
      </c>
      <c r="S815" s="16">
        <f t="shared" si="156"/>
        <v>58490.124000000003</v>
      </c>
      <c r="T815" s="16">
        <f t="shared" si="157"/>
        <v>10.6785</v>
      </c>
      <c r="U815" s="17">
        <f t="shared" si="158"/>
        <v>1022.49</v>
      </c>
      <c r="V815">
        <f t="shared" si="159"/>
        <v>188</v>
      </c>
      <c r="W815">
        <f t="shared" si="160"/>
        <v>595</v>
      </c>
      <c r="X815">
        <f t="shared" si="161"/>
        <v>188</v>
      </c>
      <c r="Y815" s="17">
        <f t="shared" si="162"/>
        <v>311.11768085106382</v>
      </c>
      <c r="Z815" t="str">
        <f t="shared" si="163"/>
        <v>Bad Product</v>
      </c>
      <c r="AA815" t="str">
        <f t="shared" si="164"/>
        <v>Bad</v>
      </c>
      <c r="AB815" t="str">
        <f t="shared" si="165"/>
        <v>Medium</v>
      </c>
      <c r="AC815">
        <f t="shared" si="166"/>
        <v>20147.515500000005</v>
      </c>
      <c r="AD815">
        <f t="shared" si="167"/>
        <v>11024.222999999998</v>
      </c>
      <c r="AE815">
        <f t="shared" si="168"/>
        <v>6454.1189999999997</v>
      </c>
    </row>
    <row r="816" spans="1:31" ht="15.75" customHeight="1" x14ac:dyDescent="0.2">
      <c r="A816" s="1"/>
      <c r="B816" s="6" t="s">
        <v>849</v>
      </c>
      <c r="C816" s="6" t="s">
        <v>18</v>
      </c>
      <c r="D816" s="6" t="s">
        <v>19</v>
      </c>
      <c r="E816" s="6" t="s">
        <v>27</v>
      </c>
      <c r="F816" s="6" t="s">
        <v>31</v>
      </c>
      <c r="G816" s="6" t="s">
        <v>28</v>
      </c>
      <c r="H816" s="7">
        <v>95.15</v>
      </c>
      <c r="I816" s="9">
        <v>1</v>
      </c>
      <c r="J816" s="7">
        <v>4.7575000000000003</v>
      </c>
      <c r="K816" s="7">
        <v>99.907499999999999</v>
      </c>
      <c r="L816" s="12">
        <v>43546</v>
      </c>
      <c r="M816" s="14">
        <v>0.58333333333333337</v>
      </c>
      <c r="N816" s="6" t="s">
        <v>29</v>
      </c>
      <c r="O816" s="7">
        <v>95.15</v>
      </c>
      <c r="P816" s="2">
        <v>4.7619047620000003</v>
      </c>
      <c r="Q816" s="7">
        <v>4.7575000000000003</v>
      </c>
      <c r="R816" s="8">
        <v>6</v>
      </c>
      <c r="S816" s="16">
        <f t="shared" si="156"/>
        <v>58149.031500000005</v>
      </c>
      <c r="T816" s="16">
        <f t="shared" si="157"/>
        <v>10.6785</v>
      </c>
      <c r="U816" s="17">
        <f t="shared" si="158"/>
        <v>1022.49</v>
      </c>
      <c r="V816">
        <f t="shared" si="159"/>
        <v>187</v>
      </c>
      <c r="W816">
        <f t="shared" si="160"/>
        <v>595</v>
      </c>
      <c r="X816">
        <f t="shared" si="161"/>
        <v>187</v>
      </c>
      <c r="Y816" s="17">
        <f t="shared" si="162"/>
        <v>310.95738770053481</v>
      </c>
      <c r="Z816" t="str">
        <f t="shared" si="163"/>
        <v>Bad Product</v>
      </c>
      <c r="AA816" t="str">
        <f t="shared" si="164"/>
        <v>Bad</v>
      </c>
      <c r="AB816" t="str">
        <f t="shared" si="165"/>
        <v>Low</v>
      </c>
      <c r="AC816">
        <f t="shared" si="166"/>
        <v>20147.515500000005</v>
      </c>
      <c r="AD816">
        <f t="shared" si="167"/>
        <v>11024.222999999998</v>
      </c>
      <c r="AE816">
        <f t="shared" si="168"/>
        <v>6454.1189999999997</v>
      </c>
    </row>
    <row r="817" spans="1:31" ht="15.75" customHeight="1" x14ac:dyDescent="0.2">
      <c r="A817" s="1"/>
      <c r="B817" s="6" t="s">
        <v>850</v>
      </c>
      <c r="C817" s="6" t="s">
        <v>18</v>
      </c>
      <c r="D817" s="6" t="s">
        <v>19</v>
      </c>
      <c r="E817" s="6" t="s">
        <v>20</v>
      </c>
      <c r="F817" s="6" t="s">
        <v>21</v>
      </c>
      <c r="G817" s="6" t="s">
        <v>28</v>
      </c>
      <c r="H817" s="7">
        <v>48.62</v>
      </c>
      <c r="I817" s="9">
        <v>8</v>
      </c>
      <c r="J817" s="7">
        <v>19.448</v>
      </c>
      <c r="K817" s="7">
        <v>408.40800000000002</v>
      </c>
      <c r="L817" s="12">
        <v>43489</v>
      </c>
      <c r="M817" s="14">
        <v>0.45624999999999999</v>
      </c>
      <c r="N817" s="6" t="s">
        <v>29</v>
      </c>
      <c r="O817" s="7">
        <v>388.96</v>
      </c>
      <c r="P817" s="2">
        <v>4.7619047620000003</v>
      </c>
      <c r="Q817" s="7">
        <v>19.448</v>
      </c>
      <c r="R817" s="8">
        <v>5</v>
      </c>
      <c r="S817" s="16">
        <f t="shared" si="156"/>
        <v>58049.124000000003</v>
      </c>
      <c r="T817" s="16">
        <f t="shared" si="157"/>
        <v>10.6785</v>
      </c>
      <c r="U817" s="17">
        <f t="shared" si="158"/>
        <v>1022.49</v>
      </c>
      <c r="V817">
        <f t="shared" si="159"/>
        <v>186</v>
      </c>
      <c r="W817">
        <f t="shared" si="160"/>
        <v>595</v>
      </c>
      <c r="X817">
        <f t="shared" si="161"/>
        <v>186</v>
      </c>
      <c r="Y817" s="17">
        <f t="shared" si="162"/>
        <v>312.09206451612903</v>
      </c>
      <c r="Z817" t="str">
        <f t="shared" si="163"/>
        <v>Bad Product</v>
      </c>
      <c r="AA817" t="str">
        <f t="shared" si="164"/>
        <v>Bad</v>
      </c>
      <c r="AB817" t="str">
        <f t="shared" si="165"/>
        <v>Low</v>
      </c>
      <c r="AC817">
        <f t="shared" si="166"/>
        <v>20147.515500000005</v>
      </c>
      <c r="AD817">
        <f t="shared" si="167"/>
        <v>11024.222999999998</v>
      </c>
      <c r="AE817">
        <f t="shared" si="168"/>
        <v>6354.2114999999994</v>
      </c>
    </row>
    <row r="818" spans="1:31" ht="15.75" customHeight="1" x14ac:dyDescent="0.2">
      <c r="A818" s="1"/>
      <c r="B818" s="6" t="s">
        <v>851</v>
      </c>
      <c r="C818" s="6" t="s">
        <v>42</v>
      </c>
      <c r="D818" s="6" t="s">
        <v>43</v>
      </c>
      <c r="E818" s="6" t="s">
        <v>27</v>
      </c>
      <c r="F818" s="6" t="s">
        <v>21</v>
      </c>
      <c r="G818" s="6" t="s">
        <v>44</v>
      </c>
      <c r="H818" s="7">
        <v>53.21</v>
      </c>
      <c r="I818" s="9">
        <v>8</v>
      </c>
      <c r="J818" s="7">
        <v>21.283999999999999</v>
      </c>
      <c r="K818" s="7">
        <v>446.964</v>
      </c>
      <c r="L818" s="12">
        <v>43538</v>
      </c>
      <c r="M818" s="14">
        <v>0.69791666666666663</v>
      </c>
      <c r="N818" s="6" t="s">
        <v>23</v>
      </c>
      <c r="O818" s="7">
        <v>425.68</v>
      </c>
      <c r="P818" s="2">
        <v>4.7619047620000003</v>
      </c>
      <c r="Q818" s="7">
        <v>21.283999999999999</v>
      </c>
      <c r="R818" s="8">
        <v>5</v>
      </c>
      <c r="S818" s="16">
        <f t="shared" si="156"/>
        <v>57640.715999999993</v>
      </c>
      <c r="T818" s="16">
        <f t="shared" si="157"/>
        <v>10.6785</v>
      </c>
      <c r="U818" s="17">
        <f t="shared" si="158"/>
        <v>1022.49</v>
      </c>
      <c r="V818">
        <f t="shared" si="159"/>
        <v>185</v>
      </c>
      <c r="W818">
        <f t="shared" si="160"/>
        <v>595</v>
      </c>
      <c r="X818">
        <f t="shared" si="161"/>
        <v>185</v>
      </c>
      <c r="Y818" s="17">
        <f t="shared" si="162"/>
        <v>311.57143783783778</v>
      </c>
      <c r="Z818" t="str">
        <f t="shared" si="163"/>
        <v>Bad Product</v>
      </c>
      <c r="AA818" t="str">
        <f t="shared" si="164"/>
        <v>Bad</v>
      </c>
      <c r="AB818" t="str">
        <f t="shared" si="165"/>
        <v>Low</v>
      </c>
      <c r="AC818">
        <f t="shared" si="166"/>
        <v>20147.515500000005</v>
      </c>
      <c r="AD818">
        <f t="shared" si="167"/>
        <v>11024.222999999998</v>
      </c>
      <c r="AE818">
        <f t="shared" si="168"/>
        <v>6354.2114999999994</v>
      </c>
    </row>
    <row r="819" spans="1:31" ht="15.75" customHeight="1" x14ac:dyDescent="0.2">
      <c r="A819" s="1"/>
      <c r="B819" s="6" t="s">
        <v>852</v>
      </c>
      <c r="C819" s="6" t="s">
        <v>25</v>
      </c>
      <c r="D819" s="6" t="s">
        <v>26</v>
      </c>
      <c r="E819" s="6" t="s">
        <v>27</v>
      </c>
      <c r="F819" s="6" t="s">
        <v>21</v>
      </c>
      <c r="G819" s="6" t="s">
        <v>46</v>
      </c>
      <c r="H819" s="7">
        <v>45.44</v>
      </c>
      <c r="I819" s="9">
        <v>7</v>
      </c>
      <c r="J819" s="7">
        <v>15.904</v>
      </c>
      <c r="K819" s="7">
        <v>333.98399999999998</v>
      </c>
      <c r="L819" s="12">
        <v>43488</v>
      </c>
      <c r="M819" s="14">
        <v>0.46875</v>
      </c>
      <c r="N819" s="6" t="s">
        <v>29</v>
      </c>
      <c r="O819" s="7">
        <v>318.08</v>
      </c>
      <c r="P819" s="2">
        <v>4.7619047620000003</v>
      </c>
      <c r="Q819" s="7">
        <v>15.904</v>
      </c>
      <c r="R819" s="8">
        <v>9.1999999999999993</v>
      </c>
      <c r="S819" s="16">
        <f t="shared" si="156"/>
        <v>57193.752</v>
      </c>
      <c r="T819" s="16">
        <f t="shared" si="157"/>
        <v>10.6785</v>
      </c>
      <c r="U819" s="17">
        <f t="shared" si="158"/>
        <v>1022.49</v>
      </c>
      <c r="V819">
        <f t="shared" si="159"/>
        <v>184</v>
      </c>
      <c r="W819">
        <f t="shared" si="160"/>
        <v>595</v>
      </c>
      <c r="X819">
        <f t="shared" si="161"/>
        <v>184</v>
      </c>
      <c r="Y819" s="17">
        <f t="shared" si="162"/>
        <v>310.83560869565218</v>
      </c>
      <c r="Z819" t="str">
        <f t="shared" si="163"/>
        <v>Good Product</v>
      </c>
      <c r="AA819" t="str">
        <f t="shared" si="164"/>
        <v>Bad</v>
      </c>
      <c r="AB819" t="str">
        <f t="shared" si="165"/>
        <v>High</v>
      </c>
      <c r="AC819">
        <f t="shared" si="166"/>
        <v>19700.551500000001</v>
      </c>
      <c r="AD819">
        <f t="shared" si="167"/>
        <v>10577.258999999998</v>
      </c>
      <c r="AE819">
        <f t="shared" si="168"/>
        <v>6354.2114999999994</v>
      </c>
    </row>
    <row r="820" spans="1:31" ht="15.75" customHeight="1" x14ac:dyDescent="0.2">
      <c r="A820" s="1"/>
      <c r="B820" s="6" t="s">
        <v>853</v>
      </c>
      <c r="C820" s="6" t="s">
        <v>18</v>
      </c>
      <c r="D820" s="6" t="s">
        <v>19</v>
      </c>
      <c r="E820" s="6" t="s">
        <v>27</v>
      </c>
      <c r="F820" s="6" t="s">
        <v>31</v>
      </c>
      <c r="G820" s="6" t="s">
        <v>44</v>
      </c>
      <c r="H820" s="7">
        <v>33.880000000000003</v>
      </c>
      <c r="I820" s="9">
        <v>8</v>
      </c>
      <c r="J820" s="7">
        <v>13.552</v>
      </c>
      <c r="K820" s="7">
        <v>284.59199999999998</v>
      </c>
      <c r="L820" s="12">
        <v>43484</v>
      </c>
      <c r="M820" s="14">
        <v>0.85347222222222219</v>
      </c>
      <c r="N820" s="6" t="s">
        <v>23</v>
      </c>
      <c r="O820" s="7">
        <v>271.04000000000002</v>
      </c>
      <c r="P820" s="2">
        <v>4.7619047620000003</v>
      </c>
      <c r="Q820" s="7">
        <v>13.552</v>
      </c>
      <c r="R820" s="8">
        <v>9.6</v>
      </c>
      <c r="S820" s="16">
        <f t="shared" si="156"/>
        <v>56859.768000000004</v>
      </c>
      <c r="T820" s="16">
        <f t="shared" si="157"/>
        <v>10.6785</v>
      </c>
      <c r="U820" s="17">
        <f t="shared" si="158"/>
        <v>1022.49</v>
      </c>
      <c r="V820">
        <f t="shared" si="159"/>
        <v>183</v>
      </c>
      <c r="W820">
        <f t="shared" si="160"/>
        <v>595</v>
      </c>
      <c r="X820">
        <f t="shared" si="161"/>
        <v>183</v>
      </c>
      <c r="Y820" s="17">
        <f t="shared" si="162"/>
        <v>310.70911475409838</v>
      </c>
      <c r="Z820" t="str">
        <f t="shared" si="163"/>
        <v>Good Product</v>
      </c>
      <c r="AA820" t="str">
        <f t="shared" si="164"/>
        <v>Bad</v>
      </c>
      <c r="AB820" t="str">
        <f t="shared" si="165"/>
        <v>High</v>
      </c>
      <c r="AC820">
        <f t="shared" si="166"/>
        <v>19700.551500000001</v>
      </c>
      <c r="AD820">
        <f t="shared" si="167"/>
        <v>10577.258999999998</v>
      </c>
      <c r="AE820">
        <f t="shared" si="168"/>
        <v>6354.2114999999994</v>
      </c>
    </row>
    <row r="821" spans="1:31" ht="15.75" customHeight="1" x14ac:dyDescent="0.2">
      <c r="A821" s="1"/>
      <c r="B821" s="6" t="s">
        <v>854</v>
      </c>
      <c r="C821" s="6" t="s">
        <v>42</v>
      </c>
      <c r="D821" s="6" t="s">
        <v>43</v>
      </c>
      <c r="E821" s="6" t="s">
        <v>20</v>
      </c>
      <c r="F821" s="6" t="s">
        <v>31</v>
      </c>
      <c r="G821" s="6" t="s">
        <v>22</v>
      </c>
      <c r="H821" s="7">
        <v>96.16</v>
      </c>
      <c r="I821" s="9">
        <v>4</v>
      </c>
      <c r="J821" s="7">
        <v>19.231999999999999</v>
      </c>
      <c r="K821" s="7">
        <v>403.87200000000001</v>
      </c>
      <c r="L821" s="12">
        <v>43492</v>
      </c>
      <c r="M821" s="14">
        <v>0.8354166666666667</v>
      </c>
      <c r="N821" s="6" t="s">
        <v>33</v>
      </c>
      <c r="O821" s="7">
        <v>384.64</v>
      </c>
      <c r="P821" s="2">
        <v>4.7619047620000003</v>
      </c>
      <c r="Q821" s="7">
        <v>19.231999999999999</v>
      </c>
      <c r="R821" s="8">
        <v>8.4</v>
      </c>
      <c r="S821" s="16">
        <f t="shared" si="156"/>
        <v>56575.175999999999</v>
      </c>
      <c r="T821" s="16">
        <f t="shared" si="157"/>
        <v>10.6785</v>
      </c>
      <c r="U821" s="17">
        <f t="shared" si="158"/>
        <v>1022.49</v>
      </c>
      <c r="V821">
        <f t="shared" si="159"/>
        <v>182</v>
      </c>
      <c r="W821">
        <f t="shared" si="160"/>
        <v>595</v>
      </c>
      <c r="X821">
        <f t="shared" si="161"/>
        <v>182</v>
      </c>
      <c r="Y821" s="17">
        <f t="shared" si="162"/>
        <v>310.85261538461538</v>
      </c>
      <c r="Z821" t="str">
        <f t="shared" si="163"/>
        <v>Good Product</v>
      </c>
      <c r="AA821" t="str">
        <f t="shared" si="164"/>
        <v>Bad</v>
      </c>
      <c r="AB821" t="str">
        <f t="shared" si="165"/>
        <v>High</v>
      </c>
      <c r="AC821">
        <f t="shared" si="166"/>
        <v>19700.551500000001</v>
      </c>
      <c r="AD821">
        <f t="shared" si="167"/>
        <v>10577.258999999998</v>
      </c>
      <c r="AE821">
        <f t="shared" si="168"/>
        <v>6069.6194999999989</v>
      </c>
    </row>
    <row r="822" spans="1:31" ht="15.75" customHeight="1" x14ac:dyDescent="0.2">
      <c r="A822" s="1"/>
      <c r="B822" s="6" t="s">
        <v>855</v>
      </c>
      <c r="C822" s="6" t="s">
        <v>42</v>
      </c>
      <c r="D822" s="6" t="s">
        <v>43</v>
      </c>
      <c r="E822" s="6" t="s">
        <v>20</v>
      </c>
      <c r="F822" s="6" t="s">
        <v>31</v>
      </c>
      <c r="G822" s="6" t="s">
        <v>44</v>
      </c>
      <c r="H822" s="7">
        <v>47.16</v>
      </c>
      <c r="I822" s="9">
        <v>5</v>
      </c>
      <c r="J822" s="7">
        <v>11.79</v>
      </c>
      <c r="K822" s="7">
        <v>247.59</v>
      </c>
      <c r="L822" s="12">
        <v>43499</v>
      </c>
      <c r="M822" s="14">
        <v>0.60763888888888884</v>
      </c>
      <c r="N822" s="6" t="s">
        <v>33</v>
      </c>
      <c r="O822" s="7">
        <v>235.8</v>
      </c>
      <c r="P822" s="2">
        <v>4.7619047620000003</v>
      </c>
      <c r="Q822" s="7">
        <v>11.79</v>
      </c>
      <c r="R822" s="8">
        <v>6</v>
      </c>
      <c r="S822" s="16">
        <f t="shared" si="156"/>
        <v>56171.303999999996</v>
      </c>
      <c r="T822" s="16">
        <f t="shared" si="157"/>
        <v>10.6785</v>
      </c>
      <c r="U822" s="17">
        <f t="shared" si="158"/>
        <v>1022.49</v>
      </c>
      <c r="V822">
        <f t="shared" si="159"/>
        <v>181</v>
      </c>
      <c r="W822">
        <f t="shared" si="160"/>
        <v>595</v>
      </c>
      <c r="X822">
        <f t="shared" si="161"/>
        <v>181</v>
      </c>
      <c r="Y822" s="17">
        <f t="shared" si="162"/>
        <v>310.33869613259668</v>
      </c>
      <c r="Z822" t="str">
        <f t="shared" si="163"/>
        <v>Bad Product</v>
      </c>
      <c r="AA822" t="str">
        <f t="shared" si="164"/>
        <v>Bad</v>
      </c>
      <c r="AB822" t="str">
        <f t="shared" si="165"/>
        <v>Low</v>
      </c>
      <c r="AC822">
        <f t="shared" si="166"/>
        <v>19296.679500000002</v>
      </c>
      <c r="AD822">
        <f t="shared" si="167"/>
        <v>10577.258999999998</v>
      </c>
      <c r="AE822">
        <f t="shared" si="168"/>
        <v>6069.6194999999989</v>
      </c>
    </row>
    <row r="823" spans="1:31" ht="15.75" customHeight="1" x14ac:dyDescent="0.2">
      <c r="A823" s="1"/>
      <c r="B823" s="6" t="s">
        <v>856</v>
      </c>
      <c r="C823" s="6" t="s">
        <v>42</v>
      </c>
      <c r="D823" s="6" t="s">
        <v>43</v>
      </c>
      <c r="E823" s="6" t="s">
        <v>27</v>
      </c>
      <c r="F823" s="6" t="s">
        <v>31</v>
      </c>
      <c r="G823" s="6" t="s">
        <v>28</v>
      </c>
      <c r="H823" s="7">
        <v>52.89</v>
      </c>
      <c r="I823" s="9">
        <v>4</v>
      </c>
      <c r="J823" s="7">
        <v>10.577999999999999</v>
      </c>
      <c r="K823" s="7">
        <v>222.13800000000001</v>
      </c>
      <c r="L823" s="12">
        <v>43549</v>
      </c>
      <c r="M823" s="14">
        <v>0.68888888888888888</v>
      </c>
      <c r="N823" s="6" t="s">
        <v>23</v>
      </c>
      <c r="O823" s="7">
        <v>211.56</v>
      </c>
      <c r="P823" s="2">
        <v>4.7619047620000003</v>
      </c>
      <c r="Q823" s="7">
        <v>10.577999999999999</v>
      </c>
      <c r="R823" s="8">
        <v>6.7</v>
      </c>
      <c r="S823" s="16">
        <f t="shared" si="156"/>
        <v>55923.714</v>
      </c>
      <c r="T823" s="16">
        <f t="shared" si="157"/>
        <v>10.6785</v>
      </c>
      <c r="U823" s="17">
        <f t="shared" si="158"/>
        <v>1022.49</v>
      </c>
      <c r="V823">
        <f t="shared" si="159"/>
        <v>180</v>
      </c>
      <c r="W823">
        <f t="shared" si="160"/>
        <v>595</v>
      </c>
      <c r="X823">
        <f t="shared" si="161"/>
        <v>180</v>
      </c>
      <c r="Y823" s="17">
        <f t="shared" si="162"/>
        <v>310.68729999999999</v>
      </c>
      <c r="Z823" t="str">
        <f t="shared" si="163"/>
        <v>Bad Product</v>
      </c>
      <c r="AA823" t="str">
        <f t="shared" si="164"/>
        <v>Bad</v>
      </c>
      <c r="AB823" t="str">
        <f t="shared" si="165"/>
        <v>Medium</v>
      </c>
      <c r="AC823">
        <f t="shared" si="166"/>
        <v>19049.089499999998</v>
      </c>
      <c r="AD823">
        <f t="shared" si="167"/>
        <v>10577.258999999998</v>
      </c>
      <c r="AE823">
        <f t="shared" si="168"/>
        <v>6069.6194999999989</v>
      </c>
    </row>
    <row r="824" spans="1:31" ht="15.75" customHeight="1" x14ac:dyDescent="0.2">
      <c r="A824" s="1"/>
      <c r="B824" s="6" t="s">
        <v>857</v>
      </c>
      <c r="C824" s="6" t="s">
        <v>18</v>
      </c>
      <c r="D824" s="6" t="s">
        <v>19</v>
      </c>
      <c r="E824" s="6" t="s">
        <v>20</v>
      </c>
      <c r="F824" s="6" t="s">
        <v>21</v>
      </c>
      <c r="G824" s="6" t="s">
        <v>32</v>
      </c>
      <c r="H824" s="7">
        <v>47.68</v>
      </c>
      <c r="I824" s="9">
        <v>2</v>
      </c>
      <c r="J824" s="7">
        <v>4.7679999999999998</v>
      </c>
      <c r="K824" s="7">
        <v>100.128</v>
      </c>
      <c r="L824" s="12">
        <v>43520</v>
      </c>
      <c r="M824" s="14">
        <v>0.4236111111111111</v>
      </c>
      <c r="N824" s="6" t="s">
        <v>33</v>
      </c>
      <c r="O824" s="7">
        <v>95.36</v>
      </c>
      <c r="P824" s="2">
        <v>4.7619047620000003</v>
      </c>
      <c r="Q824" s="7">
        <v>4.7679999999999998</v>
      </c>
      <c r="R824" s="8">
        <v>4.0999999999999996</v>
      </c>
      <c r="S824" s="16">
        <f t="shared" si="156"/>
        <v>55701.575999999994</v>
      </c>
      <c r="T824" s="16">
        <f t="shared" si="157"/>
        <v>10.6785</v>
      </c>
      <c r="U824" s="17">
        <f t="shared" si="158"/>
        <v>1022.49</v>
      </c>
      <c r="V824">
        <f t="shared" si="159"/>
        <v>179</v>
      </c>
      <c r="W824">
        <f t="shared" si="160"/>
        <v>595</v>
      </c>
      <c r="X824">
        <f t="shared" si="161"/>
        <v>179</v>
      </c>
      <c r="Y824" s="17">
        <f t="shared" si="162"/>
        <v>311.1819888268156</v>
      </c>
      <c r="Z824" t="str">
        <f t="shared" si="163"/>
        <v>Bad Product</v>
      </c>
      <c r="AA824" t="str">
        <f t="shared" si="164"/>
        <v>Bad</v>
      </c>
      <c r="AB824" t="str">
        <f t="shared" si="165"/>
        <v>Low</v>
      </c>
      <c r="AC824">
        <f t="shared" si="166"/>
        <v>18826.951499999999</v>
      </c>
      <c r="AD824">
        <f t="shared" si="167"/>
        <v>10577.258999999998</v>
      </c>
      <c r="AE824">
        <f t="shared" si="168"/>
        <v>6069.6194999999989</v>
      </c>
    </row>
    <row r="825" spans="1:31" ht="15.75" customHeight="1" x14ac:dyDescent="0.2">
      <c r="A825" s="1"/>
      <c r="B825" s="6" t="s">
        <v>858</v>
      </c>
      <c r="C825" s="6" t="s">
        <v>25</v>
      </c>
      <c r="D825" s="6" t="s">
        <v>26</v>
      </c>
      <c r="E825" s="6" t="s">
        <v>20</v>
      </c>
      <c r="F825" s="6" t="s">
        <v>31</v>
      </c>
      <c r="G825" s="6" t="s">
        <v>36</v>
      </c>
      <c r="H825" s="7">
        <v>10.17</v>
      </c>
      <c r="I825" s="9">
        <v>1</v>
      </c>
      <c r="J825" s="7">
        <v>0.50849999999999995</v>
      </c>
      <c r="K825" s="7">
        <v>10.6785</v>
      </c>
      <c r="L825" s="12">
        <v>43503</v>
      </c>
      <c r="M825" s="14">
        <v>0.59375</v>
      </c>
      <c r="N825" s="6" t="s">
        <v>29</v>
      </c>
      <c r="O825" s="7">
        <v>10.17</v>
      </c>
      <c r="P825" s="2">
        <v>4.7619047620000003</v>
      </c>
      <c r="Q825" s="7">
        <v>0.50849999999999995</v>
      </c>
      <c r="R825" s="8">
        <v>5.9</v>
      </c>
      <c r="S825" s="16">
        <f t="shared" si="156"/>
        <v>55601.447999999997</v>
      </c>
      <c r="T825" s="16">
        <f t="shared" si="157"/>
        <v>10.6785</v>
      </c>
      <c r="U825" s="17">
        <f t="shared" si="158"/>
        <v>1022.49</v>
      </c>
      <c r="V825">
        <f t="shared" si="159"/>
        <v>178</v>
      </c>
      <c r="W825">
        <f t="shared" si="160"/>
        <v>595</v>
      </c>
      <c r="X825">
        <f t="shared" si="161"/>
        <v>178</v>
      </c>
      <c r="Y825" s="17">
        <f t="shared" si="162"/>
        <v>312.3676853932584</v>
      </c>
      <c r="Z825" t="str">
        <f t="shared" si="163"/>
        <v>Bad Product</v>
      </c>
      <c r="AA825" t="str">
        <f t="shared" si="164"/>
        <v>Bad</v>
      </c>
      <c r="AB825" t="str">
        <f t="shared" si="165"/>
        <v>Low</v>
      </c>
      <c r="AC825">
        <f t="shared" si="166"/>
        <v>18826.951499999999</v>
      </c>
      <c r="AD825">
        <f t="shared" si="167"/>
        <v>10577.258999999998</v>
      </c>
      <c r="AE825">
        <f t="shared" si="168"/>
        <v>6069.6194999999989</v>
      </c>
    </row>
    <row r="826" spans="1:31" ht="15.75" customHeight="1" x14ac:dyDescent="0.2">
      <c r="A826" s="1"/>
      <c r="B826" s="6" t="s">
        <v>859</v>
      </c>
      <c r="C826" s="6" t="s">
        <v>18</v>
      </c>
      <c r="D826" s="6" t="s">
        <v>19</v>
      </c>
      <c r="E826" s="6" t="s">
        <v>27</v>
      </c>
      <c r="F826" s="6" t="s">
        <v>21</v>
      </c>
      <c r="G826" s="6" t="s">
        <v>22</v>
      </c>
      <c r="H826" s="7">
        <v>68.709999999999994</v>
      </c>
      <c r="I826" s="9">
        <v>3</v>
      </c>
      <c r="J826" s="7">
        <v>10.3065</v>
      </c>
      <c r="K826" s="7">
        <v>216.4365</v>
      </c>
      <c r="L826" s="12">
        <v>43528</v>
      </c>
      <c r="M826" s="14">
        <v>0.4201388888888889</v>
      </c>
      <c r="N826" s="6" t="s">
        <v>29</v>
      </c>
      <c r="O826" s="7">
        <v>206.13</v>
      </c>
      <c r="P826" s="2">
        <v>4.7619047620000003</v>
      </c>
      <c r="Q826" s="7">
        <v>10.3065</v>
      </c>
      <c r="R826" s="8">
        <v>8.6999999999999993</v>
      </c>
      <c r="S826" s="16">
        <f t="shared" si="156"/>
        <v>55590.769499999988</v>
      </c>
      <c r="T826" s="16">
        <f t="shared" si="157"/>
        <v>16.274999999999999</v>
      </c>
      <c r="U826" s="17">
        <f t="shared" si="158"/>
        <v>1022.49</v>
      </c>
      <c r="V826">
        <f t="shared" si="159"/>
        <v>177</v>
      </c>
      <c r="W826">
        <f t="shared" si="160"/>
        <v>595</v>
      </c>
      <c r="X826">
        <f t="shared" si="161"/>
        <v>177</v>
      </c>
      <c r="Y826" s="17">
        <f t="shared" si="162"/>
        <v>314.07214406779656</v>
      </c>
      <c r="Z826" t="str">
        <f t="shared" si="163"/>
        <v>Good Product</v>
      </c>
      <c r="AA826" t="str">
        <f t="shared" si="164"/>
        <v>Bad</v>
      </c>
      <c r="AB826" t="str">
        <f t="shared" si="165"/>
        <v>High</v>
      </c>
      <c r="AC826">
        <f t="shared" si="166"/>
        <v>18826.951499999999</v>
      </c>
      <c r="AD826">
        <f t="shared" si="167"/>
        <v>10577.258999999998</v>
      </c>
      <c r="AE826">
        <f t="shared" si="168"/>
        <v>6069.6194999999989</v>
      </c>
    </row>
    <row r="827" spans="1:31" ht="15.75" customHeight="1" x14ac:dyDescent="0.2">
      <c r="A827" s="1"/>
      <c r="B827" s="6" t="s">
        <v>860</v>
      </c>
      <c r="C827" s="6" t="s">
        <v>42</v>
      </c>
      <c r="D827" s="6" t="s">
        <v>43</v>
      </c>
      <c r="E827" s="6" t="s">
        <v>20</v>
      </c>
      <c r="F827" s="6" t="s">
        <v>21</v>
      </c>
      <c r="G827" s="6" t="s">
        <v>36</v>
      </c>
      <c r="H827" s="7">
        <v>60.08</v>
      </c>
      <c r="I827" s="9">
        <v>7</v>
      </c>
      <c r="J827" s="7">
        <v>21.027999999999999</v>
      </c>
      <c r="K827" s="7">
        <v>441.58800000000002</v>
      </c>
      <c r="L827" s="12">
        <v>43510</v>
      </c>
      <c r="M827" s="14">
        <v>0.48333333333333334</v>
      </c>
      <c r="N827" s="6" t="s">
        <v>33</v>
      </c>
      <c r="O827" s="7">
        <v>420.56</v>
      </c>
      <c r="P827" s="2">
        <v>4.7619047620000003</v>
      </c>
      <c r="Q827" s="7">
        <v>21.027999999999999</v>
      </c>
      <c r="R827" s="8">
        <v>4.5</v>
      </c>
      <c r="S827" s="16">
        <f t="shared" si="156"/>
        <v>55374.332999999991</v>
      </c>
      <c r="T827" s="16">
        <f t="shared" si="157"/>
        <v>16.274999999999999</v>
      </c>
      <c r="U827" s="17">
        <f t="shared" si="158"/>
        <v>1022.49</v>
      </c>
      <c r="V827">
        <f t="shared" si="159"/>
        <v>176</v>
      </c>
      <c r="W827">
        <f t="shared" si="160"/>
        <v>595</v>
      </c>
      <c r="X827">
        <f t="shared" si="161"/>
        <v>176</v>
      </c>
      <c r="Y827" s="17">
        <f t="shared" si="162"/>
        <v>314.6268920454545</v>
      </c>
      <c r="Z827" t="str">
        <f t="shared" si="163"/>
        <v>Bad Product</v>
      </c>
      <c r="AA827" t="str">
        <f t="shared" si="164"/>
        <v>Bad</v>
      </c>
      <c r="AB827" t="str">
        <f t="shared" si="165"/>
        <v>Low</v>
      </c>
      <c r="AC827">
        <f t="shared" si="166"/>
        <v>18826.951499999999</v>
      </c>
      <c r="AD827">
        <f t="shared" si="167"/>
        <v>10577.258999999998</v>
      </c>
      <c r="AE827">
        <f t="shared" si="168"/>
        <v>6069.6194999999989</v>
      </c>
    </row>
    <row r="828" spans="1:31" ht="15.75" customHeight="1" x14ac:dyDescent="0.2">
      <c r="A828" s="1"/>
      <c r="B828" s="6" t="s">
        <v>861</v>
      </c>
      <c r="C828" s="6" t="s">
        <v>18</v>
      </c>
      <c r="D828" s="6" t="s">
        <v>19</v>
      </c>
      <c r="E828" s="6" t="s">
        <v>20</v>
      </c>
      <c r="F828" s="6" t="s">
        <v>21</v>
      </c>
      <c r="G828" s="6" t="s">
        <v>36</v>
      </c>
      <c r="H828" s="7">
        <v>22.01</v>
      </c>
      <c r="I828" s="9">
        <v>4</v>
      </c>
      <c r="J828" s="7">
        <v>4.4020000000000001</v>
      </c>
      <c r="K828" s="7">
        <v>92.441999999999993</v>
      </c>
      <c r="L828" s="12">
        <v>43494</v>
      </c>
      <c r="M828" s="14">
        <v>0.76041666666666663</v>
      </c>
      <c r="N828" s="6" t="s">
        <v>33</v>
      </c>
      <c r="O828" s="7">
        <v>88.04</v>
      </c>
      <c r="P828" s="2">
        <v>4.7619047620000003</v>
      </c>
      <c r="Q828" s="7">
        <v>4.4020000000000001</v>
      </c>
      <c r="R828" s="8">
        <v>6.6</v>
      </c>
      <c r="S828" s="16">
        <f t="shared" si="156"/>
        <v>54932.745000000003</v>
      </c>
      <c r="T828" s="16">
        <f t="shared" si="157"/>
        <v>16.274999999999999</v>
      </c>
      <c r="U828" s="17">
        <f t="shared" si="158"/>
        <v>1022.49</v>
      </c>
      <c r="V828">
        <f t="shared" si="159"/>
        <v>175</v>
      </c>
      <c r="W828">
        <f t="shared" si="160"/>
        <v>595</v>
      </c>
      <c r="X828">
        <f t="shared" si="161"/>
        <v>175</v>
      </c>
      <c r="Y828" s="17">
        <f t="shared" si="162"/>
        <v>313.90140000000002</v>
      </c>
      <c r="Z828" t="str">
        <f t="shared" si="163"/>
        <v>Bad Product</v>
      </c>
      <c r="AA828" t="str">
        <f t="shared" si="164"/>
        <v>Bad</v>
      </c>
      <c r="AB828" t="str">
        <f t="shared" si="165"/>
        <v>Medium</v>
      </c>
      <c r="AC828">
        <f t="shared" si="166"/>
        <v>18385.363499999999</v>
      </c>
      <c r="AD828">
        <f t="shared" si="167"/>
        <v>10135.670999999998</v>
      </c>
      <c r="AE828">
        <f t="shared" si="168"/>
        <v>6069.6194999999989</v>
      </c>
    </row>
    <row r="829" spans="1:31" ht="15.75" customHeight="1" x14ac:dyDescent="0.2">
      <c r="A829" s="1"/>
      <c r="B829" s="6" t="s">
        <v>862</v>
      </c>
      <c r="C829" s="6" t="s">
        <v>42</v>
      </c>
      <c r="D829" s="6" t="s">
        <v>43</v>
      </c>
      <c r="E829" s="6" t="s">
        <v>20</v>
      </c>
      <c r="F829" s="6" t="s">
        <v>21</v>
      </c>
      <c r="G829" s="6" t="s">
        <v>22</v>
      </c>
      <c r="H829" s="7">
        <v>72.11</v>
      </c>
      <c r="I829" s="9">
        <v>9</v>
      </c>
      <c r="J829" s="7">
        <v>32.4495</v>
      </c>
      <c r="K829" s="7">
        <v>681.43949999999995</v>
      </c>
      <c r="L829" s="12">
        <v>43493</v>
      </c>
      <c r="M829" s="14">
        <v>0.57847222222222228</v>
      </c>
      <c r="N829" s="6" t="s">
        <v>33</v>
      </c>
      <c r="O829" s="7">
        <v>648.99</v>
      </c>
      <c r="P829" s="2">
        <v>4.7619047620000003</v>
      </c>
      <c r="Q829" s="7">
        <v>32.4495</v>
      </c>
      <c r="R829" s="8">
        <v>7.7</v>
      </c>
      <c r="S829" s="16">
        <f t="shared" si="156"/>
        <v>54840.302999999993</v>
      </c>
      <c r="T829" s="16">
        <f t="shared" si="157"/>
        <v>16.274999999999999</v>
      </c>
      <c r="U829" s="17">
        <f t="shared" si="158"/>
        <v>1022.49</v>
      </c>
      <c r="V829">
        <f t="shared" si="159"/>
        <v>174</v>
      </c>
      <c r="W829">
        <f t="shared" si="160"/>
        <v>595</v>
      </c>
      <c r="X829">
        <f t="shared" si="161"/>
        <v>174</v>
      </c>
      <c r="Y829" s="17">
        <f t="shared" si="162"/>
        <v>315.17415517241375</v>
      </c>
      <c r="Z829" t="str">
        <f t="shared" si="163"/>
        <v>Bad Product</v>
      </c>
      <c r="AA829" t="str">
        <f t="shared" si="164"/>
        <v>Bad</v>
      </c>
      <c r="AB829" t="str">
        <f t="shared" si="165"/>
        <v>Medium</v>
      </c>
      <c r="AC829">
        <f t="shared" si="166"/>
        <v>18385.363499999999</v>
      </c>
      <c r="AD829">
        <f t="shared" si="167"/>
        <v>10135.670999999998</v>
      </c>
      <c r="AE829">
        <f t="shared" si="168"/>
        <v>6069.6194999999989</v>
      </c>
    </row>
    <row r="830" spans="1:31" ht="15.75" customHeight="1" x14ac:dyDescent="0.2">
      <c r="A830" s="1"/>
      <c r="B830" s="6" t="s">
        <v>863</v>
      </c>
      <c r="C830" s="6" t="s">
        <v>18</v>
      </c>
      <c r="D830" s="6" t="s">
        <v>19</v>
      </c>
      <c r="E830" s="6" t="s">
        <v>20</v>
      </c>
      <c r="F830" s="6" t="s">
        <v>31</v>
      </c>
      <c r="G830" s="6" t="s">
        <v>46</v>
      </c>
      <c r="H830" s="7">
        <v>41.28</v>
      </c>
      <c r="I830" s="9">
        <v>3</v>
      </c>
      <c r="J830" s="7">
        <v>6.1920000000000002</v>
      </c>
      <c r="K830" s="7">
        <v>130.03200000000001</v>
      </c>
      <c r="L830" s="12">
        <v>43550</v>
      </c>
      <c r="M830" s="14">
        <v>0.77569444444444446</v>
      </c>
      <c r="N830" s="6" t="s">
        <v>33</v>
      </c>
      <c r="O830" s="7">
        <v>123.84</v>
      </c>
      <c r="P830" s="2">
        <v>4.7619047620000003</v>
      </c>
      <c r="Q830" s="7">
        <v>6.1920000000000002</v>
      </c>
      <c r="R830" s="8">
        <v>8.5</v>
      </c>
      <c r="S830" s="16">
        <f t="shared" si="156"/>
        <v>54158.863499999999</v>
      </c>
      <c r="T830" s="16">
        <f t="shared" si="157"/>
        <v>16.274999999999999</v>
      </c>
      <c r="U830" s="17">
        <f t="shared" si="158"/>
        <v>1022.49</v>
      </c>
      <c r="V830">
        <f t="shared" si="159"/>
        <v>173</v>
      </c>
      <c r="W830">
        <f t="shared" si="160"/>
        <v>595</v>
      </c>
      <c r="X830">
        <f t="shared" si="161"/>
        <v>173</v>
      </c>
      <c r="Y830" s="17">
        <f t="shared" si="162"/>
        <v>313.05701445086703</v>
      </c>
      <c r="Z830" t="str">
        <f t="shared" si="163"/>
        <v>Good Product</v>
      </c>
      <c r="AA830" t="str">
        <f t="shared" si="164"/>
        <v>Bad</v>
      </c>
      <c r="AB830" t="str">
        <f t="shared" si="165"/>
        <v>High</v>
      </c>
      <c r="AC830">
        <f t="shared" si="166"/>
        <v>17703.923999999999</v>
      </c>
      <c r="AD830">
        <f t="shared" si="167"/>
        <v>9454.2314999999981</v>
      </c>
      <c r="AE830">
        <f t="shared" si="168"/>
        <v>6069.6194999999989</v>
      </c>
    </row>
    <row r="831" spans="1:31" ht="15.75" customHeight="1" x14ac:dyDescent="0.2">
      <c r="A831" s="1"/>
      <c r="B831" s="6" t="s">
        <v>864</v>
      </c>
      <c r="C831" s="6" t="s">
        <v>25</v>
      </c>
      <c r="D831" s="6" t="s">
        <v>26</v>
      </c>
      <c r="E831" s="6" t="s">
        <v>27</v>
      </c>
      <c r="F831" s="6" t="s">
        <v>31</v>
      </c>
      <c r="G831" s="6" t="s">
        <v>28</v>
      </c>
      <c r="H831" s="7">
        <v>64.95</v>
      </c>
      <c r="I831" s="9">
        <v>10</v>
      </c>
      <c r="J831" s="7">
        <v>32.475000000000001</v>
      </c>
      <c r="K831" s="7">
        <v>681.97500000000002</v>
      </c>
      <c r="L831" s="12">
        <v>43548</v>
      </c>
      <c r="M831" s="14">
        <v>0.76875000000000004</v>
      </c>
      <c r="N831" s="6" t="s">
        <v>29</v>
      </c>
      <c r="O831" s="7">
        <v>649.5</v>
      </c>
      <c r="P831" s="2">
        <v>4.7619047620000003</v>
      </c>
      <c r="Q831" s="7">
        <v>32.475000000000001</v>
      </c>
      <c r="R831" s="8">
        <v>5.2</v>
      </c>
      <c r="S831" s="16">
        <f t="shared" si="156"/>
        <v>54028.831500000008</v>
      </c>
      <c r="T831" s="16">
        <f t="shared" si="157"/>
        <v>16.274999999999999</v>
      </c>
      <c r="U831" s="17">
        <f t="shared" si="158"/>
        <v>1022.49</v>
      </c>
      <c r="V831">
        <f t="shared" si="159"/>
        <v>172</v>
      </c>
      <c r="W831">
        <f t="shared" si="160"/>
        <v>595</v>
      </c>
      <c r="X831">
        <f t="shared" si="161"/>
        <v>172</v>
      </c>
      <c r="Y831" s="17">
        <f t="shared" si="162"/>
        <v>314.12111337209308</v>
      </c>
      <c r="Z831" t="str">
        <f t="shared" si="163"/>
        <v>Bad Product</v>
      </c>
      <c r="AA831" t="str">
        <f t="shared" si="164"/>
        <v>Bad</v>
      </c>
      <c r="AB831" t="str">
        <f t="shared" si="165"/>
        <v>Low</v>
      </c>
      <c r="AC831">
        <f t="shared" si="166"/>
        <v>17703.923999999999</v>
      </c>
      <c r="AD831">
        <f t="shared" si="167"/>
        <v>9454.2314999999981</v>
      </c>
      <c r="AE831">
        <f t="shared" si="168"/>
        <v>5939.5874999999996</v>
      </c>
    </row>
    <row r="832" spans="1:31" ht="15.75" customHeight="1" x14ac:dyDescent="0.2">
      <c r="A832" s="1"/>
      <c r="B832" s="6" t="s">
        <v>865</v>
      </c>
      <c r="C832" s="6" t="s">
        <v>18</v>
      </c>
      <c r="D832" s="6" t="s">
        <v>19</v>
      </c>
      <c r="E832" s="6" t="s">
        <v>20</v>
      </c>
      <c r="F832" s="6" t="s">
        <v>21</v>
      </c>
      <c r="G832" s="6" t="s">
        <v>28</v>
      </c>
      <c r="H832" s="7">
        <v>74.22</v>
      </c>
      <c r="I832" s="9">
        <v>10</v>
      </c>
      <c r="J832" s="7">
        <v>37.11</v>
      </c>
      <c r="K832" s="7">
        <v>779.31</v>
      </c>
      <c r="L832" s="12">
        <v>43466</v>
      </c>
      <c r="M832" s="14">
        <v>0.61250000000000004</v>
      </c>
      <c r="N832" s="6" t="s">
        <v>33</v>
      </c>
      <c r="O832" s="7">
        <v>742.2</v>
      </c>
      <c r="P832" s="2">
        <v>4.7619047620000003</v>
      </c>
      <c r="Q832" s="7">
        <v>37.11</v>
      </c>
      <c r="R832" s="8">
        <v>4.3</v>
      </c>
      <c r="S832" s="16">
        <f t="shared" si="156"/>
        <v>53346.856500000002</v>
      </c>
      <c r="T832" s="16">
        <f t="shared" si="157"/>
        <v>16.274999999999999</v>
      </c>
      <c r="U832" s="17">
        <f t="shared" si="158"/>
        <v>1022.49</v>
      </c>
      <c r="V832">
        <f t="shared" si="159"/>
        <v>171</v>
      </c>
      <c r="W832">
        <f t="shared" si="160"/>
        <v>595</v>
      </c>
      <c r="X832">
        <f t="shared" si="161"/>
        <v>171</v>
      </c>
      <c r="Y832" s="17">
        <f t="shared" si="162"/>
        <v>311.96992105263161</v>
      </c>
      <c r="Z832" t="str">
        <f t="shared" si="163"/>
        <v>Bad Product</v>
      </c>
      <c r="AA832" t="str">
        <f t="shared" si="164"/>
        <v>Bad</v>
      </c>
      <c r="AB832" t="str">
        <f t="shared" si="165"/>
        <v>Low</v>
      </c>
      <c r="AC832">
        <f t="shared" si="166"/>
        <v>17703.923999999999</v>
      </c>
      <c r="AD832">
        <f t="shared" si="167"/>
        <v>9454.2314999999981</v>
      </c>
      <c r="AE832">
        <f t="shared" si="168"/>
        <v>5939.5874999999996</v>
      </c>
    </row>
    <row r="833" spans="1:31" ht="15.75" customHeight="1" x14ac:dyDescent="0.2">
      <c r="A833" s="1"/>
      <c r="B833" s="6" t="s">
        <v>866</v>
      </c>
      <c r="C833" s="6" t="s">
        <v>18</v>
      </c>
      <c r="D833" s="6" t="s">
        <v>19</v>
      </c>
      <c r="E833" s="6" t="s">
        <v>27</v>
      </c>
      <c r="F833" s="6" t="s">
        <v>31</v>
      </c>
      <c r="G833" s="6" t="s">
        <v>28</v>
      </c>
      <c r="H833" s="7">
        <v>10.56</v>
      </c>
      <c r="I833" s="9">
        <v>8</v>
      </c>
      <c r="J833" s="7">
        <v>4.2240000000000002</v>
      </c>
      <c r="K833" s="7">
        <v>88.703999999999994</v>
      </c>
      <c r="L833" s="12">
        <v>43489</v>
      </c>
      <c r="M833" s="14">
        <v>0.73819444444444449</v>
      </c>
      <c r="N833" s="6" t="s">
        <v>29</v>
      </c>
      <c r="O833" s="7">
        <v>84.48</v>
      </c>
      <c r="P833" s="2">
        <v>4.7619047620000003</v>
      </c>
      <c r="Q833" s="7">
        <v>4.2240000000000002</v>
      </c>
      <c r="R833" s="8">
        <v>7.6</v>
      </c>
      <c r="S833" s="16">
        <f t="shared" si="156"/>
        <v>52567.546500000004</v>
      </c>
      <c r="T833" s="16">
        <f t="shared" si="157"/>
        <v>16.274999999999999</v>
      </c>
      <c r="U833" s="17">
        <f t="shared" si="158"/>
        <v>1022.49</v>
      </c>
      <c r="V833">
        <f t="shared" si="159"/>
        <v>170</v>
      </c>
      <c r="W833">
        <f t="shared" si="160"/>
        <v>595</v>
      </c>
      <c r="X833">
        <f t="shared" si="161"/>
        <v>170</v>
      </c>
      <c r="Y833" s="17">
        <f t="shared" si="162"/>
        <v>309.22086176470589</v>
      </c>
      <c r="Z833" t="str">
        <f t="shared" si="163"/>
        <v>Bad Product</v>
      </c>
      <c r="AA833" t="str">
        <f t="shared" si="164"/>
        <v>Bad</v>
      </c>
      <c r="AB833" t="str">
        <f t="shared" si="165"/>
        <v>Medium</v>
      </c>
      <c r="AC833">
        <f t="shared" si="166"/>
        <v>17703.923999999999</v>
      </c>
      <c r="AD833">
        <f t="shared" si="167"/>
        <v>9454.2314999999981</v>
      </c>
      <c r="AE833">
        <f t="shared" si="168"/>
        <v>5939.5874999999996</v>
      </c>
    </row>
    <row r="834" spans="1:31" ht="15.75" customHeight="1" x14ac:dyDescent="0.2">
      <c r="A834" s="1"/>
      <c r="B834" s="6" t="s">
        <v>867</v>
      </c>
      <c r="C834" s="6" t="s">
        <v>42</v>
      </c>
      <c r="D834" s="6" t="s">
        <v>43</v>
      </c>
      <c r="E834" s="6" t="s">
        <v>27</v>
      </c>
      <c r="F834" s="6" t="s">
        <v>31</v>
      </c>
      <c r="G834" s="6" t="s">
        <v>22</v>
      </c>
      <c r="H834" s="7">
        <v>62.57</v>
      </c>
      <c r="I834" s="9">
        <v>4</v>
      </c>
      <c r="J834" s="7">
        <v>12.513999999999999</v>
      </c>
      <c r="K834" s="7">
        <v>262.79399999999998</v>
      </c>
      <c r="L834" s="12">
        <v>43521</v>
      </c>
      <c r="M834" s="14">
        <v>0.77569444444444446</v>
      </c>
      <c r="N834" s="6" t="s">
        <v>29</v>
      </c>
      <c r="O834" s="7">
        <v>250.28</v>
      </c>
      <c r="P834" s="2">
        <v>4.7619047620000003</v>
      </c>
      <c r="Q834" s="7">
        <v>12.513999999999999</v>
      </c>
      <c r="R834" s="8">
        <v>9.5</v>
      </c>
      <c r="S834" s="16">
        <f t="shared" si="156"/>
        <v>52478.842500000006</v>
      </c>
      <c r="T834" s="16">
        <f t="shared" si="157"/>
        <v>16.274999999999999</v>
      </c>
      <c r="U834" s="17">
        <f t="shared" si="158"/>
        <v>1022.49</v>
      </c>
      <c r="V834">
        <f t="shared" si="159"/>
        <v>169</v>
      </c>
      <c r="W834">
        <f t="shared" si="160"/>
        <v>595</v>
      </c>
      <c r="X834">
        <f t="shared" si="161"/>
        <v>169</v>
      </c>
      <c r="Y834" s="17">
        <f t="shared" si="162"/>
        <v>310.52569526627224</v>
      </c>
      <c r="Z834" t="str">
        <f t="shared" si="163"/>
        <v>Good Product</v>
      </c>
      <c r="AA834" t="str">
        <f t="shared" si="164"/>
        <v>Bad</v>
      </c>
      <c r="AB834" t="str">
        <f t="shared" si="165"/>
        <v>High</v>
      </c>
      <c r="AC834">
        <f t="shared" si="166"/>
        <v>17703.923999999999</v>
      </c>
      <c r="AD834">
        <f t="shared" si="167"/>
        <v>9454.2314999999981</v>
      </c>
      <c r="AE834">
        <f t="shared" si="168"/>
        <v>5850.883499999999</v>
      </c>
    </row>
    <row r="835" spans="1:31" ht="15.75" customHeight="1" x14ac:dyDescent="0.2">
      <c r="A835" s="1"/>
      <c r="B835" s="6" t="s">
        <v>868</v>
      </c>
      <c r="C835" s="6" t="s">
        <v>42</v>
      </c>
      <c r="D835" s="6" t="s">
        <v>43</v>
      </c>
      <c r="E835" s="6" t="s">
        <v>20</v>
      </c>
      <c r="F835" s="6" t="s">
        <v>21</v>
      </c>
      <c r="G835" s="6" t="s">
        <v>36</v>
      </c>
      <c r="H835" s="7">
        <v>11.85</v>
      </c>
      <c r="I835" s="9">
        <v>8</v>
      </c>
      <c r="J835" s="7">
        <v>4.74</v>
      </c>
      <c r="K835" s="7">
        <v>99.54</v>
      </c>
      <c r="L835" s="12">
        <v>43474</v>
      </c>
      <c r="M835" s="14">
        <v>0.69027777777777777</v>
      </c>
      <c r="N835" s="6" t="s">
        <v>29</v>
      </c>
      <c r="O835" s="7">
        <v>94.8</v>
      </c>
      <c r="P835" s="2">
        <v>4.7619047620000003</v>
      </c>
      <c r="Q835" s="7">
        <v>4.74</v>
      </c>
      <c r="R835" s="8">
        <v>4.0999999999999996</v>
      </c>
      <c r="S835" s="16">
        <f t="shared" si="156"/>
        <v>52216.048499999997</v>
      </c>
      <c r="T835" s="16">
        <f t="shared" si="157"/>
        <v>16.274999999999999</v>
      </c>
      <c r="U835" s="17">
        <f t="shared" si="158"/>
        <v>1022.49</v>
      </c>
      <c r="V835">
        <f t="shared" si="159"/>
        <v>168</v>
      </c>
      <c r="W835">
        <f t="shared" si="160"/>
        <v>595</v>
      </c>
      <c r="X835">
        <f t="shared" si="161"/>
        <v>168</v>
      </c>
      <c r="Y835" s="17">
        <f t="shared" si="162"/>
        <v>310.80981249999996</v>
      </c>
      <c r="Z835" t="str">
        <f t="shared" si="163"/>
        <v>Bad Product</v>
      </c>
      <c r="AA835" t="str">
        <f t="shared" si="164"/>
        <v>Bad</v>
      </c>
      <c r="AB835" t="str">
        <f t="shared" si="165"/>
        <v>Low</v>
      </c>
      <c r="AC835">
        <f t="shared" si="166"/>
        <v>17441.129999999997</v>
      </c>
      <c r="AD835">
        <f t="shared" si="167"/>
        <v>9454.2314999999981</v>
      </c>
      <c r="AE835">
        <f t="shared" si="168"/>
        <v>5850.883499999999</v>
      </c>
    </row>
    <row r="836" spans="1:31" ht="15.75" customHeight="1" x14ac:dyDescent="0.2">
      <c r="A836" s="1"/>
      <c r="B836" s="6" t="s">
        <v>869</v>
      </c>
      <c r="C836" s="6" t="s">
        <v>18</v>
      </c>
      <c r="D836" s="6" t="s">
        <v>19</v>
      </c>
      <c r="E836" s="6" t="s">
        <v>20</v>
      </c>
      <c r="F836" s="6" t="s">
        <v>31</v>
      </c>
      <c r="G836" s="6" t="s">
        <v>22</v>
      </c>
      <c r="H836" s="7">
        <v>91.3</v>
      </c>
      <c r="I836" s="9">
        <v>1</v>
      </c>
      <c r="J836" s="7">
        <v>4.5650000000000004</v>
      </c>
      <c r="K836" s="7">
        <v>95.864999999999995</v>
      </c>
      <c r="L836" s="12">
        <v>43510</v>
      </c>
      <c r="M836" s="14">
        <v>0.61250000000000004</v>
      </c>
      <c r="N836" s="6" t="s">
        <v>23</v>
      </c>
      <c r="O836" s="7">
        <v>91.3</v>
      </c>
      <c r="P836" s="2">
        <v>4.7619047620000003</v>
      </c>
      <c r="Q836" s="7">
        <v>4.5650000000000004</v>
      </c>
      <c r="R836" s="8">
        <v>9.1999999999999993</v>
      </c>
      <c r="S836" s="16">
        <f t="shared" ref="S836:S899" si="169">SUM(K836:K1835)</f>
        <v>52116.508500000004</v>
      </c>
      <c r="T836" s="16">
        <f t="shared" ref="T836:T899" si="170">MIN(K836:K1835)</f>
        <v>16.274999999999999</v>
      </c>
      <c r="U836" s="17">
        <f t="shared" ref="U836:U899" si="171">MAX(K836:K1835)</f>
        <v>1022.49</v>
      </c>
      <c r="V836">
        <f t="shared" ref="V836:V899" si="172">COUNT(R836:R1835)</f>
        <v>167</v>
      </c>
      <c r="W836">
        <f t="shared" ref="W836:W899" si="173">COUNTBLANK(B1801:R1835)</f>
        <v>595</v>
      </c>
      <c r="X836">
        <f t="shared" ref="X836:X899" si="174">COUNTA(C836:C1835)</f>
        <v>167</v>
      </c>
      <c r="Y836" s="17">
        <f t="shared" ref="Y836:Y899" si="175">AVERAGE(K836:K1835)</f>
        <v>312.07490119760479</v>
      </c>
      <c r="Z836" t="str">
        <f t="shared" ref="Z836:Z899" si="176">IF(R836&gt;8,"Good Product","Bad Product")</f>
        <v>Good Product</v>
      </c>
      <c r="AA836" t="str">
        <f t="shared" ref="AA836:AA899" si="177">IF(AND(R836&gt;8,K836&gt;500),"Good","Bad")</f>
        <v>Bad</v>
      </c>
      <c r="AB836" t="str">
        <f t="shared" ref="AB836:AB899" si="178">IF(R836&gt;8,"High", IF(R836&lt;6.5,"Low","Medium"))</f>
        <v>High</v>
      </c>
      <c r="AC836">
        <f t="shared" ref="AC836:AC899" si="179">SUMIF(C836:C1835,"B",K836:K1835)</f>
        <v>17341.59</v>
      </c>
      <c r="AD836">
        <f t="shared" ref="AD836:AD899" si="180">SUMIFS(K836:K1835,C836:C1835,"B",F836:F1835,"Female")</f>
        <v>9354.691499999999</v>
      </c>
      <c r="AE836">
        <f t="shared" ref="AE836:AE899" si="181">SUMIFS(K836:K1835,C836:C1835,"A",F836:F1835,"Male")</f>
        <v>5850.883499999999</v>
      </c>
    </row>
    <row r="837" spans="1:31" ht="15.75" customHeight="1" x14ac:dyDescent="0.2">
      <c r="A837" s="1"/>
      <c r="B837" s="6" t="s">
        <v>870</v>
      </c>
      <c r="C837" s="6" t="s">
        <v>42</v>
      </c>
      <c r="D837" s="6" t="s">
        <v>43</v>
      </c>
      <c r="E837" s="6" t="s">
        <v>20</v>
      </c>
      <c r="F837" s="6" t="s">
        <v>21</v>
      </c>
      <c r="G837" s="6" t="s">
        <v>32</v>
      </c>
      <c r="H837" s="7">
        <v>40.729999999999997</v>
      </c>
      <c r="I837" s="9">
        <v>7</v>
      </c>
      <c r="J837" s="7">
        <v>14.2555</v>
      </c>
      <c r="K837" s="7">
        <v>299.3655</v>
      </c>
      <c r="L837" s="12">
        <v>43536</v>
      </c>
      <c r="M837" s="14">
        <v>0.45902777777777776</v>
      </c>
      <c r="N837" s="6" t="s">
        <v>23</v>
      </c>
      <c r="O837" s="7">
        <v>285.11</v>
      </c>
      <c r="P837" s="2">
        <v>4.7619047620000003</v>
      </c>
      <c r="Q837" s="7">
        <v>14.2555</v>
      </c>
      <c r="R837" s="8">
        <v>5.4</v>
      </c>
      <c r="S837" s="16">
        <f t="shared" si="169"/>
        <v>52020.643499999998</v>
      </c>
      <c r="T837" s="16">
        <f t="shared" si="170"/>
        <v>16.274999999999999</v>
      </c>
      <c r="U837" s="17">
        <f t="shared" si="171"/>
        <v>1022.49</v>
      </c>
      <c r="V837">
        <f t="shared" si="172"/>
        <v>166</v>
      </c>
      <c r="W837">
        <f t="shared" si="173"/>
        <v>595</v>
      </c>
      <c r="X837">
        <f t="shared" si="174"/>
        <v>166</v>
      </c>
      <c r="Y837" s="17">
        <f t="shared" si="175"/>
        <v>313.3773704819277</v>
      </c>
      <c r="Z837" t="str">
        <f t="shared" si="176"/>
        <v>Bad Product</v>
      </c>
      <c r="AA837" t="str">
        <f t="shared" si="177"/>
        <v>Bad</v>
      </c>
      <c r="AB837" t="str">
        <f t="shared" si="178"/>
        <v>Low</v>
      </c>
      <c r="AC837">
        <f t="shared" si="179"/>
        <v>17341.59</v>
      </c>
      <c r="AD837">
        <f t="shared" si="180"/>
        <v>9354.691499999999</v>
      </c>
      <c r="AE837">
        <f t="shared" si="181"/>
        <v>5755.0184999999992</v>
      </c>
    </row>
    <row r="838" spans="1:31" ht="15.75" customHeight="1" x14ac:dyDescent="0.2">
      <c r="A838" s="1"/>
      <c r="B838" s="6" t="s">
        <v>871</v>
      </c>
      <c r="C838" s="6" t="s">
        <v>18</v>
      </c>
      <c r="D838" s="6" t="s">
        <v>19</v>
      </c>
      <c r="E838" s="6" t="s">
        <v>27</v>
      </c>
      <c r="F838" s="6" t="s">
        <v>31</v>
      </c>
      <c r="G838" s="6" t="s">
        <v>46</v>
      </c>
      <c r="H838" s="7">
        <v>52.38</v>
      </c>
      <c r="I838" s="9">
        <v>1</v>
      </c>
      <c r="J838" s="7">
        <v>2.6190000000000002</v>
      </c>
      <c r="K838" s="7">
        <v>54.999000000000002</v>
      </c>
      <c r="L838" s="12">
        <v>43550</v>
      </c>
      <c r="M838" s="14">
        <v>0.82222222222222219</v>
      </c>
      <c r="N838" s="6" t="s">
        <v>29</v>
      </c>
      <c r="O838" s="7">
        <v>52.38</v>
      </c>
      <c r="P838" s="2">
        <v>4.7619047620000003</v>
      </c>
      <c r="Q838" s="7">
        <v>2.6190000000000002</v>
      </c>
      <c r="R838" s="8">
        <v>5.8</v>
      </c>
      <c r="S838" s="16">
        <f t="shared" si="169"/>
        <v>51721.278000000013</v>
      </c>
      <c r="T838" s="16">
        <f t="shared" si="170"/>
        <v>16.274999999999999</v>
      </c>
      <c r="U838" s="17">
        <f t="shared" si="171"/>
        <v>1022.49</v>
      </c>
      <c r="V838">
        <f t="shared" si="172"/>
        <v>165</v>
      </c>
      <c r="W838">
        <f t="shared" si="173"/>
        <v>595</v>
      </c>
      <c r="X838">
        <f t="shared" si="174"/>
        <v>165</v>
      </c>
      <c r="Y838" s="17">
        <f t="shared" si="175"/>
        <v>313.462290909091</v>
      </c>
      <c r="Z838" t="str">
        <f t="shared" si="176"/>
        <v>Bad Product</v>
      </c>
      <c r="AA838" t="str">
        <f t="shared" si="177"/>
        <v>Bad</v>
      </c>
      <c r="AB838" t="str">
        <f t="shared" si="178"/>
        <v>Low</v>
      </c>
      <c r="AC838">
        <f t="shared" si="179"/>
        <v>17042.224499999997</v>
      </c>
      <c r="AD838">
        <f t="shared" si="180"/>
        <v>9055.3260000000009</v>
      </c>
      <c r="AE838">
        <f t="shared" si="181"/>
        <v>5755.0184999999992</v>
      </c>
    </row>
    <row r="839" spans="1:31" ht="15.75" customHeight="1" x14ac:dyDescent="0.2">
      <c r="A839" s="1"/>
      <c r="B839" s="6" t="s">
        <v>872</v>
      </c>
      <c r="C839" s="6" t="s">
        <v>18</v>
      </c>
      <c r="D839" s="6" t="s">
        <v>19</v>
      </c>
      <c r="E839" s="6" t="s">
        <v>20</v>
      </c>
      <c r="F839" s="6" t="s">
        <v>31</v>
      </c>
      <c r="G839" s="6" t="s">
        <v>46</v>
      </c>
      <c r="H839" s="7">
        <v>38.54</v>
      </c>
      <c r="I839" s="9">
        <v>5</v>
      </c>
      <c r="J839" s="7">
        <v>9.6349999999999998</v>
      </c>
      <c r="K839" s="7">
        <v>202.33500000000001</v>
      </c>
      <c r="L839" s="12">
        <v>43474</v>
      </c>
      <c r="M839" s="14">
        <v>0.56527777777777777</v>
      </c>
      <c r="N839" s="6" t="s">
        <v>23</v>
      </c>
      <c r="O839" s="7">
        <v>192.7</v>
      </c>
      <c r="P839" s="2">
        <v>4.7619047620000003</v>
      </c>
      <c r="Q839" s="7">
        <v>9.6349999999999998</v>
      </c>
      <c r="R839" s="8">
        <v>5.6</v>
      </c>
      <c r="S839" s="16">
        <f t="shared" si="169"/>
        <v>51666.279000000002</v>
      </c>
      <c r="T839" s="16">
        <f t="shared" si="170"/>
        <v>16.274999999999999</v>
      </c>
      <c r="U839" s="17">
        <f t="shared" si="171"/>
        <v>1022.49</v>
      </c>
      <c r="V839">
        <f t="shared" si="172"/>
        <v>164</v>
      </c>
      <c r="W839">
        <f t="shared" si="173"/>
        <v>595</v>
      </c>
      <c r="X839">
        <f t="shared" si="174"/>
        <v>164</v>
      </c>
      <c r="Y839" s="17">
        <f t="shared" si="175"/>
        <v>315.03828658536588</v>
      </c>
      <c r="Z839" t="str">
        <f t="shared" si="176"/>
        <v>Bad Product</v>
      </c>
      <c r="AA839" t="str">
        <f t="shared" si="177"/>
        <v>Bad</v>
      </c>
      <c r="AB839" t="str">
        <f t="shared" si="178"/>
        <v>Low</v>
      </c>
      <c r="AC839">
        <f t="shared" si="179"/>
        <v>17042.224499999997</v>
      </c>
      <c r="AD839">
        <f t="shared" si="180"/>
        <v>9055.3260000000009</v>
      </c>
      <c r="AE839">
        <f t="shared" si="181"/>
        <v>5700.0194999999985</v>
      </c>
    </row>
    <row r="840" spans="1:31" ht="15.75" customHeight="1" x14ac:dyDescent="0.2">
      <c r="A840" s="1"/>
      <c r="B840" s="6" t="s">
        <v>873</v>
      </c>
      <c r="C840" s="6" t="s">
        <v>42</v>
      </c>
      <c r="D840" s="6" t="s">
        <v>43</v>
      </c>
      <c r="E840" s="6" t="s">
        <v>27</v>
      </c>
      <c r="F840" s="6" t="s">
        <v>31</v>
      </c>
      <c r="G840" s="6" t="s">
        <v>36</v>
      </c>
      <c r="H840" s="7">
        <v>44.63</v>
      </c>
      <c r="I840" s="9">
        <v>6</v>
      </c>
      <c r="J840" s="7">
        <v>13.388999999999999</v>
      </c>
      <c r="K840" s="7">
        <v>281.16899999999998</v>
      </c>
      <c r="L840" s="12">
        <v>43467</v>
      </c>
      <c r="M840" s="14">
        <v>0.83888888888888891</v>
      </c>
      <c r="N840" s="6" t="s">
        <v>33</v>
      </c>
      <c r="O840" s="7">
        <v>267.77999999999997</v>
      </c>
      <c r="P840" s="2">
        <v>4.7619047620000003</v>
      </c>
      <c r="Q840" s="7">
        <v>13.388999999999999</v>
      </c>
      <c r="R840" s="8">
        <v>5.0999999999999996</v>
      </c>
      <c r="S840" s="16">
        <f t="shared" si="169"/>
        <v>51463.94400000001</v>
      </c>
      <c r="T840" s="16">
        <f t="shared" si="170"/>
        <v>16.274999999999999</v>
      </c>
      <c r="U840" s="17">
        <f t="shared" si="171"/>
        <v>1022.49</v>
      </c>
      <c r="V840">
        <f t="shared" si="172"/>
        <v>163</v>
      </c>
      <c r="W840">
        <f t="shared" si="173"/>
        <v>595</v>
      </c>
      <c r="X840">
        <f t="shared" si="174"/>
        <v>163</v>
      </c>
      <c r="Y840" s="17">
        <f t="shared" si="175"/>
        <v>315.72971779141113</v>
      </c>
      <c r="Z840" t="str">
        <f t="shared" si="176"/>
        <v>Bad Product</v>
      </c>
      <c r="AA840" t="str">
        <f t="shared" si="177"/>
        <v>Bad</v>
      </c>
      <c r="AB840" t="str">
        <f t="shared" si="178"/>
        <v>Low</v>
      </c>
      <c r="AC840">
        <f t="shared" si="179"/>
        <v>17042.224499999997</v>
      </c>
      <c r="AD840">
        <f t="shared" si="180"/>
        <v>9055.3260000000009</v>
      </c>
      <c r="AE840">
        <f t="shared" si="181"/>
        <v>5497.6844999999994</v>
      </c>
    </row>
    <row r="841" spans="1:31" ht="15.75" customHeight="1" x14ac:dyDescent="0.2">
      <c r="A841" s="1"/>
      <c r="B841" s="6" t="s">
        <v>874</v>
      </c>
      <c r="C841" s="6" t="s">
        <v>25</v>
      </c>
      <c r="D841" s="6" t="s">
        <v>26</v>
      </c>
      <c r="E841" s="6" t="s">
        <v>27</v>
      </c>
      <c r="F841" s="6" t="s">
        <v>31</v>
      </c>
      <c r="G841" s="6" t="s">
        <v>28</v>
      </c>
      <c r="H841" s="7">
        <v>55.87</v>
      </c>
      <c r="I841" s="9">
        <v>10</v>
      </c>
      <c r="J841" s="7">
        <v>27.934999999999999</v>
      </c>
      <c r="K841" s="7">
        <v>586.63499999999999</v>
      </c>
      <c r="L841" s="12">
        <v>43480</v>
      </c>
      <c r="M841" s="14">
        <v>0.62569444444444444</v>
      </c>
      <c r="N841" s="6" t="s">
        <v>29</v>
      </c>
      <c r="O841" s="7">
        <v>558.70000000000005</v>
      </c>
      <c r="P841" s="2">
        <v>4.7619047620000003</v>
      </c>
      <c r="Q841" s="7">
        <v>27.934999999999999</v>
      </c>
      <c r="R841" s="8">
        <v>5.8</v>
      </c>
      <c r="S841" s="16">
        <f t="shared" si="169"/>
        <v>51182.775000000001</v>
      </c>
      <c r="T841" s="16">
        <f t="shared" si="170"/>
        <v>16.274999999999999</v>
      </c>
      <c r="U841" s="17">
        <f t="shared" si="171"/>
        <v>1022.49</v>
      </c>
      <c r="V841">
        <f t="shared" si="172"/>
        <v>162</v>
      </c>
      <c r="W841">
        <f t="shared" si="173"/>
        <v>595</v>
      </c>
      <c r="X841">
        <f t="shared" si="174"/>
        <v>162</v>
      </c>
      <c r="Y841" s="17">
        <f t="shared" si="175"/>
        <v>315.94305555555559</v>
      </c>
      <c r="Z841" t="str">
        <f t="shared" si="176"/>
        <v>Bad Product</v>
      </c>
      <c r="AA841" t="str">
        <f t="shared" si="177"/>
        <v>Bad</v>
      </c>
      <c r="AB841" t="str">
        <f t="shared" si="178"/>
        <v>Low</v>
      </c>
      <c r="AC841">
        <f t="shared" si="179"/>
        <v>16761.055499999999</v>
      </c>
      <c r="AD841">
        <f t="shared" si="180"/>
        <v>9055.3260000000009</v>
      </c>
      <c r="AE841">
        <f t="shared" si="181"/>
        <v>5497.6844999999994</v>
      </c>
    </row>
    <row r="842" spans="1:31" ht="15.75" customHeight="1" x14ac:dyDescent="0.2">
      <c r="A842" s="1"/>
      <c r="B842" s="6" t="s">
        <v>875</v>
      </c>
      <c r="C842" s="6" t="s">
        <v>25</v>
      </c>
      <c r="D842" s="6" t="s">
        <v>26</v>
      </c>
      <c r="E842" s="6" t="s">
        <v>20</v>
      </c>
      <c r="F842" s="6" t="s">
        <v>21</v>
      </c>
      <c r="G842" s="6" t="s">
        <v>36</v>
      </c>
      <c r="H842" s="7">
        <v>29.22</v>
      </c>
      <c r="I842" s="9">
        <v>6</v>
      </c>
      <c r="J842" s="7">
        <v>8.766</v>
      </c>
      <c r="K842" s="7">
        <v>184.08600000000001</v>
      </c>
      <c r="L842" s="12">
        <v>43466</v>
      </c>
      <c r="M842" s="14">
        <v>0.4861111111111111</v>
      </c>
      <c r="N842" s="6" t="s">
        <v>23</v>
      </c>
      <c r="O842" s="7">
        <v>175.32</v>
      </c>
      <c r="P842" s="2">
        <v>4.7619047620000003</v>
      </c>
      <c r="Q842" s="7">
        <v>8.766</v>
      </c>
      <c r="R842" s="8">
        <v>5</v>
      </c>
      <c r="S842" s="16">
        <f t="shared" si="169"/>
        <v>50596.140000000007</v>
      </c>
      <c r="T842" s="16">
        <f t="shared" si="170"/>
        <v>16.274999999999999</v>
      </c>
      <c r="U842" s="17">
        <f t="shared" si="171"/>
        <v>1022.49</v>
      </c>
      <c r="V842">
        <f t="shared" si="172"/>
        <v>161</v>
      </c>
      <c r="W842">
        <f t="shared" si="173"/>
        <v>595</v>
      </c>
      <c r="X842">
        <f t="shared" si="174"/>
        <v>161</v>
      </c>
      <c r="Y842" s="17">
        <f t="shared" si="175"/>
        <v>314.26173913043482</v>
      </c>
      <c r="Z842" t="str">
        <f t="shared" si="176"/>
        <v>Bad Product</v>
      </c>
      <c r="AA842" t="str">
        <f t="shared" si="177"/>
        <v>Bad</v>
      </c>
      <c r="AB842" t="str">
        <f t="shared" si="178"/>
        <v>Low</v>
      </c>
      <c r="AC842">
        <f t="shared" si="179"/>
        <v>16761.055499999999</v>
      </c>
      <c r="AD842">
        <f t="shared" si="180"/>
        <v>9055.3260000000009</v>
      </c>
      <c r="AE842">
        <f t="shared" si="181"/>
        <v>5497.6844999999994</v>
      </c>
    </row>
    <row r="843" spans="1:31" ht="15.75" customHeight="1" x14ac:dyDescent="0.2">
      <c r="A843" s="1"/>
      <c r="B843" s="6" t="s">
        <v>876</v>
      </c>
      <c r="C843" s="6" t="s">
        <v>18</v>
      </c>
      <c r="D843" s="6" t="s">
        <v>19</v>
      </c>
      <c r="E843" s="6" t="s">
        <v>27</v>
      </c>
      <c r="F843" s="6" t="s">
        <v>31</v>
      </c>
      <c r="G843" s="6" t="s">
        <v>46</v>
      </c>
      <c r="H843" s="7">
        <v>51.94</v>
      </c>
      <c r="I843" s="9">
        <v>3</v>
      </c>
      <c r="J843" s="7">
        <v>7.7910000000000004</v>
      </c>
      <c r="K843" s="7">
        <v>163.61099999999999</v>
      </c>
      <c r="L843" s="12">
        <v>43511</v>
      </c>
      <c r="M843" s="14">
        <v>0.63958333333333328</v>
      </c>
      <c r="N843" s="6" t="s">
        <v>29</v>
      </c>
      <c r="O843" s="7">
        <v>155.82</v>
      </c>
      <c r="P843" s="2">
        <v>4.7619047620000003</v>
      </c>
      <c r="Q843" s="7">
        <v>7.7910000000000004</v>
      </c>
      <c r="R843" s="8">
        <v>7.9</v>
      </c>
      <c r="S843" s="16">
        <f t="shared" si="169"/>
        <v>50412.054000000011</v>
      </c>
      <c r="T843" s="16">
        <f t="shared" si="170"/>
        <v>16.274999999999999</v>
      </c>
      <c r="U843" s="17">
        <f t="shared" si="171"/>
        <v>1022.49</v>
      </c>
      <c r="V843">
        <f t="shared" si="172"/>
        <v>160</v>
      </c>
      <c r="W843">
        <f t="shared" si="173"/>
        <v>595</v>
      </c>
      <c r="X843">
        <f t="shared" si="174"/>
        <v>160</v>
      </c>
      <c r="Y843" s="17">
        <f t="shared" si="175"/>
        <v>315.07533750000005</v>
      </c>
      <c r="Z843" t="str">
        <f t="shared" si="176"/>
        <v>Bad Product</v>
      </c>
      <c r="AA843" t="str">
        <f t="shared" si="177"/>
        <v>Bad</v>
      </c>
      <c r="AB843" t="str">
        <f t="shared" si="178"/>
        <v>Medium</v>
      </c>
      <c r="AC843">
        <f t="shared" si="179"/>
        <v>16761.055499999999</v>
      </c>
      <c r="AD843">
        <f t="shared" si="180"/>
        <v>9055.3260000000009</v>
      </c>
      <c r="AE843">
        <f t="shared" si="181"/>
        <v>5497.6844999999994</v>
      </c>
    </row>
    <row r="844" spans="1:31" ht="15.75" customHeight="1" x14ac:dyDescent="0.2">
      <c r="A844" s="1"/>
      <c r="B844" s="6" t="s">
        <v>877</v>
      </c>
      <c r="C844" s="6" t="s">
        <v>42</v>
      </c>
      <c r="D844" s="6" t="s">
        <v>43</v>
      </c>
      <c r="E844" s="6" t="s">
        <v>27</v>
      </c>
      <c r="F844" s="6" t="s">
        <v>31</v>
      </c>
      <c r="G844" s="6" t="s">
        <v>28</v>
      </c>
      <c r="H844" s="7">
        <v>60.3</v>
      </c>
      <c r="I844" s="9">
        <v>1</v>
      </c>
      <c r="J844" s="7">
        <v>3.0150000000000001</v>
      </c>
      <c r="K844" s="7">
        <v>63.314999999999998</v>
      </c>
      <c r="L844" s="12">
        <v>43524</v>
      </c>
      <c r="M844" s="14">
        <v>0.73472222222222228</v>
      </c>
      <c r="N844" s="6" t="s">
        <v>29</v>
      </c>
      <c r="O844" s="7">
        <v>60.3</v>
      </c>
      <c r="P844" s="2">
        <v>4.7619047620000003</v>
      </c>
      <c r="Q844" s="7">
        <v>3.0150000000000001</v>
      </c>
      <c r="R844" s="8">
        <v>6</v>
      </c>
      <c r="S844" s="16">
        <f t="shared" si="169"/>
        <v>50248.443000000007</v>
      </c>
      <c r="T844" s="16">
        <f t="shared" si="170"/>
        <v>16.274999999999999</v>
      </c>
      <c r="U844" s="17">
        <f t="shared" si="171"/>
        <v>1022.49</v>
      </c>
      <c r="V844">
        <f t="shared" si="172"/>
        <v>159</v>
      </c>
      <c r="W844">
        <f t="shared" si="173"/>
        <v>595</v>
      </c>
      <c r="X844">
        <f t="shared" si="174"/>
        <v>159</v>
      </c>
      <c r="Y844" s="17">
        <f t="shared" si="175"/>
        <v>316.02794339622648</v>
      </c>
      <c r="Z844" t="str">
        <f t="shared" si="176"/>
        <v>Bad Product</v>
      </c>
      <c r="AA844" t="str">
        <f t="shared" si="177"/>
        <v>Bad</v>
      </c>
      <c r="AB844" t="str">
        <f t="shared" si="178"/>
        <v>Low</v>
      </c>
      <c r="AC844">
        <f t="shared" si="179"/>
        <v>16761.055499999999</v>
      </c>
      <c r="AD844">
        <f t="shared" si="180"/>
        <v>9055.3260000000009</v>
      </c>
      <c r="AE844">
        <f t="shared" si="181"/>
        <v>5334.0734999999986</v>
      </c>
    </row>
    <row r="845" spans="1:31" ht="15.75" customHeight="1" x14ac:dyDescent="0.2">
      <c r="A845" s="1"/>
      <c r="B845" s="6" t="s">
        <v>878</v>
      </c>
      <c r="C845" s="6" t="s">
        <v>18</v>
      </c>
      <c r="D845" s="6" t="s">
        <v>19</v>
      </c>
      <c r="E845" s="6" t="s">
        <v>20</v>
      </c>
      <c r="F845" s="6" t="s">
        <v>21</v>
      </c>
      <c r="G845" s="6" t="s">
        <v>36</v>
      </c>
      <c r="H845" s="7">
        <v>39.47</v>
      </c>
      <c r="I845" s="9">
        <v>2</v>
      </c>
      <c r="J845" s="7">
        <v>3.9470000000000001</v>
      </c>
      <c r="K845" s="7">
        <v>82.887</v>
      </c>
      <c r="L845" s="12">
        <v>43526</v>
      </c>
      <c r="M845" s="14">
        <v>0.67777777777777781</v>
      </c>
      <c r="N845" s="6" t="s">
        <v>33</v>
      </c>
      <c r="O845" s="7">
        <v>78.94</v>
      </c>
      <c r="P845" s="2">
        <v>4.7619047620000003</v>
      </c>
      <c r="Q845" s="7">
        <v>3.9470000000000001</v>
      </c>
      <c r="R845" s="8">
        <v>5</v>
      </c>
      <c r="S845" s="16">
        <f t="shared" si="169"/>
        <v>50185.128000000004</v>
      </c>
      <c r="T845" s="16">
        <f t="shared" si="170"/>
        <v>16.274999999999999</v>
      </c>
      <c r="U845" s="17">
        <f t="shared" si="171"/>
        <v>1022.49</v>
      </c>
      <c r="V845">
        <f t="shared" si="172"/>
        <v>158</v>
      </c>
      <c r="W845">
        <f t="shared" si="173"/>
        <v>595</v>
      </c>
      <c r="X845">
        <f t="shared" si="174"/>
        <v>158</v>
      </c>
      <c r="Y845" s="17">
        <f t="shared" si="175"/>
        <v>317.62739240506329</v>
      </c>
      <c r="Z845" t="str">
        <f t="shared" si="176"/>
        <v>Bad Product</v>
      </c>
      <c r="AA845" t="str">
        <f t="shared" si="177"/>
        <v>Bad</v>
      </c>
      <c r="AB845" t="str">
        <f t="shared" si="178"/>
        <v>Low</v>
      </c>
      <c r="AC845">
        <f t="shared" si="179"/>
        <v>16697.7405</v>
      </c>
      <c r="AD845">
        <f t="shared" si="180"/>
        <v>9055.3260000000009</v>
      </c>
      <c r="AE845">
        <f t="shared" si="181"/>
        <v>5334.0734999999986</v>
      </c>
    </row>
    <row r="846" spans="1:31" ht="15.75" customHeight="1" x14ac:dyDescent="0.2">
      <c r="A846" s="1"/>
      <c r="B846" s="6" t="s">
        <v>879</v>
      </c>
      <c r="C846" s="6" t="s">
        <v>25</v>
      </c>
      <c r="D846" s="6" t="s">
        <v>26</v>
      </c>
      <c r="E846" s="6" t="s">
        <v>20</v>
      </c>
      <c r="F846" s="6" t="s">
        <v>21</v>
      </c>
      <c r="G846" s="6" t="s">
        <v>44</v>
      </c>
      <c r="H846" s="7">
        <v>14.87</v>
      </c>
      <c r="I846" s="9">
        <v>2</v>
      </c>
      <c r="J846" s="7">
        <v>1.4870000000000001</v>
      </c>
      <c r="K846" s="7">
        <v>31.227</v>
      </c>
      <c r="L846" s="12">
        <v>43509</v>
      </c>
      <c r="M846" s="14">
        <v>0.76041666666666663</v>
      </c>
      <c r="N846" s="6" t="s">
        <v>33</v>
      </c>
      <c r="O846" s="7">
        <v>29.74</v>
      </c>
      <c r="P846" s="2">
        <v>4.7619047620000003</v>
      </c>
      <c r="Q846" s="7">
        <v>1.4870000000000001</v>
      </c>
      <c r="R846" s="8">
        <v>8.9</v>
      </c>
      <c r="S846" s="16">
        <f t="shared" si="169"/>
        <v>50102.241000000002</v>
      </c>
      <c r="T846" s="16">
        <f t="shared" si="170"/>
        <v>16.274999999999999</v>
      </c>
      <c r="U846" s="17">
        <f t="shared" si="171"/>
        <v>1022.49</v>
      </c>
      <c r="V846">
        <f t="shared" si="172"/>
        <v>157</v>
      </c>
      <c r="W846">
        <f t="shared" si="173"/>
        <v>595</v>
      </c>
      <c r="X846">
        <f t="shared" si="174"/>
        <v>157</v>
      </c>
      <c r="Y846" s="17">
        <f t="shared" si="175"/>
        <v>319.12255414012742</v>
      </c>
      <c r="Z846" t="str">
        <f t="shared" si="176"/>
        <v>Good Product</v>
      </c>
      <c r="AA846" t="str">
        <f t="shared" si="177"/>
        <v>Bad</v>
      </c>
      <c r="AB846" t="str">
        <f t="shared" si="178"/>
        <v>High</v>
      </c>
      <c r="AC846">
        <f t="shared" si="179"/>
        <v>16697.7405</v>
      </c>
      <c r="AD846">
        <f t="shared" si="180"/>
        <v>9055.3260000000009</v>
      </c>
      <c r="AE846">
        <f t="shared" si="181"/>
        <v>5334.0734999999986</v>
      </c>
    </row>
    <row r="847" spans="1:31" ht="15.75" customHeight="1" x14ac:dyDescent="0.2">
      <c r="A847" s="1"/>
      <c r="B847" s="6" t="s">
        <v>880</v>
      </c>
      <c r="C847" s="6" t="s">
        <v>18</v>
      </c>
      <c r="D847" s="6" t="s">
        <v>19</v>
      </c>
      <c r="E847" s="6" t="s">
        <v>27</v>
      </c>
      <c r="F847" s="6" t="s">
        <v>31</v>
      </c>
      <c r="G847" s="6" t="s">
        <v>46</v>
      </c>
      <c r="H847" s="7">
        <v>21.32</v>
      </c>
      <c r="I847" s="9">
        <v>1</v>
      </c>
      <c r="J847" s="7">
        <v>1.0660000000000001</v>
      </c>
      <c r="K847" s="7">
        <v>22.385999999999999</v>
      </c>
      <c r="L847" s="12">
        <v>43491</v>
      </c>
      <c r="M847" s="14">
        <v>0.52986111111111112</v>
      </c>
      <c r="N847" s="6" t="s">
        <v>29</v>
      </c>
      <c r="O847" s="7">
        <v>21.32</v>
      </c>
      <c r="P847" s="2">
        <v>4.7619047620000003</v>
      </c>
      <c r="Q847" s="7">
        <v>1.0660000000000001</v>
      </c>
      <c r="R847" s="8">
        <v>5.9</v>
      </c>
      <c r="S847" s="16">
        <f t="shared" si="169"/>
        <v>50071.014000000003</v>
      </c>
      <c r="T847" s="16">
        <f t="shared" si="170"/>
        <v>16.274999999999999</v>
      </c>
      <c r="U847" s="17">
        <f t="shared" si="171"/>
        <v>1022.49</v>
      </c>
      <c r="V847">
        <f t="shared" si="172"/>
        <v>156</v>
      </c>
      <c r="W847">
        <f t="shared" si="173"/>
        <v>595</v>
      </c>
      <c r="X847">
        <f t="shared" si="174"/>
        <v>156</v>
      </c>
      <c r="Y847" s="17">
        <f t="shared" si="175"/>
        <v>320.96803846153847</v>
      </c>
      <c r="Z847" t="str">
        <f t="shared" si="176"/>
        <v>Bad Product</v>
      </c>
      <c r="AA847" t="str">
        <f t="shared" si="177"/>
        <v>Bad</v>
      </c>
      <c r="AB847" t="str">
        <f t="shared" si="178"/>
        <v>Low</v>
      </c>
      <c r="AC847">
        <f t="shared" si="179"/>
        <v>16697.7405</v>
      </c>
      <c r="AD847">
        <f t="shared" si="180"/>
        <v>9055.3260000000009</v>
      </c>
      <c r="AE847">
        <f t="shared" si="181"/>
        <v>5334.0734999999986</v>
      </c>
    </row>
    <row r="848" spans="1:31" ht="15.75" customHeight="1" x14ac:dyDescent="0.2">
      <c r="A848" s="1"/>
      <c r="B848" s="6" t="s">
        <v>881</v>
      </c>
      <c r="C848" s="6" t="s">
        <v>18</v>
      </c>
      <c r="D848" s="6" t="s">
        <v>19</v>
      </c>
      <c r="E848" s="6" t="s">
        <v>20</v>
      </c>
      <c r="F848" s="6" t="s">
        <v>31</v>
      </c>
      <c r="G848" s="6" t="s">
        <v>28</v>
      </c>
      <c r="H848" s="7">
        <v>93.78</v>
      </c>
      <c r="I848" s="9">
        <v>3</v>
      </c>
      <c r="J848" s="7">
        <v>14.067</v>
      </c>
      <c r="K848" s="7">
        <v>295.40699999999998</v>
      </c>
      <c r="L848" s="12">
        <v>43495</v>
      </c>
      <c r="M848" s="14">
        <v>0.48055555555555557</v>
      </c>
      <c r="N848" s="6" t="s">
        <v>33</v>
      </c>
      <c r="O848" s="7">
        <v>281.33999999999997</v>
      </c>
      <c r="P848" s="2">
        <v>4.7619047620000003</v>
      </c>
      <c r="Q848" s="7">
        <v>14.067</v>
      </c>
      <c r="R848" s="8">
        <v>5.9</v>
      </c>
      <c r="S848" s="16">
        <f t="shared" si="169"/>
        <v>50048.628000000004</v>
      </c>
      <c r="T848" s="16">
        <f t="shared" si="170"/>
        <v>16.274999999999999</v>
      </c>
      <c r="U848" s="17">
        <f t="shared" si="171"/>
        <v>1022.49</v>
      </c>
      <c r="V848">
        <f t="shared" si="172"/>
        <v>155</v>
      </c>
      <c r="W848">
        <f t="shared" si="173"/>
        <v>595</v>
      </c>
      <c r="X848">
        <f t="shared" si="174"/>
        <v>155</v>
      </c>
      <c r="Y848" s="17">
        <f t="shared" si="175"/>
        <v>322.8943741935484</v>
      </c>
      <c r="Z848" t="str">
        <f t="shared" si="176"/>
        <v>Bad Product</v>
      </c>
      <c r="AA848" t="str">
        <f t="shared" si="177"/>
        <v>Bad</v>
      </c>
      <c r="AB848" t="str">
        <f t="shared" si="178"/>
        <v>Low</v>
      </c>
      <c r="AC848">
        <f t="shared" si="179"/>
        <v>16697.7405</v>
      </c>
      <c r="AD848">
        <f t="shared" si="180"/>
        <v>9055.3260000000009</v>
      </c>
      <c r="AE848">
        <f t="shared" si="181"/>
        <v>5311.6874999999991</v>
      </c>
    </row>
    <row r="849" spans="1:31" ht="15.75" customHeight="1" x14ac:dyDescent="0.2">
      <c r="A849" s="1"/>
      <c r="B849" s="6" t="s">
        <v>882</v>
      </c>
      <c r="C849" s="6" t="s">
        <v>18</v>
      </c>
      <c r="D849" s="6" t="s">
        <v>19</v>
      </c>
      <c r="E849" s="6" t="s">
        <v>20</v>
      </c>
      <c r="F849" s="6" t="s">
        <v>31</v>
      </c>
      <c r="G849" s="6" t="s">
        <v>28</v>
      </c>
      <c r="H849" s="7">
        <v>73.260000000000005</v>
      </c>
      <c r="I849" s="9">
        <v>1</v>
      </c>
      <c r="J849" s="7">
        <v>3.6629999999999998</v>
      </c>
      <c r="K849" s="7">
        <v>76.923000000000002</v>
      </c>
      <c r="L849" s="12">
        <v>43492</v>
      </c>
      <c r="M849" s="14">
        <v>0.75555555555555554</v>
      </c>
      <c r="N849" s="6" t="s">
        <v>23</v>
      </c>
      <c r="O849" s="7">
        <v>73.260000000000005</v>
      </c>
      <c r="P849" s="2">
        <v>4.7619047620000003</v>
      </c>
      <c r="Q849" s="7">
        <v>3.6629999999999998</v>
      </c>
      <c r="R849" s="8">
        <v>9.6999999999999993</v>
      </c>
      <c r="S849" s="16">
        <f t="shared" si="169"/>
        <v>49753.221000000005</v>
      </c>
      <c r="T849" s="16">
        <f t="shared" si="170"/>
        <v>16.274999999999999</v>
      </c>
      <c r="U849" s="17">
        <f t="shared" si="171"/>
        <v>1022.49</v>
      </c>
      <c r="V849">
        <f t="shared" si="172"/>
        <v>154</v>
      </c>
      <c r="W849">
        <f t="shared" si="173"/>
        <v>595</v>
      </c>
      <c r="X849">
        <f t="shared" si="174"/>
        <v>154</v>
      </c>
      <c r="Y849" s="17">
        <f t="shared" si="175"/>
        <v>323.07286363636365</v>
      </c>
      <c r="Z849" t="str">
        <f t="shared" si="176"/>
        <v>Good Product</v>
      </c>
      <c r="AA849" t="str">
        <f t="shared" si="177"/>
        <v>Bad</v>
      </c>
      <c r="AB849" t="str">
        <f t="shared" si="178"/>
        <v>High</v>
      </c>
      <c r="AC849">
        <f t="shared" si="179"/>
        <v>16697.7405</v>
      </c>
      <c r="AD849">
        <f t="shared" si="180"/>
        <v>9055.3260000000009</v>
      </c>
      <c r="AE849">
        <f t="shared" si="181"/>
        <v>5016.2804999999998</v>
      </c>
    </row>
    <row r="850" spans="1:31" ht="15.75" customHeight="1" x14ac:dyDescent="0.2">
      <c r="A850" s="1"/>
      <c r="B850" s="6" t="s">
        <v>883</v>
      </c>
      <c r="C850" s="6" t="s">
        <v>25</v>
      </c>
      <c r="D850" s="6" t="s">
        <v>26</v>
      </c>
      <c r="E850" s="6" t="s">
        <v>27</v>
      </c>
      <c r="F850" s="6" t="s">
        <v>21</v>
      </c>
      <c r="G850" s="6" t="s">
        <v>36</v>
      </c>
      <c r="H850" s="7">
        <v>22.38</v>
      </c>
      <c r="I850" s="9">
        <v>1</v>
      </c>
      <c r="J850" s="7">
        <v>1.119</v>
      </c>
      <c r="K850" s="7">
        <v>23.498999999999999</v>
      </c>
      <c r="L850" s="12">
        <v>43495</v>
      </c>
      <c r="M850" s="14">
        <v>0.71388888888888891</v>
      </c>
      <c r="N850" s="6" t="s">
        <v>33</v>
      </c>
      <c r="O850" s="7">
        <v>22.38</v>
      </c>
      <c r="P850" s="2">
        <v>4.7619047620000003</v>
      </c>
      <c r="Q850" s="7">
        <v>1.119</v>
      </c>
      <c r="R850" s="8">
        <v>8.6</v>
      </c>
      <c r="S850" s="16">
        <f t="shared" si="169"/>
        <v>49676.298000000003</v>
      </c>
      <c r="T850" s="16">
        <f t="shared" si="170"/>
        <v>16.274999999999999</v>
      </c>
      <c r="U850" s="17">
        <f t="shared" si="171"/>
        <v>1022.49</v>
      </c>
      <c r="V850">
        <f t="shared" si="172"/>
        <v>153</v>
      </c>
      <c r="W850">
        <f t="shared" si="173"/>
        <v>595</v>
      </c>
      <c r="X850">
        <f t="shared" si="174"/>
        <v>153</v>
      </c>
      <c r="Y850" s="17">
        <f t="shared" si="175"/>
        <v>324.68168627450984</v>
      </c>
      <c r="Z850" t="str">
        <f t="shared" si="176"/>
        <v>Good Product</v>
      </c>
      <c r="AA850" t="str">
        <f t="shared" si="177"/>
        <v>Bad</v>
      </c>
      <c r="AB850" t="str">
        <f t="shared" si="178"/>
        <v>High</v>
      </c>
      <c r="AC850">
        <f t="shared" si="179"/>
        <v>16697.7405</v>
      </c>
      <c r="AD850">
        <f t="shared" si="180"/>
        <v>9055.3260000000009</v>
      </c>
      <c r="AE850">
        <f t="shared" si="181"/>
        <v>4939.3575000000001</v>
      </c>
    </row>
    <row r="851" spans="1:31" ht="15.75" customHeight="1" x14ac:dyDescent="0.2">
      <c r="A851" s="1"/>
      <c r="B851" s="6" t="s">
        <v>884</v>
      </c>
      <c r="C851" s="6" t="s">
        <v>25</v>
      </c>
      <c r="D851" s="6" t="s">
        <v>26</v>
      </c>
      <c r="E851" s="6" t="s">
        <v>20</v>
      </c>
      <c r="F851" s="6" t="s">
        <v>21</v>
      </c>
      <c r="G851" s="6" t="s">
        <v>44</v>
      </c>
      <c r="H851" s="7">
        <v>72.88</v>
      </c>
      <c r="I851" s="9">
        <v>9</v>
      </c>
      <c r="J851" s="7">
        <v>32.795999999999999</v>
      </c>
      <c r="K851" s="7">
        <v>688.71600000000001</v>
      </c>
      <c r="L851" s="12">
        <v>43473</v>
      </c>
      <c r="M851" s="14">
        <v>0.81805555555555554</v>
      </c>
      <c r="N851" s="6" t="s">
        <v>29</v>
      </c>
      <c r="O851" s="7">
        <v>655.92</v>
      </c>
      <c r="P851" s="2">
        <v>4.7619047620000003</v>
      </c>
      <c r="Q851" s="7">
        <v>32.795999999999999</v>
      </c>
      <c r="R851" s="8">
        <v>4</v>
      </c>
      <c r="S851" s="16">
        <f t="shared" si="169"/>
        <v>49652.799000000006</v>
      </c>
      <c r="T851" s="16">
        <f t="shared" si="170"/>
        <v>16.274999999999999</v>
      </c>
      <c r="U851" s="17">
        <f t="shared" si="171"/>
        <v>1022.49</v>
      </c>
      <c r="V851">
        <f t="shared" si="172"/>
        <v>152</v>
      </c>
      <c r="W851">
        <f t="shared" si="173"/>
        <v>595</v>
      </c>
      <c r="X851">
        <f t="shared" si="174"/>
        <v>152</v>
      </c>
      <c r="Y851" s="17">
        <f t="shared" si="175"/>
        <v>326.66315131578949</v>
      </c>
      <c r="Z851" t="str">
        <f t="shared" si="176"/>
        <v>Bad Product</v>
      </c>
      <c r="AA851" t="str">
        <f t="shared" si="177"/>
        <v>Bad</v>
      </c>
      <c r="AB851" t="str">
        <f t="shared" si="178"/>
        <v>Low</v>
      </c>
      <c r="AC851">
        <f t="shared" si="179"/>
        <v>16697.7405</v>
      </c>
      <c r="AD851">
        <f t="shared" si="180"/>
        <v>9055.3260000000009</v>
      </c>
      <c r="AE851">
        <f t="shared" si="181"/>
        <v>4939.3575000000001</v>
      </c>
    </row>
    <row r="852" spans="1:31" ht="15.75" customHeight="1" x14ac:dyDescent="0.2">
      <c r="A852" s="1"/>
      <c r="B852" s="6" t="s">
        <v>885</v>
      </c>
      <c r="C852" s="6" t="s">
        <v>18</v>
      </c>
      <c r="D852" s="6" t="s">
        <v>19</v>
      </c>
      <c r="E852" s="6" t="s">
        <v>27</v>
      </c>
      <c r="F852" s="6" t="s">
        <v>21</v>
      </c>
      <c r="G852" s="6" t="s">
        <v>46</v>
      </c>
      <c r="H852" s="7">
        <v>99.1</v>
      </c>
      <c r="I852" s="9">
        <v>6</v>
      </c>
      <c r="J852" s="7">
        <v>29.73</v>
      </c>
      <c r="K852" s="7">
        <v>624.33000000000004</v>
      </c>
      <c r="L852" s="12">
        <v>43484</v>
      </c>
      <c r="M852" s="14">
        <v>0.5493055555555556</v>
      </c>
      <c r="N852" s="6" t="s">
        <v>29</v>
      </c>
      <c r="O852" s="7">
        <v>594.6</v>
      </c>
      <c r="P852" s="2">
        <v>4.7619047620000003</v>
      </c>
      <c r="Q852" s="7">
        <v>29.73</v>
      </c>
      <c r="R852" s="8">
        <v>4.2</v>
      </c>
      <c r="S852" s="16">
        <f t="shared" si="169"/>
        <v>48964.082999999999</v>
      </c>
      <c r="T852" s="16">
        <f t="shared" si="170"/>
        <v>16.274999999999999</v>
      </c>
      <c r="U852" s="17">
        <f t="shared" si="171"/>
        <v>1022.49</v>
      </c>
      <c r="V852">
        <f t="shared" si="172"/>
        <v>151</v>
      </c>
      <c r="W852">
        <f t="shared" si="173"/>
        <v>595</v>
      </c>
      <c r="X852">
        <f t="shared" si="174"/>
        <v>151</v>
      </c>
      <c r="Y852" s="17">
        <f t="shared" si="175"/>
        <v>324.26545033112581</v>
      </c>
      <c r="Z852" t="str">
        <f t="shared" si="176"/>
        <v>Bad Product</v>
      </c>
      <c r="AA852" t="str">
        <f t="shared" si="177"/>
        <v>Bad</v>
      </c>
      <c r="AB852" t="str">
        <f t="shared" si="178"/>
        <v>Low</v>
      </c>
      <c r="AC852">
        <f t="shared" si="179"/>
        <v>16697.7405</v>
      </c>
      <c r="AD852">
        <f t="shared" si="180"/>
        <v>9055.3260000000009</v>
      </c>
      <c r="AE852">
        <f t="shared" si="181"/>
        <v>4939.3575000000001</v>
      </c>
    </row>
    <row r="853" spans="1:31" ht="15.75" customHeight="1" x14ac:dyDescent="0.2">
      <c r="A853" s="1"/>
      <c r="B853" s="6" t="s">
        <v>886</v>
      </c>
      <c r="C853" s="6" t="s">
        <v>18</v>
      </c>
      <c r="D853" s="6" t="s">
        <v>19</v>
      </c>
      <c r="E853" s="6" t="s">
        <v>27</v>
      </c>
      <c r="F853" s="6" t="s">
        <v>31</v>
      </c>
      <c r="G853" s="6" t="s">
        <v>46</v>
      </c>
      <c r="H853" s="7">
        <v>74.099999999999994</v>
      </c>
      <c r="I853" s="9">
        <v>1</v>
      </c>
      <c r="J853" s="7">
        <v>3.7050000000000001</v>
      </c>
      <c r="K853" s="7">
        <v>77.805000000000007</v>
      </c>
      <c r="L853" s="12">
        <v>43490</v>
      </c>
      <c r="M853" s="14">
        <v>0.46180555555555558</v>
      </c>
      <c r="N853" s="6" t="s">
        <v>29</v>
      </c>
      <c r="O853" s="7">
        <v>74.099999999999994</v>
      </c>
      <c r="P853" s="2">
        <v>4.7619047620000003</v>
      </c>
      <c r="Q853" s="7">
        <v>3.7050000000000001</v>
      </c>
      <c r="R853" s="8">
        <v>9.1999999999999993</v>
      </c>
      <c r="S853" s="16">
        <f t="shared" si="169"/>
        <v>48339.75299999999</v>
      </c>
      <c r="T853" s="16">
        <f t="shared" si="170"/>
        <v>16.274999999999999</v>
      </c>
      <c r="U853" s="17">
        <f t="shared" si="171"/>
        <v>1022.49</v>
      </c>
      <c r="V853">
        <f t="shared" si="172"/>
        <v>150</v>
      </c>
      <c r="W853">
        <f t="shared" si="173"/>
        <v>595</v>
      </c>
      <c r="X853">
        <f t="shared" si="174"/>
        <v>150</v>
      </c>
      <c r="Y853" s="17">
        <f t="shared" si="175"/>
        <v>322.26501999999994</v>
      </c>
      <c r="Z853" t="str">
        <f t="shared" si="176"/>
        <v>Good Product</v>
      </c>
      <c r="AA853" t="str">
        <f t="shared" si="177"/>
        <v>Bad</v>
      </c>
      <c r="AB853" t="str">
        <f t="shared" si="178"/>
        <v>High</v>
      </c>
      <c r="AC853">
        <f t="shared" si="179"/>
        <v>16697.7405</v>
      </c>
      <c r="AD853">
        <f t="shared" si="180"/>
        <v>9055.3260000000009</v>
      </c>
      <c r="AE853">
        <f t="shared" si="181"/>
        <v>4939.3575000000001</v>
      </c>
    </row>
    <row r="854" spans="1:31" ht="15.75" customHeight="1" x14ac:dyDescent="0.2">
      <c r="A854" s="1"/>
      <c r="B854" s="6" t="s">
        <v>887</v>
      </c>
      <c r="C854" s="6" t="s">
        <v>18</v>
      </c>
      <c r="D854" s="6" t="s">
        <v>19</v>
      </c>
      <c r="E854" s="6" t="s">
        <v>27</v>
      </c>
      <c r="F854" s="6" t="s">
        <v>21</v>
      </c>
      <c r="G854" s="6" t="s">
        <v>46</v>
      </c>
      <c r="H854" s="7">
        <v>98.48</v>
      </c>
      <c r="I854" s="9">
        <v>2</v>
      </c>
      <c r="J854" s="7">
        <v>9.8480000000000008</v>
      </c>
      <c r="K854" s="7">
        <v>206.80799999999999</v>
      </c>
      <c r="L854" s="12">
        <v>43515</v>
      </c>
      <c r="M854" s="14">
        <v>0.42499999999999999</v>
      </c>
      <c r="N854" s="6" t="s">
        <v>23</v>
      </c>
      <c r="O854" s="7">
        <v>196.96</v>
      </c>
      <c r="P854" s="2">
        <v>4.7619047620000003</v>
      </c>
      <c r="Q854" s="7">
        <v>9.8480000000000008</v>
      </c>
      <c r="R854" s="8">
        <v>9.1999999999999993</v>
      </c>
      <c r="S854" s="16">
        <f t="shared" si="169"/>
        <v>48261.947999999989</v>
      </c>
      <c r="T854" s="16">
        <f t="shared" si="170"/>
        <v>16.274999999999999</v>
      </c>
      <c r="U854" s="17">
        <f t="shared" si="171"/>
        <v>1022.49</v>
      </c>
      <c r="V854">
        <f t="shared" si="172"/>
        <v>149</v>
      </c>
      <c r="W854">
        <f t="shared" si="173"/>
        <v>595</v>
      </c>
      <c r="X854">
        <f t="shared" si="174"/>
        <v>149</v>
      </c>
      <c r="Y854" s="17">
        <f t="shared" si="175"/>
        <v>323.90569127516773</v>
      </c>
      <c r="Z854" t="str">
        <f t="shared" si="176"/>
        <v>Good Product</v>
      </c>
      <c r="AA854" t="str">
        <f t="shared" si="177"/>
        <v>Bad</v>
      </c>
      <c r="AB854" t="str">
        <f t="shared" si="178"/>
        <v>High</v>
      </c>
      <c r="AC854">
        <f t="shared" si="179"/>
        <v>16697.7405</v>
      </c>
      <c r="AD854">
        <f t="shared" si="180"/>
        <v>9055.3260000000009</v>
      </c>
      <c r="AE854">
        <f t="shared" si="181"/>
        <v>4861.5524999999998</v>
      </c>
    </row>
    <row r="855" spans="1:31" ht="15.75" customHeight="1" x14ac:dyDescent="0.2">
      <c r="A855" s="1"/>
      <c r="B855" s="6" t="s">
        <v>888</v>
      </c>
      <c r="C855" s="6" t="s">
        <v>25</v>
      </c>
      <c r="D855" s="6" t="s">
        <v>26</v>
      </c>
      <c r="E855" s="6" t="s">
        <v>27</v>
      </c>
      <c r="F855" s="6" t="s">
        <v>31</v>
      </c>
      <c r="G855" s="6" t="s">
        <v>22</v>
      </c>
      <c r="H855" s="7">
        <v>53.19</v>
      </c>
      <c r="I855" s="9">
        <v>7</v>
      </c>
      <c r="J855" s="7">
        <v>18.616499999999998</v>
      </c>
      <c r="K855" s="7">
        <v>390.94650000000001</v>
      </c>
      <c r="L855" s="12">
        <v>43479</v>
      </c>
      <c r="M855" s="14">
        <v>0.65416666666666667</v>
      </c>
      <c r="N855" s="6" t="s">
        <v>23</v>
      </c>
      <c r="O855" s="7">
        <v>372.33</v>
      </c>
      <c r="P855" s="2">
        <v>4.7619047620000003</v>
      </c>
      <c r="Q855" s="7">
        <v>18.616499999999998</v>
      </c>
      <c r="R855" s="8">
        <v>5</v>
      </c>
      <c r="S855" s="16">
        <f t="shared" si="169"/>
        <v>48055.139999999992</v>
      </c>
      <c r="T855" s="16">
        <f t="shared" si="170"/>
        <v>16.274999999999999</v>
      </c>
      <c r="U855" s="17">
        <f t="shared" si="171"/>
        <v>1022.49</v>
      </c>
      <c r="V855">
        <f t="shared" si="172"/>
        <v>148</v>
      </c>
      <c r="W855">
        <f t="shared" si="173"/>
        <v>595</v>
      </c>
      <c r="X855">
        <f t="shared" si="174"/>
        <v>148</v>
      </c>
      <c r="Y855" s="17">
        <f t="shared" si="175"/>
        <v>324.69689189189182</v>
      </c>
      <c r="Z855" t="str">
        <f t="shared" si="176"/>
        <v>Bad Product</v>
      </c>
      <c r="AA855" t="str">
        <f t="shared" si="177"/>
        <v>Bad</v>
      </c>
      <c r="AB855" t="str">
        <f t="shared" si="178"/>
        <v>Low</v>
      </c>
      <c r="AC855">
        <f t="shared" si="179"/>
        <v>16697.7405</v>
      </c>
      <c r="AD855">
        <f t="shared" si="180"/>
        <v>9055.3260000000009</v>
      </c>
      <c r="AE855">
        <f t="shared" si="181"/>
        <v>4861.5524999999998</v>
      </c>
    </row>
    <row r="856" spans="1:31" ht="15.75" customHeight="1" x14ac:dyDescent="0.2">
      <c r="A856" s="1"/>
      <c r="B856" s="6" t="s">
        <v>889</v>
      </c>
      <c r="C856" s="6" t="s">
        <v>42</v>
      </c>
      <c r="D856" s="6" t="s">
        <v>43</v>
      </c>
      <c r="E856" s="6" t="s">
        <v>27</v>
      </c>
      <c r="F856" s="6" t="s">
        <v>21</v>
      </c>
      <c r="G856" s="6" t="s">
        <v>28</v>
      </c>
      <c r="H856" s="7">
        <v>52.79</v>
      </c>
      <c r="I856" s="9">
        <v>10</v>
      </c>
      <c r="J856" s="7">
        <v>26.395</v>
      </c>
      <c r="K856" s="7">
        <v>554.29499999999996</v>
      </c>
      <c r="L856" s="12">
        <v>43521</v>
      </c>
      <c r="M856" s="14">
        <v>0.49861111111111112</v>
      </c>
      <c r="N856" s="6" t="s">
        <v>23</v>
      </c>
      <c r="O856" s="7">
        <v>527.9</v>
      </c>
      <c r="P856" s="2">
        <v>4.7619047620000003</v>
      </c>
      <c r="Q856" s="7">
        <v>26.395</v>
      </c>
      <c r="R856" s="8">
        <v>10</v>
      </c>
      <c r="S856" s="16">
        <f t="shared" si="169"/>
        <v>47664.193499999987</v>
      </c>
      <c r="T856" s="16">
        <f t="shared" si="170"/>
        <v>16.274999999999999</v>
      </c>
      <c r="U856" s="17">
        <f t="shared" si="171"/>
        <v>1022.49</v>
      </c>
      <c r="V856">
        <f t="shared" si="172"/>
        <v>147</v>
      </c>
      <c r="W856">
        <f t="shared" si="173"/>
        <v>595</v>
      </c>
      <c r="X856">
        <f t="shared" si="174"/>
        <v>147</v>
      </c>
      <c r="Y856" s="17">
        <f t="shared" si="175"/>
        <v>324.24621428571419</v>
      </c>
      <c r="Z856" t="str">
        <f t="shared" si="176"/>
        <v>Good Product</v>
      </c>
      <c r="AA856" t="str">
        <f t="shared" si="177"/>
        <v>Good</v>
      </c>
      <c r="AB856" t="str">
        <f t="shared" si="178"/>
        <v>High</v>
      </c>
      <c r="AC856">
        <f t="shared" si="179"/>
        <v>16697.7405</v>
      </c>
      <c r="AD856">
        <f t="shared" si="180"/>
        <v>9055.3260000000009</v>
      </c>
      <c r="AE856">
        <f t="shared" si="181"/>
        <v>4861.5524999999998</v>
      </c>
    </row>
    <row r="857" spans="1:31" ht="15.75" customHeight="1" x14ac:dyDescent="0.2">
      <c r="A857" s="1"/>
      <c r="B857" s="6" t="s">
        <v>890</v>
      </c>
      <c r="C857" s="6" t="s">
        <v>18</v>
      </c>
      <c r="D857" s="6" t="s">
        <v>19</v>
      </c>
      <c r="E857" s="6" t="s">
        <v>20</v>
      </c>
      <c r="F857" s="6" t="s">
        <v>21</v>
      </c>
      <c r="G857" s="6" t="s">
        <v>22</v>
      </c>
      <c r="H857" s="7">
        <v>95.95</v>
      </c>
      <c r="I857" s="9">
        <v>5</v>
      </c>
      <c r="J857" s="7">
        <v>23.987500000000001</v>
      </c>
      <c r="K857" s="7">
        <v>503.73750000000001</v>
      </c>
      <c r="L857" s="12">
        <v>43488</v>
      </c>
      <c r="M857" s="14">
        <v>0.59791666666666665</v>
      </c>
      <c r="N857" s="6" t="s">
        <v>23</v>
      </c>
      <c r="O857" s="7">
        <v>479.75</v>
      </c>
      <c r="P857" s="2">
        <v>4.7619047620000003</v>
      </c>
      <c r="Q857" s="7">
        <v>23.987500000000001</v>
      </c>
      <c r="R857" s="8">
        <v>8.8000000000000007</v>
      </c>
      <c r="S857" s="16">
        <f t="shared" si="169"/>
        <v>47109.898499999996</v>
      </c>
      <c r="T857" s="16">
        <f t="shared" si="170"/>
        <v>16.274999999999999</v>
      </c>
      <c r="U857" s="17">
        <f t="shared" si="171"/>
        <v>1022.49</v>
      </c>
      <c r="V857">
        <f t="shared" si="172"/>
        <v>146</v>
      </c>
      <c r="W857">
        <f t="shared" si="173"/>
        <v>595</v>
      </c>
      <c r="X857">
        <f t="shared" si="174"/>
        <v>146</v>
      </c>
      <c r="Y857" s="17">
        <f t="shared" si="175"/>
        <v>322.67053767123286</v>
      </c>
      <c r="Z857" t="str">
        <f t="shared" si="176"/>
        <v>Good Product</v>
      </c>
      <c r="AA857" t="str">
        <f t="shared" si="177"/>
        <v>Good</v>
      </c>
      <c r="AB857" t="str">
        <f t="shared" si="178"/>
        <v>High</v>
      </c>
      <c r="AC857">
        <f t="shared" si="179"/>
        <v>16143.445499999998</v>
      </c>
      <c r="AD857">
        <f t="shared" si="180"/>
        <v>8501.0310000000009</v>
      </c>
      <c r="AE857">
        <f t="shared" si="181"/>
        <v>4861.5524999999998</v>
      </c>
    </row>
    <row r="858" spans="1:31" ht="15.75" customHeight="1" x14ac:dyDescent="0.2">
      <c r="A858" s="1"/>
      <c r="B858" s="6" t="s">
        <v>891</v>
      </c>
      <c r="C858" s="6" t="s">
        <v>42</v>
      </c>
      <c r="D858" s="6" t="s">
        <v>43</v>
      </c>
      <c r="E858" s="6" t="s">
        <v>27</v>
      </c>
      <c r="F858" s="6" t="s">
        <v>21</v>
      </c>
      <c r="G858" s="6" t="s">
        <v>46</v>
      </c>
      <c r="H858" s="7">
        <v>36.51</v>
      </c>
      <c r="I858" s="9">
        <v>9</v>
      </c>
      <c r="J858" s="7">
        <v>16.429500000000001</v>
      </c>
      <c r="K858" s="7">
        <v>345.01949999999999</v>
      </c>
      <c r="L858" s="12">
        <v>43512</v>
      </c>
      <c r="M858" s="14">
        <v>0.45277777777777778</v>
      </c>
      <c r="N858" s="6" t="s">
        <v>29</v>
      </c>
      <c r="O858" s="7">
        <v>328.59</v>
      </c>
      <c r="P858" s="2">
        <v>4.7619047620000003</v>
      </c>
      <c r="Q858" s="7">
        <v>16.429500000000001</v>
      </c>
      <c r="R858" s="8">
        <v>4.2</v>
      </c>
      <c r="S858" s="16">
        <f t="shared" si="169"/>
        <v>46606.160999999993</v>
      </c>
      <c r="T858" s="16">
        <f t="shared" si="170"/>
        <v>16.274999999999999</v>
      </c>
      <c r="U858" s="17">
        <f t="shared" si="171"/>
        <v>1022.49</v>
      </c>
      <c r="V858">
        <f t="shared" si="172"/>
        <v>145</v>
      </c>
      <c r="W858">
        <f t="shared" si="173"/>
        <v>595</v>
      </c>
      <c r="X858">
        <f t="shared" si="174"/>
        <v>145</v>
      </c>
      <c r="Y858" s="17">
        <f t="shared" si="175"/>
        <v>321.42179999999996</v>
      </c>
      <c r="Z858" t="str">
        <f t="shared" si="176"/>
        <v>Bad Product</v>
      </c>
      <c r="AA858" t="str">
        <f t="shared" si="177"/>
        <v>Bad</v>
      </c>
      <c r="AB858" t="str">
        <f t="shared" si="178"/>
        <v>Low</v>
      </c>
      <c r="AC858">
        <f t="shared" si="179"/>
        <v>16143.445499999998</v>
      </c>
      <c r="AD858">
        <f t="shared" si="180"/>
        <v>8501.0310000000009</v>
      </c>
      <c r="AE858">
        <f t="shared" si="181"/>
        <v>4861.5524999999998</v>
      </c>
    </row>
    <row r="859" spans="1:31" ht="15.75" customHeight="1" x14ac:dyDescent="0.2">
      <c r="A859" s="1"/>
      <c r="B859" s="6" t="s">
        <v>892</v>
      </c>
      <c r="C859" s="6" t="s">
        <v>42</v>
      </c>
      <c r="D859" s="6" t="s">
        <v>43</v>
      </c>
      <c r="E859" s="6" t="s">
        <v>27</v>
      </c>
      <c r="F859" s="6" t="s">
        <v>31</v>
      </c>
      <c r="G859" s="6" t="s">
        <v>44</v>
      </c>
      <c r="H859" s="7">
        <v>21.12</v>
      </c>
      <c r="I859" s="9">
        <v>8</v>
      </c>
      <c r="J859" s="7">
        <v>8.4480000000000004</v>
      </c>
      <c r="K859" s="7">
        <v>177.40799999999999</v>
      </c>
      <c r="L859" s="12">
        <v>43466</v>
      </c>
      <c r="M859" s="14">
        <v>0.81319444444444444</v>
      </c>
      <c r="N859" s="6" t="s">
        <v>29</v>
      </c>
      <c r="O859" s="7">
        <v>168.96</v>
      </c>
      <c r="P859" s="2">
        <v>4.7619047620000003</v>
      </c>
      <c r="Q859" s="7">
        <v>8.4480000000000004</v>
      </c>
      <c r="R859" s="8">
        <v>6.3</v>
      </c>
      <c r="S859" s="16">
        <f t="shared" si="169"/>
        <v>46261.141499999998</v>
      </c>
      <c r="T859" s="16">
        <f t="shared" si="170"/>
        <v>16.274999999999999</v>
      </c>
      <c r="U859" s="17">
        <f t="shared" si="171"/>
        <v>1022.49</v>
      </c>
      <c r="V859">
        <f t="shared" si="172"/>
        <v>144</v>
      </c>
      <c r="W859">
        <f t="shared" si="173"/>
        <v>595</v>
      </c>
      <c r="X859">
        <f t="shared" si="174"/>
        <v>144</v>
      </c>
      <c r="Y859" s="17">
        <f t="shared" si="175"/>
        <v>321.2579270833333</v>
      </c>
      <c r="Z859" t="str">
        <f t="shared" si="176"/>
        <v>Bad Product</v>
      </c>
      <c r="AA859" t="str">
        <f t="shared" si="177"/>
        <v>Bad</v>
      </c>
      <c r="AB859" t="str">
        <f t="shared" si="178"/>
        <v>Low</v>
      </c>
      <c r="AC859">
        <f t="shared" si="179"/>
        <v>15798.425999999999</v>
      </c>
      <c r="AD859">
        <f t="shared" si="180"/>
        <v>8156.0114999999996</v>
      </c>
      <c r="AE859">
        <f t="shared" si="181"/>
        <v>4861.5524999999998</v>
      </c>
    </row>
    <row r="860" spans="1:31" ht="15.75" customHeight="1" x14ac:dyDescent="0.2">
      <c r="A860" s="1"/>
      <c r="B860" s="6" t="s">
        <v>893</v>
      </c>
      <c r="C860" s="6" t="s">
        <v>18</v>
      </c>
      <c r="D860" s="6" t="s">
        <v>19</v>
      </c>
      <c r="E860" s="6" t="s">
        <v>20</v>
      </c>
      <c r="F860" s="6" t="s">
        <v>21</v>
      </c>
      <c r="G860" s="6" t="s">
        <v>32</v>
      </c>
      <c r="H860" s="7">
        <v>28.31</v>
      </c>
      <c r="I860" s="9">
        <v>4</v>
      </c>
      <c r="J860" s="7">
        <v>5.6619999999999999</v>
      </c>
      <c r="K860" s="7">
        <v>118.902</v>
      </c>
      <c r="L860" s="12">
        <v>43531</v>
      </c>
      <c r="M860" s="14">
        <v>0.77430555555555558</v>
      </c>
      <c r="N860" s="6" t="s">
        <v>29</v>
      </c>
      <c r="O860" s="7">
        <v>113.24</v>
      </c>
      <c r="P860" s="2">
        <v>4.7619047620000003</v>
      </c>
      <c r="Q860" s="7">
        <v>5.6619999999999999</v>
      </c>
      <c r="R860" s="8">
        <v>8.1999999999999993</v>
      </c>
      <c r="S860" s="16">
        <f t="shared" si="169"/>
        <v>46083.733500000002</v>
      </c>
      <c r="T860" s="16">
        <f t="shared" si="170"/>
        <v>16.274999999999999</v>
      </c>
      <c r="U860" s="17">
        <f t="shared" si="171"/>
        <v>1022.49</v>
      </c>
      <c r="V860">
        <f t="shared" si="172"/>
        <v>143</v>
      </c>
      <c r="W860">
        <f t="shared" si="173"/>
        <v>595</v>
      </c>
      <c r="X860">
        <f t="shared" si="174"/>
        <v>143</v>
      </c>
      <c r="Y860" s="17">
        <f t="shared" si="175"/>
        <v>322.26387062937067</v>
      </c>
      <c r="Z860" t="str">
        <f t="shared" si="176"/>
        <v>Good Product</v>
      </c>
      <c r="AA860" t="str">
        <f t="shared" si="177"/>
        <v>Bad</v>
      </c>
      <c r="AB860" t="str">
        <f t="shared" si="178"/>
        <v>High</v>
      </c>
      <c r="AC860">
        <f t="shared" si="179"/>
        <v>15621.018</v>
      </c>
      <c r="AD860">
        <f t="shared" si="180"/>
        <v>8156.0114999999996</v>
      </c>
      <c r="AE860">
        <f t="shared" si="181"/>
        <v>4861.5524999999998</v>
      </c>
    </row>
    <row r="861" spans="1:31" ht="15.75" customHeight="1" x14ac:dyDescent="0.2">
      <c r="A861" s="1"/>
      <c r="B861" s="6" t="s">
        <v>894</v>
      </c>
      <c r="C861" s="6" t="s">
        <v>42</v>
      </c>
      <c r="D861" s="6" t="s">
        <v>43</v>
      </c>
      <c r="E861" s="6" t="s">
        <v>27</v>
      </c>
      <c r="F861" s="6" t="s">
        <v>31</v>
      </c>
      <c r="G861" s="6" t="s">
        <v>22</v>
      </c>
      <c r="H861" s="7">
        <v>57.59</v>
      </c>
      <c r="I861" s="9">
        <v>6</v>
      </c>
      <c r="J861" s="7">
        <v>17.277000000000001</v>
      </c>
      <c r="K861" s="7">
        <v>362.81700000000001</v>
      </c>
      <c r="L861" s="12">
        <v>43511</v>
      </c>
      <c r="M861" s="14">
        <v>0.57708333333333328</v>
      </c>
      <c r="N861" s="6" t="s">
        <v>29</v>
      </c>
      <c r="O861" s="7">
        <v>345.54</v>
      </c>
      <c r="P861" s="2">
        <v>4.7619047620000003</v>
      </c>
      <c r="Q861" s="7">
        <v>17.277000000000001</v>
      </c>
      <c r="R861" s="8">
        <v>5.0999999999999996</v>
      </c>
      <c r="S861" s="16">
        <f t="shared" si="169"/>
        <v>45964.8315</v>
      </c>
      <c r="T861" s="16">
        <f t="shared" si="170"/>
        <v>16.274999999999999</v>
      </c>
      <c r="U861" s="17">
        <f t="shared" si="171"/>
        <v>1022.49</v>
      </c>
      <c r="V861">
        <f t="shared" si="172"/>
        <v>142</v>
      </c>
      <c r="W861">
        <f t="shared" si="173"/>
        <v>595</v>
      </c>
      <c r="X861">
        <f t="shared" si="174"/>
        <v>142</v>
      </c>
      <c r="Y861" s="17">
        <f t="shared" si="175"/>
        <v>323.69599647887327</v>
      </c>
      <c r="Z861" t="str">
        <f t="shared" si="176"/>
        <v>Bad Product</v>
      </c>
      <c r="AA861" t="str">
        <f t="shared" si="177"/>
        <v>Bad</v>
      </c>
      <c r="AB861" t="str">
        <f t="shared" si="178"/>
        <v>Low</v>
      </c>
      <c r="AC861">
        <f t="shared" si="179"/>
        <v>15621.018</v>
      </c>
      <c r="AD861">
        <f t="shared" si="180"/>
        <v>8156.0114999999996</v>
      </c>
      <c r="AE861">
        <f t="shared" si="181"/>
        <v>4861.5524999999998</v>
      </c>
    </row>
    <row r="862" spans="1:31" ht="15.75" customHeight="1" x14ac:dyDescent="0.2">
      <c r="A862" s="1"/>
      <c r="B862" s="6" t="s">
        <v>895</v>
      </c>
      <c r="C862" s="6" t="s">
        <v>18</v>
      </c>
      <c r="D862" s="6" t="s">
        <v>19</v>
      </c>
      <c r="E862" s="6" t="s">
        <v>20</v>
      </c>
      <c r="F862" s="6" t="s">
        <v>21</v>
      </c>
      <c r="G862" s="6" t="s">
        <v>44</v>
      </c>
      <c r="H862" s="7">
        <v>47.63</v>
      </c>
      <c r="I862" s="9">
        <v>9</v>
      </c>
      <c r="J862" s="7">
        <v>21.433499999999999</v>
      </c>
      <c r="K862" s="7">
        <v>450.1035</v>
      </c>
      <c r="L862" s="12">
        <v>43488</v>
      </c>
      <c r="M862" s="14">
        <v>0.52430555555555558</v>
      </c>
      <c r="N862" s="6" t="s">
        <v>29</v>
      </c>
      <c r="O862" s="7">
        <v>428.67</v>
      </c>
      <c r="P862" s="2">
        <v>4.7619047620000003</v>
      </c>
      <c r="Q862" s="7">
        <v>21.433499999999999</v>
      </c>
      <c r="R862" s="8">
        <v>5</v>
      </c>
      <c r="S862" s="16">
        <f t="shared" si="169"/>
        <v>45602.014499999997</v>
      </c>
      <c r="T862" s="16">
        <f t="shared" si="170"/>
        <v>16.274999999999999</v>
      </c>
      <c r="U862" s="17">
        <f t="shared" si="171"/>
        <v>1022.49</v>
      </c>
      <c r="V862">
        <f t="shared" si="172"/>
        <v>141</v>
      </c>
      <c r="W862">
        <f t="shared" si="173"/>
        <v>595</v>
      </c>
      <c r="X862">
        <f t="shared" si="174"/>
        <v>141</v>
      </c>
      <c r="Y862" s="17">
        <f t="shared" si="175"/>
        <v>323.41854255319146</v>
      </c>
      <c r="Z862" t="str">
        <f t="shared" si="176"/>
        <v>Bad Product</v>
      </c>
      <c r="AA862" t="str">
        <f t="shared" si="177"/>
        <v>Bad</v>
      </c>
      <c r="AB862" t="str">
        <f t="shared" si="178"/>
        <v>Low</v>
      </c>
      <c r="AC862">
        <f t="shared" si="179"/>
        <v>15258.200999999999</v>
      </c>
      <c r="AD862">
        <f t="shared" si="180"/>
        <v>8156.0114999999996</v>
      </c>
      <c r="AE862">
        <f t="shared" si="181"/>
        <v>4861.5524999999998</v>
      </c>
    </row>
    <row r="863" spans="1:31" ht="15.75" customHeight="1" x14ac:dyDescent="0.2">
      <c r="A863" s="1"/>
      <c r="B863" s="6" t="s">
        <v>896</v>
      </c>
      <c r="C863" s="6" t="s">
        <v>25</v>
      </c>
      <c r="D863" s="6" t="s">
        <v>26</v>
      </c>
      <c r="E863" s="6" t="s">
        <v>20</v>
      </c>
      <c r="F863" s="6" t="s">
        <v>21</v>
      </c>
      <c r="G863" s="6" t="s">
        <v>32</v>
      </c>
      <c r="H863" s="7">
        <v>86.27</v>
      </c>
      <c r="I863" s="9">
        <v>1</v>
      </c>
      <c r="J863" s="7">
        <v>4.3135000000000003</v>
      </c>
      <c r="K863" s="7">
        <v>90.583500000000001</v>
      </c>
      <c r="L863" s="12">
        <v>43516</v>
      </c>
      <c r="M863" s="14">
        <v>0.55833333333333335</v>
      </c>
      <c r="N863" s="6" t="s">
        <v>23</v>
      </c>
      <c r="O863" s="7">
        <v>86.27</v>
      </c>
      <c r="P863" s="2">
        <v>4.7619047620000003</v>
      </c>
      <c r="Q863" s="7">
        <v>4.3135000000000003</v>
      </c>
      <c r="R863" s="8">
        <v>7</v>
      </c>
      <c r="S863" s="16">
        <f t="shared" si="169"/>
        <v>45151.911</v>
      </c>
      <c r="T863" s="16">
        <f t="shared" si="170"/>
        <v>16.274999999999999</v>
      </c>
      <c r="U863" s="17">
        <f t="shared" si="171"/>
        <v>1022.49</v>
      </c>
      <c r="V863">
        <f t="shared" si="172"/>
        <v>140</v>
      </c>
      <c r="W863">
        <f t="shared" si="173"/>
        <v>595</v>
      </c>
      <c r="X863">
        <f t="shared" si="174"/>
        <v>140</v>
      </c>
      <c r="Y863" s="17">
        <f t="shared" si="175"/>
        <v>322.51364999999998</v>
      </c>
      <c r="Z863" t="str">
        <f t="shared" si="176"/>
        <v>Bad Product</v>
      </c>
      <c r="AA863" t="str">
        <f t="shared" si="177"/>
        <v>Bad</v>
      </c>
      <c r="AB863" t="str">
        <f t="shared" si="178"/>
        <v>Medium</v>
      </c>
      <c r="AC863">
        <f t="shared" si="179"/>
        <v>15258.200999999999</v>
      </c>
      <c r="AD863">
        <f t="shared" si="180"/>
        <v>8156.0114999999996</v>
      </c>
      <c r="AE863">
        <f t="shared" si="181"/>
        <v>4861.5524999999998</v>
      </c>
    </row>
    <row r="864" spans="1:31" ht="15.75" customHeight="1" x14ac:dyDescent="0.2">
      <c r="A864" s="1"/>
      <c r="B864" s="6" t="s">
        <v>897</v>
      </c>
      <c r="C864" s="6" t="s">
        <v>18</v>
      </c>
      <c r="D864" s="6" t="s">
        <v>19</v>
      </c>
      <c r="E864" s="6" t="s">
        <v>20</v>
      </c>
      <c r="F864" s="6" t="s">
        <v>31</v>
      </c>
      <c r="G864" s="6" t="s">
        <v>36</v>
      </c>
      <c r="H864" s="7">
        <v>12.76</v>
      </c>
      <c r="I864" s="9">
        <v>2</v>
      </c>
      <c r="J864" s="7">
        <v>1.276</v>
      </c>
      <c r="K864" s="7">
        <v>26.795999999999999</v>
      </c>
      <c r="L864" s="12">
        <v>43473</v>
      </c>
      <c r="M864" s="14">
        <v>0.75416666666666665</v>
      </c>
      <c r="N864" s="6" t="s">
        <v>23</v>
      </c>
      <c r="O864" s="7">
        <v>25.52</v>
      </c>
      <c r="P864" s="2">
        <v>4.7619047620000003</v>
      </c>
      <c r="Q864" s="7">
        <v>1.276</v>
      </c>
      <c r="R864" s="8">
        <v>7.8</v>
      </c>
      <c r="S864" s="16">
        <f t="shared" si="169"/>
        <v>45061.327499999999</v>
      </c>
      <c r="T864" s="16">
        <f t="shared" si="170"/>
        <v>16.274999999999999</v>
      </c>
      <c r="U864" s="17">
        <f t="shared" si="171"/>
        <v>1022.49</v>
      </c>
      <c r="V864">
        <f t="shared" si="172"/>
        <v>139</v>
      </c>
      <c r="W864">
        <f t="shared" si="173"/>
        <v>595</v>
      </c>
      <c r="X864">
        <f t="shared" si="174"/>
        <v>139</v>
      </c>
      <c r="Y864" s="17">
        <f t="shared" si="175"/>
        <v>324.18221223021584</v>
      </c>
      <c r="Z864" t="str">
        <f t="shared" si="176"/>
        <v>Bad Product</v>
      </c>
      <c r="AA864" t="str">
        <f t="shared" si="177"/>
        <v>Bad</v>
      </c>
      <c r="AB864" t="str">
        <f t="shared" si="178"/>
        <v>Medium</v>
      </c>
      <c r="AC864">
        <f t="shared" si="179"/>
        <v>15258.200999999999</v>
      </c>
      <c r="AD864">
        <f t="shared" si="180"/>
        <v>8156.0114999999996</v>
      </c>
      <c r="AE864">
        <f t="shared" si="181"/>
        <v>4861.5524999999998</v>
      </c>
    </row>
    <row r="865" spans="1:31" ht="15.75" customHeight="1" x14ac:dyDescent="0.2">
      <c r="A865" s="1"/>
      <c r="B865" s="6" t="s">
        <v>898</v>
      </c>
      <c r="C865" s="6" t="s">
        <v>42</v>
      </c>
      <c r="D865" s="6" t="s">
        <v>43</v>
      </c>
      <c r="E865" s="6" t="s">
        <v>27</v>
      </c>
      <c r="F865" s="6" t="s">
        <v>21</v>
      </c>
      <c r="G865" s="6" t="s">
        <v>32</v>
      </c>
      <c r="H865" s="7">
        <v>11.28</v>
      </c>
      <c r="I865" s="9">
        <v>9</v>
      </c>
      <c r="J865" s="7">
        <v>5.0759999999999996</v>
      </c>
      <c r="K865" s="7">
        <v>106.596</v>
      </c>
      <c r="L865" s="12">
        <v>43541</v>
      </c>
      <c r="M865" s="14">
        <v>0.49652777777777779</v>
      </c>
      <c r="N865" s="6" t="s">
        <v>33</v>
      </c>
      <c r="O865" s="7">
        <v>101.52</v>
      </c>
      <c r="P865" s="2">
        <v>4.7619047620000003</v>
      </c>
      <c r="Q865" s="7">
        <v>5.0759999999999996</v>
      </c>
      <c r="R865" s="8">
        <v>4.3</v>
      </c>
      <c r="S865" s="16">
        <f t="shared" si="169"/>
        <v>45034.531499999997</v>
      </c>
      <c r="T865" s="16">
        <f t="shared" si="170"/>
        <v>16.274999999999999</v>
      </c>
      <c r="U865" s="17">
        <f t="shared" si="171"/>
        <v>1022.49</v>
      </c>
      <c r="V865">
        <f t="shared" si="172"/>
        <v>138</v>
      </c>
      <c r="W865">
        <f t="shared" si="173"/>
        <v>595</v>
      </c>
      <c r="X865">
        <f t="shared" si="174"/>
        <v>138</v>
      </c>
      <c r="Y865" s="17">
        <f t="shared" si="175"/>
        <v>326.33718478260869</v>
      </c>
      <c r="Z865" t="str">
        <f t="shared" si="176"/>
        <v>Bad Product</v>
      </c>
      <c r="AA865" t="str">
        <f t="shared" si="177"/>
        <v>Bad</v>
      </c>
      <c r="AB865" t="str">
        <f t="shared" si="178"/>
        <v>Low</v>
      </c>
      <c r="AC865">
        <f t="shared" si="179"/>
        <v>15258.200999999999</v>
      </c>
      <c r="AD865">
        <f t="shared" si="180"/>
        <v>8156.0114999999996</v>
      </c>
      <c r="AE865">
        <f t="shared" si="181"/>
        <v>4834.7565000000004</v>
      </c>
    </row>
    <row r="866" spans="1:31" ht="15.75" customHeight="1" x14ac:dyDescent="0.2">
      <c r="A866" s="1"/>
      <c r="B866" s="6" t="s">
        <v>899</v>
      </c>
      <c r="C866" s="6" t="s">
        <v>42</v>
      </c>
      <c r="D866" s="6" t="s">
        <v>43</v>
      </c>
      <c r="E866" s="6" t="s">
        <v>27</v>
      </c>
      <c r="F866" s="6" t="s">
        <v>21</v>
      </c>
      <c r="G866" s="6" t="s">
        <v>32</v>
      </c>
      <c r="H866" s="7">
        <v>51.07</v>
      </c>
      <c r="I866" s="9">
        <v>7</v>
      </c>
      <c r="J866" s="7">
        <v>17.874500000000001</v>
      </c>
      <c r="K866" s="7">
        <v>375.36450000000002</v>
      </c>
      <c r="L866" s="12">
        <v>43477</v>
      </c>
      <c r="M866" s="14">
        <v>0.48749999999999999</v>
      </c>
      <c r="N866" s="6" t="s">
        <v>29</v>
      </c>
      <c r="O866" s="7">
        <v>357.49</v>
      </c>
      <c r="P866" s="2">
        <v>4.7619047620000003</v>
      </c>
      <c r="Q866" s="7">
        <v>17.874500000000001</v>
      </c>
      <c r="R866" s="8">
        <v>7</v>
      </c>
      <c r="S866" s="16">
        <f t="shared" si="169"/>
        <v>44927.9355</v>
      </c>
      <c r="T866" s="16">
        <f t="shared" si="170"/>
        <v>16.274999999999999</v>
      </c>
      <c r="U866" s="17">
        <f t="shared" si="171"/>
        <v>1022.49</v>
      </c>
      <c r="V866">
        <f t="shared" si="172"/>
        <v>137</v>
      </c>
      <c r="W866">
        <f t="shared" si="173"/>
        <v>595</v>
      </c>
      <c r="X866">
        <f t="shared" si="174"/>
        <v>137</v>
      </c>
      <c r="Y866" s="17">
        <f t="shared" si="175"/>
        <v>327.94113503649635</v>
      </c>
      <c r="Z866" t="str">
        <f t="shared" si="176"/>
        <v>Bad Product</v>
      </c>
      <c r="AA866" t="str">
        <f t="shared" si="177"/>
        <v>Bad</v>
      </c>
      <c r="AB866" t="str">
        <f t="shared" si="178"/>
        <v>Medium</v>
      </c>
      <c r="AC866">
        <f t="shared" si="179"/>
        <v>15151.605</v>
      </c>
      <c r="AD866">
        <f t="shared" si="180"/>
        <v>8049.4155000000001</v>
      </c>
      <c r="AE866">
        <f t="shared" si="181"/>
        <v>4834.7565000000004</v>
      </c>
    </row>
    <row r="867" spans="1:31" ht="15.75" customHeight="1" x14ac:dyDescent="0.2">
      <c r="A867" s="1"/>
      <c r="B867" s="6" t="s">
        <v>900</v>
      </c>
      <c r="C867" s="6" t="s">
        <v>18</v>
      </c>
      <c r="D867" s="6" t="s">
        <v>19</v>
      </c>
      <c r="E867" s="6" t="s">
        <v>20</v>
      </c>
      <c r="F867" s="6" t="s">
        <v>21</v>
      </c>
      <c r="G867" s="6" t="s">
        <v>28</v>
      </c>
      <c r="H867" s="7">
        <v>79.59</v>
      </c>
      <c r="I867" s="9">
        <v>3</v>
      </c>
      <c r="J867" s="7">
        <v>11.938499999999999</v>
      </c>
      <c r="K867" s="7">
        <v>250.70849999999999</v>
      </c>
      <c r="L867" s="12">
        <v>43473</v>
      </c>
      <c r="M867" s="14">
        <v>0.60416666666666663</v>
      </c>
      <c r="N867" s="6" t="s">
        <v>29</v>
      </c>
      <c r="O867" s="7">
        <v>238.77</v>
      </c>
      <c r="P867" s="2">
        <v>4.7619047620000003</v>
      </c>
      <c r="Q867" s="7">
        <v>11.938499999999999</v>
      </c>
      <c r="R867" s="8">
        <v>6.6</v>
      </c>
      <c r="S867" s="16">
        <f t="shared" si="169"/>
        <v>44552.571000000004</v>
      </c>
      <c r="T867" s="16">
        <f t="shared" si="170"/>
        <v>16.274999999999999</v>
      </c>
      <c r="U867" s="17">
        <f t="shared" si="171"/>
        <v>1022.49</v>
      </c>
      <c r="V867">
        <f t="shared" si="172"/>
        <v>136</v>
      </c>
      <c r="W867">
        <f t="shared" si="173"/>
        <v>595</v>
      </c>
      <c r="X867">
        <f t="shared" si="174"/>
        <v>136</v>
      </c>
      <c r="Y867" s="17">
        <f t="shared" si="175"/>
        <v>327.59243382352946</v>
      </c>
      <c r="Z867" t="str">
        <f t="shared" si="176"/>
        <v>Bad Product</v>
      </c>
      <c r="AA867" t="str">
        <f t="shared" si="177"/>
        <v>Bad</v>
      </c>
      <c r="AB867" t="str">
        <f t="shared" si="178"/>
        <v>Medium</v>
      </c>
      <c r="AC867">
        <f t="shared" si="179"/>
        <v>14776.2405</v>
      </c>
      <c r="AD867">
        <f t="shared" si="180"/>
        <v>7674.0510000000004</v>
      </c>
      <c r="AE867">
        <f t="shared" si="181"/>
        <v>4834.7565000000004</v>
      </c>
    </row>
    <row r="868" spans="1:31" ht="15.75" customHeight="1" x14ac:dyDescent="0.2">
      <c r="A868" s="1"/>
      <c r="B868" s="6" t="s">
        <v>901</v>
      </c>
      <c r="C868" s="6" t="s">
        <v>25</v>
      </c>
      <c r="D868" s="6" t="s">
        <v>26</v>
      </c>
      <c r="E868" s="6" t="s">
        <v>20</v>
      </c>
      <c r="F868" s="6" t="s">
        <v>31</v>
      </c>
      <c r="G868" s="6" t="s">
        <v>22</v>
      </c>
      <c r="H868" s="7">
        <v>33.81</v>
      </c>
      <c r="I868" s="9">
        <v>3</v>
      </c>
      <c r="J868" s="7">
        <v>5.0715000000000003</v>
      </c>
      <c r="K868" s="7">
        <v>106.50149999999999</v>
      </c>
      <c r="L868" s="12">
        <v>43491</v>
      </c>
      <c r="M868" s="14">
        <v>0.63263888888888886</v>
      </c>
      <c r="N868" s="6" t="s">
        <v>23</v>
      </c>
      <c r="O868" s="7">
        <v>101.43</v>
      </c>
      <c r="P868" s="2">
        <v>4.7619047620000003</v>
      </c>
      <c r="Q868" s="7">
        <v>5.0715000000000003</v>
      </c>
      <c r="R868" s="8">
        <v>7.3</v>
      </c>
      <c r="S868" s="16">
        <f t="shared" si="169"/>
        <v>44301.862500000003</v>
      </c>
      <c r="T868" s="16">
        <f t="shared" si="170"/>
        <v>16.274999999999999</v>
      </c>
      <c r="U868" s="17">
        <f t="shared" si="171"/>
        <v>1022.49</v>
      </c>
      <c r="V868">
        <f t="shared" si="172"/>
        <v>135</v>
      </c>
      <c r="W868">
        <f t="shared" si="173"/>
        <v>595</v>
      </c>
      <c r="X868">
        <f t="shared" si="174"/>
        <v>135</v>
      </c>
      <c r="Y868" s="17">
        <f t="shared" si="175"/>
        <v>328.16194444444449</v>
      </c>
      <c r="Z868" t="str">
        <f t="shared" si="176"/>
        <v>Bad Product</v>
      </c>
      <c r="AA868" t="str">
        <f t="shared" si="177"/>
        <v>Bad</v>
      </c>
      <c r="AB868" t="str">
        <f t="shared" si="178"/>
        <v>Medium</v>
      </c>
      <c r="AC868">
        <f t="shared" si="179"/>
        <v>14776.2405</v>
      </c>
      <c r="AD868">
        <f t="shared" si="180"/>
        <v>7674.0510000000004</v>
      </c>
      <c r="AE868">
        <f t="shared" si="181"/>
        <v>4834.7565000000004</v>
      </c>
    </row>
    <row r="869" spans="1:31" ht="15.75" customHeight="1" x14ac:dyDescent="0.2">
      <c r="A869" s="1"/>
      <c r="B869" s="6" t="s">
        <v>902</v>
      </c>
      <c r="C869" s="6" t="s">
        <v>42</v>
      </c>
      <c r="D869" s="6" t="s">
        <v>43</v>
      </c>
      <c r="E869" s="6" t="s">
        <v>20</v>
      </c>
      <c r="F869" s="6" t="s">
        <v>31</v>
      </c>
      <c r="G869" s="6" t="s">
        <v>36</v>
      </c>
      <c r="H869" s="7">
        <v>90.53</v>
      </c>
      <c r="I869" s="9">
        <v>8</v>
      </c>
      <c r="J869" s="7">
        <v>36.212000000000003</v>
      </c>
      <c r="K869" s="7">
        <v>760.452</v>
      </c>
      <c r="L869" s="12">
        <v>43539</v>
      </c>
      <c r="M869" s="14">
        <v>0.6166666666666667</v>
      </c>
      <c r="N869" s="6" t="s">
        <v>33</v>
      </c>
      <c r="O869" s="7">
        <v>724.24</v>
      </c>
      <c r="P869" s="2">
        <v>4.7619047620000003</v>
      </c>
      <c r="Q869" s="7">
        <v>36.212000000000003</v>
      </c>
      <c r="R869" s="8">
        <v>6.5</v>
      </c>
      <c r="S869" s="16">
        <f t="shared" si="169"/>
        <v>44195.361000000004</v>
      </c>
      <c r="T869" s="16">
        <f t="shared" si="170"/>
        <v>16.274999999999999</v>
      </c>
      <c r="U869" s="17">
        <f t="shared" si="171"/>
        <v>1022.49</v>
      </c>
      <c r="V869">
        <f t="shared" si="172"/>
        <v>134</v>
      </c>
      <c r="W869">
        <f t="shared" si="173"/>
        <v>595</v>
      </c>
      <c r="X869">
        <f t="shared" si="174"/>
        <v>134</v>
      </c>
      <c r="Y869" s="17">
        <f t="shared" si="175"/>
        <v>329.81612686567166</v>
      </c>
      <c r="Z869" t="str">
        <f t="shared" si="176"/>
        <v>Bad Product</v>
      </c>
      <c r="AA869" t="str">
        <f t="shared" si="177"/>
        <v>Bad</v>
      </c>
      <c r="AB869" t="str">
        <f t="shared" si="178"/>
        <v>Medium</v>
      </c>
      <c r="AC869">
        <f t="shared" si="179"/>
        <v>14776.2405</v>
      </c>
      <c r="AD869">
        <f t="shared" si="180"/>
        <v>7674.0510000000004</v>
      </c>
      <c r="AE869">
        <f t="shared" si="181"/>
        <v>4834.7565000000004</v>
      </c>
    </row>
    <row r="870" spans="1:31" ht="15.75" customHeight="1" x14ac:dyDescent="0.2">
      <c r="A870" s="1"/>
      <c r="B870" s="6" t="s">
        <v>903</v>
      </c>
      <c r="C870" s="6" t="s">
        <v>25</v>
      </c>
      <c r="D870" s="6" t="s">
        <v>26</v>
      </c>
      <c r="E870" s="6" t="s">
        <v>20</v>
      </c>
      <c r="F870" s="6" t="s">
        <v>21</v>
      </c>
      <c r="G870" s="6" t="s">
        <v>22</v>
      </c>
      <c r="H870" s="7">
        <v>62.82</v>
      </c>
      <c r="I870" s="9">
        <v>2</v>
      </c>
      <c r="J870" s="7">
        <v>6.282</v>
      </c>
      <c r="K870" s="7">
        <v>131.922</v>
      </c>
      <c r="L870" s="12">
        <v>43482</v>
      </c>
      <c r="M870" s="14">
        <v>0.52500000000000002</v>
      </c>
      <c r="N870" s="6" t="s">
        <v>23</v>
      </c>
      <c r="O870" s="7">
        <v>125.64</v>
      </c>
      <c r="P870" s="2">
        <v>4.7619047620000003</v>
      </c>
      <c r="Q870" s="7">
        <v>6.282</v>
      </c>
      <c r="R870" s="8">
        <v>4.9000000000000004</v>
      </c>
      <c r="S870" s="16">
        <f t="shared" si="169"/>
        <v>43434.909</v>
      </c>
      <c r="T870" s="16">
        <f t="shared" si="170"/>
        <v>16.274999999999999</v>
      </c>
      <c r="U870" s="17">
        <f t="shared" si="171"/>
        <v>1022.49</v>
      </c>
      <c r="V870">
        <f t="shared" si="172"/>
        <v>133</v>
      </c>
      <c r="W870">
        <f t="shared" si="173"/>
        <v>595</v>
      </c>
      <c r="X870">
        <f t="shared" si="174"/>
        <v>133</v>
      </c>
      <c r="Y870" s="17">
        <f t="shared" si="175"/>
        <v>326.57826315789475</v>
      </c>
      <c r="Z870" t="str">
        <f t="shared" si="176"/>
        <v>Bad Product</v>
      </c>
      <c r="AA870" t="str">
        <f t="shared" si="177"/>
        <v>Bad</v>
      </c>
      <c r="AB870" t="str">
        <f t="shared" si="178"/>
        <v>Low</v>
      </c>
      <c r="AC870">
        <f t="shared" si="179"/>
        <v>14015.788499999999</v>
      </c>
      <c r="AD870">
        <f t="shared" si="180"/>
        <v>7674.0510000000004</v>
      </c>
      <c r="AE870">
        <f t="shared" si="181"/>
        <v>4834.7565000000004</v>
      </c>
    </row>
    <row r="871" spans="1:31" ht="15.75" customHeight="1" x14ac:dyDescent="0.2">
      <c r="A871" s="1"/>
      <c r="B871" s="6" t="s">
        <v>904</v>
      </c>
      <c r="C871" s="6" t="s">
        <v>25</v>
      </c>
      <c r="D871" s="6" t="s">
        <v>26</v>
      </c>
      <c r="E871" s="6" t="s">
        <v>20</v>
      </c>
      <c r="F871" s="6" t="s">
        <v>31</v>
      </c>
      <c r="G871" s="6" t="s">
        <v>44</v>
      </c>
      <c r="H871" s="7">
        <v>24.31</v>
      </c>
      <c r="I871" s="9">
        <v>3</v>
      </c>
      <c r="J871" s="7">
        <v>3.6465000000000001</v>
      </c>
      <c r="K871" s="7">
        <v>76.576499999999996</v>
      </c>
      <c r="L871" s="12">
        <v>43473</v>
      </c>
      <c r="M871" s="14">
        <v>0.79791666666666672</v>
      </c>
      <c r="N871" s="6" t="s">
        <v>33</v>
      </c>
      <c r="O871" s="7">
        <v>72.930000000000007</v>
      </c>
      <c r="P871" s="2">
        <v>4.7619047620000003</v>
      </c>
      <c r="Q871" s="7">
        <v>3.6465000000000001</v>
      </c>
      <c r="R871" s="8">
        <v>4.3</v>
      </c>
      <c r="S871" s="16">
        <f t="shared" si="169"/>
        <v>43302.987000000001</v>
      </c>
      <c r="T871" s="16">
        <f t="shared" si="170"/>
        <v>16.274999999999999</v>
      </c>
      <c r="U871" s="17">
        <f t="shared" si="171"/>
        <v>1022.49</v>
      </c>
      <c r="V871">
        <f t="shared" si="172"/>
        <v>132</v>
      </c>
      <c r="W871">
        <f t="shared" si="173"/>
        <v>595</v>
      </c>
      <c r="X871">
        <f t="shared" si="174"/>
        <v>132</v>
      </c>
      <c r="Y871" s="17">
        <f t="shared" si="175"/>
        <v>328.05293181818183</v>
      </c>
      <c r="Z871" t="str">
        <f t="shared" si="176"/>
        <v>Bad Product</v>
      </c>
      <c r="AA871" t="str">
        <f t="shared" si="177"/>
        <v>Bad</v>
      </c>
      <c r="AB871" t="str">
        <f t="shared" si="178"/>
        <v>Low</v>
      </c>
      <c r="AC871">
        <f t="shared" si="179"/>
        <v>14015.788499999999</v>
      </c>
      <c r="AD871">
        <f t="shared" si="180"/>
        <v>7674.0510000000004</v>
      </c>
      <c r="AE871">
        <f t="shared" si="181"/>
        <v>4834.7565000000004</v>
      </c>
    </row>
    <row r="872" spans="1:31" ht="15.75" customHeight="1" x14ac:dyDescent="0.2">
      <c r="A872" s="1"/>
      <c r="B872" s="6" t="s">
        <v>905</v>
      </c>
      <c r="C872" s="6" t="s">
        <v>18</v>
      </c>
      <c r="D872" s="6" t="s">
        <v>19</v>
      </c>
      <c r="E872" s="6" t="s">
        <v>27</v>
      </c>
      <c r="F872" s="6" t="s">
        <v>31</v>
      </c>
      <c r="G872" s="6" t="s">
        <v>36</v>
      </c>
      <c r="H872" s="7">
        <v>64.59</v>
      </c>
      <c r="I872" s="9">
        <v>4</v>
      </c>
      <c r="J872" s="7">
        <v>12.917999999999999</v>
      </c>
      <c r="K872" s="7">
        <v>271.27800000000002</v>
      </c>
      <c r="L872" s="12">
        <v>43471</v>
      </c>
      <c r="M872" s="14">
        <v>0.56597222222222221</v>
      </c>
      <c r="N872" s="6" t="s">
        <v>23</v>
      </c>
      <c r="O872" s="7">
        <v>258.36</v>
      </c>
      <c r="P872" s="2">
        <v>4.7619047620000003</v>
      </c>
      <c r="Q872" s="7">
        <v>12.917999999999999</v>
      </c>
      <c r="R872" s="8">
        <v>9.3000000000000007</v>
      </c>
      <c r="S872" s="16">
        <f t="shared" si="169"/>
        <v>43226.410499999998</v>
      </c>
      <c r="T872" s="16">
        <f t="shared" si="170"/>
        <v>16.274999999999999</v>
      </c>
      <c r="U872" s="17">
        <f t="shared" si="171"/>
        <v>1022.49</v>
      </c>
      <c r="V872">
        <f t="shared" si="172"/>
        <v>131</v>
      </c>
      <c r="W872">
        <f t="shared" si="173"/>
        <v>595</v>
      </c>
      <c r="X872">
        <f t="shared" si="174"/>
        <v>131</v>
      </c>
      <c r="Y872" s="17">
        <f t="shared" si="175"/>
        <v>329.9725992366412</v>
      </c>
      <c r="Z872" t="str">
        <f t="shared" si="176"/>
        <v>Good Product</v>
      </c>
      <c r="AA872" t="str">
        <f t="shared" si="177"/>
        <v>Bad</v>
      </c>
      <c r="AB872" t="str">
        <f t="shared" si="178"/>
        <v>High</v>
      </c>
      <c r="AC872">
        <f t="shared" si="179"/>
        <v>14015.788499999999</v>
      </c>
      <c r="AD872">
        <f t="shared" si="180"/>
        <v>7674.0510000000004</v>
      </c>
      <c r="AE872">
        <f t="shared" si="181"/>
        <v>4834.7565000000004</v>
      </c>
    </row>
    <row r="873" spans="1:31" ht="15.75" customHeight="1" x14ac:dyDescent="0.2">
      <c r="A873" s="1"/>
      <c r="B873" s="6" t="s">
        <v>906</v>
      </c>
      <c r="C873" s="6" t="s">
        <v>18</v>
      </c>
      <c r="D873" s="6" t="s">
        <v>19</v>
      </c>
      <c r="E873" s="6" t="s">
        <v>20</v>
      </c>
      <c r="F873" s="6" t="s">
        <v>31</v>
      </c>
      <c r="G873" s="6" t="s">
        <v>44</v>
      </c>
      <c r="H873" s="7">
        <v>24.82</v>
      </c>
      <c r="I873" s="9">
        <v>7</v>
      </c>
      <c r="J873" s="7">
        <v>8.6869999999999994</v>
      </c>
      <c r="K873" s="7">
        <v>182.42699999999999</v>
      </c>
      <c r="L873" s="12">
        <v>43512</v>
      </c>
      <c r="M873" s="14">
        <v>0.43958333333333333</v>
      </c>
      <c r="N873" s="6" t="s">
        <v>33</v>
      </c>
      <c r="O873" s="7">
        <v>173.74</v>
      </c>
      <c r="P873" s="2">
        <v>4.7619047620000003</v>
      </c>
      <c r="Q873" s="7">
        <v>8.6869999999999994</v>
      </c>
      <c r="R873" s="8">
        <v>7.1</v>
      </c>
      <c r="S873" s="16">
        <f t="shared" si="169"/>
        <v>42955.1325</v>
      </c>
      <c r="T873" s="16">
        <f t="shared" si="170"/>
        <v>16.274999999999999</v>
      </c>
      <c r="U873" s="17">
        <f t="shared" si="171"/>
        <v>1022.49</v>
      </c>
      <c r="V873">
        <f t="shared" si="172"/>
        <v>130</v>
      </c>
      <c r="W873">
        <f t="shared" si="173"/>
        <v>595</v>
      </c>
      <c r="X873">
        <f t="shared" si="174"/>
        <v>130</v>
      </c>
      <c r="Y873" s="17">
        <f t="shared" si="175"/>
        <v>330.42409615384616</v>
      </c>
      <c r="Z873" t="str">
        <f t="shared" si="176"/>
        <v>Bad Product</v>
      </c>
      <c r="AA873" t="str">
        <f t="shared" si="177"/>
        <v>Bad</v>
      </c>
      <c r="AB873" t="str">
        <f t="shared" si="178"/>
        <v>Medium</v>
      </c>
      <c r="AC873">
        <f t="shared" si="179"/>
        <v>14015.788499999999</v>
      </c>
      <c r="AD873">
        <f t="shared" si="180"/>
        <v>7674.0510000000004</v>
      </c>
      <c r="AE873">
        <f t="shared" si="181"/>
        <v>4563.4785000000002</v>
      </c>
    </row>
    <row r="874" spans="1:31" ht="15.75" customHeight="1" x14ac:dyDescent="0.2">
      <c r="A874" s="1"/>
      <c r="B874" s="6" t="s">
        <v>907</v>
      </c>
      <c r="C874" s="6" t="s">
        <v>25</v>
      </c>
      <c r="D874" s="6" t="s">
        <v>26</v>
      </c>
      <c r="E874" s="6" t="s">
        <v>27</v>
      </c>
      <c r="F874" s="6" t="s">
        <v>31</v>
      </c>
      <c r="G874" s="6" t="s">
        <v>46</v>
      </c>
      <c r="H874" s="7">
        <v>56.5</v>
      </c>
      <c r="I874" s="9">
        <v>1</v>
      </c>
      <c r="J874" s="7">
        <v>2.8250000000000002</v>
      </c>
      <c r="K874" s="7">
        <v>59.325000000000003</v>
      </c>
      <c r="L874" s="12">
        <v>43537</v>
      </c>
      <c r="M874" s="14">
        <v>0.65625</v>
      </c>
      <c r="N874" s="6" t="s">
        <v>23</v>
      </c>
      <c r="O874" s="7">
        <v>56.5</v>
      </c>
      <c r="P874" s="2">
        <v>4.7619047620000003</v>
      </c>
      <c r="Q874" s="7">
        <v>2.8250000000000002</v>
      </c>
      <c r="R874" s="8">
        <v>9.6</v>
      </c>
      <c r="S874" s="16">
        <f t="shared" si="169"/>
        <v>42772.705499999996</v>
      </c>
      <c r="T874" s="16">
        <f t="shared" si="170"/>
        <v>16.274999999999999</v>
      </c>
      <c r="U874" s="17">
        <f t="shared" si="171"/>
        <v>1022.49</v>
      </c>
      <c r="V874">
        <f t="shared" si="172"/>
        <v>129</v>
      </c>
      <c r="W874">
        <f t="shared" si="173"/>
        <v>595</v>
      </c>
      <c r="X874">
        <f t="shared" si="174"/>
        <v>129</v>
      </c>
      <c r="Y874" s="17">
        <f t="shared" si="175"/>
        <v>331.57136046511624</v>
      </c>
      <c r="Z874" t="str">
        <f t="shared" si="176"/>
        <v>Good Product</v>
      </c>
      <c r="AA874" t="str">
        <f t="shared" si="177"/>
        <v>Bad</v>
      </c>
      <c r="AB874" t="str">
        <f t="shared" si="178"/>
        <v>High</v>
      </c>
      <c r="AC874">
        <f t="shared" si="179"/>
        <v>14015.788499999999</v>
      </c>
      <c r="AD874">
        <f t="shared" si="180"/>
        <v>7674.0510000000004</v>
      </c>
      <c r="AE874">
        <f t="shared" si="181"/>
        <v>4381.0515000000005</v>
      </c>
    </row>
    <row r="875" spans="1:31" ht="15.75" customHeight="1" x14ac:dyDescent="0.2">
      <c r="A875" s="1"/>
      <c r="B875" s="6" t="s">
        <v>908</v>
      </c>
      <c r="C875" s="6" t="s">
        <v>42</v>
      </c>
      <c r="D875" s="6" t="s">
        <v>43</v>
      </c>
      <c r="E875" s="6" t="s">
        <v>20</v>
      </c>
      <c r="F875" s="6" t="s">
        <v>21</v>
      </c>
      <c r="G875" s="6" t="s">
        <v>28</v>
      </c>
      <c r="H875" s="7">
        <v>21.43</v>
      </c>
      <c r="I875" s="9">
        <v>10</v>
      </c>
      <c r="J875" s="7">
        <v>10.715</v>
      </c>
      <c r="K875" s="7">
        <v>225.01499999999999</v>
      </c>
      <c r="L875" s="12">
        <v>43493</v>
      </c>
      <c r="M875" s="14">
        <v>0.49375000000000002</v>
      </c>
      <c r="N875" s="6" t="s">
        <v>29</v>
      </c>
      <c r="O875" s="7">
        <v>214.3</v>
      </c>
      <c r="P875" s="2">
        <v>4.7619047620000003</v>
      </c>
      <c r="Q875" s="7">
        <v>10.715</v>
      </c>
      <c r="R875" s="8">
        <v>6.2</v>
      </c>
      <c r="S875" s="16">
        <f t="shared" si="169"/>
        <v>42713.380499999999</v>
      </c>
      <c r="T875" s="16">
        <f t="shared" si="170"/>
        <v>16.274999999999999</v>
      </c>
      <c r="U875" s="17">
        <f t="shared" si="171"/>
        <v>1022.49</v>
      </c>
      <c r="V875">
        <f t="shared" si="172"/>
        <v>128</v>
      </c>
      <c r="W875">
        <f t="shared" si="173"/>
        <v>595</v>
      </c>
      <c r="X875">
        <f t="shared" si="174"/>
        <v>128</v>
      </c>
      <c r="Y875" s="17">
        <f t="shared" si="175"/>
        <v>333.69828515624999</v>
      </c>
      <c r="Z875" t="str">
        <f t="shared" si="176"/>
        <v>Bad Product</v>
      </c>
      <c r="AA875" t="str">
        <f t="shared" si="177"/>
        <v>Bad</v>
      </c>
      <c r="AB875" t="str">
        <f t="shared" si="178"/>
        <v>Low</v>
      </c>
      <c r="AC875">
        <f t="shared" si="179"/>
        <v>14015.788499999999</v>
      </c>
      <c r="AD875">
        <f t="shared" si="180"/>
        <v>7674.0510000000004</v>
      </c>
      <c r="AE875">
        <f t="shared" si="181"/>
        <v>4381.0515000000005</v>
      </c>
    </row>
    <row r="876" spans="1:31" ht="15.75" customHeight="1" x14ac:dyDescent="0.2">
      <c r="A876" s="1"/>
      <c r="B876" s="6" t="s">
        <v>909</v>
      </c>
      <c r="C876" s="6" t="s">
        <v>18</v>
      </c>
      <c r="D876" s="6" t="s">
        <v>19</v>
      </c>
      <c r="E876" s="6" t="s">
        <v>20</v>
      </c>
      <c r="F876" s="6" t="s">
        <v>31</v>
      </c>
      <c r="G876" s="6" t="s">
        <v>36</v>
      </c>
      <c r="H876" s="7">
        <v>89.06</v>
      </c>
      <c r="I876" s="9">
        <v>6</v>
      </c>
      <c r="J876" s="7">
        <v>26.718</v>
      </c>
      <c r="K876" s="7">
        <v>561.07799999999997</v>
      </c>
      <c r="L876" s="12">
        <v>43483</v>
      </c>
      <c r="M876" s="14">
        <v>0.72638888888888886</v>
      </c>
      <c r="N876" s="6" t="s">
        <v>29</v>
      </c>
      <c r="O876" s="7">
        <v>534.36</v>
      </c>
      <c r="P876" s="2">
        <v>4.7619047620000003</v>
      </c>
      <c r="Q876" s="7">
        <v>26.718</v>
      </c>
      <c r="R876" s="8">
        <v>9.9</v>
      </c>
      <c r="S876" s="16">
        <f t="shared" si="169"/>
        <v>42488.3655</v>
      </c>
      <c r="T876" s="16">
        <f t="shared" si="170"/>
        <v>16.274999999999999</v>
      </c>
      <c r="U876" s="17">
        <f t="shared" si="171"/>
        <v>1022.49</v>
      </c>
      <c r="V876">
        <f t="shared" si="172"/>
        <v>127</v>
      </c>
      <c r="W876">
        <f t="shared" si="173"/>
        <v>595</v>
      </c>
      <c r="X876">
        <f t="shared" si="174"/>
        <v>127</v>
      </c>
      <c r="Y876" s="17">
        <f t="shared" si="175"/>
        <v>334.5540590551181</v>
      </c>
      <c r="Z876" t="str">
        <f t="shared" si="176"/>
        <v>Good Product</v>
      </c>
      <c r="AA876" t="str">
        <f t="shared" si="177"/>
        <v>Good</v>
      </c>
      <c r="AB876" t="str">
        <f t="shared" si="178"/>
        <v>High</v>
      </c>
      <c r="AC876">
        <f t="shared" si="179"/>
        <v>13790.773500000001</v>
      </c>
      <c r="AD876">
        <f t="shared" si="180"/>
        <v>7449.036000000001</v>
      </c>
      <c r="AE876">
        <f t="shared" si="181"/>
        <v>4381.0515000000005</v>
      </c>
    </row>
    <row r="877" spans="1:31" ht="15.75" customHeight="1" x14ac:dyDescent="0.2">
      <c r="A877" s="1"/>
      <c r="B877" s="6" t="s">
        <v>910</v>
      </c>
      <c r="C877" s="6" t="s">
        <v>18</v>
      </c>
      <c r="D877" s="6" t="s">
        <v>19</v>
      </c>
      <c r="E877" s="6" t="s">
        <v>20</v>
      </c>
      <c r="F877" s="6" t="s">
        <v>31</v>
      </c>
      <c r="G877" s="6" t="s">
        <v>32</v>
      </c>
      <c r="H877" s="7">
        <v>23.29</v>
      </c>
      <c r="I877" s="9">
        <v>4</v>
      </c>
      <c r="J877" s="7">
        <v>4.6580000000000004</v>
      </c>
      <c r="K877" s="7">
        <v>97.817999999999998</v>
      </c>
      <c r="L877" s="12">
        <v>43543</v>
      </c>
      <c r="M877" s="14">
        <v>0.49444444444444446</v>
      </c>
      <c r="N877" s="6" t="s">
        <v>33</v>
      </c>
      <c r="O877" s="7">
        <v>93.16</v>
      </c>
      <c r="P877" s="2">
        <v>4.7619047620000003</v>
      </c>
      <c r="Q877" s="7">
        <v>4.6580000000000004</v>
      </c>
      <c r="R877" s="8">
        <v>5.9</v>
      </c>
      <c r="S877" s="16">
        <f t="shared" si="169"/>
        <v>41927.287499999999</v>
      </c>
      <c r="T877" s="16">
        <f t="shared" si="170"/>
        <v>16.274999999999999</v>
      </c>
      <c r="U877" s="17">
        <f t="shared" si="171"/>
        <v>1022.49</v>
      </c>
      <c r="V877">
        <f t="shared" si="172"/>
        <v>126</v>
      </c>
      <c r="W877">
        <f t="shared" si="173"/>
        <v>595</v>
      </c>
      <c r="X877">
        <f t="shared" si="174"/>
        <v>126</v>
      </c>
      <c r="Y877" s="17">
        <f t="shared" si="175"/>
        <v>332.75624999999997</v>
      </c>
      <c r="Z877" t="str">
        <f t="shared" si="176"/>
        <v>Bad Product</v>
      </c>
      <c r="AA877" t="str">
        <f t="shared" si="177"/>
        <v>Bad</v>
      </c>
      <c r="AB877" t="str">
        <f t="shared" si="178"/>
        <v>Low</v>
      </c>
      <c r="AC877">
        <f t="shared" si="179"/>
        <v>13790.773500000001</v>
      </c>
      <c r="AD877">
        <f t="shared" si="180"/>
        <v>7449.036000000001</v>
      </c>
      <c r="AE877">
        <f t="shared" si="181"/>
        <v>3819.9735000000001</v>
      </c>
    </row>
    <row r="878" spans="1:31" ht="15.75" customHeight="1" x14ac:dyDescent="0.2">
      <c r="A878" s="1"/>
      <c r="B878" s="6" t="s">
        <v>911</v>
      </c>
      <c r="C878" s="6" t="s">
        <v>25</v>
      </c>
      <c r="D878" s="6" t="s">
        <v>26</v>
      </c>
      <c r="E878" s="6" t="s">
        <v>27</v>
      </c>
      <c r="F878" s="6" t="s">
        <v>31</v>
      </c>
      <c r="G878" s="6" t="s">
        <v>32</v>
      </c>
      <c r="H878" s="7">
        <v>65.260000000000005</v>
      </c>
      <c r="I878" s="9">
        <v>8</v>
      </c>
      <c r="J878" s="7">
        <v>26.103999999999999</v>
      </c>
      <c r="K878" s="7">
        <v>548.18399999999997</v>
      </c>
      <c r="L878" s="12">
        <v>43539</v>
      </c>
      <c r="M878" s="14">
        <v>0.58611111111111114</v>
      </c>
      <c r="N878" s="6" t="s">
        <v>23</v>
      </c>
      <c r="O878" s="7">
        <v>522.08000000000004</v>
      </c>
      <c r="P878" s="2">
        <v>4.7619047620000003</v>
      </c>
      <c r="Q878" s="7">
        <v>26.103999999999999</v>
      </c>
      <c r="R878" s="8">
        <v>6.3</v>
      </c>
      <c r="S878" s="16">
        <f t="shared" si="169"/>
        <v>41829.469499999985</v>
      </c>
      <c r="T878" s="16">
        <f t="shared" si="170"/>
        <v>16.274999999999999</v>
      </c>
      <c r="U878" s="17">
        <f t="shared" si="171"/>
        <v>1022.49</v>
      </c>
      <c r="V878">
        <f t="shared" si="172"/>
        <v>125</v>
      </c>
      <c r="W878">
        <f t="shared" si="173"/>
        <v>595</v>
      </c>
      <c r="X878">
        <f t="shared" si="174"/>
        <v>125</v>
      </c>
      <c r="Y878" s="17">
        <f t="shared" si="175"/>
        <v>334.6357559999999</v>
      </c>
      <c r="Z878" t="str">
        <f t="shared" si="176"/>
        <v>Bad Product</v>
      </c>
      <c r="AA878" t="str">
        <f t="shared" si="177"/>
        <v>Bad</v>
      </c>
      <c r="AB878" t="str">
        <f t="shared" si="178"/>
        <v>Low</v>
      </c>
      <c r="AC878">
        <f t="shared" si="179"/>
        <v>13790.773500000001</v>
      </c>
      <c r="AD878">
        <f t="shared" si="180"/>
        <v>7449.036000000001</v>
      </c>
      <c r="AE878">
        <f t="shared" si="181"/>
        <v>3722.1554999999998</v>
      </c>
    </row>
    <row r="879" spans="1:31" ht="15.75" customHeight="1" x14ac:dyDescent="0.2">
      <c r="A879" s="1"/>
      <c r="B879" s="6" t="s">
        <v>912</v>
      </c>
      <c r="C879" s="6" t="s">
        <v>25</v>
      </c>
      <c r="D879" s="6" t="s">
        <v>26</v>
      </c>
      <c r="E879" s="6" t="s">
        <v>20</v>
      </c>
      <c r="F879" s="6" t="s">
        <v>31</v>
      </c>
      <c r="G879" s="6" t="s">
        <v>46</v>
      </c>
      <c r="H879" s="7">
        <v>52.35</v>
      </c>
      <c r="I879" s="9">
        <v>1</v>
      </c>
      <c r="J879" s="7">
        <v>2.6175000000000002</v>
      </c>
      <c r="K879" s="7">
        <v>54.967500000000001</v>
      </c>
      <c r="L879" s="12">
        <v>43508</v>
      </c>
      <c r="M879" s="14">
        <v>0.74236111111111114</v>
      </c>
      <c r="N879" s="6" t="s">
        <v>29</v>
      </c>
      <c r="O879" s="7">
        <v>52.35</v>
      </c>
      <c r="P879" s="2">
        <v>4.7619047620000003</v>
      </c>
      <c r="Q879" s="7">
        <v>2.6175000000000002</v>
      </c>
      <c r="R879" s="8">
        <v>4</v>
      </c>
      <c r="S879" s="16">
        <f t="shared" si="169"/>
        <v>41281.285499999998</v>
      </c>
      <c r="T879" s="16">
        <f t="shared" si="170"/>
        <v>16.274999999999999</v>
      </c>
      <c r="U879" s="17">
        <f t="shared" si="171"/>
        <v>1022.49</v>
      </c>
      <c r="V879">
        <f t="shared" si="172"/>
        <v>124</v>
      </c>
      <c r="W879">
        <f t="shared" si="173"/>
        <v>595</v>
      </c>
      <c r="X879">
        <f t="shared" si="174"/>
        <v>124</v>
      </c>
      <c r="Y879" s="17">
        <f t="shared" si="175"/>
        <v>332.91359274193547</v>
      </c>
      <c r="Z879" t="str">
        <f t="shared" si="176"/>
        <v>Bad Product</v>
      </c>
      <c r="AA879" t="str">
        <f t="shared" si="177"/>
        <v>Bad</v>
      </c>
      <c r="AB879" t="str">
        <f t="shared" si="178"/>
        <v>Low</v>
      </c>
      <c r="AC879">
        <f t="shared" si="179"/>
        <v>13790.773500000001</v>
      </c>
      <c r="AD879">
        <f t="shared" si="180"/>
        <v>7449.036000000001</v>
      </c>
      <c r="AE879">
        <f t="shared" si="181"/>
        <v>3722.1554999999998</v>
      </c>
    </row>
    <row r="880" spans="1:31" ht="15.75" customHeight="1" x14ac:dyDescent="0.2">
      <c r="A880" s="1"/>
      <c r="B880" s="6" t="s">
        <v>913</v>
      </c>
      <c r="C880" s="6" t="s">
        <v>42</v>
      </c>
      <c r="D880" s="6" t="s">
        <v>43</v>
      </c>
      <c r="E880" s="6" t="s">
        <v>20</v>
      </c>
      <c r="F880" s="6" t="s">
        <v>31</v>
      </c>
      <c r="G880" s="6" t="s">
        <v>28</v>
      </c>
      <c r="H880" s="7">
        <v>39.75</v>
      </c>
      <c r="I880" s="9">
        <v>1</v>
      </c>
      <c r="J880" s="7">
        <v>1.9875</v>
      </c>
      <c r="K880" s="7">
        <v>41.737499999999997</v>
      </c>
      <c r="L880" s="12">
        <v>43521</v>
      </c>
      <c r="M880" s="14">
        <v>0.84652777777777777</v>
      </c>
      <c r="N880" s="6" t="s">
        <v>29</v>
      </c>
      <c r="O880" s="7">
        <v>39.75</v>
      </c>
      <c r="P880" s="2">
        <v>4.7619047620000003</v>
      </c>
      <c r="Q880" s="7">
        <v>1.9875</v>
      </c>
      <c r="R880" s="8">
        <v>6.1</v>
      </c>
      <c r="S880" s="16">
        <f t="shared" si="169"/>
        <v>41226.317999999999</v>
      </c>
      <c r="T880" s="16">
        <f t="shared" si="170"/>
        <v>16.274999999999999</v>
      </c>
      <c r="U880" s="17">
        <f t="shared" si="171"/>
        <v>1022.49</v>
      </c>
      <c r="V880">
        <f t="shared" si="172"/>
        <v>123</v>
      </c>
      <c r="W880">
        <f t="shared" si="173"/>
        <v>595</v>
      </c>
      <c r="X880">
        <f t="shared" si="174"/>
        <v>123</v>
      </c>
      <c r="Y880" s="17">
        <f t="shared" si="175"/>
        <v>335.17331707317072</v>
      </c>
      <c r="Z880" t="str">
        <f t="shared" si="176"/>
        <v>Bad Product</v>
      </c>
      <c r="AA880" t="str">
        <f t="shared" si="177"/>
        <v>Bad</v>
      </c>
      <c r="AB880" t="str">
        <f t="shared" si="178"/>
        <v>Low</v>
      </c>
      <c r="AC880">
        <f t="shared" si="179"/>
        <v>13790.773500000001</v>
      </c>
      <c r="AD880">
        <f t="shared" si="180"/>
        <v>7449.036000000001</v>
      </c>
      <c r="AE880">
        <f t="shared" si="181"/>
        <v>3722.1554999999998</v>
      </c>
    </row>
    <row r="881" spans="1:31" ht="15.75" customHeight="1" x14ac:dyDescent="0.2">
      <c r="A881" s="1"/>
      <c r="B881" s="6" t="s">
        <v>914</v>
      </c>
      <c r="C881" s="6" t="s">
        <v>18</v>
      </c>
      <c r="D881" s="6" t="s">
        <v>19</v>
      </c>
      <c r="E881" s="6" t="s">
        <v>27</v>
      </c>
      <c r="F881" s="6" t="s">
        <v>21</v>
      </c>
      <c r="G881" s="6" t="s">
        <v>28</v>
      </c>
      <c r="H881" s="7">
        <v>90.02</v>
      </c>
      <c r="I881" s="9">
        <v>8</v>
      </c>
      <c r="J881" s="7">
        <v>36.008000000000003</v>
      </c>
      <c r="K881" s="7">
        <v>756.16800000000001</v>
      </c>
      <c r="L881" s="12">
        <v>43545</v>
      </c>
      <c r="M881" s="14">
        <v>0.67222222222222228</v>
      </c>
      <c r="N881" s="6" t="s">
        <v>33</v>
      </c>
      <c r="O881" s="7">
        <v>720.16</v>
      </c>
      <c r="P881" s="2">
        <v>4.7619047620000003</v>
      </c>
      <c r="Q881" s="7">
        <v>36.008000000000003</v>
      </c>
      <c r="R881" s="8">
        <v>4.5</v>
      </c>
      <c r="S881" s="16">
        <f t="shared" si="169"/>
        <v>41184.580499999996</v>
      </c>
      <c r="T881" s="16">
        <f t="shared" si="170"/>
        <v>16.274999999999999</v>
      </c>
      <c r="U881" s="17">
        <f t="shared" si="171"/>
        <v>1022.49</v>
      </c>
      <c r="V881">
        <f t="shared" si="172"/>
        <v>122</v>
      </c>
      <c r="W881">
        <f t="shared" si="173"/>
        <v>595</v>
      </c>
      <c r="X881">
        <f t="shared" si="174"/>
        <v>122</v>
      </c>
      <c r="Y881" s="17">
        <f t="shared" si="175"/>
        <v>337.57852868852456</v>
      </c>
      <c r="Z881" t="str">
        <f t="shared" si="176"/>
        <v>Bad Product</v>
      </c>
      <c r="AA881" t="str">
        <f t="shared" si="177"/>
        <v>Bad</v>
      </c>
      <c r="AB881" t="str">
        <f t="shared" si="178"/>
        <v>Low</v>
      </c>
      <c r="AC881">
        <f t="shared" si="179"/>
        <v>13749.036000000002</v>
      </c>
      <c r="AD881">
        <f t="shared" si="180"/>
        <v>7449.036000000001</v>
      </c>
      <c r="AE881">
        <f t="shared" si="181"/>
        <v>3722.1554999999998</v>
      </c>
    </row>
    <row r="882" spans="1:31" ht="15.75" customHeight="1" x14ac:dyDescent="0.2">
      <c r="A882" s="1"/>
      <c r="B882" s="6" t="s">
        <v>915</v>
      </c>
      <c r="C882" s="6" t="s">
        <v>42</v>
      </c>
      <c r="D882" s="6" t="s">
        <v>43</v>
      </c>
      <c r="E882" s="6" t="s">
        <v>20</v>
      </c>
      <c r="F882" s="6" t="s">
        <v>21</v>
      </c>
      <c r="G882" s="6" t="s">
        <v>28</v>
      </c>
      <c r="H882" s="7">
        <v>12.1</v>
      </c>
      <c r="I882" s="9">
        <v>8</v>
      </c>
      <c r="J882" s="7">
        <v>4.84</v>
      </c>
      <c r="K882" s="7">
        <v>101.64</v>
      </c>
      <c r="L882" s="12">
        <v>43484</v>
      </c>
      <c r="M882" s="14">
        <v>0.4284722222222222</v>
      </c>
      <c r="N882" s="6" t="s">
        <v>23</v>
      </c>
      <c r="O882" s="7">
        <v>96.8</v>
      </c>
      <c r="P882" s="2">
        <v>4.7619047620000003</v>
      </c>
      <c r="Q882" s="7">
        <v>4.84</v>
      </c>
      <c r="R882" s="8">
        <v>8.6</v>
      </c>
      <c r="S882" s="16">
        <f t="shared" si="169"/>
        <v>40428.412499999991</v>
      </c>
      <c r="T882" s="16">
        <f t="shared" si="170"/>
        <v>16.274999999999999</v>
      </c>
      <c r="U882" s="17">
        <f t="shared" si="171"/>
        <v>1022.49</v>
      </c>
      <c r="V882">
        <f t="shared" si="172"/>
        <v>121</v>
      </c>
      <c r="W882">
        <f t="shared" si="173"/>
        <v>595</v>
      </c>
      <c r="X882">
        <f t="shared" si="174"/>
        <v>121</v>
      </c>
      <c r="Y882" s="17">
        <f t="shared" si="175"/>
        <v>334.11911157024787</v>
      </c>
      <c r="Z882" t="str">
        <f t="shared" si="176"/>
        <v>Good Product</v>
      </c>
      <c r="AA882" t="str">
        <f t="shared" si="177"/>
        <v>Bad</v>
      </c>
      <c r="AB882" t="str">
        <f t="shared" si="178"/>
        <v>High</v>
      </c>
      <c r="AC882">
        <f t="shared" si="179"/>
        <v>13749.036000000002</v>
      </c>
      <c r="AD882">
        <f t="shared" si="180"/>
        <v>7449.036000000001</v>
      </c>
      <c r="AE882">
        <f t="shared" si="181"/>
        <v>3722.1554999999998</v>
      </c>
    </row>
    <row r="883" spans="1:31" ht="15.75" customHeight="1" x14ac:dyDescent="0.2">
      <c r="A883" s="1"/>
      <c r="B883" s="6" t="s">
        <v>916</v>
      </c>
      <c r="C883" s="6" t="s">
        <v>42</v>
      </c>
      <c r="D883" s="6" t="s">
        <v>43</v>
      </c>
      <c r="E883" s="6" t="s">
        <v>20</v>
      </c>
      <c r="F883" s="6" t="s">
        <v>21</v>
      </c>
      <c r="G883" s="6" t="s">
        <v>44</v>
      </c>
      <c r="H883" s="7">
        <v>33.21</v>
      </c>
      <c r="I883" s="9">
        <v>10</v>
      </c>
      <c r="J883" s="7">
        <v>16.605</v>
      </c>
      <c r="K883" s="7">
        <v>348.70499999999998</v>
      </c>
      <c r="L883" s="12">
        <v>43473</v>
      </c>
      <c r="M883" s="14">
        <v>0.60069444444444442</v>
      </c>
      <c r="N883" s="6" t="s">
        <v>23</v>
      </c>
      <c r="O883" s="7">
        <v>332.1</v>
      </c>
      <c r="P883" s="2">
        <v>4.7619047620000003</v>
      </c>
      <c r="Q883" s="7">
        <v>16.605</v>
      </c>
      <c r="R883" s="8">
        <v>6</v>
      </c>
      <c r="S883" s="16">
        <f t="shared" si="169"/>
        <v>40326.772499999985</v>
      </c>
      <c r="T883" s="16">
        <f t="shared" si="170"/>
        <v>16.274999999999999</v>
      </c>
      <c r="U883" s="17">
        <f t="shared" si="171"/>
        <v>1022.49</v>
      </c>
      <c r="V883">
        <f t="shared" si="172"/>
        <v>120</v>
      </c>
      <c r="W883">
        <f t="shared" si="173"/>
        <v>595</v>
      </c>
      <c r="X883">
        <f t="shared" si="174"/>
        <v>120</v>
      </c>
      <c r="Y883" s="17">
        <f t="shared" si="175"/>
        <v>336.05643749999984</v>
      </c>
      <c r="Z883" t="str">
        <f t="shared" si="176"/>
        <v>Bad Product</v>
      </c>
      <c r="AA883" t="str">
        <f t="shared" si="177"/>
        <v>Bad</v>
      </c>
      <c r="AB883" t="str">
        <f t="shared" si="178"/>
        <v>Low</v>
      </c>
      <c r="AC883">
        <f t="shared" si="179"/>
        <v>13647.396000000001</v>
      </c>
      <c r="AD883">
        <f t="shared" si="180"/>
        <v>7347.3960000000015</v>
      </c>
      <c r="AE883">
        <f t="shared" si="181"/>
        <v>3722.1554999999998</v>
      </c>
    </row>
    <row r="884" spans="1:31" ht="15.75" customHeight="1" x14ac:dyDescent="0.2">
      <c r="A884" s="1"/>
      <c r="B884" s="6" t="s">
        <v>917</v>
      </c>
      <c r="C884" s="6" t="s">
        <v>25</v>
      </c>
      <c r="D884" s="6" t="s">
        <v>26</v>
      </c>
      <c r="E884" s="6" t="s">
        <v>20</v>
      </c>
      <c r="F884" s="6" t="s">
        <v>21</v>
      </c>
      <c r="G884" s="6" t="s">
        <v>46</v>
      </c>
      <c r="H884" s="7">
        <v>10.18</v>
      </c>
      <c r="I884" s="9">
        <v>8</v>
      </c>
      <c r="J884" s="7">
        <v>4.0720000000000001</v>
      </c>
      <c r="K884" s="7">
        <v>85.512</v>
      </c>
      <c r="L884" s="12">
        <v>43554</v>
      </c>
      <c r="M884" s="14">
        <v>0.53541666666666665</v>
      </c>
      <c r="N884" s="6" t="s">
        <v>33</v>
      </c>
      <c r="O884" s="7">
        <v>81.44</v>
      </c>
      <c r="P884" s="2">
        <v>4.7619047620000003</v>
      </c>
      <c r="Q884" s="7">
        <v>4.0720000000000001</v>
      </c>
      <c r="R884" s="8">
        <v>9.5</v>
      </c>
      <c r="S884" s="16">
        <f t="shared" si="169"/>
        <v>39978.067499999983</v>
      </c>
      <c r="T884" s="16">
        <f t="shared" si="170"/>
        <v>16.274999999999999</v>
      </c>
      <c r="U884" s="17">
        <f t="shared" si="171"/>
        <v>1022.49</v>
      </c>
      <c r="V884">
        <f t="shared" si="172"/>
        <v>119</v>
      </c>
      <c r="W884">
        <f t="shared" si="173"/>
        <v>595</v>
      </c>
      <c r="X884">
        <f t="shared" si="174"/>
        <v>119</v>
      </c>
      <c r="Y884" s="17">
        <f t="shared" si="175"/>
        <v>335.9501470588234</v>
      </c>
      <c r="Z884" t="str">
        <f t="shared" si="176"/>
        <v>Good Product</v>
      </c>
      <c r="AA884" t="str">
        <f t="shared" si="177"/>
        <v>Bad</v>
      </c>
      <c r="AB884" t="str">
        <f t="shared" si="178"/>
        <v>High</v>
      </c>
      <c r="AC884">
        <f t="shared" si="179"/>
        <v>13298.691000000003</v>
      </c>
      <c r="AD884">
        <f t="shared" si="180"/>
        <v>6998.6910000000016</v>
      </c>
      <c r="AE884">
        <f t="shared" si="181"/>
        <v>3722.1554999999998</v>
      </c>
    </row>
    <row r="885" spans="1:31" ht="15.75" customHeight="1" x14ac:dyDescent="0.2">
      <c r="A885" s="1"/>
      <c r="B885" s="6" t="s">
        <v>918</v>
      </c>
      <c r="C885" s="6" t="s">
        <v>42</v>
      </c>
      <c r="D885" s="6" t="s">
        <v>43</v>
      </c>
      <c r="E885" s="6" t="s">
        <v>20</v>
      </c>
      <c r="F885" s="6" t="s">
        <v>31</v>
      </c>
      <c r="G885" s="6" t="s">
        <v>36</v>
      </c>
      <c r="H885" s="7">
        <v>31.99</v>
      </c>
      <c r="I885" s="9">
        <v>10</v>
      </c>
      <c r="J885" s="7">
        <v>15.994999999999999</v>
      </c>
      <c r="K885" s="7">
        <v>335.89499999999998</v>
      </c>
      <c r="L885" s="12">
        <v>43516</v>
      </c>
      <c r="M885" s="14">
        <v>0.63749999999999996</v>
      </c>
      <c r="N885" s="6" t="s">
        <v>33</v>
      </c>
      <c r="O885" s="7">
        <v>319.89999999999998</v>
      </c>
      <c r="P885" s="2">
        <v>4.7619047620000003</v>
      </c>
      <c r="Q885" s="7">
        <v>15.994999999999999</v>
      </c>
      <c r="R885" s="8">
        <v>9.9</v>
      </c>
      <c r="S885" s="16">
        <f t="shared" si="169"/>
        <v>39892.555499999988</v>
      </c>
      <c r="T885" s="16">
        <f t="shared" si="170"/>
        <v>16.274999999999999</v>
      </c>
      <c r="U885" s="17">
        <f t="shared" si="171"/>
        <v>1022.49</v>
      </c>
      <c r="V885">
        <f t="shared" si="172"/>
        <v>118</v>
      </c>
      <c r="W885">
        <f t="shared" si="173"/>
        <v>595</v>
      </c>
      <c r="X885">
        <f t="shared" si="174"/>
        <v>118</v>
      </c>
      <c r="Y885" s="17">
        <f t="shared" si="175"/>
        <v>338.07250423728806</v>
      </c>
      <c r="Z885" t="str">
        <f t="shared" si="176"/>
        <v>Good Product</v>
      </c>
      <c r="AA885" t="str">
        <f t="shared" si="177"/>
        <v>Bad</v>
      </c>
      <c r="AB885" t="str">
        <f t="shared" si="178"/>
        <v>High</v>
      </c>
      <c r="AC885">
        <f t="shared" si="179"/>
        <v>13298.691000000003</v>
      </c>
      <c r="AD885">
        <f t="shared" si="180"/>
        <v>6998.6910000000016</v>
      </c>
      <c r="AE885">
        <f t="shared" si="181"/>
        <v>3722.1554999999998</v>
      </c>
    </row>
    <row r="886" spans="1:31" ht="15.75" customHeight="1" x14ac:dyDescent="0.2">
      <c r="A886" s="1"/>
      <c r="B886" s="6" t="s">
        <v>919</v>
      </c>
      <c r="C886" s="6" t="s">
        <v>18</v>
      </c>
      <c r="D886" s="6" t="s">
        <v>19</v>
      </c>
      <c r="E886" s="6" t="s">
        <v>20</v>
      </c>
      <c r="F886" s="6" t="s">
        <v>21</v>
      </c>
      <c r="G886" s="6" t="s">
        <v>32</v>
      </c>
      <c r="H886" s="7">
        <v>34.42</v>
      </c>
      <c r="I886" s="9">
        <v>6</v>
      </c>
      <c r="J886" s="7">
        <v>10.326000000000001</v>
      </c>
      <c r="K886" s="7">
        <v>216.846</v>
      </c>
      <c r="L886" s="12">
        <v>43554</v>
      </c>
      <c r="M886" s="14">
        <v>0.53125</v>
      </c>
      <c r="N886" s="6" t="s">
        <v>23</v>
      </c>
      <c r="O886" s="7">
        <v>206.52</v>
      </c>
      <c r="P886" s="2">
        <v>4.7619047620000003</v>
      </c>
      <c r="Q886" s="7">
        <v>10.326000000000001</v>
      </c>
      <c r="R886" s="8">
        <v>7.5</v>
      </c>
      <c r="S886" s="16">
        <f t="shared" si="169"/>
        <v>39556.660499999984</v>
      </c>
      <c r="T886" s="16">
        <f t="shared" si="170"/>
        <v>16.274999999999999</v>
      </c>
      <c r="U886" s="17">
        <f t="shared" si="171"/>
        <v>1022.49</v>
      </c>
      <c r="V886">
        <f t="shared" si="172"/>
        <v>117</v>
      </c>
      <c r="W886">
        <f t="shared" si="173"/>
        <v>595</v>
      </c>
      <c r="X886">
        <f t="shared" si="174"/>
        <v>117</v>
      </c>
      <c r="Y886" s="17">
        <f t="shared" si="175"/>
        <v>338.09111538461525</v>
      </c>
      <c r="Z886" t="str">
        <f t="shared" si="176"/>
        <v>Bad Product</v>
      </c>
      <c r="AA886" t="str">
        <f t="shared" si="177"/>
        <v>Bad</v>
      </c>
      <c r="AB886" t="str">
        <f t="shared" si="178"/>
        <v>Medium</v>
      </c>
      <c r="AC886">
        <f t="shared" si="179"/>
        <v>12962.796</v>
      </c>
      <c r="AD886">
        <f t="shared" si="180"/>
        <v>6998.6910000000016</v>
      </c>
      <c r="AE886">
        <f t="shared" si="181"/>
        <v>3722.1554999999998</v>
      </c>
    </row>
    <row r="887" spans="1:31" ht="15.75" customHeight="1" x14ac:dyDescent="0.2">
      <c r="A887" s="1"/>
      <c r="B887" s="6" t="s">
        <v>920</v>
      </c>
      <c r="C887" s="6" t="s">
        <v>18</v>
      </c>
      <c r="D887" s="6" t="s">
        <v>19</v>
      </c>
      <c r="E887" s="6" t="s">
        <v>20</v>
      </c>
      <c r="F887" s="6" t="s">
        <v>21</v>
      </c>
      <c r="G887" s="6" t="s">
        <v>44</v>
      </c>
      <c r="H887" s="7">
        <v>83.34</v>
      </c>
      <c r="I887" s="9">
        <v>2</v>
      </c>
      <c r="J887" s="7">
        <v>8.3339999999999996</v>
      </c>
      <c r="K887" s="7">
        <v>175.01400000000001</v>
      </c>
      <c r="L887" s="12">
        <v>43543</v>
      </c>
      <c r="M887" s="14">
        <v>0.56736111111111109</v>
      </c>
      <c r="N887" s="6" t="s">
        <v>29</v>
      </c>
      <c r="O887" s="7">
        <v>166.68</v>
      </c>
      <c r="P887" s="2">
        <v>4.7619047620000003</v>
      </c>
      <c r="Q887" s="7">
        <v>8.3339999999999996</v>
      </c>
      <c r="R887" s="8">
        <v>7.6</v>
      </c>
      <c r="S887" s="16">
        <f t="shared" si="169"/>
        <v>39339.814499999986</v>
      </c>
      <c r="T887" s="16">
        <f t="shared" si="170"/>
        <v>16.274999999999999</v>
      </c>
      <c r="U887" s="17">
        <f t="shared" si="171"/>
        <v>1022.49</v>
      </c>
      <c r="V887">
        <f t="shared" si="172"/>
        <v>116</v>
      </c>
      <c r="W887">
        <f t="shared" si="173"/>
        <v>595</v>
      </c>
      <c r="X887">
        <f t="shared" si="174"/>
        <v>116</v>
      </c>
      <c r="Y887" s="17">
        <f t="shared" si="175"/>
        <v>339.13633189655161</v>
      </c>
      <c r="Z887" t="str">
        <f t="shared" si="176"/>
        <v>Bad Product</v>
      </c>
      <c r="AA887" t="str">
        <f t="shared" si="177"/>
        <v>Bad</v>
      </c>
      <c r="AB887" t="str">
        <f t="shared" si="178"/>
        <v>Medium</v>
      </c>
      <c r="AC887">
        <f t="shared" si="179"/>
        <v>12962.796</v>
      </c>
      <c r="AD887">
        <f t="shared" si="180"/>
        <v>6998.6910000000016</v>
      </c>
      <c r="AE887">
        <f t="shared" si="181"/>
        <v>3722.1554999999998</v>
      </c>
    </row>
    <row r="888" spans="1:31" ht="15.75" customHeight="1" x14ac:dyDescent="0.2">
      <c r="A888" s="1"/>
      <c r="B888" s="6" t="s">
        <v>921</v>
      </c>
      <c r="C888" s="6" t="s">
        <v>18</v>
      </c>
      <c r="D888" s="6" t="s">
        <v>19</v>
      </c>
      <c r="E888" s="6" t="s">
        <v>27</v>
      </c>
      <c r="F888" s="6" t="s">
        <v>31</v>
      </c>
      <c r="G888" s="6" t="s">
        <v>36</v>
      </c>
      <c r="H888" s="7">
        <v>45.58</v>
      </c>
      <c r="I888" s="9">
        <v>7</v>
      </c>
      <c r="J888" s="7">
        <v>15.952999999999999</v>
      </c>
      <c r="K888" s="7">
        <v>335.01299999999998</v>
      </c>
      <c r="L888" s="12">
        <v>43478</v>
      </c>
      <c r="M888" s="14">
        <v>0.41875000000000001</v>
      </c>
      <c r="N888" s="6" t="s">
        <v>29</v>
      </c>
      <c r="O888" s="7">
        <v>319.06</v>
      </c>
      <c r="P888" s="2">
        <v>4.7619047620000003</v>
      </c>
      <c r="Q888" s="7">
        <v>15.952999999999999</v>
      </c>
      <c r="R888" s="8">
        <v>5</v>
      </c>
      <c r="S888" s="16">
        <f t="shared" si="169"/>
        <v>39164.800499999983</v>
      </c>
      <c r="T888" s="16">
        <f t="shared" si="170"/>
        <v>16.274999999999999</v>
      </c>
      <c r="U888" s="17">
        <f t="shared" si="171"/>
        <v>1022.49</v>
      </c>
      <c r="V888">
        <f t="shared" si="172"/>
        <v>115</v>
      </c>
      <c r="W888">
        <f t="shared" si="173"/>
        <v>595</v>
      </c>
      <c r="X888">
        <f t="shared" si="174"/>
        <v>115</v>
      </c>
      <c r="Y888" s="17">
        <f t="shared" si="175"/>
        <v>340.56348260869549</v>
      </c>
      <c r="Z888" t="str">
        <f t="shared" si="176"/>
        <v>Bad Product</v>
      </c>
      <c r="AA888" t="str">
        <f t="shared" si="177"/>
        <v>Bad</v>
      </c>
      <c r="AB888" t="str">
        <f t="shared" si="178"/>
        <v>Low</v>
      </c>
      <c r="AC888">
        <f t="shared" si="179"/>
        <v>12962.796</v>
      </c>
      <c r="AD888">
        <f t="shared" si="180"/>
        <v>6998.6910000000016</v>
      </c>
      <c r="AE888">
        <f t="shared" si="181"/>
        <v>3722.1554999999998</v>
      </c>
    </row>
    <row r="889" spans="1:31" ht="15.75" customHeight="1" x14ac:dyDescent="0.2">
      <c r="A889" s="1"/>
      <c r="B889" s="6" t="s">
        <v>922</v>
      </c>
      <c r="C889" s="6" t="s">
        <v>18</v>
      </c>
      <c r="D889" s="6" t="s">
        <v>19</v>
      </c>
      <c r="E889" s="6" t="s">
        <v>20</v>
      </c>
      <c r="F889" s="6" t="s">
        <v>31</v>
      </c>
      <c r="G889" s="6" t="s">
        <v>44</v>
      </c>
      <c r="H889" s="7">
        <v>87.9</v>
      </c>
      <c r="I889" s="9">
        <v>1</v>
      </c>
      <c r="J889" s="7">
        <v>4.3949999999999996</v>
      </c>
      <c r="K889" s="7">
        <v>92.295000000000002</v>
      </c>
      <c r="L889" s="12">
        <v>43501</v>
      </c>
      <c r="M889" s="14">
        <v>0.8208333333333333</v>
      </c>
      <c r="N889" s="6" t="s">
        <v>23</v>
      </c>
      <c r="O889" s="7">
        <v>87.9</v>
      </c>
      <c r="P889" s="2">
        <v>4.7619047620000003</v>
      </c>
      <c r="Q889" s="7">
        <v>4.3949999999999996</v>
      </c>
      <c r="R889" s="8">
        <v>6.7</v>
      </c>
      <c r="S889" s="16">
        <f t="shared" si="169"/>
        <v>38829.787499999984</v>
      </c>
      <c r="T889" s="16">
        <f t="shared" si="170"/>
        <v>16.274999999999999</v>
      </c>
      <c r="U889" s="17">
        <f t="shared" si="171"/>
        <v>1022.49</v>
      </c>
      <c r="V889">
        <f t="shared" si="172"/>
        <v>114</v>
      </c>
      <c r="W889">
        <f t="shared" si="173"/>
        <v>595</v>
      </c>
      <c r="X889">
        <f t="shared" si="174"/>
        <v>114</v>
      </c>
      <c r="Y889" s="17">
        <f t="shared" si="175"/>
        <v>340.61217105263142</v>
      </c>
      <c r="Z889" t="str">
        <f t="shared" si="176"/>
        <v>Bad Product</v>
      </c>
      <c r="AA889" t="str">
        <f t="shared" si="177"/>
        <v>Bad</v>
      </c>
      <c r="AB889" t="str">
        <f t="shared" si="178"/>
        <v>Medium</v>
      </c>
      <c r="AC889">
        <f t="shared" si="179"/>
        <v>12962.796</v>
      </c>
      <c r="AD889">
        <f t="shared" si="180"/>
        <v>6998.6910000000016</v>
      </c>
      <c r="AE889">
        <f t="shared" si="181"/>
        <v>3387.1424999999999</v>
      </c>
    </row>
    <row r="890" spans="1:31" ht="15.75" customHeight="1" x14ac:dyDescent="0.2">
      <c r="A890" s="1"/>
      <c r="B890" s="6" t="s">
        <v>923</v>
      </c>
      <c r="C890" s="6" t="s">
        <v>18</v>
      </c>
      <c r="D890" s="6" t="s">
        <v>19</v>
      </c>
      <c r="E890" s="6" t="s">
        <v>20</v>
      </c>
      <c r="F890" s="6" t="s">
        <v>21</v>
      </c>
      <c r="G890" s="6" t="s">
        <v>28</v>
      </c>
      <c r="H890" s="7">
        <v>73.47</v>
      </c>
      <c r="I890" s="9">
        <v>10</v>
      </c>
      <c r="J890" s="7">
        <v>36.734999999999999</v>
      </c>
      <c r="K890" s="7">
        <v>771.43499999999995</v>
      </c>
      <c r="L890" s="12">
        <v>43547</v>
      </c>
      <c r="M890" s="14">
        <v>0.55138888888888893</v>
      </c>
      <c r="N890" s="6" t="s">
        <v>23</v>
      </c>
      <c r="O890" s="7">
        <v>734.7</v>
      </c>
      <c r="P890" s="2">
        <v>4.7619047620000003</v>
      </c>
      <c r="Q890" s="7">
        <v>36.734999999999999</v>
      </c>
      <c r="R890" s="8">
        <v>9.5</v>
      </c>
      <c r="S890" s="16">
        <f t="shared" si="169"/>
        <v>38737.492499999986</v>
      </c>
      <c r="T890" s="16">
        <f t="shared" si="170"/>
        <v>16.274999999999999</v>
      </c>
      <c r="U890" s="17">
        <f t="shared" si="171"/>
        <v>1022.49</v>
      </c>
      <c r="V890">
        <f t="shared" si="172"/>
        <v>113</v>
      </c>
      <c r="W890">
        <f t="shared" si="173"/>
        <v>595</v>
      </c>
      <c r="X890">
        <f t="shared" si="174"/>
        <v>113</v>
      </c>
      <c r="Y890" s="17">
        <f t="shared" si="175"/>
        <v>342.80966814159279</v>
      </c>
      <c r="Z890" t="str">
        <f t="shared" si="176"/>
        <v>Good Product</v>
      </c>
      <c r="AA890" t="str">
        <f t="shared" si="177"/>
        <v>Good</v>
      </c>
      <c r="AB890" t="str">
        <f t="shared" si="178"/>
        <v>High</v>
      </c>
      <c r="AC890">
        <f t="shared" si="179"/>
        <v>12962.796</v>
      </c>
      <c r="AD890">
        <f t="shared" si="180"/>
        <v>6998.6910000000016</v>
      </c>
      <c r="AE890">
        <f t="shared" si="181"/>
        <v>3294.8474999999999</v>
      </c>
    </row>
    <row r="891" spans="1:31" ht="15.75" customHeight="1" x14ac:dyDescent="0.2">
      <c r="A891" s="1"/>
      <c r="B891" s="6" t="s">
        <v>924</v>
      </c>
      <c r="C891" s="6" t="s">
        <v>25</v>
      </c>
      <c r="D891" s="6" t="s">
        <v>26</v>
      </c>
      <c r="E891" s="6" t="s">
        <v>27</v>
      </c>
      <c r="F891" s="6" t="s">
        <v>21</v>
      </c>
      <c r="G891" s="6" t="s">
        <v>46</v>
      </c>
      <c r="H891" s="7">
        <v>12.19</v>
      </c>
      <c r="I891" s="9">
        <v>8</v>
      </c>
      <c r="J891" s="7">
        <v>4.8760000000000003</v>
      </c>
      <c r="K891" s="7">
        <v>102.396</v>
      </c>
      <c r="L891" s="12">
        <v>43537</v>
      </c>
      <c r="M891" s="14">
        <v>0.53263888888888888</v>
      </c>
      <c r="N891" s="6" t="s">
        <v>23</v>
      </c>
      <c r="O891" s="7">
        <v>97.52</v>
      </c>
      <c r="P891" s="2">
        <v>4.7619047620000003</v>
      </c>
      <c r="Q891" s="7">
        <v>4.8760000000000003</v>
      </c>
      <c r="R891" s="8">
        <v>6.8</v>
      </c>
      <c r="S891" s="16">
        <f t="shared" si="169"/>
        <v>37966.057499999981</v>
      </c>
      <c r="T891" s="16">
        <f t="shared" si="170"/>
        <v>16.274999999999999</v>
      </c>
      <c r="U891" s="17">
        <f t="shared" si="171"/>
        <v>1022.49</v>
      </c>
      <c r="V891">
        <f t="shared" si="172"/>
        <v>112</v>
      </c>
      <c r="W891">
        <f t="shared" si="173"/>
        <v>595</v>
      </c>
      <c r="X891">
        <f t="shared" si="174"/>
        <v>112</v>
      </c>
      <c r="Y891" s="17">
        <f t="shared" si="175"/>
        <v>338.98265624999982</v>
      </c>
      <c r="Z891" t="str">
        <f t="shared" si="176"/>
        <v>Bad Product</v>
      </c>
      <c r="AA891" t="str">
        <f t="shared" si="177"/>
        <v>Bad</v>
      </c>
      <c r="AB891" t="str">
        <f t="shared" si="178"/>
        <v>Medium</v>
      </c>
      <c r="AC891">
        <f t="shared" si="179"/>
        <v>12962.796</v>
      </c>
      <c r="AD891">
        <f t="shared" si="180"/>
        <v>6998.6910000000016</v>
      </c>
      <c r="AE891">
        <f t="shared" si="181"/>
        <v>3294.8474999999999</v>
      </c>
    </row>
    <row r="892" spans="1:31" ht="15.75" customHeight="1" x14ac:dyDescent="0.2">
      <c r="A892" s="1"/>
      <c r="B892" s="6" t="s">
        <v>925</v>
      </c>
      <c r="C892" s="6" t="s">
        <v>18</v>
      </c>
      <c r="D892" s="6" t="s">
        <v>19</v>
      </c>
      <c r="E892" s="6" t="s">
        <v>20</v>
      </c>
      <c r="F892" s="6" t="s">
        <v>31</v>
      </c>
      <c r="G892" s="6" t="s">
        <v>36</v>
      </c>
      <c r="H892" s="7">
        <v>76.92</v>
      </c>
      <c r="I892" s="9">
        <v>10</v>
      </c>
      <c r="J892" s="7">
        <v>38.46</v>
      </c>
      <c r="K892" s="7">
        <v>807.66</v>
      </c>
      <c r="L892" s="12">
        <v>43541</v>
      </c>
      <c r="M892" s="14">
        <v>0.82847222222222228</v>
      </c>
      <c r="N892" s="6" t="s">
        <v>23</v>
      </c>
      <c r="O892" s="7">
        <v>769.2</v>
      </c>
      <c r="P892" s="2">
        <v>4.7619047620000003</v>
      </c>
      <c r="Q892" s="7">
        <v>38.46</v>
      </c>
      <c r="R892" s="8">
        <v>5.6</v>
      </c>
      <c r="S892" s="16">
        <f t="shared" si="169"/>
        <v>37863.66149999998</v>
      </c>
      <c r="T892" s="16">
        <f t="shared" si="170"/>
        <v>16.274999999999999</v>
      </c>
      <c r="U892" s="17">
        <f t="shared" si="171"/>
        <v>1022.49</v>
      </c>
      <c r="V892">
        <f t="shared" si="172"/>
        <v>111</v>
      </c>
      <c r="W892">
        <f t="shared" si="173"/>
        <v>595</v>
      </c>
      <c r="X892">
        <f t="shared" si="174"/>
        <v>111</v>
      </c>
      <c r="Y892" s="17">
        <f t="shared" si="175"/>
        <v>341.11406756756736</v>
      </c>
      <c r="Z892" t="str">
        <f t="shared" si="176"/>
        <v>Bad Product</v>
      </c>
      <c r="AA892" t="str">
        <f t="shared" si="177"/>
        <v>Bad</v>
      </c>
      <c r="AB892" t="str">
        <f t="shared" si="178"/>
        <v>Low</v>
      </c>
      <c r="AC892">
        <f t="shared" si="179"/>
        <v>12962.796</v>
      </c>
      <c r="AD892">
        <f t="shared" si="180"/>
        <v>6998.6910000000016</v>
      </c>
      <c r="AE892">
        <f t="shared" si="181"/>
        <v>3294.8474999999999</v>
      </c>
    </row>
    <row r="893" spans="1:31" ht="15.75" customHeight="1" x14ac:dyDescent="0.2">
      <c r="A893" s="1"/>
      <c r="B893" s="6" t="s">
        <v>926</v>
      </c>
      <c r="C893" s="6" t="s">
        <v>25</v>
      </c>
      <c r="D893" s="6" t="s">
        <v>26</v>
      </c>
      <c r="E893" s="6" t="s">
        <v>27</v>
      </c>
      <c r="F893" s="6" t="s">
        <v>21</v>
      </c>
      <c r="G893" s="6" t="s">
        <v>22</v>
      </c>
      <c r="H893" s="7">
        <v>83.66</v>
      </c>
      <c r="I893" s="9">
        <v>5</v>
      </c>
      <c r="J893" s="7">
        <v>20.914999999999999</v>
      </c>
      <c r="K893" s="7">
        <v>439.21499999999997</v>
      </c>
      <c r="L893" s="12">
        <v>43517</v>
      </c>
      <c r="M893" s="14">
        <v>0.43472222222222223</v>
      </c>
      <c r="N893" s="6" t="s">
        <v>29</v>
      </c>
      <c r="O893" s="7">
        <v>418.3</v>
      </c>
      <c r="P893" s="2">
        <v>4.7619047620000003</v>
      </c>
      <c r="Q893" s="7">
        <v>20.914999999999999</v>
      </c>
      <c r="R893" s="8">
        <v>7.2</v>
      </c>
      <c r="S893" s="16">
        <f t="shared" si="169"/>
        <v>37056.001499999984</v>
      </c>
      <c r="T893" s="16">
        <f t="shared" si="170"/>
        <v>16.274999999999999</v>
      </c>
      <c r="U893" s="17">
        <f t="shared" si="171"/>
        <v>1022.49</v>
      </c>
      <c r="V893">
        <f t="shared" si="172"/>
        <v>110</v>
      </c>
      <c r="W893">
        <f t="shared" si="173"/>
        <v>595</v>
      </c>
      <c r="X893">
        <f t="shared" si="174"/>
        <v>110</v>
      </c>
      <c r="Y893" s="17">
        <f t="shared" si="175"/>
        <v>336.87274090909074</v>
      </c>
      <c r="Z893" t="str">
        <f t="shared" si="176"/>
        <v>Bad Product</v>
      </c>
      <c r="AA893" t="str">
        <f t="shared" si="177"/>
        <v>Bad</v>
      </c>
      <c r="AB893" t="str">
        <f t="shared" si="178"/>
        <v>Medium</v>
      </c>
      <c r="AC893">
        <f t="shared" si="179"/>
        <v>12962.796</v>
      </c>
      <c r="AD893">
        <f t="shared" si="180"/>
        <v>6998.6910000000016</v>
      </c>
      <c r="AE893">
        <f t="shared" si="181"/>
        <v>2487.1874999999991</v>
      </c>
    </row>
    <row r="894" spans="1:31" ht="15.75" customHeight="1" x14ac:dyDescent="0.2">
      <c r="A894" s="1"/>
      <c r="B894" s="6" t="s">
        <v>927</v>
      </c>
      <c r="C894" s="6" t="s">
        <v>42</v>
      </c>
      <c r="D894" s="6" t="s">
        <v>43</v>
      </c>
      <c r="E894" s="6" t="s">
        <v>27</v>
      </c>
      <c r="F894" s="6" t="s">
        <v>21</v>
      </c>
      <c r="G894" s="6" t="s">
        <v>28</v>
      </c>
      <c r="H894" s="7">
        <v>57.91</v>
      </c>
      <c r="I894" s="9">
        <v>8</v>
      </c>
      <c r="J894" s="7">
        <v>23.164000000000001</v>
      </c>
      <c r="K894" s="7">
        <v>486.44400000000002</v>
      </c>
      <c r="L894" s="12">
        <v>43503</v>
      </c>
      <c r="M894" s="14">
        <v>0.62916666666666665</v>
      </c>
      <c r="N894" s="6" t="s">
        <v>29</v>
      </c>
      <c r="O894" s="7">
        <v>463.28</v>
      </c>
      <c r="P894" s="2">
        <v>4.7619047620000003</v>
      </c>
      <c r="Q894" s="7">
        <v>23.164000000000001</v>
      </c>
      <c r="R894" s="8">
        <v>8.1</v>
      </c>
      <c r="S894" s="16">
        <f t="shared" si="169"/>
        <v>36616.78649999998</v>
      </c>
      <c r="T894" s="16">
        <f t="shared" si="170"/>
        <v>16.274999999999999</v>
      </c>
      <c r="U894" s="17">
        <f t="shared" si="171"/>
        <v>1022.49</v>
      </c>
      <c r="V894">
        <f t="shared" si="172"/>
        <v>109</v>
      </c>
      <c r="W894">
        <f t="shared" si="173"/>
        <v>595</v>
      </c>
      <c r="X894">
        <f t="shared" si="174"/>
        <v>109</v>
      </c>
      <c r="Y894" s="17">
        <f t="shared" si="175"/>
        <v>335.93382110091727</v>
      </c>
      <c r="Z894" t="str">
        <f t="shared" si="176"/>
        <v>Good Product</v>
      </c>
      <c r="AA894" t="str">
        <f t="shared" si="177"/>
        <v>Bad</v>
      </c>
      <c r="AB894" t="str">
        <f t="shared" si="178"/>
        <v>High</v>
      </c>
      <c r="AC894">
        <f t="shared" si="179"/>
        <v>12962.796</v>
      </c>
      <c r="AD894">
        <f t="shared" si="180"/>
        <v>6998.6910000000016</v>
      </c>
      <c r="AE894">
        <f t="shared" si="181"/>
        <v>2487.1874999999991</v>
      </c>
    </row>
    <row r="895" spans="1:31" ht="15.75" customHeight="1" x14ac:dyDescent="0.2">
      <c r="A895" s="1"/>
      <c r="B895" s="6" t="s">
        <v>928</v>
      </c>
      <c r="C895" s="6" t="s">
        <v>25</v>
      </c>
      <c r="D895" s="6" t="s">
        <v>26</v>
      </c>
      <c r="E895" s="6" t="s">
        <v>20</v>
      </c>
      <c r="F895" s="6" t="s">
        <v>21</v>
      </c>
      <c r="G895" s="6" t="s">
        <v>46</v>
      </c>
      <c r="H895" s="7">
        <v>92.49</v>
      </c>
      <c r="I895" s="9">
        <v>5</v>
      </c>
      <c r="J895" s="7">
        <v>23.122499999999999</v>
      </c>
      <c r="K895" s="7">
        <v>485.57249999999999</v>
      </c>
      <c r="L895" s="12">
        <v>43526</v>
      </c>
      <c r="M895" s="14">
        <v>0.69097222222222221</v>
      </c>
      <c r="N895" s="6" t="s">
        <v>33</v>
      </c>
      <c r="O895" s="7">
        <v>462.45</v>
      </c>
      <c r="P895" s="2">
        <v>4.7619047620000003</v>
      </c>
      <c r="Q895" s="7">
        <v>23.122499999999999</v>
      </c>
      <c r="R895" s="8">
        <v>8.6</v>
      </c>
      <c r="S895" s="16">
        <f t="shared" si="169"/>
        <v>36130.342499999984</v>
      </c>
      <c r="T895" s="16">
        <f t="shared" si="170"/>
        <v>16.274999999999999</v>
      </c>
      <c r="U895" s="17">
        <f t="shared" si="171"/>
        <v>1022.49</v>
      </c>
      <c r="V895">
        <f t="shared" si="172"/>
        <v>108</v>
      </c>
      <c r="W895">
        <f t="shared" si="173"/>
        <v>595</v>
      </c>
      <c r="X895">
        <f t="shared" si="174"/>
        <v>108</v>
      </c>
      <c r="Y895" s="17">
        <f t="shared" si="175"/>
        <v>334.54020833333317</v>
      </c>
      <c r="Z895" t="str">
        <f t="shared" si="176"/>
        <v>Good Product</v>
      </c>
      <c r="AA895" t="str">
        <f t="shared" si="177"/>
        <v>Bad</v>
      </c>
      <c r="AB895" t="str">
        <f t="shared" si="178"/>
        <v>High</v>
      </c>
      <c r="AC895">
        <f t="shared" si="179"/>
        <v>12476.352000000001</v>
      </c>
      <c r="AD895">
        <f t="shared" si="180"/>
        <v>6512.2470000000003</v>
      </c>
      <c r="AE895">
        <f t="shared" si="181"/>
        <v>2487.1874999999991</v>
      </c>
    </row>
    <row r="896" spans="1:31" ht="15.75" customHeight="1" x14ac:dyDescent="0.2">
      <c r="A896" s="1"/>
      <c r="B896" s="6" t="s">
        <v>929</v>
      </c>
      <c r="C896" s="6" t="s">
        <v>42</v>
      </c>
      <c r="D896" s="6" t="s">
        <v>43</v>
      </c>
      <c r="E896" s="6" t="s">
        <v>27</v>
      </c>
      <c r="F896" s="6" t="s">
        <v>31</v>
      </c>
      <c r="G896" s="6" t="s">
        <v>28</v>
      </c>
      <c r="H896" s="7">
        <v>28.38</v>
      </c>
      <c r="I896" s="9">
        <v>5</v>
      </c>
      <c r="J896" s="7">
        <v>7.0949999999999998</v>
      </c>
      <c r="K896" s="7">
        <v>148.995</v>
      </c>
      <c r="L896" s="12">
        <v>43530</v>
      </c>
      <c r="M896" s="14">
        <v>0.87291666666666667</v>
      </c>
      <c r="N896" s="6" t="s">
        <v>29</v>
      </c>
      <c r="O896" s="7">
        <v>141.9</v>
      </c>
      <c r="P896" s="2">
        <v>4.7619047620000003</v>
      </c>
      <c r="Q896" s="7">
        <v>7.0949999999999998</v>
      </c>
      <c r="R896" s="8">
        <v>9.4</v>
      </c>
      <c r="S896" s="16">
        <f t="shared" si="169"/>
        <v>35644.769999999975</v>
      </c>
      <c r="T896" s="16">
        <f t="shared" si="170"/>
        <v>16.274999999999999</v>
      </c>
      <c r="U896" s="17">
        <f t="shared" si="171"/>
        <v>1022.49</v>
      </c>
      <c r="V896">
        <f t="shared" si="172"/>
        <v>107</v>
      </c>
      <c r="W896">
        <f t="shared" si="173"/>
        <v>595</v>
      </c>
      <c r="X896">
        <f t="shared" si="174"/>
        <v>107</v>
      </c>
      <c r="Y896" s="17">
        <f t="shared" si="175"/>
        <v>333.12869158878482</v>
      </c>
      <c r="Z896" t="str">
        <f t="shared" si="176"/>
        <v>Good Product</v>
      </c>
      <c r="AA896" t="str">
        <f t="shared" si="177"/>
        <v>Bad</v>
      </c>
      <c r="AB896" t="str">
        <f t="shared" si="178"/>
        <v>High</v>
      </c>
      <c r="AC896">
        <f t="shared" si="179"/>
        <v>12476.352000000001</v>
      </c>
      <c r="AD896">
        <f t="shared" si="180"/>
        <v>6512.2470000000003</v>
      </c>
      <c r="AE896">
        <f t="shared" si="181"/>
        <v>2487.1874999999991</v>
      </c>
    </row>
    <row r="897" spans="1:31" ht="15.75" customHeight="1" x14ac:dyDescent="0.2">
      <c r="A897" s="1"/>
      <c r="B897" s="6" t="s">
        <v>930</v>
      </c>
      <c r="C897" s="6" t="s">
        <v>42</v>
      </c>
      <c r="D897" s="6" t="s">
        <v>43</v>
      </c>
      <c r="E897" s="6" t="s">
        <v>20</v>
      </c>
      <c r="F897" s="6" t="s">
        <v>31</v>
      </c>
      <c r="G897" s="6" t="s">
        <v>28</v>
      </c>
      <c r="H897" s="7">
        <v>50.45</v>
      </c>
      <c r="I897" s="9">
        <v>6</v>
      </c>
      <c r="J897" s="7">
        <v>15.135</v>
      </c>
      <c r="K897" s="7">
        <v>317.83499999999998</v>
      </c>
      <c r="L897" s="12">
        <v>43502</v>
      </c>
      <c r="M897" s="14">
        <v>0.63611111111111107</v>
      </c>
      <c r="N897" s="6" t="s">
        <v>33</v>
      </c>
      <c r="O897" s="7">
        <v>302.7</v>
      </c>
      <c r="P897" s="2">
        <v>4.7619047620000003</v>
      </c>
      <c r="Q897" s="7">
        <v>15.135</v>
      </c>
      <c r="R897" s="8">
        <v>8.9</v>
      </c>
      <c r="S897" s="16">
        <f t="shared" si="169"/>
        <v>35495.77499999998</v>
      </c>
      <c r="T897" s="16">
        <f t="shared" si="170"/>
        <v>16.274999999999999</v>
      </c>
      <c r="U897" s="17">
        <f t="shared" si="171"/>
        <v>1022.49</v>
      </c>
      <c r="V897">
        <f t="shared" si="172"/>
        <v>106</v>
      </c>
      <c r="W897">
        <f t="shared" si="173"/>
        <v>595</v>
      </c>
      <c r="X897">
        <f t="shared" si="174"/>
        <v>106</v>
      </c>
      <c r="Y897" s="17">
        <f t="shared" si="175"/>
        <v>334.86580188679227</v>
      </c>
      <c r="Z897" t="str">
        <f t="shared" si="176"/>
        <v>Good Product</v>
      </c>
      <c r="AA897" t="str">
        <f t="shared" si="177"/>
        <v>Bad</v>
      </c>
      <c r="AB897" t="str">
        <f t="shared" si="178"/>
        <v>High</v>
      </c>
      <c r="AC897">
        <f t="shared" si="179"/>
        <v>12327.357</v>
      </c>
      <c r="AD897">
        <f t="shared" si="180"/>
        <v>6512.2470000000003</v>
      </c>
      <c r="AE897">
        <f t="shared" si="181"/>
        <v>2487.1874999999991</v>
      </c>
    </row>
    <row r="898" spans="1:31" ht="15.75" customHeight="1" x14ac:dyDescent="0.2">
      <c r="A898" s="1"/>
      <c r="B898" s="6" t="s">
        <v>931</v>
      </c>
      <c r="C898" s="6" t="s">
        <v>42</v>
      </c>
      <c r="D898" s="6" t="s">
        <v>43</v>
      </c>
      <c r="E898" s="6" t="s">
        <v>27</v>
      </c>
      <c r="F898" s="6" t="s">
        <v>31</v>
      </c>
      <c r="G898" s="6" t="s">
        <v>22</v>
      </c>
      <c r="H898" s="7">
        <v>99.16</v>
      </c>
      <c r="I898" s="9">
        <v>8</v>
      </c>
      <c r="J898" s="7">
        <v>39.664000000000001</v>
      </c>
      <c r="K898" s="7">
        <v>832.94399999999996</v>
      </c>
      <c r="L898" s="12">
        <v>43493</v>
      </c>
      <c r="M898" s="14">
        <v>0.74097222222222225</v>
      </c>
      <c r="N898" s="6" t="s">
        <v>33</v>
      </c>
      <c r="O898" s="7">
        <v>793.28</v>
      </c>
      <c r="P898" s="2">
        <v>4.7619047620000003</v>
      </c>
      <c r="Q898" s="7">
        <v>39.664000000000001</v>
      </c>
      <c r="R898" s="8">
        <v>4.2</v>
      </c>
      <c r="S898" s="16">
        <f t="shared" si="169"/>
        <v>35177.939999999981</v>
      </c>
      <c r="T898" s="16">
        <f t="shared" si="170"/>
        <v>16.274999999999999</v>
      </c>
      <c r="U898" s="17">
        <f t="shared" si="171"/>
        <v>1022.49</v>
      </c>
      <c r="V898">
        <f t="shared" si="172"/>
        <v>105</v>
      </c>
      <c r="W898">
        <f t="shared" si="173"/>
        <v>595</v>
      </c>
      <c r="X898">
        <f t="shared" si="174"/>
        <v>105</v>
      </c>
      <c r="Y898" s="17">
        <f t="shared" si="175"/>
        <v>335.02799999999979</v>
      </c>
      <c r="Z898" t="str">
        <f t="shared" si="176"/>
        <v>Bad Product</v>
      </c>
      <c r="AA898" t="str">
        <f t="shared" si="177"/>
        <v>Bad</v>
      </c>
      <c r="AB898" t="str">
        <f t="shared" si="178"/>
        <v>Low</v>
      </c>
      <c r="AC898">
        <f t="shared" si="179"/>
        <v>12009.522000000001</v>
      </c>
      <c r="AD898">
        <f t="shared" si="180"/>
        <v>6512.2470000000003</v>
      </c>
      <c r="AE898">
        <f t="shared" si="181"/>
        <v>2487.1874999999991</v>
      </c>
    </row>
    <row r="899" spans="1:31" ht="15.75" customHeight="1" x14ac:dyDescent="0.2">
      <c r="A899" s="1"/>
      <c r="B899" s="6" t="s">
        <v>932</v>
      </c>
      <c r="C899" s="6" t="s">
        <v>25</v>
      </c>
      <c r="D899" s="6" t="s">
        <v>26</v>
      </c>
      <c r="E899" s="6" t="s">
        <v>27</v>
      </c>
      <c r="F899" s="6" t="s">
        <v>31</v>
      </c>
      <c r="G899" s="6" t="s">
        <v>46</v>
      </c>
      <c r="H899" s="7">
        <v>60.74</v>
      </c>
      <c r="I899" s="9">
        <v>7</v>
      </c>
      <c r="J899" s="7">
        <v>21.259</v>
      </c>
      <c r="K899" s="7">
        <v>446.43900000000002</v>
      </c>
      <c r="L899" s="12">
        <v>43483</v>
      </c>
      <c r="M899" s="14">
        <v>0.68263888888888891</v>
      </c>
      <c r="N899" s="6" t="s">
        <v>23</v>
      </c>
      <c r="O899" s="7">
        <v>425.18</v>
      </c>
      <c r="P899" s="2">
        <v>4.7619047620000003</v>
      </c>
      <c r="Q899" s="7">
        <v>21.259</v>
      </c>
      <c r="R899" s="8">
        <v>5</v>
      </c>
      <c r="S899" s="16">
        <f t="shared" si="169"/>
        <v>34344.995999999992</v>
      </c>
      <c r="T899" s="16">
        <f t="shared" si="170"/>
        <v>16.274999999999999</v>
      </c>
      <c r="U899" s="17">
        <f t="shared" si="171"/>
        <v>1022.49</v>
      </c>
      <c r="V899">
        <f t="shared" si="172"/>
        <v>104</v>
      </c>
      <c r="W899">
        <f t="shared" si="173"/>
        <v>595</v>
      </c>
      <c r="X899">
        <f t="shared" si="174"/>
        <v>104</v>
      </c>
      <c r="Y899" s="17">
        <f t="shared" si="175"/>
        <v>330.24034615384608</v>
      </c>
      <c r="Z899" t="str">
        <f t="shared" si="176"/>
        <v>Bad Product</v>
      </c>
      <c r="AA899" t="str">
        <f t="shared" si="177"/>
        <v>Bad</v>
      </c>
      <c r="AB899" t="str">
        <f t="shared" si="178"/>
        <v>Low</v>
      </c>
      <c r="AC899">
        <f t="shared" si="179"/>
        <v>11176.578</v>
      </c>
      <c r="AD899">
        <f t="shared" si="180"/>
        <v>6512.2470000000003</v>
      </c>
      <c r="AE899">
        <f t="shared" si="181"/>
        <v>2487.1874999999991</v>
      </c>
    </row>
    <row r="900" spans="1:31" ht="15.75" customHeight="1" x14ac:dyDescent="0.2">
      <c r="A900" s="1"/>
      <c r="B900" s="6" t="s">
        <v>933</v>
      </c>
      <c r="C900" s="6" t="s">
        <v>25</v>
      </c>
      <c r="D900" s="6" t="s">
        <v>26</v>
      </c>
      <c r="E900" s="6" t="s">
        <v>20</v>
      </c>
      <c r="F900" s="6" t="s">
        <v>21</v>
      </c>
      <c r="G900" s="6" t="s">
        <v>44</v>
      </c>
      <c r="H900" s="7">
        <v>47.27</v>
      </c>
      <c r="I900" s="9">
        <v>6</v>
      </c>
      <c r="J900" s="7">
        <v>14.180999999999999</v>
      </c>
      <c r="K900" s="7">
        <v>297.80099999999999</v>
      </c>
      <c r="L900" s="12">
        <v>43501</v>
      </c>
      <c r="M900" s="14">
        <v>0.4284722222222222</v>
      </c>
      <c r="N900" s="6" t="s">
        <v>29</v>
      </c>
      <c r="O900" s="7">
        <v>283.62</v>
      </c>
      <c r="P900" s="2">
        <v>4.7619047620000003</v>
      </c>
      <c r="Q900" s="7">
        <v>14.180999999999999</v>
      </c>
      <c r="R900" s="8">
        <v>8.8000000000000007</v>
      </c>
      <c r="S900" s="16">
        <f t="shared" ref="S900:S963" si="182">SUM(K900:K1899)</f>
        <v>33898.556999999993</v>
      </c>
      <c r="T900" s="16">
        <f t="shared" ref="T900:T963" si="183">MIN(K900:K1899)</f>
        <v>16.274999999999999</v>
      </c>
      <c r="U900" s="17">
        <f t="shared" ref="U900:U963" si="184">MAX(K900:K1899)</f>
        <v>1022.49</v>
      </c>
      <c r="V900">
        <f t="shared" ref="V900:V963" si="185">COUNT(R900:R1899)</f>
        <v>103</v>
      </c>
      <c r="W900">
        <f t="shared" ref="W900:W963" si="186">COUNTBLANK(B1865:R1899)</f>
        <v>595</v>
      </c>
      <c r="X900">
        <f t="shared" ref="X900:X963" si="187">COUNTA(C900:C1899)</f>
        <v>103</v>
      </c>
      <c r="Y900" s="17">
        <f t="shared" ref="Y900:Y963" si="188">AVERAGE(K900:K1899)</f>
        <v>329.11220388349506</v>
      </c>
      <c r="Z900" t="str">
        <f t="shared" ref="Z900:Z963" si="189">IF(R900&gt;8,"Good Product","Bad Product")</f>
        <v>Good Product</v>
      </c>
      <c r="AA900" t="str">
        <f t="shared" ref="AA900:AA963" si="190">IF(AND(R900&gt;8,K900&gt;500),"Good","Bad")</f>
        <v>Bad</v>
      </c>
      <c r="AB900" t="str">
        <f t="shared" ref="AB900:AB963" si="191">IF(R900&gt;8,"High", IF(R900&lt;6.5,"Low","Medium"))</f>
        <v>High</v>
      </c>
      <c r="AC900">
        <f t="shared" ref="AC900:AC963" si="192">SUMIF(C900:C1899,"B",K900:K1899)</f>
        <v>11176.578</v>
      </c>
      <c r="AD900">
        <f t="shared" ref="AD900:AD963" si="193">SUMIFS(K900:K1899,C900:C1899,"B",F900:F1899,"Female")</f>
        <v>6512.2470000000003</v>
      </c>
      <c r="AE900">
        <f t="shared" ref="AE900:AE963" si="194">SUMIFS(K900:K1899,C900:C1899,"A",F900:F1899,"Male")</f>
        <v>2487.1874999999991</v>
      </c>
    </row>
    <row r="901" spans="1:31" ht="15.75" customHeight="1" x14ac:dyDescent="0.2">
      <c r="A901" s="1"/>
      <c r="B901" s="6" t="s">
        <v>934</v>
      </c>
      <c r="C901" s="6" t="s">
        <v>25</v>
      </c>
      <c r="D901" s="6" t="s">
        <v>26</v>
      </c>
      <c r="E901" s="6" t="s">
        <v>20</v>
      </c>
      <c r="F901" s="6" t="s">
        <v>31</v>
      </c>
      <c r="G901" s="6" t="s">
        <v>22</v>
      </c>
      <c r="H901" s="7">
        <v>85.6</v>
      </c>
      <c r="I901" s="9">
        <v>7</v>
      </c>
      <c r="J901" s="7">
        <v>29.96</v>
      </c>
      <c r="K901" s="7">
        <v>629.16</v>
      </c>
      <c r="L901" s="12">
        <v>43526</v>
      </c>
      <c r="M901" s="14">
        <v>0.57638888888888884</v>
      </c>
      <c r="N901" s="6" t="s">
        <v>29</v>
      </c>
      <c r="O901" s="7">
        <v>599.20000000000005</v>
      </c>
      <c r="P901" s="2">
        <v>4.7619047620000003</v>
      </c>
      <c r="Q901" s="7">
        <v>29.96</v>
      </c>
      <c r="R901" s="8">
        <v>5.3</v>
      </c>
      <c r="S901" s="16">
        <f t="shared" si="182"/>
        <v>33600.755999999994</v>
      </c>
      <c r="T901" s="16">
        <f t="shared" si="183"/>
        <v>16.274999999999999</v>
      </c>
      <c r="U901" s="17">
        <f t="shared" si="184"/>
        <v>1022.49</v>
      </c>
      <c r="V901">
        <f t="shared" si="185"/>
        <v>102</v>
      </c>
      <c r="W901">
        <f t="shared" si="186"/>
        <v>595</v>
      </c>
      <c r="X901">
        <f t="shared" si="187"/>
        <v>102</v>
      </c>
      <c r="Y901" s="17">
        <f t="shared" si="188"/>
        <v>329.41917647058818</v>
      </c>
      <c r="Z901" t="str">
        <f t="shared" si="189"/>
        <v>Bad Product</v>
      </c>
      <c r="AA901" t="str">
        <f t="shared" si="190"/>
        <v>Bad</v>
      </c>
      <c r="AB901" t="str">
        <f t="shared" si="191"/>
        <v>Low</v>
      </c>
      <c r="AC901">
        <f t="shared" si="192"/>
        <v>11176.578</v>
      </c>
      <c r="AD901">
        <f t="shared" si="193"/>
        <v>6512.2470000000003</v>
      </c>
      <c r="AE901">
        <f t="shared" si="194"/>
        <v>2487.1874999999991</v>
      </c>
    </row>
    <row r="902" spans="1:31" ht="15.75" customHeight="1" x14ac:dyDescent="0.2">
      <c r="A902" s="1"/>
      <c r="B902" s="6" t="s">
        <v>935</v>
      </c>
      <c r="C902" s="6" t="s">
        <v>18</v>
      </c>
      <c r="D902" s="6" t="s">
        <v>19</v>
      </c>
      <c r="E902" s="6" t="s">
        <v>20</v>
      </c>
      <c r="F902" s="6" t="s">
        <v>31</v>
      </c>
      <c r="G902" s="6" t="s">
        <v>44</v>
      </c>
      <c r="H902" s="7">
        <v>35.04</v>
      </c>
      <c r="I902" s="9">
        <v>9</v>
      </c>
      <c r="J902" s="7">
        <v>15.768000000000001</v>
      </c>
      <c r="K902" s="7">
        <v>331.12799999999999</v>
      </c>
      <c r="L902" s="12">
        <v>43505</v>
      </c>
      <c r="M902" s="14">
        <v>0.80347222222222225</v>
      </c>
      <c r="N902" s="6" t="s">
        <v>23</v>
      </c>
      <c r="O902" s="7">
        <v>315.36</v>
      </c>
      <c r="P902" s="2">
        <v>4.7619047620000003</v>
      </c>
      <c r="Q902" s="7">
        <v>15.768000000000001</v>
      </c>
      <c r="R902" s="8">
        <v>4.5999999999999996</v>
      </c>
      <c r="S902" s="16">
        <f t="shared" si="182"/>
        <v>32971.595999999998</v>
      </c>
      <c r="T902" s="16">
        <f t="shared" si="183"/>
        <v>16.274999999999999</v>
      </c>
      <c r="U902" s="17">
        <f t="shared" si="184"/>
        <v>1022.49</v>
      </c>
      <c r="V902">
        <f t="shared" si="185"/>
        <v>101</v>
      </c>
      <c r="W902">
        <f t="shared" si="186"/>
        <v>595</v>
      </c>
      <c r="X902">
        <f t="shared" si="187"/>
        <v>101</v>
      </c>
      <c r="Y902" s="17">
        <f t="shared" si="188"/>
        <v>326.45144554455442</v>
      </c>
      <c r="Z902" t="str">
        <f t="shared" si="189"/>
        <v>Bad Product</v>
      </c>
      <c r="AA902" t="str">
        <f t="shared" si="190"/>
        <v>Bad</v>
      </c>
      <c r="AB902" t="str">
        <f t="shared" si="191"/>
        <v>Low</v>
      </c>
      <c r="AC902">
        <f t="shared" si="192"/>
        <v>11176.578</v>
      </c>
      <c r="AD902">
        <f t="shared" si="193"/>
        <v>6512.2470000000003</v>
      </c>
      <c r="AE902">
        <f t="shared" si="194"/>
        <v>2487.1874999999991</v>
      </c>
    </row>
    <row r="903" spans="1:31" ht="15.75" customHeight="1" x14ac:dyDescent="0.2">
      <c r="A903" s="1"/>
      <c r="B903" s="6" t="s">
        <v>936</v>
      </c>
      <c r="C903" s="6" t="s">
        <v>25</v>
      </c>
      <c r="D903" s="6" t="s">
        <v>26</v>
      </c>
      <c r="E903" s="6" t="s">
        <v>20</v>
      </c>
      <c r="F903" s="6" t="s">
        <v>21</v>
      </c>
      <c r="G903" s="6" t="s">
        <v>28</v>
      </c>
      <c r="H903" s="7">
        <v>44.84</v>
      </c>
      <c r="I903" s="9">
        <v>9</v>
      </c>
      <c r="J903" s="7">
        <v>20.178000000000001</v>
      </c>
      <c r="K903" s="7">
        <v>423.738</v>
      </c>
      <c r="L903" s="12">
        <v>43479</v>
      </c>
      <c r="M903" s="14">
        <v>0.58333333333333337</v>
      </c>
      <c r="N903" s="6" t="s">
        <v>33</v>
      </c>
      <c r="O903" s="7">
        <v>403.56</v>
      </c>
      <c r="P903" s="2">
        <v>4.7619047620000003</v>
      </c>
      <c r="Q903" s="7">
        <v>20.178000000000001</v>
      </c>
      <c r="R903" s="8">
        <v>7.5</v>
      </c>
      <c r="S903" s="16">
        <f t="shared" si="182"/>
        <v>32640.467999999997</v>
      </c>
      <c r="T903" s="16">
        <f t="shared" si="183"/>
        <v>16.274999999999999</v>
      </c>
      <c r="U903" s="17">
        <f t="shared" si="184"/>
        <v>1022.49</v>
      </c>
      <c r="V903">
        <f t="shared" si="185"/>
        <v>100</v>
      </c>
      <c r="W903">
        <f t="shared" si="186"/>
        <v>595</v>
      </c>
      <c r="X903">
        <f t="shared" si="187"/>
        <v>100</v>
      </c>
      <c r="Y903" s="17">
        <f t="shared" si="188"/>
        <v>326.40467999999998</v>
      </c>
      <c r="Z903" t="str">
        <f t="shared" si="189"/>
        <v>Bad Product</v>
      </c>
      <c r="AA903" t="str">
        <f t="shared" si="190"/>
        <v>Bad</v>
      </c>
      <c r="AB903" t="str">
        <f t="shared" si="191"/>
        <v>Medium</v>
      </c>
      <c r="AC903">
        <f t="shared" si="192"/>
        <v>11176.578</v>
      </c>
      <c r="AD903">
        <f t="shared" si="193"/>
        <v>6512.2470000000003</v>
      </c>
      <c r="AE903">
        <f t="shared" si="194"/>
        <v>2156.0594999999994</v>
      </c>
    </row>
    <row r="904" spans="1:31" ht="15.75" customHeight="1" x14ac:dyDescent="0.2">
      <c r="A904" s="1"/>
      <c r="B904" s="6" t="s">
        <v>937</v>
      </c>
      <c r="C904" s="6" t="s">
        <v>42</v>
      </c>
      <c r="D904" s="6" t="s">
        <v>43</v>
      </c>
      <c r="E904" s="6" t="s">
        <v>27</v>
      </c>
      <c r="F904" s="6" t="s">
        <v>31</v>
      </c>
      <c r="G904" s="6" t="s">
        <v>32</v>
      </c>
      <c r="H904" s="7">
        <v>45.97</v>
      </c>
      <c r="I904" s="9">
        <v>4</v>
      </c>
      <c r="J904" s="7">
        <v>9.1940000000000008</v>
      </c>
      <c r="K904" s="7">
        <v>193.07400000000001</v>
      </c>
      <c r="L904" s="12">
        <v>43505</v>
      </c>
      <c r="M904" s="14">
        <v>0.50138888888888888</v>
      </c>
      <c r="N904" s="6" t="s">
        <v>23</v>
      </c>
      <c r="O904" s="7">
        <v>183.88</v>
      </c>
      <c r="P904" s="2">
        <v>4.7619047620000003</v>
      </c>
      <c r="Q904" s="7">
        <v>9.1940000000000008</v>
      </c>
      <c r="R904" s="8">
        <v>5.0999999999999996</v>
      </c>
      <c r="S904" s="16">
        <f t="shared" si="182"/>
        <v>32216.730000000003</v>
      </c>
      <c r="T904" s="16">
        <f t="shared" si="183"/>
        <v>16.274999999999999</v>
      </c>
      <c r="U904" s="17">
        <f t="shared" si="184"/>
        <v>1022.49</v>
      </c>
      <c r="V904">
        <f t="shared" si="185"/>
        <v>99</v>
      </c>
      <c r="W904">
        <f t="shared" si="186"/>
        <v>595</v>
      </c>
      <c r="X904">
        <f t="shared" si="187"/>
        <v>99</v>
      </c>
      <c r="Y904" s="17">
        <f t="shared" si="188"/>
        <v>325.42151515151517</v>
      </c>
      <c r="Z904" t="str">
        <f t="shared" si="189"/>
        <v>Bad Product</v>
      </c>
      <c r="AA904" t="str">
        <f t="shared" si="190"/>
        <v>Bad</v>
      </c>
      <c r="AB904" t="str">
        <f t="shared" si="191"/>
        <v>Low</v>
      </c>
      <c r="AC904">
        <f t="shared" si="192"/>
        <v>11176.578</v>
      </c>
      <c r="AD904">
        <f t="shared" si="193"/>
        <v>6512.2470000000003</v>
      </c>
      <c r="AE904">
        <f t="shared" si="194"/>
        <v>2156.0594999999994</v>
      </c>
    </row>
    <row r="905" spans="1:31" ht="15.75" customHeight="1" x14ac:dyDescent="0.2">
      <c r="A905" s="1"/>
      <c r="B905" s="6" t="s">
        <v>938</v>
      </c>
      <c r="C905" s="6" t="s">
        <v>18</v>
      </c>
      <c r="D905" s="6" t="s">
        <v>19</v>
      </c>
      <c r="E905" s="6" t="s">
        <v>20</v>
      </c>
      <c r="F905" s="6" t="s">
        <v>21</v>
      </c>
      <c r="G905" s="6" t="s">
        <v>22</v>
      </c>
      <c r="H905" s="7">
        <v>27.73</v>
      </c>
      <c r="I905" s="9">
        <v>5</v>
      </c>
      <c r="J905" s="7">
        <v>6.9325000000000001</v>
      </c>
      <c r="K905" s="7">
        <v>145.58250000000001</v>
      </c>
      <c r="L905" s="12">
        <v>43550</v>
      </c>
      <c r="M905" s="14">
        <v>0.84791666666666665</v>
      </c>
      <c r="N905" s="6" t="s">
        <v>33</v>
      </c>
      <c r="O905" s="7">
        <v>138.65</v>
      </c>
      <c r="P905" s="2">
        <v>4.7619047620000003</v>
      </c>
      <c r="Q905" s="7">
        <v>6.9325000000000001</v>
      </c>
      <c r="R905" s="8">
        <v>4.2</v>
      </c>
      <c r="S905" s="16">
        <f t="shared" si="182"/>
        <v>32023.656000000003</v>
      </c>
      <c r="T905" s="16">
        <f t="shared" si="183"/>
        <v>16.274999999999999</v>
      </c>
      <c r="U905" s="17">
        <f t="shared" si="184"/>
        <v>1022.49</v>
      </c>
      <c r="V905">
        <f t="shared" si="185"/>
        <v>98</v>
      </c>
      <c r="W905">
        <f t="shared" si="186"/>
        <v>595</v>
      </c>
      <c r="X905">
        <f t="shared" si="187"/>
        <v>98</v>
      </c>
      <c r="Y905" s="17">
        <f t="shared" si="188"/>
        <v>326.77200000000005</v>
      </c>
      <c r="Z905" t="str">
        <f t="shared" si="189"/>
        <v>Bad Product</v>
      </c>
      <c r="AA905" t="str">
        <f t="shared" si="190"/>
        <v>Bad</v>
      </c>
      <c r="AB905" t="str">
        <f t="shared" si="191"/>
        <v>Low</v>
      </c>
      <c r="AC905">
        <f t="shared" si="192"/>
        <v>10983.503999999999</v>
      </c>
      <c r="AD905">
        <f t="shared" si="193"/>
        <v>6512.2470000000003</v>
      </c>
      <c r="AE905">
        <f t="shared" si="194"/>
        <v>2156.0594999999994</v>
      </c>
    </row>
    <row r="906" spans="1:31" ht="15.75" customHeight="1" x14ac:dyDescent="0.2">
      <c r="A906" s="1"/>
      <c r="B906" s="6" t="s">
        <v>939</v>
      </c>
      <c r="C906" s="6" t="s">
        <v>18</v>
      </c>
      <c r="D906" s="6" t="s">
        <v>19</v>
      </c>
      <c r="E906" s="6" t="s">
        <v>27</v>
      </c>
      <c r="F906" s="6" t="s">
        <v>31</v>
      </c>
      <c r="G906" s="6" t="s">
        <v>44</v>
      </c>
      <c r="H906" s="7">
        <v>11.53</v>
      </c>
      <c r="I906" s="9">
        <v>7</v>
      </c>
      <c r="J906" s="7">
        <v>4.0354999999999999</v>
      </c>
      <c r="K906" s="7">
        <v>84.745500000000007</v>
      </c>
      <c r="L906" s="12">
        <v>43493</v>
      </c>
      <c r="M906" s="14">
        <v>0.73263888888888884</v>
      </c>
      <c r="N906" s="6" t="s">
        <v>29</v>
      </c>
      <c r="O906" s="7">
        <v>80.709999999999994</v>
      </c>
      <c r="P906" s="2">
        <v>4.7619047620000003</v>
      </c>
      <c r="Q906" s="7">
        <v>4.0354999999999999</v>
      </c>
      <c r="R906" s="8">
        <v>8.1</v>
      </c>
      <c r="S906" s="16">
        <f t="shared" si="182"/>
        <v>31878.073500000002</v>
      </c>
      <c r="T906" s="16">
        <f t="shared" si="183"/>
        <v>16.274999999999999</v>
      </c>
      <c r="U906" s="17">
        <f t="shared" si="184"/>
        <v>1022.49</v>
      </c>
      <c r="V906">
        <f t="shared" si="185"/>
        <v>97</v>
      </c>
      <c r="W906">
        <f t="shared" si="186"/>
        <v>595</v>
      </c>
      <c r="X906">
        <f t="shared" si="187"/>
        <v>97</v>
      </c>
      <c r="Y906" s="17">
        <f t="shared" si="188"/>
        <v>328.63993298969075</v>
      </c>
      <c r="Z906" t="str">
        <f t="shared" si="189"/>
        <v>Good Product</v>
      </c>
      <c r="AA906" t="str">
        <f t="shared" si="190"/>
        <v>Bad</v>
      </c>
      <c r="AB906" t="str">
        <f t="shared" si="191"/>
        <v>High</v>
      </c>
      <c r="AC906">
        <f t="shared" si="192"/>
        <v>10983.503999999999</v>
      </c>
      <c r="AD906">
        <f t="shared" si="193"/>
        <v>6512.2470000000003</v>
      </c>
      <c r="AE906">
        <f t="shared" si="194"/>
        <v>2156.0594999999994</v>
      </c>
    </row>
    <row r="907" spans="1:31" ht="15.75" customHeight="1" x14ac:dyDescent="0.2">
      <c r="A907" s="1"/>
      <c r="B907" s="6" t="s">
        <v>940</v>
      </c>
      <c r="C907" s="6" t="s">
        <v>25</v>
      </c>
      <c r="D907" s="6" t="s">
        <v>26</v>
      </c>
      <c r="E907" s="6" t="s">
        <v>27</v>
      </c>
      <c r="F907" s="6" t="s">
        <v>21</v>
      </c>
      <c r="G907" s="6" t="s">
        <v>22</v>
      </c>
      <c r="H907" s="7">
        <v>58.32</v>
      </c>
      <c r="I907" s="9">
        <v>2</v>
      </c>
      <c r="J907" s="7">
        <v>5.8319999999999999</v>
      </c>
      <c r="K907" s="7">
        <v>122.47199999999999</v>
      </c>
      <c r="L907" s="12">
        <v>43510</v>
      </c>
      <c r="M907" s="14">
        <v>0.52916666666666667</v>
      </c>
      <c r="N907" s="6" t="s">
        <v>23</v>
      </c>
      <c r="O907" s="7">
        <v>116.64</v>
      </c>
      <c r="P907" s="2">
        <v>4.7619047620000003</v>
      </c>
      <c r="Q907" s="7">
        <v>5.8319999999999999</v>
      </c>
      <c r="R907" s="8">
        <v>6</v>
      </c>
      <c r="S907" s="16">
        <f t="shared" si="182"/>
        <v>31793.328000000001</v>
      </c>
      <c r="T907" s="16">
        <f t="shared" si="183"/>
        <v>16.274999999999999</v>
      </c>
      <c r="U907" s="17">
        <f t="shared" si="184"/>
        <v>1022.49</v>
      </c>
      <c r="V907">
        <f t="shared" si="185"/>
        <v>96</v>
      </c>
      <c r="W907">
        <f t="shared" si="186"/>
        <v>595</v>
      </c>
      <c r="X907">
        <f t="shared" si="187"/>
        <v>96</v>
      </c>
      <c r="Y907" s="17">
        <f t="shared" si="188"/>
        <v>331.18049999999999</v>
      </c>
      <c r="Z907" t="str">
        <f t="shared" si="189"/>
        <v>Bad Product</v>
      </c>
      <c r="AA907" t="str">
        <f t="shared" si="190"/>
        <v>Bad</v>
      </c>
      <c r="AB907" t="str">
        <f t="shared" si="191"/>
        <v>Low</v>
      </c>
      <c r="AC907">
        <f t="shared" si="192"/>
        <v>10983.503999999999</v>
      </c>
      <c r="AD907">
        <f t="shared" si="193"/>
        <v>6512.2470000000003</v>
      </c>
      <c r="AE907">
        <f t="shared" si="194"/>
        <v>2071.3139999999999</v>
      </c>
    </row>
    <row r="908" spans="1:31" ht="15.75" customHeight="1" x14ac:dyDescent="0.2">
      <c r="A908" s="1"/>
      <c r="B908" s="6" t="s">
        <v>941</v>
      </c>
      <c r="C908" s="6" t="s">
        <v>25</v>
      </c>
      <c r="D908" s="6" t="s">
        <v>26</v>
      </c>
      <c r="E908" s="6" t="s">
        <v>20</v>
      </c>
      <c r="F908" s="6" t="s">
        <v>21</v>
      </c>
      <c r="G908" s="6" t="s">
        <v>32</v>
      </c>
      <c r="H908" s="7">
        <v>78.38</v>
      </c>
      <c r="I908" s="9">
        <v>4</v>
      </c>
      <c r="J908" s="7">
        <v>15.676</v>
      </c>
      <c r="K908" s="7">
        <v>329.19600000000003</v>
      </c>
      <c r="L908" s="12">
        <v>43548</v>
      </c>
      <c r="M908" s="14">
        <v>0.74722222222222223</v>
      </c>
      <c r="N908" s="6" t="s">
        <v>29</v>
      </c>
      <c r="O908" s="7">
        <v>313.52</v>
      </c>
      <c r="P908" s="2">
        <v>4.7619047620000003</v>
      </c>
      <c r="Q908" s="7">
        <v>15.676</v>
      </c>
      <c r="R908" s="8">
        <v>7.9</v>
      </c>
      <c r="S908" s="16">
        <f t="shared" si="182"/>
        <v>31670.856000000003</v>
      </c>
      <c r="T908" s="16">
        <f t="shared" si="183"/>
        <v>16.274999999999999</v>
      </c>
      <c r="U908" s="17">
        <f t="shared" si="184"/>
        <v>1022.49</v>
      </c>
      <c r="V908">
        <f t="shared" si="185"/>
        <v>95</v>
      </c>
      <c r="W908">
        <f t="shared" si="186"/>
        <v>595</v>
      </c>
      <c r="X908">
        <f t="shared" si="187"/>
        <v>95</v>
      </c>
      <c r="Y908" s="17">
        <f t="shared" si="188"/>
        <v>333.37743157894738</v>
      </c>
      <c r="Z908" t="str">
        <f t="shared" si="189"/>
        <v>Bad Product</v>
      </c>
      <c r="AA908" t="str">
        <f t="shared" si="190"/>
        <v>Bad</v>
      </c>
      <c r="AB908" t="str">
        <f t="shared" si="191"/>
        <v>Medium</v>
      </c>
      <c r="AC908">
        <f t="shared" si="192"/>
        <v>10983.503999999999</v>
      </c>
      <c r="AD908">
        <f t="shared" si="193"/>
        <v>6512.2470000000003</v>
      </c>
      <c r="AE908">
        <f t="shared" si="194"/>
        <v>2071.3139999999999</v>
      </c>
    </row>
    <row r="909" spans="1:31" ht="15.75" customHeight="1" x14ac:dyDescent="0.2">
      <c r="A909" s="1"/>
      <c r="B909" s="6" t="s">
        <v>942</v>
      </c>
      <c r="C909" s="6" t="s">
        <v>25</v>
      </c>
      <c r="D909" s="6" t="s">
        <v>26</v>
      </c>
      <c r="E909" s="6" t="s">
        <v>27</v>
      </c>
      <c r="F909" s="6" t="s">
        <v>31</v>
      </c>
      <c r="G909" s="6" t="s">
        <v>22</v>
      </c>
      <c r="H909" s="7">
        <v>84.61</v>
      </c>
      <c r="I909" s="9">
        <v>10</v>
      </c>
      <c r="J909" s="7">
        <v>42.305</v>
      </c>
      <c r="K909" s="7">
        <v>888.40499999999997</v>
      </c>
      <c r="L909" s="12">
        <v>43505</v>
      </c>
      <c r="M909" s="14">
        <v>0.79027777777777775</v>
      </c>
      <c r="N909" s="6" t="s">
        <v>33</v>
      </c>
      <c r="O909" s="7">
        <v>846.1</v>
      </c>
      <c r="P909" s="2">
        <v>4.7619047620000003</v>
      </c>
      <c r="Q909" s="7">
        <v>42.305</v>
      </c>
      <c r="R909" s="8">
        <v>8.8000000000000007</v>
      </c>
      <c r="S909" s="16">
        <f t="shared" si="182"/>
        <v>31341.660000000003</v>
      </c>
      <c r="T909" s="16">
        <f t="shared" si="183"/>
        <v>16.274999999999999</v>
      </c>
      <c r="U909" s="17">
        <f t="shared" si="184"/>
        <v>1022.49</v>
      </c>
      <c r="V909">
        <f t="shared" si="185"/>
        <v>94</v>
      </c>
      <c r="W909">
        <f t="shared" si="186"/>
        <v>595</v>
      </c>
      <c r="X909">
        <f t="shared" si="187"/>
        <v>94</v>
      </c>
      <c r="Y909" s="17">
        <f t="shared" si="188"/>
        <v>333.42191489361704</v>
      </c>
      <c r="Z909" t="str">
        <f t="shared" si="189"/>
        <v>Good Product</v>
      </c>
      <c r="AA909" t="str">
        <f t="shared" si="190"/>
        <v>Good</v>
      </c>
      <c r="AB909" t="str">
        <f t="shared" si="191"/>
        <v>High</v>
      </c>
      <c r="AC909">
        <f t="shared" si="192"/>
        <v>10983.503999999999</v>
      </c>
      <c r="AD909">
        <f t="shared" si="193"/>
        <v>6512.2470000000003</v>
      </c>
      <c r="AE909">
        <f t="shared" si="194"/>
        <v>2071.3139999999999</v>
      </c>
    </row>
    <row r="910" spans="1:31" ht="15.75" customHeight="1" x14ac:dyDescent="0.2">
      <c r="A910" s="1"/>
      <c r="B910" s="6" t="s">
        <v>943</v>
      </c>
      <c r="C910" s="6" t="s">
        <v>42</v>
      </c>
      <c r="D910" s="6" t="s">
        <v>43</v>
      </c>
      <c r="E910" s="6" t="s">
        <v>27</v>
      </c>
      <c r="F910" s="6" t="s">
        <v>21</v>
      </c>
      <c r="G910" s="6" t="s">
        <v>22</v>
      </c>
      <c r="H910" s="7">
        <v>82.88</v>
      </c>
      <c r="I910" s="9">
        <v>5</v>
      </c>
      <c r="J910" s="7">
        <v>20.72</v>
      </c>
      <c r="K910" s="7">
        <v>435.12</v>
      </c>
      <c r="L910" s="12">
        <v>43548</v>
      </c>
      <c r="M910" s="14">
        <v>0.58888888888888891</v>
      </c>
      <c r="N910" s="6" t="s">
        <v>33</v>
      </c>
      <c r="O910" s="7">
        <v>414.4</v>
      </c>
      <c r="P910" s="2">
        <v>4.7619047620000003</v>
      </c>
      <c r="Q910" s="7">
        <v>20.72</v>
      </c>
      <c r="R910" s="8">
        <v>6.6</v>
      </c>
      <c r="S910" s="16">
        <f t="shared" si="182"/>
        <v>30453.255000000001</v>
      </c>
      <c r="T910" s="16">
        <f t="shared" si="183"/>
        <v>16.274999999999999</v>
      </c>
      <c r="U910" s="17">
        <f t="shared" si="184"/>
        <v>1022.49</v>
      </c>
      <c r="V910">
        <f t="shared" si="185"/>
        <v>93</v>
      </c>
      <c r="W910">
        <f t="shared" si="186"/>
        <v>595</v>
      </c>
      <c r="X910">
        <f t="shared" si="187"/>
        <v>93</v>
      </c>
      <c r="Y910" s="17">
        <f t="shared" si="188"/>
        <v>327.45435483870966</v>
      </c>
      <c r="Z910" t="str">
        <f t="shared" si="189"/>
        <v>Bad Product</v>
      </c>
      <c r="AA910" t="str">
        <f t="shared" si="190"/>
        <v>Bad</v>
      </c>
      <c r="AB910" t="str">
        <f t="shared" si="191"/>
        <v>Medium</v>
      </c>
      <c r="AC910">
        <f t="shared" si="192"/>
        <v>10983.503999999999</v>
      </c>
      <c r="AD910">
        <f t="shared" si="193"/>
        <v>6512.2470000000003</v>
      </c>
      <c r="AE910">
        <f t="shared" si="194"/>
        <v>2071.3139999999999</v>
      </c>
    </row>
    <row r="911" spans="1:31" ht="15.75" customHeight="1" x14ac:dyDescent="0.2">
      <c r="A911" s="1"/>
      <c r="B911" s="6" t="s">
        <v>944</v>
      </c>
      <c r="C911" s="6" t="s">
        <v>18</v>
      </c>
      <c r="D911" s="6" t="s">
        <v>19</v>
      </c>
      <c r="E911" s="6" t="s">
        <v>20</v>
      </c>
      <c r="F911" s="6" t="s">
        <v>21</v>
      </c>
      <c r="G911" s="6" t="s">
        <v>44</v>
      </c>
      <c r="H911" s="7">
        <v>79.540000000000006</v>
      </c>
      <c r="I911" s="9">
        <v>2</v>
      </c>
      <c r="J911" s="7">
        <v>7.9539999999999997</v>
      </c>
      <c r="K911" s="7">
        <v>167.03399999999999</v>
      </c>
      <c r="L911" s="12">
        <v>43551</v>
      </c>
      <c r="M911" s="14">
        <v>0.6875</v>
      </c>
      <c r="N911" s="6" t="s">
        <v>23</v>
      </c>
      <c r="O911" s="7">
        <v>159.08000000000001</v>
      </c>
      <c r="P911" s="2">
        <v>4.7619047620000003</v>
      </c>
      <c r="Q911" s="7">
        <v>7.9539999999999997</v>
      </c>
      <c r="R911" s="8">
        <v>6.2</v>
      </c>
      <c r="S911" s="16">
        <f t="shared" si="182"/>
        <v>30018.134999999998</v>
      </c>
      <c r="T911" s="16">
        <f t="shared" si="183"/>
        <v>16.274999999999999</v>
      </c>
      <c r="U911" s="17">
        <f t="shared" si="184"/>
        <v>1022.49</v>
      </c>
      <c r="V911">
        <f t="shared" si="185"/>
        <v>92</v>
      </c>
      <c r="W911">
        <f t="shared" si="186"/>
        <v>595</v>
      </c>
      <c r="X911">
        <f t="shared" si="187"/>
        <v>92</v>
      </c>
      <c r="Y911" s="17">
        <f t="shared" si="188"/>
        <v>326.28407608695653</v>
      </c>
      <c r="Z911" t="str">
        <f t="shared" si="189"/>
        <v>Bad Product</v>
      </c>
      <c r="AA911" t="str">
        <f t="shared" si="190"/>
        <v>Bad</v>
      </c>
      <c r="AB911" t="str">
        <f t="shared" si="191"/>
        <v>Low</v>
      </c>
      <c r="AC911">
        <f t="shared" si="192"/>
        <v>10548.384</v>
      </c>
      <c r="AD911">
        <f t="shared" si="193"/>
        <v>6077.1270000000013</v>
      </c>
      <c r="AE911">
        <f t="shared" si="194"/>
        <v>2071.3139999999999</v>
      </c>
    </row>
    <row r="912" spans="1:31" ht="15.75" customHeight="1" x14ac:dyDescent="0.2">
      <c r="A912" s="1"/>
      <c r="B912" s="6" t="s">
        <v>945</v>
      </c>
      <c r="C912" s="6" t="s">
        <v>42</v>
      </c>
      <c r="D912" s="6" t="s">
        <v>43</v>
      </c>
      <c r="E912" s="6" t="s">
        <v>27</v>
      </c>
      <c r="F912" s="6" t="s">
        <v>21</v>
      </c>
      <c r="G912" s="6" t="s">
        <v>32</v>
      </c>
      <c r="H912" s="7">
        <v>49.01</v>
      </c>
      <c r="I912" s="9">
        <v>10</v>
      </c>
      <c r="J912" s="7">
        <v>24.504999999999999</v>
      </c>
      <c r="K912" s="7">
        <v>514.60500000000002</v>
      </c>
      <c r="L912" s="12">
        <v>43492</v>
      </c>
      <c r="M912" s="14">
        <v>0.44722222222222224</v>
      </c>
      <c r="N912" s="6" t="s">
        <v>33</v>
      </c>
      <c r="O912" s="7">
        <v>490.1</v>
      </c>
      <c r="P912" s="2">
        <v>4.7619047620000003</v>
      </c>
      <c r="Q912" s="7">
        <v>24.504999999999999</v>
      </c>
      <c r="R912" s="8">
        <v>4.2</v>
      </c>
      <c r="S912" s="16">
        <f t="shared" si="182"/>
        <v>29851.100999999999</v>
      </c>
      <c r="T912" s="16">
        <f t="shared" si="183"/>
        <v>16.274999999999999</v>
      </c>
      <c r="U912" s="17">
        <f t="shared" si="184"/>
        <v>1022.49</v>
      </c>
      <c r="V912">
        <f t="shared" si="185"/>
        <v>91</v>
      </c>
      <c r="W912">
        <f t="shared" si="186"/>
        <v>595</v>
      </c>
      <c r="X912">
        <f t="shared" si="187"/>
        <v>91</v>
      </c>
      <c r="Y912" s="17">
        <f t="shared" si="188"/>
        <v>328.0340769230769</v>
      </c>
      <c r="Z912" t="str">
        <f t="shared" si="189"/>
        <v>Bad Product</v>
      </c>
      <c r="AA912" t="str">
        <f t="shared" si="190"/>
        <v>Bad</v>
      </c>
      <c r="AB912" t="str">
        <f t="shared" si="191"/>
        <v>Low</v>
      </c>
      <c r="AC912">
        <f t="shared" si="192"/>
        <v>10548.384</v>
      </c>
      <c r="AD912">
        <f t="shared" si="193"/>
        <v>6077.1270000000013</v>
      </c>
      <c r="AE912">
        <f t="shared" si="194"/>
        <v>2071.3139999999999</v>
      </c>
    </row>
    <row r="913" spans="1:31" ht="15.75" customHeight="1" x14ac:dyDescent="0.2">
      <c r="A913" s="1"/>
      <c r="B913" s="6" t="s">
        <v>946</v>
      </c>
      <c r="C913" s="6" t="s">
        <v>42</v>
      </c>
      <c r="D913" s="6" t="s">
        <v>43</v>
      </c>
      <c r="E913" s="6" t="s">
        <v>20</v>
      </c>
      <c r="F913" s="6" t="s">
        <v>21</v>
      </c>
      <c r="G913" s="6" t="s">
        <v>44</v>
      </c>
      <c r="H913" s="7">
        <v>29.15</v>
      </c>
      <c r="I913" s="9">
        <v>3</v>
      </c>
      <c r="J913" s="7">
        <v>4.3724999999999996</v>
      </c>
      <c r="K913" s="7">
        <v>91.822500000000005</v>
      </c>
      <c r="L913" s="12">
        <v>43551</v>
      </c>
      <c r="M913" s="14">
        <v>0.85347222222222219</v>
      </c>
      <c r="N913" s="6" t="s">
        <v>33</v>
      </c>
      <c r="O913" s="7">
        <v>87.45</v>
      </c>
      <c r="P913" s="2">
        <v>4.7619047620000003</v>
      </c>
      <c r="Q913" s="7">
        <v>4.3724999999999996</v>
      </c>
      <c r="R913" s="8">
        <v>7.3</v>
      </c>
      <c r="S913" s="16">
        <f t="shared" si="182"/>
        <v>29336.495999999999</v>
      </c>
      <c r="T913" s="16">
        <f t="shared" si="183"/>
        <v>16.274999999999999</v>
      </c>
      <c r="U913" s="17">
        <f t="shared" si="184"/>
        <v>1022.49</v>
      </c>
      <c r="V913">
        <f t="shared" si="185"/>
        <v>90</v>
      </c>
      <c r="W913">
        <f t="shared" si="186"/>
        <v>595</v>
      </c>
      <c r="X913">
        <f t="shared" si="187"/>
        <v>90</v>
      </c>
      <c r="Y913" s="17">
        <f t="shared" si="188"/>
        <v>325.96106666666668</v>
      </c>
      <c r="Z913" t="str">
        <f t="shared" si="189"/>
        <v>Bad Product</v>
      </c>
      <c r="AA913" t="str">
        <f t="shared" si="190"/>
        <v>Bad</v>
      </c>
      <c r="AB913" t="str">
        <f t="shared" si="191"/>
        <v>Medium</v>
      </c>
      <c r="AC913">
        <f t="shared" si="192"/>
        <v>10033.779</v>
      </c>
      <c r="AD913">
        <f t="shared" si="193"/>
        <v>5562.521999999999</v>
      </c>
      <c r="AE913">
        <f t="shared" si="194"/>
        <v>2071.3139999999999</v>
      </c>
    </row>
    <row r="914" spans="1:31" ht="15.75" customHeight="1" x14ac:dyDescent="0.2">
      <c r="A914" s="1"/>
      <c r="B914" s="6" t="s">
        <v>947</v>
      </c>
      <c r="C914" s="6" t="s">
        <v>25</v>
      </c>
      <c r="D914" s="6" t="s">
        <v>26</v>
      </c>
      <c r="E914" s="6" t="s">
        <v>27</v>
      </c>
      <c r="F914" s="6" t="s">
        <v>21</v>
      </c>
      <c r="G914" s="6" t="s">
        <v>28</v>
      </c>
      <c r="H914" s="7">
        <v>56.13</v>
      </c>
      <c r="I914" s="9">
        <v>4</v>
      </c>
      <c r="J914" s="7">
        <v>11.226000000000001</v>
      </c>
      <c r="K914" s="7">
        <v>235.74600000000001</v>
      </c>
      <c r="L914" s="12">
        <v>43484</v>
      </c>
      <c r="M914" s="14">
        <v>0.48819444444444443</v>
      </c>
      <c r="N914" s="6" t="s">
        <v>23</v>
      </c>
      <c r="O914" s="7">
        <v>224.52</v>
      </c>
      <c r="P914" s="2">
        <v>4.7619047620000003</v>
      </c>
      <c r="Q914" s="7">
        <v>11.226000000000001</v>
      </c>
      <c r="R914" s="8">
        <v>8.6</v>
      </c>
      <c r="S914" s="16">
        <f t="shared" si="182"/>
        <v>29244.673500000001</v>
      </c>
      <c r="T914" s="16">
        <f t="shared" si="183"/>
        <v>16.274999999999999</v>
      </c>
      <c r="U914" s="17">
        <f t="shared" si="184"/>
        <v>1022.49</v>
      </c>
      <c r="V914">
        <f t="shared" si="185"/>
        <v>89</v>
      </c>
      <c r="W914">
        <f t="shared" si="186"/>
        <v>595</v>
      </c>
      <c r="X914">
        <f t="shared" si="187"/>
        <v>89</v>
      </c>
      <c r="Y914" s="17">
        <f t="shared" si="188"/>
        <v>328.59183707865168</v>
      </c>
      <c r="Z914" t="str">
        <f t="shared" si="189"/>
        <v>Good Product</v>
      </c>
      <c r="AA914" t="str">
        <f t="shared" si="190"/>
        <v>Bad</v>
      </c>
      <c r="AB914" t="str">
        <f t="shared" si="191"/>
        <v>High</v>
      </c>
      <c r="AC914">
        <f t="shared" si="192"/>
        <v>9941.9565000000002</v>
      </c>
      <c r="AD914">
        <f t="shared" si="193"/>
        <v>5470.6994999999988</v>
      </c>
      <c r="AE914">
        <f t="shared" si="194"/>
        <v>2071.3139999999999</v>
      </c>
    </row>
    <row r="915" spans="1:31" ht="15.75" customHeight="1" x14ac:dyDescent="0.2">
      <c r="A915" s="1"/>
      <c r="B915" s="6" t="s">
        <v>948</v>
      </c>
      <c r="C915" s="6" t="s">
        <v>18</v>
      </c>
      <c r="D915" s="6" t="s">
        <v>19</v>
      </c>
      <c r="E915" s="6" t="s">
        <v>27</v>
      </c>
      <c r="F915" s="6" t="s">
        <v>21</v>
      </c>
      <c r="G915" s="6" t="s">
        <v>32</v>
      </c>
      <c r="H915" s="7">
        <v>93.12</v>
      </c>
      <c r="I915" s="9">
        <v>8</v>
      </c>
      <c r="J915" s="7">
        <v>37.247999999999998</v>
      </c>
      <c r="K915" s="7">
        <v>782.20799999999997</v>
      </c>
      <c r="L915" s="12">
        <v>43503</v>
      </c>
      <c r="M915" s="14">
        <v>0.42291666666666666</v>
      </c>
      <c r="N915" s="6" t="s">
        <v>29</v>
      </c>
      <c r="O915" s="7">
        <v>744.96</v>
      </c>
      <c r="P915" s="2">
        <v>4.7619047620000003</v>
      </c>
      <c r="Q915" s="7">
        <v>37.247999999999998</v>
      </c>
      <c r="R915" s="8">
        <v>6.8</v>
      </c>
      <c r="S915" s="16">
        <f t="shared" si="182"/>
        <v>29008.927499999994</v>
      </c>
      <c r="T915" s="16">
        <f t="shared" si="183"/>
        <v>16.274999999999999</v>
      </c>
      <c r="U915" s="17">
        <f t="shared" si="184"/>
        <v>1022.49</v>
      </c>
      <c r="V915">
        <f t="shared" si="185"/>
        <v>88</v>
      </c>
      <c r="W915">
        <f t="shared" si="186"/>
        <v>595</v>
      </c>
      <c r="X915">
        <f t="shared" si="187"/>
        <v>88</v>
      </c>
      <c r="Y915" s="17">
        <f t="shared" si="188"/>
        <v>329.64690340909084</v>
      </c>
      <c r="Z915" t="str">
        <f t="shared" si="189"/>
        <v>Bad Product</v>
      </c>
      <c r="AA915" t="str">
        <f t="shared" si="190"/>
        <v>Bad</v>
      </c>
      <c r="AB915" t="str">
        <f t="shared" si="191"/>
        <v>Medium</v>
      </c>
      <c r="AC915">
        <f t="shared" si="192"/>
        <v>9941.9565000000002</v>
      </c>
      <c r="AD915">
        <f t="shared" si="193"/>
        <v>5470.6994999999988</v>
      </c>
      <c r="AE915">
        <f t="shared" si="194"/>
        <v>2071.3139999999999</v>
      </c>
    </row>
    <row r="916" spans="1:31" ht="15.75" customHeight="1" x14ac:dyDescent="0.2">
      <c r="A916" s="1"/>
      <c r="B916" s="6" t="s">
        <v>949</v>
      </c>
      <c r="C916" s="6" t="s">
        <v>18</v>
      </c>
      <c r="D916" s="6" t="s">
        <v>19</v>
      </c>
      <c r="E916" s="6" t="s">
        <v>20</v>
      </c>
      <c r="F916" s="6" t="s">
        <v>31</v>
      </c>
      <c r="G916" s="6" t="s">
        <v>46</v>
      </c>
      <c r="H916" s="7">
        <v>51.34</v>
      </c>
      <c r="I916" s="9">
        <v>8</v>
      </c>
      <c r="J916" s="7">
        <v>20.536000000000001</v>
      </c>
      <c r="K916" s="7">
        <v>431.25599999999997</v>
      </c>
      <c r="L916" s="12">
        <v>43496</v>
      </c>
      <c r="M916" s="14">
        <v>0.41666666666666669</v>
      </c>
      <c r="N916" s="6" t="s">
        <v>23</v>
      </c>
      <c r="O916" s="7">
        <v>410.72</v>
      </c>
      <c r="P916" s="2">
        <v>4.7619047620000003</v>
      </c>
      <c r="Q916" s="7">
        <v>20.536000000000001</v>
      </c>
      <c r="R916" s="8">
        <v>7.6</v>
      </c>
      <c r="S916" s="16">
        <f t="shared" si="182"/>
        <v>28226.719499999999</v>
      </c>
      <c r="T916" s="16">
        <f t="shared" si="183"/>
        <v>16.274999999999999</v>
      </c>
      <c r="U916" s="17">
        <f t="shared" si="184"/>
        <v>1022.49</v>
      </c>
      <c r="V916">
        <f t="shared" si="185"/>
        <v>87</v>
      </c>
      <c r="W916">
        <f t="shared" si="186"/>
        <v>595</v>
      </c>
      <c r="X916">
        <f t="shared" si="187"/>
        <v>87</v>
      </c>
      <c r="Y916" s="17">
        <f t="shared" si="188"/>
        <v>324.4450517241379</v>
      </c>
      <c r="Z916" t="str">
        <f t="shared" si="189"/>
        <v>Bad Product</v>
      </c>
      <c r="AA916" t="str">
        <f t="shared" si="190"/>
        <v>Bad</v>
      </c>
      <c r="AB916" t="str">
        <f t="shared" si="191"/>
        <v>Medium</v>
      </c>
      <c r="AC916">
        <f t="shared" si="192"/>
        <v>9941.9565000000002</v>
      </c>
      <c r="AD916">
        <f t="shared" si="193"/>
        <v>5470.6994999999988</v>
      </c>
      <c r="AE916">
        <f t="shared" si="194"/>
        <v>2071.3139999999999</v>
      </c>
    </row>
    <row r="917" spans="1:31" ht="15.75" customHeight="1" x14ac:dyDescent="0.2">
      <c r="A917" s="1"/>
      <c r="B917" s="6" t="s">
        <v>950</v>
      </c>
      <c r="C917" s="6" t="s">
        <v>18</v>
      </c>
      <c r="D917" s="6" t="s">
        <v>19</v>
      </c>
      <c r="E917" s="6" t="s">
        <v>20</v>
      </c>
      <c r="F917" s="6" t="s">
        <v>21</v>
      </c>
      <c r="G917" s="6" t="s">
        <v>44</v>
      </c>
      <c r="H917" s="7">
        <v>99.6</v>
      </c>
      <c r="I917" s="9">
        <v>3</v>
      </c>
      <c r="J917" s="7">
        <v>14.94</v>
      </c>
      <c r="K917" s="7">
        <v>313.74</v>
      </c>
      <c r="L917" s="12">
        <v>43521</v>
      </c>
      <c r="M917" s="14">
        <v>0.78125</v>
      </c>
      <c r="N917" s="6" t="s">
        <v>29</v>
      </c>
      <c r="O917" s="7">
        <v>298.8</v>
      </c>
      <c r="P917" s="2">
        <v>4.7619047620000003</v>
      </c>
      <c r="Q917" s="7">
        <v>14.94</v>
      </c>
      <c r="R917" s="8">
        <v>5.8</v>
      </c>
      <c r="S917" s="16">
        <f t="shared" si="182"/>
        <v>27795.463500000002</v>
      </c>
      <c r="T917" s="16">
        <f t="shared" si="183"/>
        <v>16.274999999999999</v>
      </c>
      <c r="U917" s="17">
        <f t="shared" si="184"/>
        <v>1022.49</v>
      </c>
      <c r="V917">
        <f t="shared" si="185"/>
        <v>86</v>
      </c>
      <c r="W917">
        <f t="shared" si="186"/>
        <v>595</v>
      </c>
      <c r="X917">
        <f t="shared" si="187"/>
        <v>86</v>
      </c>
      <c r="Y917" s="17">
        <f t="shared" si="188"/>
        <v>323.20306395348837</v>
      </c>
      <c r="Z917" t="str">
        <f t="shared" si="189"/>
        <v>Bad Product</v>
      </c>
      <c r="AA917" t="str">
        <f t="shared" si="190"/>
        <v>Bad</v>
      </c>
      <c r="AB917" t="str">
        <f t="shared" si="191"/>
        <v>Low</v>
      </c>
      <c r="AC917">
        <f t="shared" si="192"/>
        <v>9941.9565000000002</v>
      </c>
      <c r="AD917">
        <f t="shared" si="193"/>
        <v>5470.6994999999988</v>
      </c>
      <c r="AE917">
        <f t="shared" si="194"/>
        <v>1640.0580000000002</v>
      </c>
    </row>
    <row r="918" spans="1:31" ht="15.75" customHeight="1" x14ac:dyDescent="0.2">
      <c r="A918" s="1"/>
      <c r="B918" s="6" t="s">
        <v>951</v>
      </c>
      <c r="C918" s="6" t="s">
        <v>25</v>
      </c>
      <c r="D918" s="6" t="s">
        <v>26</v>
      </c>
      <c r="E918" s="6" t="s">
        <v>27</v>
      </c>
      <c r="F918" s="6" t="s">
        <v>21</v>
      </c>
      <c r="G918" s="6" t="s">
        <v>28</v>
      </c>
      <c r="H918" s="7">
        <v>35.49</v>
      </c>
      <c r="I918" s="9">
        <v>6</v>
      </c>
      <c r="J918" s="7">
        <v>10.647</v>
      </c>
      <c r="K918" s="7">
        <v>223.58699999999999</v>
      </c>
      <c r="L918" s="12">
        <v>43498</v>
      </c>
      <c r="M918" s="14">
        <v>0.52777777777777779</v>
      </c>
      <c r="N918" s="6" t="s">
        <v>29</v>
      </c>
      <c r="O918" s="7">
        <v>212.94</v>
      </c>
      <c r="P918" s="2">
        <v>4.7619047620000003</v>
      </c>
      <c r="Q918" s="7">
        <v>10.647</v>
      </c>
      <c r="R918" s="8">
        <v>4.0999999999999996</v>
      </c>
      <c r="S918" s="16">
        <f t="shared" si="182"/>
        <v>27481.7235</v>
      </c>
      <c r="T918" s="16">
        <f t="shared" si="183"/>
        <v>16.274999999999999</v>
      </c>
      <c r="U918" s="17">
        <f t="shared" si="184"/>
        <v>1022.49</v>
      </c>
      <c r="V918">
        <f t="shared" si="185"/>
        <v>85</v>
      </c>
      <c r="W918">
        <f t="shared" si="186"/>
        <v>595</v>
      </c>
      <c r="X918">
        <f t="shared" si="187"/>
        <v>85</v>
      </c>
      <c r="Y918" s="17">
        <f t="shared" si="188"/>
        <v>323.31439411764705</v>
      </c>
      <c r="Z918" t="str">
        <f t="shared" si="189"/>
        <v>Bad Product</v>
      </c>
      <c r="AA918" t="str">
        <f t="shared" si="190"/>
        <v>Bad</v>
      </c>
      <c r="AB918" t="str">
        <f t="shared" si="191"/>
        <v>Low</v>
      </c>
      <c r="AC918">
        <f t="shared" si="192"/>
        <v>9941.9565000000002</v>
      </c>
      <c r="AD918">
        <f t="shared" si="193"/>
        <v>5470.6994999999988</v>
      </c>
      <c r="AE918">
        <f t="shared" si="194"/>
        <v>1640.0580000000002</v>
      </c>
    </row>
    <row r="919" spans="1:31" ht="15.75" customHeight="1" x14ac:dyDescent="0.2">
      <c r="A919" s="1"/>
      <c r="B919" s="6" t="s">
        <v>952</v>
      </c>
      <c r="C919" s="6" t="s">
        <v>25</v>
      </c>
      <c r="D919" s="6" t="s">
        <v>26</v>
      </c>
      <c r="E919" s="6" t="s">
        <v>20</v>
      </c>
      <c r="F919" s="6" t="s">
        <v>31</v>
      </c>
      <c r="G919" s="6" t="s">
        <v>36</v>
      </c>
      <c r="H919" s="7">
        <v>42.85</v>
      </c>
      <c r="I919" s="9">
        <v>1</v>
      </c>
      <c r="J919" s="7">
        <v>2.1425000000000001</v>
      </c>
      <c r="K919" s="7">
        <v>44.9925</v>
      </c>
      <c r="L919" s="12">
        <v>43538</v>
      </c>
      <c r="M919" s="14">
        <v>0.65</v>
      </c>
      <c r="N919" s="6" t="s">
        <v>33</v>
      </c>
      <c r="O919" s="7">
        <v>42.85</v>
      </c>
      <c r="P919" s="2">
        <v>4.7619047620000003</v>
      </c>
      <c r="Q919" s="7">
        <v>2.1425000000000001</v>
      </c>
      <c r="R919" s="8">
        <v>9.3000000000000007</v>
      </c>
      <c r="S919" s="16">
        <f t="shared" si="182"/>
        <v>27258.136500000001</v>
      </c>
      <c r="T919" s="16">
        <f t="shared" si="183"/>
        <v>16.274999999999999</v>
      </c>
      <c r="U919" s="17">
        <f t="shared" si="184"/>
        <v>1022.49</v>
      </c>
      <c r="V919">
        <f t="shared" si="185"/>
        <v>84</v>
      </c>
      <c r="W919">
        <f t="shared" si="186"/>
        <v>595</v>
      </c>
      <c r="X919">
        <f t="shared" si="187"/>
        <v>84</v>
      </c>
      <c r="Y919" s="17">
        <f t="shared" si="188"/>
        <v>324.50162499999999</v>
      </c>
      <c r="Z919" t="str">
        <f t="shared" si="189"/>
        <v>Good Product</v>
      </c>
      <c r="AA919" t="str">
        <f t="shared" si="190"/>
        <v>Bad</v>
      </c>
      <c r="AB919" t="str">
        <f t="shared" si="191"/>
        <v>High</v>
      </c>
      <c r="AC919">
        <f t="shared" si="192"/>
        <v>9941.9565000000002</v>
      </c>
      <c r="AD919">
        <f t="shared" si="193"/>
        <v>5470.6994999999988</v>
      </c>
      <c r="AE919">
        <f t="shared" si="194"/>
        <v>1640.0580000000002</v>
      </c>
    </row>
    <row r="920" spans="1:31" ht="15.75" customHeight="1" x14ac:dyDescent="0.2">
      <c r="A920" s="1"/>
      <c r="B920" s="6" t="s">
        <v>953</v>
      </c>
      <c r="C920" s="6" t="s">
        <v>18</v>
      </c>
      <c r="D920" s="6" t="s">
        <v>19</v>
      </c>
      <c r="E920" s="6" t="s">
        <v>27</v>
      </c>
      <c r="F920" s="6" t="s">
        <v>21</v>
      </c>
      <c r="G920" s="6" t="s">
        <v>46</v>
      </c>
      <c r="H920" s="7">
        <v>94.67</v>
      </c>
      <c r="I920" s="9">
        <v>4</v>
      </c>
      <c r="J920" s="7">
        <v>18.934000000000001</v>
      </c>
      <c r="K920" s="7">
        <v>397.61399999999998</v>
      </c>
      <c r="L920" s="12">
        <v>43535</v>
      </c>
      <c r="M920" s="14">
        <v>0.50277777777777777</v>
      </c>
      <c r="N920" s="6" t="s">
        <v>29</v>
      </c>
      <c r="O920" s="7">
        <v>378.68</v>
      </c>
      <c r="P920" s="2">
        <v>4.7619047620000003</v>
      </c>
      <c r="Q920" s="7">
        <v>18.934000000000001</v>
      </c>
      <c r="R920" s="8">
        <v>6.8</v>
      </c>
      <c r="S920" s="16">
        <f t="shared" si="182"/>
        <v>27213.144</v>
      </c>
      <c r="T920" s="16">
        <f t="shared" si="183"/>
        <v>16.274999999999999</v>
      </c>
      <c r="U920" s="17">
        <f t="shared" si="184"/>
        <v>1022.49</v>
      </c>
      <c r="V920">
        <f t="shared" si="185"/>
        <v>83</v>
      </c>
      <c r="W920">
        <f t="shared" si="186"/>
        <v>595</v>
      </c>
      <c r="X920">
        <f t="shared" si="187"/>
        <v>83</v>
      </c>
      <c r="Y920" s="17">
        <f t="shared" si="188"/>
        <v>327.86920481927712</v>
      </c>
      <c r="Z920" t="str">
        <f t="shared" si="189"/>
        <v>Bad Product</v>
      </c>
      <c r="AA920" t="str">
        <f t="shared" si="190"/>
        <v>Bad</v>
      </c>
      <c r="AB920" t="str">
        <f t="shared" si="191"/>
        <v>Medium</v>
      </c>
      <c r="AC920">
        <f t="shared" si="192"/>
        <v>9941.9565000000002</v>
      </c>
      <c r="AD920">
        <f t="shared" si="193"/>
        <v>5470.6994999999988</v>
      </c>
      <c r="AE920">
        <f t="shared" si="194"/>
        <v>1640.0580000000002</v>
      </c>
    </row>
    <row r="921" spans="1:31" ht="15.75" customHeight="1" x14ac:dyDescent="0.2">
      <c r="A921" s="1"/>
      <c r="B921" s="6" t="s">
        <v>954</v>
      </c>
      <c r="C921" s="6" t="s">
        <v>42</v>
      </c>
      <c r="D921" s="6" t="s">
        <v>43</v>
      </c>
      <c r="E921" s="6" t="s">
        <v>27</v>
      </c>
      <c r="F921" s="6" t="s">
        <v>31</v>
      </c>
      <c r="G921" s="6" t="s">
        <v>32</v>
      </c>
      <c r="H921" s="7">
        <v>68.97</v>
      </c>
      <c r="I921" s="9">
        <v>3</v>
      </c>
      <c r="J921" s="7">
        <v>10.345499999999999</v>
      </c>
      <c r="K921" s="7">
        <v>217.25550000000001</v>
      </c>
      <c r="L921" s="12">
        <v>43518</v>
      </c>
      <c r="M921" s="14">
        <v>0.47638888888888886</v>
      </c>
      <c r="N921" s="6" t="s">
        <v>23</v>
      </c>
      <c r="O921" s="7">
        <v>206.91</v>
      </c>
      <c r="P921" s="2">
        <v>4.7619047620000003</v>
      </c>
      <c r="Q921" s="7">
        <v>10.345499999999999</v>
      </c>
      <c r="R921" s="8">
        <v>8.6999999999999993</v>
      </c>
      <c r="S921" s="16">
        <f t="shared" si="182"/>
        <v>26815.530000000002</v>
      </c>
      <c r="T921" s="16">
        <f t="shared" si="183"/>
        <v>16.274999999999999</v>
      </c>
      <c r="U921" s="17">
        <f t="shared" si="184"/>
        <v>1022.49</v>
      </c>
      <c r="V921">
        <f t="shared" si="185"/>
        <v>82</v>
      </c>
      <c r="W921">
        <f t="shared" si="186"/>
        <v>595</v>
      </c>
      <c r="X921">
        <f t="shared" si="187"/>
        <v>82</v>
      </c>
      <c r="Y921" s="17">
        <f t="shared" si="188"/>
        <v>327.01865853658541</v>
      </c>
      <c r="Z921" t="str">
        <f t="shared" si="189"/>
        <v>Good Product</v>
      </c>
      <c r="AA921" t="str">
        <f t="shared" si="190"/>
        <v>Bad</v>
      </c>
      <c r="AB921" t="str">
        <f t="shared" si="191"/>
        <v>High</v>
      </c>
      <c r="AC921">
        <f t="shared" si="192"/>
        <v>9941.9565000000002</v>
      </c>
      <c r="AD921">
        <f t="shared" si="193"/>
        <v>5470.6994999999988</v>
      </c>
      <c r="AE921">
        <f t="shared" si="194"/>
        <v>1640.0580000000002</v>
      </c>
    </row>
    <row r="922" spans="1:31" ht="15.75" customHeight="1" x14ac:dyDescent="0.2">
      <c r="A922" s="1"/>
      <c r="B922" s="6" t="s">
        <v>955</v>
      </c>
      <c r="C922" s="6" t="s">
        <v>42</v>
      </c>
      <c r="D922" s="6" t="s">
        <v>43</v>
      </c>
      <c r="E922" s="6" t="s">
        <v>20</v>
      </c>
      <c r="F922" s="6" t="s">
        <v>21</v>
      </c>
      <c r="G922" s="6" t="s">
        <v>28</v>
      </c>
      <c r="H922" s="7">
        <v>26.26</v>
      </c>
      <c r="I922" s="9">
        <v>3</v>
      </c>
      <c r="J922" s="7">
        <v>3.9390000000000001</v>
      </c>
      <c r="K922" s="7">
        <v>82.718999999999994</v>
      </c>
      <c r="L922" s="12">
        <v>43526</v>
      </c>
      <c r="M922" s="14">
        <v>0.52500000000000002</v>
      </c>
      <c r="N922" s="6" t="s">
        <v>23</v>
      </c>
      <c r="O922" s="7">
        <v>78.78</v>
      </c>
      <c r="P922" s="2">
        <v>4.7619047620000003</v>
      </c>
      <c r="Q922" s="7">
        <v>3.9390000000000001</v>
      </c>
      <c r="R922" s="8">
        <v>6.3</v>
      </c>
      <c r="S922" s="16">
        <f t="shared" si="182"/>
        <v>26598.2745</v>
      </c>
      <c r="T922" s="16">
        <f t="shared" si="183"/>
        <v>16.274999999999999</v>
      </c>
      <c r="U922" s="17">
        <f t="shared" si="184"/>
        <v>1022.49</v>
      </c>
      <c r="V922">
        <f t="shared" si="185"/>
        <v>81</v>
      </c>
      <c r="W922">
        <f t="shared" si="186"/>
        <v>595</v>
      </c>
      <c r="X922">
        <f t="shared" si="187"/>
        <v>81</v>
      </c>
      <c r="Y922" s="17">
        <f t="shared" si="188"/>
        <v>328.37375925925926</v>
      </c>
      <c r="Z922" t="str">
        <f t="shared" si="189"/>
        <v>Bad Product</v>
      </c>
      <c r="AA922" t="str">
        <f t="shared" si="190"/>
        <v>Bad</v>
      </c>
      <c r="AB922" t="str">
        <f t="shared" si="191"/>
        <v>Low</v>
      </c>
      <c r="AC922">
        <f t="shared" si="192"/>
        <v>9724.7010000000009</v>
      </c>
      <c r="AD922">
        <f t="shared" si="193"/>
        <v>5470.6994999999988</v>
      </c>
      <c r="AE922">
        <f t="shared" si="194"/>
        <v>1640.0580000000002</v>
      </c>
    </row>
    <row r="923" spans="1:31" ht="15.75" customHeight="1" x14ac:dyDescent="0.2">
      <c r="A923" s="1"/>
      <c r="B923" s="6" t="s">
        <v>956</v>
      </c>
      <c r="C923" s="6" t="s">
        <v>25</v>
      </c>
      <c r="D923" s="6" t="s">
        <v>26</v>
      </c>
      <c r="E923" s="6" t="s">
        <v>20</v>
      </c>
      <c r="F923" s="6" t="s">
        <v>21</v>
      </c>
      <c r="G923" s="6" t="s">
        <v>32</v>
      </c>
      <c r="H923" s="7">
        <v>35.79</v>
      </c>
      <c r="I923" s="9">
        <v>9</v>
      </c>
      <c r="J923" s="7">
        <v>16.105499999999999</v>
      </c>
      <c r="K923" s="7">
        <v>338.21550000000002</v>
      </c>
      <c r="L923" s="12">
        <v>43534</v>
      </c>
      <c r="M923" s="14">
        <v>0.62916666666666665</v>
      </c>
      <c r="N923" s="6" t="s">
        <v>33</v>
      </c>
      <c r="O923" s="7">
        <v>322.11</v>
      </c>
      <c r="P923" s="2">
        <v>4.7619047620000003</v>
      </c>
      <c r="Q923" s="7">
        <v>16.105499999999999</v>
      </c>
      <c r="R923" s="8">
        <v>5.0999999999999996</v>
      </c>
      <c r="S923" s="16">
        <f t="shared" si="182"/>
        <v>26515.555500000002</v>
      </c>
      <c r="T923" s="16">
        <f t="shared" si="183"/>
        <v>16.274999999999999</v>
      </c>
      <c r="U923" s="17">
        <f t="shared" si="184"/>
        <v>1022.49</v>
      </c>
      <c r="V923">
        <f t="shared" si="185"/>
        <v>80</v>
      </c>
      <c r="W923">
        <f t="shared" si="186"/>
        <v>595</v>
      </c>
      <c r="X923">
        <f t="shared" si="187"/>
        <v>80</v>
      </c>
      <c r="Y923" s="17">
        <f t="shared" si="188"/>
        <v>331.44444375</v>
      </c>
      <c r="Z923" t="str">
        <f t="shared" si="189"/>
        <v>Bad Product</v>
      </c>
      <c r="AA923" t="str">
        <f t="shared" si="190"/>
        <v>Bad</v>
      </c>
      <c r="AB923" t="str">
        <f t="shared" si="191"/>
        <v>Low</v>
      </c>
      <c r="AC923">
        <f t="shared" si="192"/>
        <v>9641.982</v>
      </c>
      <c r="AD923">
        <f t="shared" si="193"/>
        <v>5387.9804999999988</v>
      </c>
      <c r="AE923">
        <f t="shared" si="194"/>
        <v>1640.0580000000002</v>
      </c>
    </row>
    <row r="924" spans="1:31" ht="15.75" customHeight="1" x14ac:dyDescent="0.2">
      <c r="A924" s="1"/>
      <c r="B924" s="6" t="s">
        <v>957</v>
      </c>
      <c r="C924" s="6" t="s">
        <v>42</v>
      </c>
      <c r="D924" s="6" t="s">
        <v>43</v>
      </c>
      <c r="E924" s="6" t="s">
        <v>27</v>
      </c>
      <c r="F924" s="6" t="s">
        <v>21</v>
      </c>
      <c r="G924" s="6" t="s">
        <v>32</v>
      </c>
      <c r="H924" s="7">
        <v>16.37</v>
      </c>
      <c r="I924" s="9">
        <v>6</v>
      </c>
      <c r="J924" s="7">
        <v>4.9109999999999996</v>
      </c>
      <c r="K924" s="7">
        <v>103.131</v>
      </c>
      <c r="L924" s="12">
        <v>43504</v>
      </c>
      <c r="M924" s="14">
        <v>0.45694444444444443</v>
      </c>
      <c r="N924" s="6" t="s">
        <v>29</v>
      </c>
      <c r="O924" s="7">
        <v>98.22</v>
      </c>
      <c r="P924" s="2">
        <v>4.7619047620000003</v>
      </c>
      <c r="Q924" s="7">
        <v>4.9109999999999996</v>
      </c>
      <c r="R924" s="8">
        <v>7</v>
      </c>
      <c r="S924" s="16">
        <f t="shared" si="182"/>
        <v>26177.34</v>
      </c>
      <c r="T924" s="16">
        <f t="shared" si="183"/>
        <v>16.274999999999999</v>
      </c>
      <c r="U924" s="17">
        <f t="shared" si="184"/>
        <v>1022.49</v>
      </c>
      <c r="V924">
        <f t="shared" si="185"/>
        <v>79</v>
      </c>
      <c r="W924">
        <f t="shared" si="186"/>
        <v>595</v>
      </c>
      <c r="X924">
        <f t="shared" si="187"/>
        <v>79</v>
      </c>
      <c r="Y924" s="17">
        <f t="shared" si="188"/>
        <v>331.35873417721518</v>
      </c>
      <c r="Z924" t="str">
        <f t="shared" si="189"/>
        <v>Bad Product</v>
      </c>
      <c r="AA924" t="str">
        <f t="shared" si="190"/>
        <v>Bad</v>
      </c>
      <c r="AB924" t="str">
        <f t="shared" si="191"/>
        <v>Medium</v>
      </c>
      <c r="AC924">
        <f t="shared" si="192"/>
        <v>9641.982</v>
      </c>
      <c r="AD924">
        <f t="shared" si="193"/>
        <v>5387.9804999999988</v>
      </c>
      <c r="AE924">
        <f t="shared" si="194"/>
        <v>1640.0580000000002</v>
      </c>
    </row>
    <row r="925" spans="1:31" ht="15.75" customHeight="1" x14ac:dyDescent="0.2">
      <c r="A925" s="1"/>
      <c r="B925" s="6" t="s">
        <v>958</v>
      </c>
      <c r="C925" s="6" t="s">
        <v>25</v>
      </c>
      <c r="D925" s="6" t="s">
        <v>26</v>
      </c>
      <c r="E925" s="6" t="s">
        <v>20</v>
      </c>
      <c r="F925" s="6" t="s">
        <v>21</v>
      </c>
      <c r="G925" s="6" t="s">
        <v>32</v>
      </c>
      <c r="H925" s="7">
        <v>12.73</v>
      </c>
      <c r="I925" s="9">
        <v>2</v>
      </c>
      <c r="J925" s="7">
        <v>1.2729999999999999</v>
      </c>
      <c r="K925" s="7">
        <v>26.733000000000001</v>
      </c>
      <c r="L925" s="12">
        <v>43518</v>
      </c>
      <c r="M925" s="14">
        <v>0.50694444444444442</v>
      </c>
      <c r="N925" s="6" t="s">
        <v>33</v>
      </c>
      <c r="O925" s="7">
        <v>25.46</v>
      </c>
      <c r="P925" s="2">
        <v>4.7619047620000003</v>
      </c>
      <c r="Q925" s="7">
        <v>1.2729999999999999</v>
      </c>
      <c r="R925" s="8">
        <v>5.2</v>
      </c>
      <c r="S925" s="16">
        <f t="shared" si="182"/>
        <v>26074.208999999999</v>
      </c>
      <c r="T925" s="16">
        <f t="shared" si="183"/>
        <v>16.274999999999999</v>
      </c>
      <c r="U925" s="17">
        <f t="shared" si="184"/>
        <v>1022.49</v>
      </c>
      <c r="V925">
        <f t="shared" si="185"/>
        <v>78</v>
      </c>
      <c r="W925">
        <f t="shared" si="186"/>
        <v>595</v>
      </c>
      <c r="X925">
        <f t="shared" si="187"/>
        <v>78</v>
      </c>
      <c r="Y925" s="17">
        <f t="shared" si="188"/>
        <v>334.28473076923075</v>
      </c>
      <c r="Z925" t="str">
        <f t="shared" si="189"/>
        <v>Bad Product</v>
      </c>
      <c r="AA925" t="str">
        <f t="shared" si="190"/>
        <v>Bad</v>
      </c>
      <c r="AB925" t="str">
        <f t="shared" si="191"/>
        <v>Low</v>
      </c>
      <c r="AC925">
        <f t="shared" si="192"/>
        <v>9538.8510000000006</v>
      </c>
      <c r="AD925">
        <f t="shared" si="193"/>
        <v>5284.8494999999994</v>
      </c>
      <c r="AE925">
        <f t="shared" si="194"/>
        <v>1640.0580000000002</v>
      </c>
    </row>
    <row r="926" spans="1:31" ht="15.75" customHeight="1" x14ac:dyDescent="0.2">
      <c r="A926" s="1"/>
      <c r="B926" s="6" t="s">
        <v>959</v>
      </c>
      <c r="C926" s="6" t="s">
        <v>25</v>
      </c>
      <c r="D926" s="6" t="s">
        <v>26</v>
      </c>
      <c r="E926" s="6" t="s">
        <v>27</v>
      </c>
      <c r="F926" s="6" t="s">
        <v>21</v>
      </c>
      <c r="G926" s="6" t="s">
        <v>36</v>
      </c>
      <c r="H926" s="7">
        <v>83.14</v>
      </c>
      <c r="I926" s="9">
        <v>7</v>
      </c>
      <c r="J926" s="7">
        <v>29.099</v>
      </c>
      <c r="K926" s="7">
        <v>611.07899999999995</v>
      </c>
      <c r="L926" s="12">
        <v>43475</v>
      </c>
      <c r="M926" s="14">
        <v>0.43819444444444444</v>
      </c>
      <c r="N926" s="6" t="s">
        <v>33</v>
      </c>
      <c r="O926" s="7">
        <v>581.98</v>
      </c>
      <c r="P926" s="2">
        <v>4.7619047620000003</v>
      </c>
      <c r="Q926" s="7">
        <v>29.099</v>
      </c>
      <c r="R926" s="8">
        <v>6.6</v>
      </c>
      <c r="S926" s="16">
        <f t="shared" si="182"/>
        <v>26047.476000000002</v>
      </c>
      <c r="T926" s="16">
        <f t="shared" si="183"/>
        <v>16.274999999999999</v>
      </c>
      <c r="U926" s="17">
        <f t="shared" si="184"/>
        <v>1022.49</v>
      </c>
      <c r="V926">
        <f t="shared" si="185"/>
        <v>77</v>
      </c>
      <c r="W926">
        <f t="shared" si="186"/>
        <v>595</v>
      </c>
      <c r="X926">
        <f t="shared" si="187"/>
        <v>77</v>
      </c>
      <c r="Y926" s="17">
        <f t="shared" si="188"/>
        <v>338.27890909090911</v>
      </c>
      <c r="Z926" t="str">
        <f t="shared" si="189"/>
        <v>Bad Product</v>
      </c>
      <c r="AA926" t="str">
        <f t="shared" si="190"/>
        <v>Bad</v>
      </c>
      <c r="AB926" t="str">
        <f t="shared" si="191"/>
        <v>Medium</v>
      </c>
      <c r="AC926">
        <f t="shared" si="192"/>
        <v>9538.8510000000006</v>
      </c>
      <c r="AD926">
        <f t="shared" si="193"/>
        <v>5284.8494999999994</v>
      </c>
      <c r="AE926">
        <f t="shared" si="194"/>
        <v>1640.0580000000002</v>
      </c>
    </row>
    <row r="927" spans="1:31" ht="15.75" customHeight="1" x14ac:dyDescent="0.2">
      <c r="A927" s="1"/>
      <c r="B927" s="6" t="s">
        <v>960</v>
      </c>
      <c r="C927" s="6" t="s">
        <v>25</v>
      </c>
      <c r="D927" s="6" t="s">
        <v>26</v>
      </c>
      <c r="E927" s="6" t="s">
        <v>20</v>
      </c>
      <c r="F927" s="6" t="s">
        <v>21</v>
      </c>
      <c r="G927" s="6" t="s">
        <v>36</v>
      </c>
      <c r="H927" s="7">
        <v>35.22</v>
      </c>
      <c r="I927" s="9">
        <v>6</v>
      </c>
      <c r="J927" s="7">
        <v>10.566000000000001</v>
      </c>
      <c r="K927" s="7">
        <v>221.886</v>
      </c>
      <c r="L927" s="12">
        <v>43538</v>
      </c>
      <c r="M927" s="14">
        <v>0.5756944444444444</v>
      </c>
      <c r="N927" s="6" t="s">
        <v>23</v>
      </c>
      <c r="O927" s="7">
        <v>211.32</v>
      </c>
      <c r="P927" s="2">
        <v>4.7619047620000003</v>
      </c>
      <c r="Q927" s="7">
        <v>10.566000000000001</v>
      </c>
      <c r="R927" s="8">
        <v>6.5</v>
      </c>
      <c r="S927" s="16">
        <f t="shared" si="182"/>
        <v>25436.397000000004</v>
      </c>
      <c r="T927" s="16">
        <f t="shared" si="183"/>
        <v>16.274999999999999</v>
      </c>
      <c r="U927" s="17">
        <f t="shared" si="184"/>
        <v>1022.49</v>
      </c>
      <c r="V927">
        <f t="shared" si="185"/>
        <v>76</v>
      </c>
      <c r="W927">
        <f t="shared" si="186"/>
        <v>595</v>
      </c>
      <c r="X927">
        <f t="shared" si="187"/>
        <v>76</v>
      </c>
      <c r="Y927" s="17">
        <f t="shared" si="188"/>
        <v>334.68943421052637</v>
      </c>
      <c r="Z927" t="str">
        <f t="shared" si="189"/>
        <v>Bad Product</v>
      </c>
      <c r="AA927" t="str">
        <f t="shared" si="190"/>
        <v>Bad</v>
      </c>
      <c r="AB927" t="str">
        <f t="shared" si="191"/>
        <v>Medium</v>
      </c>
      <c r="AC927">
        <f t="shared" si="192"/>
        <v>9538.8510000000006</v>
      </c>
      <c r="AD927">
        <f t="shared" si="193"/>
        <v>5284.8494999999994</v>
      </c>
      <c r="AE927">
        <f t="shared" si="194"/>
        <v>1640.0580000000002</v>
      </c>
    </row>
    <row r="928" spans="1:31" ht="15.75" customHeight="1" x14ac:dyDescent="0.2">
      <c r="A928" s="1"/>
      <c r="B928" s="6" t="s">
        <v>961</v>
      </c>
      <c r="C928" s="6" t="s">
        <v>42</v>
      </c>
      <c r="D928" s="6" t="s">
        <v>43</v>
      </c>
      <c r="E928" s="6" t="s">
        <v>27</v>
      </c>
      <c r="F928" s="6" t="s">
        <v>21</v>
      </c>
      <c r="G928" s="6" t="s">
        <v>28</v>
      </c>
      <c r="H928" s="7">
        <v>13.78</v>
      </c>
      <c r="I928" s="9">
        <v>4</v>
      </c>
      <c r="J928" s="7">
        <v>2.7559999999999998</v>
      </c>
      <c r="K928" s="7">
        <v>57.875999999999998</v>
      </c>
      <c r="L928" s="12">
        <v>43475</v>
      </c>
      <c r="M928" s="14">
        <v>0.46527777777777779</v>
      </c>
      <c r="N928" s="6" t="s">
        <v>23</v>
      </c>
      <c r="O928" s="7">
        <v>55.12</v>
      </c>
      <c r="P928" s="2">
        <v>4.7619047620000003</v>
      </c>
      <c r="Q928" s="7">
        <v>2.7559999999999998</v>
      </c>
      <c r="R928" s="8">
        <v>9</v>
      </c>
      <c r="S928" s="16">
        <f t="shared" si="182"/>
        <v>25214.511000000002</v>
      </c>
      <c r="T928" s="16">
        <f t="shared" si="183"/>
        <v>16.274999999999999</v>
      </c>
      <c r="U928" s="17">
        <f t="shared" si="184"/>
        <v>1022.49</v>
      </c>
      <c r="V928">
        <f t="shared" si="185"/>
        <v>75</v>
      </c>
      <c r="W928">
        <f t="shared" si="186"/>
        <v>595</v>
      </c>
      <c r="X928">
        <f t="shared" si="187"/>
        <v>75</v>
      </c>
      <c r="Y928" s="17">
        <f t="shared" si="188"/>
        <v>336.19348000000002</v>
      </c>
      <c r="Z928" t="str">
        <f t="shared" si="189"/>
        <v>Good Product</v>
      </c>
      <c r="AA928" t="str">
        <f t="shared" si="190"/>
        <v>Bad</v>
      </c>
      <c r="AB928" t="str">
        <f t="shared" si="191"/>
        <v>High</v>
      </c>
      <c r="AC928">
        <f t="shared" si="192"/>
        <v>9538.8510000000006</v>
      </c>
      <c r="AD928">
        <f t="shared" si="193"/>
        <v>5284.8494999999994</v>
      </c>
      <c r="AE928">
        <f t="shared" si="194"/>
        <v>1640.0580000000002</v>
      </c>
    </row>
    <row r="929" spans="1:31" ht="15.75" customHeight="1" x14ac:dyDescent="0.2">
      <c r="A929" s="1"/>
      <c r="B929" s="6" t="s">
        <v>962</v>
      </c>
      <c r="C929" s="6" t="s">
        <v>42</v>
      </c>
      <c r="D929" s="6" t="s">
        <v>43</v>
      </c>
      <c r="E929" s="6" t="s">
        <v>20</v>
      </c>
      <c r="F929" s="6" t="s">
        <v>31</v>
      </c>
      <c r="G929" s="6" t="s">
        <v>36</v>
      </c>
      <c r="H929" s="7">
        <v>88.31</v>
      </c>
      <c r="I929" s="9">
        <v>1</v>
      </c>
      <c r="J929" s="7">
        <v>4.4154999999999998</v>
      </c>
      <c r="K929" s="7">
        <v>92.725499999999997</v>
      </c>
      <c r="L929" s="12">
        <v>43511</v>
      </c>
      <c r="M929" s="14">
        <v>0.73472222222222228</v>
      </c>
      <c r="N929" s="6" t="s">
        <v>33</v>
      </c>
      <c r="O929" s="7">
        <v>88.31</v>
      </c>
      <c r="P929" s="2">
        <v>4.7619047620000003</v>
      </c>
      <c r="Q929" s="7">
        <v>4.4154999999999998</v>
      </c>
      <c r="R929" s="8">
        <v>5.2</v>
      </c>
      <c r="S929" s="16">
        <f t="shared" si="182"/>
        <v>25156.635000000006</v>
      </c>
      <c r="T929" s="16">
        <f t="shared" si="183"/>
        <v>16.274999999999999</v>
      </c>
      <c r="U929" s="17">
        <f t="shared" si="184"/>
        <v>1022.49</v>
      </c>
      <c r="V929">
        <f t="shared" si="185"/>
        <v>74</v>
      </c>
      <c r="W929">
        <f t="shared" si="186"/>
        <v>595</v>
      </c>
      <c r="X929">
        <f t="shared" si="187"/>
        <v>74</v>
      </c>
      <c r="Y929" s="17">
        <f t="shared" si="188"/>
        <v>339.9545270270271</v>
      </c>
      <c r="Z929" t="str">
        <f t="shared" si="189"/>
        <v>Bad Product</v>
      </c>
      <c r="AA929" t="str">
        <f t="shared" si="190"/>
        <v>Bad</v>
      </c>
      <c r="AB929" t="str">
        <f t="shared" si="191"/>
        <v>Low</v>
      </c>
      <c r="AC929">
        <f t="shared" si="192"/>
        <v>9480.9750000000004</v>
      </c>
      <c r="AD929">
        <f t="shared" si="193"/>
        <v>5226.9734999999991</v>
      </c>
      <c r="AE929">
        <f t="shared" si="194"/>
        <v>1640.0580000000002</v>
      </c>
    </row>
    <row r="930" spans="1:31" ht="15.75" customHeight="1" x14ac:dyDescent="0.2">
      <c r="A930" s="1"/>
      <c r="B930" s="6" t="s">
        <v>963</v>
      </c>
      <c r="C930" s="6" t="s">
        <v>18</v>
      </c>
      <c r="D930" s="6" t="s">
        <v>19</v>
      </c>
      <c r="E930" s="6" t="s">
        <v>20</v>
      </c>
      <c r="F930" s="6" t="s">
        <v>21</v>
      </c>
      <c r="G930" s="6" t="s">
        <v>22</v>
      </c>
      <c r="H930" s="7">
        <v>39.619999999999997</v>
      </c>
      <c r="I930" s="9">
        <v>9</v>
      </c>
      <c r="J930" s="7">
        <v>17.829000000000001</v>
      </c>
      <c r="K930" s="7">
        <v>374.40899999999999</v>
      </c>
      <c r="L930" s="12">
        <v>43478</v>
      </c>
      <c r="M930" s="14">
        <v>0.74583333333333335</v>
      </c>
      <c r="N930" s="6" t="s">
        <v>33</v>
      </c>
      <c r="O930" s="7">
        <v>356.58</v>
      </c>
      <c r="P930" s="2">
        <v>4.7619047620000003</v>
      </c>
      <c r="Q930" s="7">
        <v>17.829000000000001</v>
      </c>
      <c r="R930" s="8">
        <v>6.8</v>
      </c>
      <c r="S930" s="16">
        <f t="shared" si="182"/>
        <v>25063.909500000005</v>
      </c>
      <c r="T930" s="16">
        <f t="shared" si="183"/>
        <v>16.274999999999999</v>
      </c>
      <c r="U930" s="17">
        <f t="shared" si="184"/>
        <v>1022.49</v>
      </c>
      <c r="V930">
        <f t="shared" si="185"/>
        <v>73</v>
      </c>
      <c r="W930">
        <f t="shared" si="186"/>
        <v>595</v>
      </c>
      <c r="X930">
        <f t="shared" si="187"/>
        <v>73</v>
      </c>
      <c r="Y930" s="17">
        <f t="shared" si="188"/>
        <v>343.34122602739734</v>
      </c>
      <c r="Z930" t="str">
        <f t="shared" si="189"/>
        <v>Bad Product</v>
      </c>
      <c r="AA930" t="str">
        <f t="shared" si="190"/>
        <v>Bad</v>
      </c>
      <c r="AB930" t="str">
        <f t="shared" si="191"/>
        <v>Medium</v>
      </c>
      <c r="AC930">
        <f t="shared" si="192"/>
        <v>9388.2494999999999</v>
      </c>
      <c r="AD930">
        <f t="shared" si="193"/>
        <v>5226.9734999999991</v>
      </c>
      <c r="AE930">
        <f t="shared" si="194"/>
        <v>1640.0580000000002</v>
      </c>
    </row>
    <row r="931" spans="1:31" ht="15.75" customHeight="1" x14ac:dyDescent="0.2">
      <c r="A931" s="1"/>
      <c r="B931" s="6" t="s">
        <v>964</v>
      </c>
      <c r="C931" s="6" t="s">
        <v>42</v>
      </c>
      <c r="D931" s="6" t="s">
        <v>43</v>
      </c>
      <c r="E931" s="6" t="s">
        <v>27</v>
      </c>
      <c r="F931" s="6" t="s">
        <v>21</v>
      </c>
      <c r="G931" s="6" t="s">
        <v>28</v>
      </c>
      <c r="H931" s="7">
        <v>88.25</v>
      </c>
      <c r="I931" s="9">
        <v>9</v>
      </c>
      <c r="J931" s="7">
        <v>39.712499999999999</v>
      </c>
      <c r="K931" s="7">
        <v>833.96249999999998</v>
      </c>
      <c r="L931" s="12">
        <v>43511</v>
      </c>
      <c r="M931" s="14">
        <v>0.86875000000000002</v>
      </c>
      <c r="N931" s="6" t="s">
        <v>33</v>
      </c>
      <c r="O931" s="7">
        <v>794.25</v>
      </c>
      <c r="P931" s="2">
        <v>4.7619047620000003</v>
      </c>
      <c r="Q931" s="7">
        <v>39.712499999999999</v>
      </c>
      <c r="R931" s="8">
        <v>7.6</v>
      </c>
      <c r="S931" s="16">
        <f t="shared" si="182"/>
        <v>24689.500500000002</v>
      </c>
      <c r="T931" s="16">
        <f t="shared" si="183"/>
        <v>16.274999999999999</v>
      </c>
      <c r="U931" s="17">
        <f t="shared" si="184"/>
        <v>1022.49</v>
      </c>
      <c r="V931">
        <f t="shared" si="185"/>
        <v>72</v>
      </c>
      <c r="W931">
        <f t="shared" si="186"/>
        <v>595</v>
      </c>
      <c r="X931">
        <f t="shared" si="187"/>
        <v>72</v>
      </c>
      <c r="Y931" s="17">
        <f t="shared" si="188"/>
        <v>342.90972916666669</v>
      </c>
      <c r="Z931" t="str">
        <f t="shared" si="189"/>
        <v>Bad Product</v>
      </c>
      <c r="AA931" t="str">
        <f t="shared" si="190"/>
        <v>Bad</v>
      </c>
      <c r="AB931" t="str">
        <f t="shared" si="191"/>
        <v>Medium</v>
      </c>
      <c r="AC931">
        <f t="shared" si="192"/>
        <v>9388.2494999999999</v>
      </c>
      <c r="AD931">
        <f t="shared" si="193"/>
        <v>5226.9734999999991</v>
      </c>
      <c r="AE931">
        <f t="shared" si="194"/>
        <v>1640.0580000000002</v>
      </c>
    </row>
    <row r="932" spans="1:31" ht="15.75" customHeight="1" x14ac:dyDescent="0.2">
      <c r="A932" s="1"/>
      <c r="B932" s="6" t="s">
        <v>965</v>
      </c>
      <c r="C932" s="6" t="s">
        <v>42</v>
      </c>
      <c r="D932" s="6" t="s">
        <v>43</v>
      </c>
      <c r="E932" s="6" t="s">
        <v>27</v>
      </c>
      <c r="F932" s="6" t="s">
        <v>31</v>
      </c>
      <c r="G932" s="6" t="s">
        <v>36</v>
      </c>
      <c r="H932" s="7">
        <v>25.31</v>
      </c>
      <c r="I932" s="9">
        <v>2</v>
      </c>
      <c r="J932" s="7">
        <v>2.5310000000000001</v>
      </c>
      <c r="K932" s="7">
        <v>53.151000000000003</v>
      </c>
      <c r="L932" s="12">
        <v>43526</v>
      </c>
      <c r="M932" s="14">
        <v>0.80972222222222223</v>
      </c>
      <c r="N932" s="6" t="s">
        <v>23</v>
      </c>
      <c r="O932" s="7">
        <v>50.62</v>
      </c>
      <c r="P932" s="2">
        <v>4.7619047620000003</v>
      </c>
      <c r="Q932" s="7">
        <v>2.5310000000000001</v>
      </c>
      <c r="R932" s="8">
        <v>7.2</v>
      </c>
      <c r="S932" s="16">
        <f t="shared" si="182"/>
        <v>23855.538</v>
      </c>
      <c r="T932" s="16">
        <f t="shared" si="183"/>
        <v>16.274999999999999</v>
      </c>
      <c r="U932" s="17">
        <f t="shared" si="184"/>
        <v>1022.49</v>
      </c>
      <c r="V932">
        <f t="shared" si="185"/>
        <v>71</v>
      </c>
      <c r="W932">
        <f t="shared" si="186"/>
        <v>595</v>
      </c>
      <c r="X932">
        <f t="shared" si="187"/>
        <v>71</v>
      </c>
      <c r="Y932" s="17">
        <f t="shared" si="188"/>
        <v>335.99349295774647</v>
      </c>
      <c r="Z932" t="str">
        <f t="shared" si="189"/>
        <v>Bad Product</v>
      </c>
      <c r="AA932" t="str">
        <f t="shared" si="190"/>
        <v>Bad</v>
      </c>
      <c r="AB932" t="str">
        <f t="shared" si="191"/>
        <v>Medium</v>
      </c>
      <c r="AC932">
        <f t="shared" si="192"/>
        <v>8554.2870000000003</v>
      </c>
      <c r="AD932">
        <f t="shared" si="193"/>
        <v>4393.0109999999995</v>
      </c>
      <c r="AE932">
        <f t="shared" si="194"/>
        <v>1640.0580000000002</v>
      </c>
    </row>
    <row r="933" spans="1:31" ht="15.75" customHeight="1" x14ac:dyDescent="0.2">
      <c r="A933" s="1"/>
      <c r="B933" s="6" t="s">
        <v>966</v>
      </c>
      <c r="C933" s="6" t="s">
        <v>42</v>
      </c>
      <c r="D933" s="6" t="s">
        <v>43</v>
      </c>
      <c r="E933" s="6" t="s">
        <v>27</v>
      </c>
      <c r="F933" s="6" t="s">
        <v>31</v>
      </c>
      <c r="G933" s="6" t="s">
        <v>32</v>
      </c>
      <c r="H933" s="7">
        <v>99.92</v>
      </c>
      <c r="I933" s="9">
        <v>6</v>
      </c>
      <c r="J933" s="7">
        <v>29.975999999999999</v>
      </c>
      <c r="K933" s="7">
        <v>629.49599999999998</v>
      </c>
      <c r="L933" s="12">
        <v>43548</v>
      </c>
      <c r="M933" s="14">
        <v>0.56458333333333333</v>
      </c>
      <c r="N933" s="6" t="s">
        <v>23</v>
      </c>
      <c r="O933" s="7">
        <v>599.52</v>
      </c>
      <c r="P933" s="2">
        <v>4.7619047620000003</v>
      </c>
      <c r="Q933" s="7">
        <v>29.975999999999999</v>
      </c>
      <c r="R933" s="8">
        <v>7.1</v>
      </c>
      <c r="S933" s="16">
        <f t="shared" si="182"/>
        <v>23802.387000000002</v>
      </c>
      <c r="T933" s="16">
        <f t="shared" si="183"/>
        <v>16.274999999999999</v>
      </c>
      <c r="U933" s="17">
        <f t="shared" si="184"/>
        <v>1022.49</v>
      </c>
      <c r="V933">
        <f t="shared" si="185"/>
        <v>70</v>
      </c>
      <c r="W933">
        <f t="shared" si="186"/>
        <v>595</v>
      </c>
      <c r="X933">
        <f t="shared" si="187"/>
        <v>70</v>
      </c>
      <c r="Y933" s="17">
        <f t="shared" si="188"/>
        <v>340.03410000000002</v>
      </c>
      <c r="Z933" t="str">
        <f t="shared" si="189"/>
        <v>Bad Product</v>
      </c>
      <c r="AA933" t="str">
        <f t="shared" si="190"/>
        <v>Bad</v>
      </c>
      <c r="AB933" t="str">
        <f t="shared" si="191"/>
        <v>Medium</v>
      </c>
      <c r="AC933">
        <f t="shared" si="192"/>
        <v>8501.1360000000004</v>
      </c>
      <c r="AD933">
        <f t="shared" si="193"/>
        <v>4393.0109999999995</v>
      </c>
      <c r="AE933">
        <f t="shared" si="194"/>
        <v>1640.0580000000002</v>
      </c>
    </row>
    <row r="934" spans="1:31" ht="15.75" customHeight="1" x14ac:dyDescent="0.2">
      <c r="A934" s="1"/>
      <c r="B934" s="6" t="s">
        <v>967</v>
      </c>
      <c r="C934" s="6" t="s">
        <v>25</v>
      </c>
      <c r="D934" s="6" t="s">
        <v>26</v>
      </c>
      <c r="E934" s="6" t="s">
        <v>20</v>
      </c>
      <c r="F934" s="6" t="s">
        <v>21</v>
      </c>
      <c r="G934" s="6" t="s">
        <v>46</v>
      </c>
      <c r="H934" s="7">
        <v>83.35</v>
      </c>
      <c r="I934" s="9">
        <v>2</v>
      </c>
      <c r="J934" s="7">
        <v>8.3350000000000009</v>
      </c>
      <c r="K934" s="7">
        <v>175.035</v>
      </c>
      <c r="L934" s="12">
        <v>43498</v>
      </c>
      <c r="M934" s="14">
        <v>0.58680555555555558</v>
      </c>
      <c r="N934" s="6" t="s">
        <v>33</v>
      </c>
      <c r="O934" s="7">
        <v>166.7</v>
      </c>
      <c r="P934" s="2">
        <v>4.7619047620000003</v>
      </c>
      <c r="Q934" s="7">
        <v>8.3350000000000009</v>
      </c>
      <c r="R934" s="8">
        <v>9.5</v>
      </c>
      <c r="S934" s="16">
        <f t="shared" si="182"/>
        <v>23172.891000000003</v>
      </c>
      <c r="T934" s="16">
        <f t="shared" si="183"/>
        <v>16.274999999999999</v>
      </c>
      <c r="U934" s="17">
        <f t="shared" si="184"/>
        <v>1022.49</v>
      </c>
      <c r="V934">
        <f t="shared" si="185"/>
        <v>69</v>
      </c>
      <c r="W934">
        <f t="shared" si="186"/>
        <v>595</v>
      </c>
      <c r="X934">
        <f t="shared" si="187"/>
        <v>69</v>
      </c>
      <c r="Y934" s="17">
        <f t="shared" si="188"/>
        <v>335.83900000000006</v>
      </c>
      <c r="Z934" t="str">
        <f t="shared" si="189"/>
        <v>Good Product</v>
      </c>
      <c r="AA934" t="str">
        <f t="shared" si="190"/>
        <v>Bad</v>
      </c>
      <c r="AB934" t="str">
        <f t="shared" si="191"/>
        <v>High</v>
      </c>
      <c r="AC934">
        <f t="shared" si="192"/>
        <v>7871.6400000000012</v>
      </c>
      <c r="AD934">
        <f t="shared" si="193"/>
        <v>4393.0109999999995</v>
      </c>
      <c r="AE934">
        <f t="shared" si="194"/>
        <v>1640.0580000000002</v>
      </c>
    </row>
    <row r="935" spans="1:31" ht="15.75" customHeight="1" x14ac:dyDescent="0.2">
      <c r="A935" s="1"/>
      <c r="B935" s="6" t="s">
        <v>968</v>
      </c>
      <c r="C935" s="6" t="s">
        <v>18</v>
      </c>
      <c r="D935" s="6" t="s">
        <v>19</v>
      </c>
      <c r="E935" s="6" t="s">
        <v>27</v>
      </c>
      <c r="F935" s="6" t="s">
        <v>21</v>
      </c>
      <c r="G935" s="6" t="s">
        <v>44</v>
      </c>
      <c r="H935" s="7">
        <v>74.44</v>
      </c>
      <c r="I935" s="9">
        <v>10</v>
      </c>
      <c r="J935" s="7">
        <v>37.22</v>
      </c>
      <c r="K935" s="7">
        <v>781.62</v>
      </c>
      <c r="L935" s="12">
        <v>43523</v>
      </c>
      <c r="M935" s="14">
        <v>0.4861111111111111</v>
      </c>
      <c r="N935" s="6" t="s">
        <v>23</v>
      </c>
      <c r="O935" s="7">
        <v>744.4</v>
      </c>
      <c r="P935" s="2">
        <v>4.7619047620000003</v>
      </c>
      <c r="Q935" s="7">
        <v>37.22</v>
      </c>
      <c r="R935" s="8">
        <v>5.0999999999999996</v>
      </c>
      <c r="S935" s="16">
        <f t="shared" si="182"/>
        <v>22997.856000000003</v>
      </c>
      <c r="T935" s="16">
        <f t="shared" si="183"/>
        <v>16.274999999999999</v>
      </c>
      <c r="U935" s="17">
        <f t="shared" si="184"/>
        <v>1022.49</v>
      </c>
      <c r="V935">
        <f t="shared" si="185"/>
        <v>68</v>
      </c>
      <c r="W935">
        <f t="shared" si="186"/>
        <v>595</v>
      </c>
      <c r="X935">
        <f t="shared" si="187"/>
        <v>68</v>
      </c>
      <c r="Y935" s="17">
        <f t="shared" si="188"/>
        <v>338.20376470588241</v>
      </c>
      <c r="Z935" t="str">
        <f t="shared" si="189"/>
        <v>Bad Product</v>
      </c>
      <c r="AA935" t="str">
        <f t="shared" si="190"/>
        <v>Bad</v>
      </c>
      <c r="AB935" t="str">
        <f t="shared" si="191"/>
        <v>Low</v>
      </c>
      <c r="AC935">
        <f t="shared" si="192"/>
        <v>7871.6400000000012</v>
      </c>
      <c r="AD935">
        <f t="shared" si="193"/>
        <v>4393.0109999999995</v>
      </c>
      <c r="AE935">
        <f t="shared" si="194"/>
        <v>1640.0580000000002</v>
      </c>
    </row>
    <row r="936" spans="1:31" ht="15.75" customHeight="1" x14ac:dyDescent="0.2">
      <c r="A936" s="1"/>
      <c r="B936" s="6" t="s">
        <v>969</v>
      </c>
      <c r="C936" s="6" t="s">
        <v>25</v>
      </c>
      <c r="D936" s="6" t="s">
        <v>26</v>
      </c>
      <c r="E936" s="6" t="s">
        <v>27</v>
      </c>
      <c r="F936" s="6" t="s">
        <v>31</v>
      </c>
      <c r="G936" s="6" t="s">
        <v>22</v>
      </c>
      <c r="H936" s="7">
        <v>64.08</v>
      </c>
      <c r="I936" s="9">
        <v>7</v>
      </c>
      <c r="J936" s="7">
        <v>22.428000000000001</v>
      </c>
      <c r="K936" s="7">
        <v>470.988</v>
      </c>
      <c r="L936" s="12">
        <v>43485</v>
      </c>
      <c r="M936" s="14">
        <v>0.51875000000000004</v>
      </c>
      <c r="N936" s="6" t="s">
        <v>23</v>
      </c>
      <c r="O936" s="7">
        <v>448.56</v>
      </c>
      <c r="P936" s="2">
        <v>4.7619047620000003</v>
      </c>
      <c r="Q936" s="7">
        <v>22.428000000000001</v>
      </c>
      <c r="R936" s="8">
        <v>7.6</v>
      </c>
      <c r="S936" s="16">
        <f t="shared" si="182"/>
        <v>22216.236000000004</v>
      </c>
      <c r="T936" s="16">
        <f t="shared" si="183"/>
        <v>16.274999999999999</v>
      </c>
      <c r="U936" s="17">
        <f t="shared" si="184"/>
        <v>1022.49</v>
      </c>
      <c r="V936">
        <f t="shared" si="185"/>
        <v>67</v>
      </c>
      <c r="W936">
        <f t="shared" si="186"/>
        <v>595</v>
      </c>
      <c r="X936">
        <f t="shared" si="187"/>
        <v>67</v>
      </c>
      <c r="Y936" s="17">
        <f t="shared" si="188"/>
        <v>331.58561194029858</v>
      </c>
      <c r="Z936" t="str">
        <f t="shared" si="189"/>
        <v>Bad Product</v>
      </c>
      <c r="AA936" t="str">
        <f t="shared" si="190"/>
        <v>Bad</v>
      </c>
      <c r="AB936" t="str">
        <f t="shared" si="191"/>
        <v>Medium</v>
      </c>
      <c r="AC936">
        <f t="shared" si="192"/>
        <v>7871.6400000000012</v>
      </c>
      <c r="AD936">
        <f t="shared" si="193"/>
        <v>4393.0109999999995</v>
      </c>
      <c r="AE936">
        <f t="shared" si="194"/>
        <v>1640.0580000000002</v>
      </c>
    </row>
    <row r="937" spans="1:31" ht="15.75" customHeight="1" x14ac:dyDescent="0.2">
      <c r="A937" s="1"/>
      <c r="B937" s="6" t="s">
        <v>970</v>
      </c>
      <c r="C937" s="6" t="s">
        <v>42</v>
      </c>
      <c r="D937" s="6" t="s">
        <v>43</v>
      </c>
      <c r="E937" s="6" t="s">
        <v>27</v>
      </c>
      <c r="F937" s="6" t="s">
        <v>21</v>
      </c>
      <c r="G937" s="6" t="s">
        <v>32</v>
      </c>
      <c r="H937" s="7">
        <v>63.15</v>
      </c>
      <c r="I937" s="9">
        <v>6</v>
      </c>
      <c r="J937" s="7">
        <v>18.945</v>
      </c>
      <c r="K937" s="7">
        <v>397.84500000000003</v>
      </c>
      <c r="L937" s="12">
        <v>43468</v>
      </c>
      <c r="M937" s="14">
        <v>0.85</v>
      </c>
      <c r="N937" s="6" t="s">
        <v>23</v>
      </c>
      <c r="O937" s="7">
        <v>378.9</v>
      </c>
      <c r="P937" s="2">
        <v>4.7619047620000003</v>
      </c>
      <c r="Q937" s="7">
        <v>18.945</v>
      </c>
      <c r="R937" s="8">
        <v>9.8000000000000007</v>
      </c>
      <c r="S937" s="16">
        <f t="shared" si="182"/>
        <v>21745.248000000003</v>
      </c>
      <c r="T937" s="16">
        <f t="shared" si="183"/>
        <v>16.274999999999999</v>
      </c>
      <c r="U937" s="17">
        <f t="shared" si="184"/>
        <v>1022.49</v>
      </c>
      <c r="V937">
        <f t="shared" si="185"/>
        <v>66</v>
      </c>
      <c r="W937">
        <f t="shared" si="186"/>
        <v>595</v>
      </c>
      <c r="X937">
        <f t="shared" si="187"/>
        <v>66</v>
      </c>
      <c r="Y937" s="17">
        <f t="shared" si="188"/>
        <v>329.47345454545462</v>
      </c>
      <c r="Z937" t="str">
        <f t="shared" si="189"/>
        <v>Good Product</v>
      </c>
      <c r="AA937" t="str">
        <f t="shared" si="190"/>
        <v>Bad</v>
      </c>
      <c r="AB937" t="str">
        <f t="shared" si="191"/>
        <v>High</v>
      </c>
      <c r="AC937">
        <f t="shared" si="192"/>
        <v>7871.6400000000012</v>
      </c>
      <c r="AD937">
        <f t="shared" si="193"/>
        <v>4393.0109999999995</v>
      </c>
      <c r="AE937">
        <f t="shared" si="194"/>
        <v>1640.0580000000002</v>
      </c>
    </row>
    <row r="938" spans="1:31" ht="15.75" customHeight="1" x14ac:dyDescent="0.2">
      <c r="A938" s="1"/>
      <c r="B938" s="6" t="s">
        <v>971</v>
      </c>
      <c r="C938" s="6" t="s">
        <v>25</v>
      </c>
      <c r="D938" s="6" t="s">
        <v>26</v>
      </c>
      <c r="E938" s="6" t="s">
        <v>20</v>
      </c>
      <c r="F938" s="6" t="s">
        <v>31</v>
      </c>
      <c r="G938" s="6" t="s">
        <v>32</v>
      </c>
      <c r="H938" s="7">
        <v>85.72</v>
      </c>
      <c r="I938" s="9">
        <v>3</v>
      </c>
      <c r="J938" s="7">
        <v>12.858000000000001</v>
      </c>
      <c r="K938" s="7">
        <v>270.01799999999997</v>
      </c>
      <c r="L938" s="12">
        <v>43489</v>
      </c>
      <c r="M938" s="14">
        <v>0.87430555555555556</v>
      </c>
      <c r="N938" s="6" t="s">
        <v>23</v>
      </c>
      <c r="O938" s="7">
        <v>257.16000000000003</v>
      </c>
      <c r="P938" s="2">
        <v>4.7619047620000003</v>
      </c>
      <c r="Q938" s="7">
        <v>12.858000000000001</v>
      </c>
      <c r="R938" s="8">
        <v>5.0999999999999996</v>
      </c>
      <c r="S938" s="16">
        <f t="shared" si="182"/>
        <v>21347.403000000006</v>
      </c>
      <c r="T938" s="16">
        <f t="shared" si="183"/>
        <v>16.274999999999999</v>
      </c>
      <c r="U938" s="17">
        <f t="shared" si="184"/>
        <v>1022.49</v>
      </c>
      <c r="V938">
        <f t="shared" si="185"/>
        <v>65</v>
      </c>
      <c r="W938">
        <f t="shared" si="186"/>
        <v>595</v>
      </c>
      <c r="X938">
        <f t="shared" si="187"/>
        <v>65</v>
      </c>
      <c r="Y938" s="17">
        <f t="shared" si="188"/>
        <v>328.42158461538469</v>
      </c>
      <c r="Z938" t="str">
        <f t="shared" si="189"/>
        <v>Bad Product</v>
      </c>
      <c r="AA938" t="str">
        <f t="shared" si="190"/>
        <v>Bad</v>
      </c>
      <c r="AB938" t="str">
        <f t="shared" si="191"/>
        <v>Low</v>
      </c>
      <c r="AC938">
        <f t="shared" si="192"/>
        <v>7473.795000000001</v>
      </c>
      <c r="AD938">
        <f t="shared" si="193"/>
        <v>3995.1660000000002</v>
      </c>
      <c r="AE938">
        <f t="shared" si="194"/>
        <v>1640.0580000000002</v>
      </c>
    </row>
    <row r="939" spans="1:31" ht="15.75" customHeight="1" x14ac:dyDescent="0.2">
      <c r="A939" s="1"/>
      <c r="B939" s="6" t="s">
        <v>972</v>
      </c>
      <c r="C939" s="6" t="s">
        <v>25</v>
      </c>
      <c r="D939" s="6" t="s">
        <v>26</v>
      </c>
      <c r="E939" s="6" t="s">
        <v>27</v>
      </c>
      <c r="F939" s="6" t="s">
        <v>21</v>
      </c>
      <c r="G939" s="6" t="s">
        <v>22</v>
      </c>
      <c r="H939" s="7">
        <v>78.89</v>
      </c>
      <c r="I939" s="9">
        <v>7</v>
      </c>
      <c r="J939" s="7">
        <v>27.611499999999999</v>
      </c>
      <c r="K939" s="7">
        <v>579.8415</v>
      </c>
      <c r="L939" s="12">
        <v>43470</v>
      </c>
      <c r="M939" s="14">
        <v>0.82499999999999996</v>
      </c>
      <c r="N939" s="6" t="s">
        <v>23</v>
      </c>
      <c r="O939" s="7">
        <v>552.23</v>
      </c>
      <c r="P939" s="2">
        <v>4.7619047620000003</v>
      </c>
      <c r="Q939" s="7">
        <v>27.611499999999999</v>
      </c>
      <c r="R939" s="8">
        <v>7.5</v>
      </c>
      <c r="S939" s="16">
        <f t="shared" si="182"/>
        <v>21077.385000000006</v>
      </c>
      <c r="T939" s="16">
        <f t="shared" si="183"/>
        <v>16.274999999999999</v>
      </c>
      <c r="U939" s="17">
        <f t="shared" si="184"/>
        <v>1022.49</v>
      </c>
      <c r="V939">
        <f t="shared" si="185"/>
        <v>64</v>
      </c>
      <c r="W939">
        <f t="shared" si="186"/>
        <v>595</v>
      </c>
      <c r="X939">
        <f t="shared" si="187"/>
        <v>64</v>
      </c>
      <c r="Y939" s="17">
        <f t="shared" si="188"/>
        <v>329.33414062500009</v>
      </c>
      <c r="Z939" t="str">
        <f t="shared" si="189"/>
        <v>Bad Product</v>
      </c>
      <c r="AA939" t="str">
        <f t="shared" si="190"/>
        <v>Bad</v>
      </c>
      <c r="AB939" t="str">
        <f t="shared" si="191"/>
        <v>Medium</v>
      </c>
      <c r="AC939">
        <f t="shared" si="192"/>
        <v>7473.795000000001</v>
      </c>
      <c r="AD939">
        <f t="shared" si="193"/>
        <v>3995.1660000000002</v>
      </c>
      <c r="AE939">
        <f t="shared" si="194"/>
        <v>1640.0580000000002</v>
      </c>
    </row>
    <row r="940" spans="1:31" ht="15.75" customHeight="1" x14ac:dyDescent="0.2">
      <c r="A940" s="1"/>
      <c r="B940" s="6" t="s">
        <v>973</v>
      </c>
      <c r="C940" s="6" t="s">
        <v>18</v>
      </c>
      <c r="D940" s="6" t="s">
        <v>19</v>
      </c>
      <c r="E940" s="6" t="s">
        <v>27</v>
      </c>
      <c r="F940" s="6" t="s">
        <v>21</v>
      </c>
      <c r="G940" s="6" t="s">
        <v>36</v>
      </c>
      <c r="H940" s="7">
        <v>89.48</v>
      </c>
      <c r="I940" s="9">
        <v>5</v>
      </c>
      <c r="J940" s="7">
        <v>22.37</v>
      </c>
      <c r="K940" s="7">
        <v>469.77</v>
      </c>
      <c r="L940" s="12">
        <v>43554</v>
      </c>
      <c r="M940" s="14">
        <v>0.42916666666666664</v>
      </c>
      <c r="N940" s="6" t="s">
        <v>29</v>
      </c>
      <c r="O940" s="7">
        <v>447.4</v>
      </c>
      <c r="P940" s="2">
        <v>4.7619047620000003</v>
      </c>
      <c r="Q940" s="7">
        <v>22.37</v>
      </c>
      <c r="R940" s="8">
        <v>7.4</v>
      </c>
      <c r="S940" s="16">
        <f t="shared" si="182"/>
        <v>20497.543500000003</v>
      </c>
      <c r="T940" s="16">
        <f t="shared" si="183"/>
        <v>16.274999999999999</v>
      </c>
      <c r="U940" s="17">
        <f t="shared" si="184"/>
        <v>1022.49</v>
      </c>
      <c r="V940">
        <f t="shared" si="185"/>
        <v>63</v>
      </c>
      <c r="W940">
        <f t="shared" si="186"/>
        <v>595</v>
      </c>
      <c r="X940">
        <f t="shared" si="187"/>
        <v>63</v>
      </c>
      <c r="Y940" s="17">
        <f t="shared" si="188"/>
        <v>325.35783333333336</v>
      </c>
      <c r="Z940" t="str">
        <f t="shared" si="189"/>
        <v>Bad Product</v>
      </c>
      <c r="AA940" t="str">
        <f t="shared" si="190"/>
        <v>Bad</v>
      </c>
      <c r="AB940" t="str">
        <f t="shared" si="191"/>
        <v>Medium</v>
      </c>
      <c r="AC940">
        <f t="shared" si="192"/>
        <v>7473.795000000001</v>
      </c>
      <c r="AD940">
        <f t="shared" si="193"/>
        <v>3995.1660000000002</v>
      </c>
      <c r="AE940">
        <f t="shared" si="194"/>
        <v>1640.0580000000002</v>
      </c>
    </row>
    <row r="941" spans="1:31" ht="15.75" customHeight="1" x14ac:dyDescent="0.2">
      <c r="A941" s="1"/>
      <c r="B941" s="6" t="s">
        <v>974</v>
      </c>
      <c r="C941" s="6" t="s">
        <v>18</v>
      </c>
      <c r="D941" s="6" t="s">
        <v>19</v>
      </c>
      <c r="E941" s="6" t="s">
        <v>20</v>
      </c>
      <c r="F941" s="6" t="s">
        <v>21</v>
      </c>
      <c r="G941" s="6" t="s">
        <v>22</v>
      </c>
      <c r="H941" s="7">
        <v>92.09</v>
      </c>
      <c r="I941" s="9">
        <v>3</v>
      </c>
      <c r="J941" s="7">
        <v>13.813499999999999</v>
      </c>
      <c r="K941" s="7">
        <v>290.08350000000002</v>
      </c>
      <c r="L941" s="12">
        <v>43513</v>
      </c>
      <c r="M941" s="14">
        <v>0.68541666666666667</v>
      </c>
      <c r="N941" s="6" t="s">
        <v>29</v>
      </c>
      <c r="O941" s="7">
        <v>276.27</v>
      </c>
      <c r="P941" s="2">
        <v>4.7619047620000003</v>
      </c>
      <c r="Q941" s="7">
        <v>13.813499999999999</v>
      </c>
      <c r="R941" s="8">
        <v>4.2</v>
      </c>
      <c r="S941" s="16">
        <f t="shared" si="182"/>
        <v>20027.773500000007</v>
      </c>
      <c r="T941" s="16">
        <f t="shared" si="183"/>
        <v>16.274999999999999</v>
      </c>
      <c r="U941" s="17">
        <f t="shared" si="184"/>
        <v>1022.49</v>
      </c>
      <c r="V941">
        <f t="shared" si="185"/>
        <v>62</v>
      </c>
      <c r="W941">
        <f t="shared" si="186"/>
        <v>595</v>
      </c>
      <c r="X941">
        <f t="shared" si="187"/>
        <v>62</v>
      </c>
      <c r="Y941" s="17">
        <f t="shared" si="188"/>
        <v>323.02860483870978</v>
      </c>
      <c r="Z941" t="str">
        <f t="shared" si="189"/>
        <v>Bad Product</v>
      </c>
      <c r="AA941" t="str">
        <f t="shared" si="190"/>
        <v>Bad</v>
      </c>
      <c r="AB941" t="str">
        <f t="shared" si="191"/>
        <v>Low</v>
      </c>
      <c r="AC941">
        <f t="shared" si="192"/>
        <v>7473.795000000001</v>
      </c>
      <c r="AD941">
        <f t="shared" si="193"/>
        <v>3995.1660000000002</v>
      </c>
      <c r="AE941">
        <f t="shared" si="194"/>
        <v>1640.0580000000002</v>
      </c>
    </row>
    <row r="942" spans="1:31" ht="15.75" customHeight="1" x14ac:dyDescent="0.2">
      <c r="A942" s="1"/>
      <c r="B942" s="6" t="s">
        <v>975</v>
      </c>
      <c r="C942" s="6" t="s">
        <v>25</v>
      </c>
      <c r="D942" s="6" t="s">
        <v>26</v>
      </c>
      <c r="E942" s="6" t="s">
        <v>27</v>
      </c>
      <c r="F942" s="6" t="s">
        <v>21</v>
      </c>
      <c r="G942" s="6" t="s">
        <v>44</v>
      </c>
      <c r="H942" s="7">
        <v>57.29</v>
      </c>
      <c r="I942" s="9">
        <v>6</v>
      </c>
      <c r="J942" s="7">
        <v>17.187000000000001</v>
      </c>
      <c r="K942" s="7">
        <v>360.92700000000002</v>
      </c>
      <c r="L942" s="12">
        <v>43545</v>
      </c>
      <c r="M942" s="14">
        <v>0.71111111111111114</v>
      </c>
      <c r="N942" s="6" t="s">
        <v>23</v>
      </c>
      <c r="O942" s="7">
        <v>343.74</v>
      </c>
      <c r="P942" s="2">
        <v>4.7619047620000003</v>
      </c>
      <c r="Q942" s="7">
        <v>17.187000000000001</v>
      </c>
      <c r="R942" s="8">
        <v>5.9</v>
      </c>
      <c r="S942" s="16">
        <f t="shared" si="182"/>
        <v>19737.690000000002</v>
      </c>
      <c r="T942" s="16">
        <f t="shared" si="183"/>
        <v>16.274999999999999</v>
      </c>
      <c r="U942" s="17">
        <f t="shared" si="184"/>
        <v>1022.49</v>
      </c>
      <c r="V942">
        <f t="shared" si="185"/>
        <v>61</v>
      </c>
      <c r="W942">
        <f t="shared" si="186"/>
        <v>595</v>
      </c>
      <c r="X942">
        <f t="shared" si="187"/>
        <v>61</v>
      </c>
      <c r="Y942" s="17">
        <f t="shared" si="188"/>
        <v>323.56868852459019</v>
      </c>
      <c r="Z942" t="str">
        <f t="shared" si="189"/>
        <v>Bad Product</v>
      </c>
      <c r="AA942" t="str">
        <f t="shared" si="190"/>
        <v>Bad</v>
      </c>
      <c r="AB942" t="str">
        <f t="shared" si="191"/>
        <v>Low</v>
      </c>
      <c r="AC942">
        <f t="shared" si="192"/>
        <v>7473.795000000001</v>
      </c>
      <c r="AD942">
        <f t="shared" si="193"/>
        <v>3995.1660000000002</v>
      </c>
      <c r="AE942">
        <f t="shared" si="194"/>
        <v>1640.0580000000002</v>
      </c>
    </row>
    <row r="943" spans="1:31" ht="15.75" customHeight="1" x14ac:dyDescent="0.2">
      <c r="A943" s="1"/>
      <c r="B943" s="6" t="s">
        <v>976</v>
      </c>
      <c r="C943" s="6" t="s">
        <v>18</v>
      </c>
      <c r="D943" s="6" t="s">
        <v>19</v>
      </c>
      <c r="E943" s="6" t="s">
        <v>27</v>
      </c>
      <c r="F943" s="6" t="s">
        <v>31</v>
      </c>
      <c r="G943" s="6" t="s">
        <v>44</v>
      </c>
      <c r="H943" s="7">
        <v>66.52</v>
      </c>
      <c r="I943" s="9">
        <v>4</v>
      </c>
      <c r="J943" s="7">
        <v>13.304</v>
      </c>
      <c r="K943" s="7">
        <v>279.38400000000001</v>
      </c>
      <c r="L943" s="12">
        <v>43526</v>
      </c>
      <c r="M943" s="14">
        <v>0.75972222222222219</v>
      </c>
      <c r="N943" s="6" t="s">
        <v>23</v>
      </c>
      <c r="O943" s="7">
        <v>266.08</v>
      </c>
      <c r="P943" s="2">
        <v>4.7619047620000003</v>
      </c>
      <c r="Q943" s="7">
        <v>13.304</v>
      </c>
      <c r="R943" s="8">
        <v>6.9</v>
      </c>
      <c r="S943" s="16">
        <f t="shared" si="182"/>
        <v>19376.763000000006</v>
      </c>
      <c r="T943" s="16">
        <f t="shared" si="183"/>
        <v>16.274999999999999</v>
      </c>
      <c r="U943" s="17">
        <f t="shared" si="184"/>
        <v>1022.49</v>
      </c>
      <c r="V943">
        <f t="shared" si="185"/>
        <v>60</v>
      </c>
      <c r="W943">
        <f t="shared" si="186"/>
        <v>595</v>
      </c>
      <c r="X943">
        <f t="shared" si="187"/>
        <v>60</v>
      </c>
      <c r="Y943" s="17">
        <f t="shared" si="188"/>
        <v>322.94605000000013</v>
      </c>
      <c r="Z943" t="str">
        <f t="shared" si="189"/>
        <v>Bad Product</v>
      </c>
      <c r="AA943" t="str">
        <f t="shared" si="190"/>
        <v>Bad</v>
      </c>
      <c r="AB943" t="str">
        <f t="shared" si="191"/>
        <v>Medium</v>
      </c>
      <c r="AC943">
        <f t="shared" si="192"/>
        <v>7473.795000000001</v>
      </c>
      <c r="AD943">
        <f t="shared" si="193"/>
        <v>3995.1660000000002</v>
      </c>
      <c r="AE943">
        <f t="shared" si="194"/>
        <v>1640.0580000000002</v>
      </c>
    </row>
    <row r="944" spans="1:31" ht="15.75" customHeight="1" x14ac:dyDescent="0.2">
      <c r="A944" s="1"/>
      <c r="B944" s="6" t="s">
        <v>977</v>
      </c>
      <c r="C944" s="6" t="s">
        <v>25</v>
      </c>
      <c r="D944" s="6" t="s">
        <v>26</v>
      </c>
      <c r="E944" s="6" t="s">
        <v>20</v>
      </c>
      <c r="F944" s="6" t="s">
        <v>31</v>
      </c>
      <c r="G944" s="6" t="s">
        <v>46</v>
      </c>
      <c r="H944" s="7">
        <v>99.82</v>
      </c>
      <c r="I944" s="9">
        <v>9</v>
      </c>
      <c r="J944" s="7">
        <v>44.918999999999997</v>
      </c>
      <c r="K944" s="7">
        <v>943.29899999999998</v>
      </c>
      <c r="L944" s="12">
        <v>43551</v>
      </c>
      <c r="M944" s="14">
        <v>0.4465277777777778</v>
      </c>
      <c r="N944" s="6" t="s">
        <v>29</v>
      </c>
      <c r="O944" s="7">
        <v>898.38</v>
      </c>
      <c r="P944" s="2">
        <v>4.7619047620000003</v>
      </c>
      <c r="Q944" s="7">
        <v>44.918999999999997</v>
      </c>
      <c r="R944" s="8">
        <v>6.6</v>
      </c>
      <c r="S944" s="16">
        <f t="shared" si="182"/>
        <v>19097.379000000008</v>
      </c>
      <c r="T944" s="16">
        <f t="shared" si="183"/>
        <v>16.274999999999999</v>
      </c>
      <c r="U944" s="17">
        <f t="shared" si="184"/>
        <v>1022.49</v>
      </c>
      <c r="V944">
        <f t="shared" si="185"/>
        <v>59</v>
      </c>
      <c r="W944">
        <f t="shared" si="186"/>
        <v>595</v>
      </c>
      <c r="X944">
        <f t="shared" si="187"/>
        <v>59</v>
      </c>
      <c r="Y944" s="17">
        <f t="shared" si="188"/>
        <v>323.68438983050862</v>
      </c>
      <c r="Z944" t="str">
        <f t="shared" si="189"/>
        <v>Bad Product</v>
      </c>
      <c r="AA944" t="str">
        <f t="shared" si="190"/>
        <v>Bad</v>
      </c>
      <c r="AB944" t="str">
        <f t="shared" si="191"/>
        <v>Medium</v>
      </c>
      <c r="AC944">
        <f t="shared" si="192"/>
        <v>7473.795000000001</v>
      </c>
      <c r="AD944">
        <f t="shared" si="193"/>
        <v>3995.1660000000002</v>
      </c>
      <c r="AE944">
        <f t="shared" si="194"/>
        <v>1360.6740000000002</v>
      </c>
    </row>
    <row r="945" spans="1:31" ht="15.75" customHeight="1" x14ac:dyDescent="0.2">
      <c r="A945" s="1"/>
      <c r="B945" s="6" t="s">
        <v>978</v>
      </c>
      <c r="C945" s="6" t="s">
        <v>18</v>
      </c>
      <c r="D945" s="6" t="s">
        <v>19</v>
      </c>
      <c r="E945" s="6" t="s">
        <v>27</v>
      </c>
      <c r="F945" s="6" t="s">
        <v>21</v>
      </c>
      <c r="G945" s="6" t="s">
        <v>32</v>
      </c>
      <c r="H945" s="7">
        <v>45.68</v>
      </c>
      <c r="I945" s="9">
        <v>10</v>
      </c>
      <c r="J945" s="7">
        <v>22.84</v>
      </c>
      <c r="K945" s="7">
        <v>479.64</v>
      </c>
      <c r="L945" s="12">
        <v>43484</v>
      </c>
      <c r="M945" s="14">
        <v>0.8125</v>
      </c>
      <c r="N945" s="6" t="s">
        <v>23</v>
      </c>
      <c r="O945" s="7">
        <v>456.8</v>
      </c>
      <c r="P945" s="2">
        <v>4.7619047620000003</v>
      </c>
      <c r="Q945" s="7">
        <v>22.84</v>
      </c>
      <c r="R945" s="8">
        <v>5.7</v>
      </c>
      <c r="S945" s="16">
        <f t="shared" si="182"/>
        <v>18154.079999999998</v>
      </c>
      <c r="T945" s="16">
        <f t="shared" si="183"/>
        <v>16.274999999999999</v>
      </c>
      <c r="U945" s="17">
        <f t="shared" si="184"/>
        <v>1022.49</v>
      </c>
      <c r="V945">
        <f t="shared" si="185"/>
        <v>58</v>
      </c>
      <c r="W945">
        <f t="shared" si="186"/>
        <v>595</v>
      </c>
      <c r="X945">
        <f t="shared" si="187"/>
        <v>58</v>
      </c>
      <c r="Y945" s="17">
        <f t="shared" si="188"/>
        <v>313.00137931034482</v>
      </c>
      <c r="Z945" t="str">
        <f t="shared" si="189"/>
        <v>Bad Product</v>
      </c>
      <c r="AA945" t="str">
        <f t="shared" si="190"/>
        <v>Bad</v>
      </c>
      <c r="AB945" t="str">
        <f t="shared" si="191"/>
        <v>Low</v>
      </c>
      <c r="AC945">
        <f t="shared" si="192"/>
        <v>7473.795000000001</v>
      </c>
      <c r="AD945">
        <f t="shared" si="193"/>
        <v>3995.1660000000002</v>
      </c>
      <c r="AE945">
        <f t="shared" si="194"/>
        <v>1360.6740000000002</v>
      </c>
    </row>
    <row r="946" spans="1:31" ht="15.75" customHeight="1" x14ac:dyDescent="0.2">
      <c r="A946" s="1"/>
      <c r="B946" s="6" t="s">
        <v>979</v>
      </c>
      <c r="C946" s="6" t="s">
        <v>18</v>
      </c>
      <c r="D946" s="6" t="s">
        <v>19</v>
      </c>
      <c r="E946" s="6" t="s">
        <v>27</v>
      </c>
      <c r="F946" s="6" t="s">
        <v>31</v>
      </c>
      <c r="G946" s="6" t="s">
        <v>22</v>
      </c>
      <c r="H946" s="7">
        <v>50.79</v>
      </c>
      <c r="I946" s="9">
        <v>5</v>
      </c>
      <c r="J946" s="7">
        <v>12.6975</v>
      </c>
      <c r="K946" s="7">
        <v>266.64749999999998</v>
      </c>
      <c r="L946" s="12">
        <v>43515</v>
      </c>
      <c r="M946" s="14">
        <v>0.62013888888888891</v>
      </c>
      <c r="N946" s="6" t="s">
        <v>33</v>
      </c>
      <c r="O946" s="7">
        <v>253.95</v>
      </c>
      <c r="P946" s="2">
        <v>4.7619047620000003</v>
      </c>
      <c r="Q946" s="7">
        <v>12.6975</v>
      </c>
      <c r="R946" s="8">
        <v>5.3</v>
      </c>
      <c r="S946" s="16">
        <f t="shared" si="182"/>
        <v>17674.439999999999</v>
      </c>
      <c r="T946" s="16">
        <f t="shared" si="183"/>
        <v>16.274999999999999</v>
      </c>
      <c r="U946" s="17">
        <f t="shared" si="184"/>
        <v>1022.49</v>
      </c>
      <c r="V946">
        <f t="shared" si="185"/>
        <v>57</v>
      </c>
      <c r="W946">
        <f t="shared" si="186"/>
        <v>595</v>
      </c>
      <c r="X946">
        <f t="shared" si="187"/>
        <v>57</v>
      </c>
      <c r="Y946" s="17">
        <f t="shared" si="188"/>
        <v>310.0778947368421</v>
      </c>
      <c r="Z946" t="str">
        <f t="shared" si="189"/>
        <v>Bad Product</v>
      </c>
      <c r="AA946" t="str">
        <f t="shared" si="190"/>
        <v>Bad</v>
      </c>
      <c r="AB946" t="str">
        <f t="shared" si="191"/>
        <v>Low</v>
      </c>
      <c r="AC946">
        <f t="shared" si="192"/>
        <v>7473.795000000001</v>
      </c>
      <c r="AD946">
        <f t="shared" si="193"/>
        <v>3995.1660000000002</v>
      </c>
      <c r="AE946">
        <f t="shared" si="194"/>
        <v>1360.6740000000002</v>
      </c>
    </row>
    <row r="947" spans="1:31" ht="15.75" customHeight="1" x14ac:dyDescent="0.2">
      <c r="A947" s="1"/>
      <c r="B947" s="6" t="s">
        <v>980</v>
      </c>
      <c r="C947" s="6" t="s">
        <v>18</v>
      </c>
      <c r="D947" s="6" t="s">
        <v>19</v>
      </c>
      <c r="E947" s="6" t="s">
        <v>20</v>
      </c>
      <c r="F947" s="6" t="s">
        <v>31</v>
      </c>
      <c r="G947" s="6" t="s">
        <v>22</v>
      </c>
      <c r="H947" s="7">
        <v>10.08</v>
      </c>
      <c r="I947" s="9">
        <v>7</v>
      </c>
      <c r="J947" s="7">
        <v>3.528</v>
      </c>
      <c r="K947" s="7">
        <v>74.087999999999994</v>
      </c>
      <c r="L947" s="12">
        <v>43552</v>
      </c>
      <c r="M947" s="14">
        <v>0.84305555555555556</v>
      </c>
      <c r="N947" s="6" t="s">
        <v>29</v>
      </c>
      <c r="O947" s="7">
        <v>70.56</v>
      </c>
      <c r="P947" s="2">
        <v>4.7619047620000003</v>
      </c>
      <c r="Q947" s="7">
        <v>3.528</v>
      </c>
      <c r="R947" s="8">
        <v>4.2</v>
      </c>
      <c r="S947" s="16">
        <f t="shared" si="182"/>
        <v>17407.7925</v>
      </c>
      <c r="T947" s="16">
        <f t="shared" si="183"/>
        <v>16.274999999999999</v>
      </c>
      <c r="U947" s="17">
        <f t="shared" si="184"/>
        <v>1022.49</v>
      </c>
      <c r="V947">
        <f t="shared" si="185"/>
        <v>56</v>
      </c>
      <c r="W947">
        <f t="shared" si="186"/>
        <v>595</v>
      </c>
      <c r="X947">
        <f t="shared" si="187"/>
        <v>56</v>
      </c>
      <c r="Y947" s="17">
        <f t="shared" si="188"/>
        <v>310.85343749999998</v>
      </c>
      <c r="Z947" t="str">
        <f t="shared" si="189"/>
        <v>Bad Product</v>
      </c>
      <c r="AA947" t="str">
        <f t="shared" si="190"/>
        <v>Bad</v>
      </c>
      <c r="AB947" t="str">
        <f t="shared" si="191"/>
        <v>Low</v>
      </c>
      <c r="AC947">
        <f t="shared" si="192"/>
        <v>7473.795000000001</v>
      </c>
      <c r="AD947">
        <f t="shared" si="193"/>
        <v>3995.1660000000002</v>
      </c>
      <c r="AE947">
        <f t="shared" si="194"/>
        <v>1094.0265000000002</v>
      </c>
    </row>
    <row r="948" spans="1:31" ht="15.75" customHeight="1" x14ac:dyDescent="0.2">
      <c r="A948" s="1"/>
      <c r="B948" s="6" t="s">
        <v>981</v>
      </c>
      <c r="C948" s="6" t="s">
        <v>18</v>
      </c>
      <c r="D948" s="6" t="s">
        <v>19</v>
      </c>
      <c r="E948" s="6" t="s">
        <v>27</v>
      </c>
      <c r="F948" s="6" t="s">
        <v>21</v>
      </c>
      <c r="G948" s="6" t="s">
        <v>28</v>
      </c>
      <c r="H948" s="7">
        <v>93.88</v>
      </c>
      <c r="I948" s="9">
        <v>7</v>
      </c>
      <c r="J948" s="7">
        <v>32.857999999999997</v>
      </c>
      <c r="K948" s="7">
        <v>690.01800000000003</v>
      </c>
      <c r="L948" s="12">
        <v>43470</v>
      </c>
      <c r="M948" s="14">
        <v>0.49375000000000002</v>
      </c>
      <c r="N948" s="6" t="s">
        <v>33</v>
      </c>
      <c r="O948" s="7">
        <v>657.16</v>
      </c>
      <c r="P948" s="2">
        <v>4.7619047620000003</v>
      </c>
      <c r="Q948" s="7">
        <v>32.857999999999997</v>
      </c>
      <c r="R948" s="8">
        <v>7.3</v>
      </c>
      <c r="S948" s="16">
        <f t="shared" si="182"/>
        <v>17333.7045</v>
      </c>
      <c r="T948" s="16">
        <f t="shared" si="183"/>
        <v>16.274999999999999</v>
      </c>
      <c r="U948" s="17">
        <f t="shared" si="184"/>
        <v>1022.49</v>
      </c>
      <c r="V948">
        <f t="shared" si="185"/>
        <v>55</v>
      </c>
      <c r="W948">
        <f t="shared" si="186"/>
        <v>595</v>
      </c>
      <c r="X948">
        <f t="shared" si="187"/>
        <v>55</v>
      </c>
      <c r="Y948" s="17">
        <f t="shared" si="188"/>
        <v>315.15826363636364</v>
      </c>
      <c r="Z948" t="str">
        <f t="shared" si="189"/>
        <v>Bad Product</v>
      </c>
      <c r="AA948" t="str">
        <f t="shared" si="190"/>
        <v>Bad</v>
      </c>
      <c r="AB948" t="str">
        <f t="shared" si="191"/>
        <v>Medium</v>
      </c>
      <c r="AC948">
        <f t="shared" si="192"/>
        <v>7473.795000000001</v>
      </c>
      <c r="AD948">
        <f t="shared" si="193"/>
        <v>3995.1660000000002</v>
      </c>
      <c r="AE948">
        <f t="shared" si="194"/>
        <v>1019.9385000000001</v>
      </c>
    </row>
    <row r="949" spans="1:31" ht="15.75" customHeight="1" x14ac:dyDescent="0.2">
      <c r="A949" s="1"/>
      <c r="B949" s="6" t="s">
        <v>982</v>
      </c>
      <c r="C949" s="6" t="s">
        <v>25</v>
      </c>
      <c r="D949" s="6" t="s">
        <v>26</v>
      </c>
      <c r="E949" s="6" t="s">
        <v>20</v>
      </c>
      <c r="F949" s="6" t="s">
        <v>31</v>
      </c>
      <c r="G949" s="6" t="s">
        <v>28</v>
      </c>
      <c r="H949" s="7">
        <v>84.25</v>
      </c>
      <c r="I949" s="9">
        <v>2</v>
      </c>
      <c r="J949" s="7">
        <v>8.4250000000000007</v>
      </c>
      <c r="K949" s="7">
        <v>176.92500000000001</v>
      </c>
      <c r="L949" s="12">
        <v>43550</v>
      </c>
      <c r="M949" s="14">
        <v>0.59236111111111112</v>
      </c>
      <c r="N949" s="6" t="s">
        <v>33</v>
      </c>
      <c r="O949" s="7">
        <v>168.5</v>
      </c>
      <c r="P949" s="2">
        <v>4.7619047620000003</v>
      </c>
      <c r="Q949" s="7">
        <v>8.4250000000000007</v>
      </c>
      <c r="R949" s="8">
        <v>5.3</v>
      </c>
      <c r="S949" s="16">
        <f t="shared" si="182"/>
        <v>16643.6865</v>
      </c>
      <c r="T949" s="16">
        <f t="shared" si="183"/>
        <v>16.274999999999999</v>
      </c>
      <c r="U949" s="17">
        <f t="shared" si="184"/>
        <v>1022.49</v>
      </c>
      <c r="V949">
        <f t="shared" si="185"/>
        <v>54</v>
      </c>
      <c r="W949">
        <f t="shared" si="186"/>
        <v>595</v>
      </c>
      <c r="X949">
        <f t="shared" si="187"/>
        <v>54</v>
      </c>
      <c r="Y949" s="17">
        <f t="shared" si="188"/>
        <v>308.21641666666665</v>
      </c>
      <c r="Z949" t="str">
        <f t="shared" si="189"/>
        <v>Bad Product</v>
      </c>
      <c r="AA949" t="str">
        <f t="shared" si="190"/>
        <v>Bad</v>
      </c>
      <c r="AB949" t="str">
        <f t="shared" si="191"/>
        <v>Low</v>
      </c>
      <c r="AC949">
        <f t="shared" si="192"/>
        <v>7473.795000000001</v>
      </c>
      <c r="AD949">
        <f t="shared" si="193"/>
        <v>3995.1660000000002</v>
      </c>
      <c r="AE949">
        <f t="shared" si="194"/>
        <v>1019.9385000000001</v>
      </c>
    </row>
    <row r="950" spans="1:31" ht="15.75" customHeight="1" x14ac:dyDescent="0.2">
      <c r="A950" s="1"/>
      <c r="B950" s="6" t="s">
        <v>983</v>
      </c>
      <c r="C950" s="6" t="s">
        <v>42</v>
      </c>
      <c r="D950" s="6" t="s">
        <v>43</v>
      </c>
      <c r="E950" s="6" t="s">
        <v>20</v>
      </c>
      <c r="F950" s="6" t="s">
        <v>31</v>
      </c>
      <c r="G950" s="6" t="s">
        <v>46</v>
      </c>
      <c r="H950" s="7">
        <v>53.78</v>
      </c>
      <c r="I950" s="9">
        <v>1</v>
      </c>
      <c r="J950" s="7">
        <v>2.6890000000000001</v>
      </c>
      <c r="K950" s="7">
        <v>56.469000000000001</v>
      </c>
      <c r="L950" s="12">
        <v>43499</v>
      </c>
      <c r="M950" s="14">
        <v>0.84236111111111112</v>
      </c>
      <c r="N950" s="6" t="s">
        <v>23</v>
      </c>
      <c r="O950" s="7">
        <v>53.78</v>
      </c>
      <c r="P950" s="2">
        <v>4.7619047620000003</v>
      </c>
      <c r="Q950" s="7">
        <v>2.6890000000000001</v>
      </c>
      <c r="R950" s="8">
        <v>4.7</v>
      </c>
      <c r="S950" s="16">
        <f t="shared" si="182"/>
        <v>16466.761500000001</v>
      </c>
      <c r="T950" s="16">
        <f t="shared" si="183"/>
        <v>16.274999999999999</v>
      </c>
      <c r="U950" s="17">
        <f t="shared" si="184"/>
        <v>1022.49</v>
      </c>
      <c r="V950">
        <f t="shared" si="185"/>
        <v>53</v>
      </c>
      <c r="W950">
        <f t="shared" si="186"/>
        <v>595</v>
      </c>
      <c r="X950">
        <f t="shared" si="187"/>
        <v>53</v>
      </c>
      <c r="Y950" s="17">
        <f t="shared" si="188"/>
        <v>310.69361320754717</v>
      </c>
      <c r="Z950" t="str">
        <f t="shared" si="189"/>
        <v>Bad Product</v>
      </c>
      <c r="AA950" t="str">
        <f t="shared" si="190"/>
        <v>Bad</v>
      </c>
      <c r="AB950" t="str">
        <f t="shared" si="191"/>
        <v>Low</v>
      </c>
      <c r="AC950">
        <f t="shared" si="192"/>
        <v>7473.795000000001</v>
      </c>
      <c r="AD950">
        <f t="shared" si="193"/>
        <v>3995.1660000000002</v>
      </c>
      <c r="AE950">
        <f t="shared" si="194"/>
        <v>1019.9385000000001</v>
      </c>
    </row>
    <row r="951" spans="1:31" ht="15.75" customHeight="1" x14ac:dyDescent="0.2">
      <c r="A951" s="1"/>
      <c r="B951" s="6" t="s">
        <v>984</v>
      </c>
      <c r="C951" s="6" t="s">
        <v>25</v>
      </c>
      <c r="D951" s="6" t="s">
        <v>26</v>
      </c>
      <c r="E951" s="6" t="s">
        <v>20</v>
      </c>
      <c r="F951" s="6" t="s">
        <v>31</v>
      </c>
      <c r="G951" s="6" t="s">
        <v>32</v>
      </c>
      <c r="H951" s="7">
        <v>35.81</v>
      </c>
      <c r="I951" s="9">
        <v>5</v>
      </c>
      <c r="J951" s="7">
        <v>8.9525000000000006</v>
      </c>
      <c r="K951" s="7">
        <v>188.0025</v>
      </c>
      <c r="L951" s="12">
        <v>43502</v>
      </c>
      <c r="M951" s="14">
        <v>0.78055555555555556</v>
      </c>
      <c r="N951" s="6" t="s">
        <v>23</v>
      </c>
      <c r="O951" s="7">
        <v>179.05</v>
      </c>
      <c r="P951" s="2">
        <v>4.7619047620000003</v>
      </c>
      <c r="Q951" s="7">
        <v>8.9525000000000006</v>
      </c>
      <c r="R951" s="8">
        <v>7.9</v>
      </c>
      <c r="S951" s="16">
        <f t="shared" si="182"/>
        <v>16410.2925</v>
      </c>
      <c r="T951" s="16">
        <f t="shared" si="183"/>
        <v>16.274999999999999</v>
      </c>
      <c r="U951" s="17">
        <f t="shared" si="184"/>
        <v>1022.49</v>
      </c>
      <c r="V951">
        <f t="shared" si="185"/>
        <v>52</v>
      </c>
      <c r="W951">
        <f t="shared" si="186"/>
        <v>595</v>
      </c>
      <c r="X951">
        <f t="shared" si="187"/>
        <v>52</v>
      </c>
      <c r="Y951" s="17">
        <f t="shared" si="188"/>
        <v>315.58254807692305</v>
      </c>
      <c r="Z951" t="str">
        <f t="shared" si="189"/>
        <v>Bad Product</v>
      </c>
      <c r="AA951" t="str">
        <f t="shared" si="190"/>
        <v>Bad</v>
      </c>
      <c r="AB951" t="str">
        <f t="shared" si="191"/>
        <v>Medium</v>
      </c>
      <c r="AC951">
        <f t="shared" si="192"/>
        <v>7417.3260000000009</v>
      </c>
      <c r="AD951">
        <f t="shared" si="193"/>
        <v>3995.1660000000002</v>
      </c>
      <c r="AE951">
        <f t="shared" si="194"/>
        <v>1019.9385000000001</v>
      </c>
    </row>
    <row r="952" spans="1:31" ht="15.75" customHeight="1" x14ac:dyDescent="0.2">
      <c r="A952" s="1"/>
      <c r="B952" s="6" t="s">
        <v>985</v>
      </c>
      <c r="C952" s="6" t="s">
        <v>42</v>
      </c>
      <c r="D952" s="6" t="s">
        <v>43</v>
      </c>
      <c r="E952" s="6" t="s">
        <v>27</v>
      </c>
      <c r="F952" s="6" t="s">
        <v>21</v>
      </c>
      <c r="G952" s="6" t="s">
        <v>44</v>
      </c>
      <c r="H952" s="7">
        <v>26.43</v>
      </c>
      <c r="I952" s="9">
        <v>8</v>
      </c>
      <c r="J952" s="7">
        <v>10.571999999999999</v>
      </c>
      <c r="K952" s="7">
        <v>222.012</v>
      </c>
      <c r="L952" s="12">
        <v>43520</v>
      </c>
      <c r="M952" s="14">
        <v>0.60138888888888886</v>
      </c>
      <c r="N952" s="6" t="s">
        <v>23</v>
      </c>
      <c r="O952" s="7">
        <v>211.44</v>
      </c>
      <c r="P952" s="2">
        <v>4.7619047620000003</v>
      </c>
      <c r="Q952" s="7">
        <v>10.571999999999999</v>
      </c>
      <c r="R952" s="8">
        <v>8.9</v>
      </c>
      <c r="S952" s="16">
        <f t="shared" si="182"/>
        <v>16222.29</v>
      </c>
      <c r="T952" s="16">
        <f t="shared" si="183"/>
        <v>16.274999999999999</v>
      </c>
      <c r="U952" s="17">
        <f t="shared" si="184"/>
        <v>1022.49</v>
      </c>
      <c r="V952">
        <f t="shared" si="185"/>
        <v>51</v>
      </c>
      <c r="W952">
        <f t="shared" si="186"/>
        <v>595</v>
      </c>
      <c r="X952">
        <f t="shared" si="187"/>
        <v>51</v>
      </c>
      <c r="Y952" s="17">
        <f t="shared" si="188"/>
        <v>318.08411764705886</v>
      </c>
      <c r="Z952" t="str">
        <f t="shared" si="189"/>
        <v>Good Product</v>
      </c>
      <c r="AA952" t="str">
        <f t="shared" si="190"/>
        <v>Bad</v>
      </c>
      <c r="AB952" t="str">
        <f t="shared" si="191"/>
        <v>High</v>
      </c>
      <c r="AC952">
        <f t="shared" si="192"/>
        <v>7417.3260000000009</v>
      </c>
      <c r="AD952">
        <f t="shared" si="193"/>
        <v>3995.1660000000002</v>
      </c>
      <c r="AE952">
        <f t="shared" si="194"/>
        <v>1019.9385000000001</v>
      </c>
    </row>
    <row r="953" spans="1:31" ht="15.75" customHeight="1" x14ac:dyDescent="0.2">
      <c r="A953" s="1"/>
      <c r="B953" s="6" t="s">
        <v>986</v>
      </c>
      <c r="C953" s="6" t="s">
        <v>42</v>
      </c>
      <c r="D953" s="6" t="s">
        <v>43</v>
      </c>
      <c r="E953" s="6" t="s">
        <v>20</v>
      </c>
      <c r="F953" s="6" t="s">
        <v>31</v>
      </c>
      <c r="G953" s="6" t="s">
        <v>22</v>
      </c>
      <c r="H953" s="7">
        <v>39.909999999999997</v>
      </c>
      <c r="I953" s="9">
        <v>3</v>
      </c>
      <c r="J953" s="7">
        <v>5.9865000000000004</v>
      </c>
      <c r="K953" s="7">
        <v>125.7165</v>
      </c>
      <c r="L953" s="12">
        <v>43517</v>
      </c>
      <c r="M953" s="14">
        <v>0.52777777777777779</v>
      </c>
      <c r="N953" s="6" t="s">
        <v>23</v>
      </c>
      <c r="O953" s="7">
        <v>119.73</v>
      </c>
      <c r="P953" s="2">
        <v>4.7619047620000003</v>
      </c>
      <c r="Q953" s="7">
        <v>5.9865000000000004</v>
      </c>
      <c r="R953" s="8">
        <v>9.3000000000000007</v>
      </c>
      <c r="S953" s="16">
        <f t="shared" si="182"/>
        <v>16000.277999999998</v>
      </c>
      <c r="T953" s="16">
        <f t="shared" si="183"/>
        <v>16.274999999999999</v>
      </c>
      <c r="U953" s="17">
        <f t="shared" si="184"/>
        <v>1022.49</v>
      </c>
      <c r="V953">
        <f t="shared" si="185"/>
        <v>50</v>
      </c>
      <c r="W953">
        <f t="shared" si="186"/>
        <v>595</v>
      </c>
      <c r="X953">
        <f t="shared" si="187"/>
        <v>50</v>
      </c>
      <c r="Y953" s="17">
        <f t="shared" si="188"/>
        <v>320.00555999999995</v>
      </c>
      <c r="Z953" t="str">
        <f t="shared" si="189"/>
        <v>Good Product</v>
      </c>
      <c r="AA953" t="str">
        <f t="shared" si="190"/>
        <v>Bad</v>
      </c>
      <c r="AB953" t="str">
        <f t="shared" si="191"/>
        <v>High</v>
      </c>
      <c r="AC953">
        <f t="shared" si="192"/>
        <v>7195.3140000000003</v>
      </c>
      <c r="AD953">
        <f t="shared" si="193"/>
        <v>3773.1540000000005</v>
      </c>
      <c r="AE953">
        <f t="shared" si="194"/>
        <v>1019.9385000000001</v>
      </c>
    </row>
    <row r="954" spans="1:31" ht="15.75" customHeight="1" x14ac:dyDescent="0.2">
      <c r="A954" s="1"/>
      <c r="B954" s="6" t="s">
        <v>987</v>
      </c>
      <c r="C954" s="6" t="s">
        <v>42</v>
      </c>
      <c r="D954" s="6" t="s">
        <v>43</v>
      </c>
      <c r="E954" s="6" t="s">
        <v>20</v>
      </c>
      <c r="F954" s="6" t="s">
        <v>21</v>
      </c>
      <c r="G954" s="6" t="s">
        <v>32</v>
      </c>
      <c r="H954" s="7">
        <v>21.9</v>
      </c>
      <c r="I954" s="9">
        <v>3</v>
      </c>
      <c r="J954" s="7">
        <v>3.2850000000000001</v>
      </c>
      <c r="K954" s="7">
        <v>68.984999999999999</v>
      </c>
      <c r="L954" s="12">
        <v>43474</v>
      </c>
      <c r="M954" s="14">
        <v>0.77986111111111112</v>
      </c>
      <c r="N954" s="6" t="s">
        <v>23</v>
      </c>
      <c r="O954" s="7">
        <v>65.7</v>
      </c>
      <c r="P954" s="2">
        <v>4.7619047620000003</v>
      </c>
      <c r="Q954" s="7">
        <v>3.2850000000000001</v>
      </c>
      <c r="R954" s="8">
        <v>4.7</v>
      </c>
      <c r="S954" s="16">
        <f t="shared" si="182"/>
        <v>15874.5615</v>
      </c>
      <c r="T954" s="16">
        <f t="shared" si="183"/>
        <v>16.274999999999999</v>
      </c>
      <c r="U954" s="17">
        <f t="shared" si="184"/>
        <v>1022.49</v>
      </c>
      <c r="V954">
        <f t="shared" si="185"/>
        <v>49</v>
      </c>
      <c r="W954">
        <f t="shared" si="186"/>
        <v>595</v>
      </c>
      <c r="X954">
        <f t="shared" si="187"/>
        <v>49</v>
      </c>
      <c r="Y954" s="17">
        <f t="shared" si="188"/>
        <v>323.97064285714288</v>
      </c>
      <c r="Z954" t="str">
        <f t="shared" si="189"/>
        <v>Bad Product</v>
      </c>
      <c r="AA954" t="str">
        <f t="shared" si="190"/>
        <v>Bad</v>
      </c>
      <c r="AB954" t="str">
        <f t="shared" si="191"/>
        <v>Low</v>
      </c>
      <c r="AC954">
        <f t="shared" si="192"/>
        <v>7069.5975000000008</v>
      </c>
      <c r="AD954">
        <f t="shared" si="193"/>
        <v>3773.1540000000005</v>
      </c>
      <c r="AE954">
        <f t="shared" si="194"/>
        <v>1019.9385000000001</v>
      </c>
    </row>
    <row r="955" spans="1:31" ht="15.75" customHeight="1" x14ac:dyDescent="0.2">
      <c r="A955" s="1"/>
      <c r="B955" s="6" t="s">
        <v>988</v>
      </c>
      <c r="C955" s="6" t="s">
        <v>42</v>
      </c>
      <c r="D955" s="6" t="s">
        <v>43</v>
      </c>
      <c r="E955" s="6" t="s">
        <v>20</v>
      </c>
      <c r="F955" s="6" t="s">
        <v>21</v>
      </c>
      <c r="G955" s="6" t="s">
        <v>44</v>
      </c>
      <c r="H955" s="7">
        <v>62.85</v>
      </c>
      <c r="I955" s="9">
        <v>4</v>
      </c>
      <c r="J955" s="7">
        <v>12.57</v>
      </c>
      <c r="K955" s="7">
        <v>263.97000000000003</v>
      </c>
      <c r="L955" s="12">
        <v>43521</v>
      </c>
      <c r="M955" s="14">
        <v>0.55694444444444446</v>
      </c>
      <c r="N955" s="6" t="s">
        <v>23</v>
      </c>
      <c r="O955" s="7">
        <v>251.4</v>
      </c>
      <c r="P955" s="2">
        <v>4.7619047620000003</v>
      </c>
      <c r="Q955" s="7">
        <v>12.57</v>
      </c>
      <c r="R955" s="8">
        <v>8.6999999999999993</v>
      </c>
      <c r="S955" s="16">
        <f t="shared" si="182"/>
        <v>15805.576499999999</v>
      </c>
      <c r="T955" s="16">
        <f t="shared" si="183"/>
        <v>16.274999999999999</v>
      </c>
      <c r="U955" s="17">
        <f t="shared" si="184"/>
        <v>1022.49</v>
      </c>
      <c r="V955">
        <f t="shared" si="185"/>
        <v>48</v>
      </c>
      <c r="W955">
        <f t="shared" si="186"/>
        <v>595</v>
      </c>
      <c r="X955">
        <f t="shared" si="187"/>
        <v>48</v>
      </c>
      <c r="Y955" s="17">
        <f t="shared" si="188"/>
        <v>329.28284374999998</v>
      </c>
      <c r="Z955" t="str">
        <f t="shared" si="189"/>
        <v>Good Product</v>
      </c>
      <c r="AA955" t="str">
        <f t="shared" si="190"/>
        <v>Bad</v>
      </c>
      <c r="AB955" t="str">
        <f t="shared" si="191"/>
        <v>High</v>
      </c>
      <c r="AC955">
        <f t="shared" si="192"/>
        <v>7000.6125000000002</v>
      </c>
      <c r="AD955">
        <f t="shared" si="193"/>
        <v>3704.1689999999999</v>
      </c>
      <c r="AE955">
        <f t="shared" si="194"/>
        <v>1019.9385000000001</v>
      </c>
    </row>
    <row r="956" spans="1:31" ht="15.75" customHeight="1" x14ac:dyDescent="0.2">
      <c r="A956" s="1"/>
      <c r="B956" s="6" t="s">
        <v>989</v>
      </c>
      <c r="C956" s="6" t="s">
        <v>25</v>
      </c>
      <c r="D956" s="6" t="s">
        <v>26</v>
      </c>
      <c r="E956" s="6" t="s">
        <v>20</v>
      </c>
      <c r="F956" s="6" t="s">
        <v>21</v>
      </c>
      <c r="G956" s="6" t="s">
        <v>44</v>
      </c>
      <c r="H956" s="7">
        <v>21.04</v>
      </c>
      <c r="I956" s="9">
        <v>4</v>
      </c>
      <c r="J956" s="7">
        <v>4.2080000000000002</v>
      </c>
      <c r="K956" s="7">
        <v>88.367999999999995</v>
      </c>
      <c r="L956" s="12">
        <v>43478</v>
      </c>
      <c r="M956" s="14">
        <v>0.58194444444444449</v>
      </c>
      <c r="N956" s="6" t="s">
        <v>29</v>
      </c>
      <c r="O956" s="7">
        <v>84.16</v>
      </c>
      <c r="P956" s="2">
        <v>4.7619047620000003</v>
      </c>
      <c r="Q956" s="7">
        <v>4.2080000000000002</v>
      </c>
      <c r="R956" s="8">
        <v>7.6</v>
      </c>
      <c r="S956" s="16">
        <f t="shared" si="182"/>
        <v>15541.606499999998</v>
      </c>
      <c r="T956" s="16">
        <f t="shared" si="183"/>
        <v>16.274999999999999</v>
      </c>
      <c r="U956" s="17">
        <f t="shared" si="184"/>
        <v>1022.49</v>
      </c>
      <c r="V956">
        <f t="shared" si="185"/>
        <v>47</v>
      </c>
      <c r="W956">
        <f t="shared" si="186"/>
        <v>595</v>
      </c>
      <c r="X956">
        <f t="shared" si="187"/>
        <v>47</v>
      </c>
      <c r="Y956" s="17">
        <f t="shared" si="188"/>
        <v>330.6724787234042</v>
      </c>
      <c r="Z956" t="str">
        <f t="shared" si="189"/>
        <v>Bad Product</v>
      </c>
      <c r="AA956" t="str">
        <f t="shared" si="190"/>
        <v>Bad</v>
      </c>
      <c r="AB956" t="str">
        <f t="shared" si="191"/>
        <v>Medium</v>
      </c>
      <c r="AC956">
        <f t="shared" si="192"/>
        <v>6736.6424999999999</v>
      </c>
      <c r="AD956">
        <f t="shared" si="193"/>
        <v>3440.1989999999996</v>
      </c>
      <c r="AE956">
        <f t="shared" si="194"/>
        <v>1019.9385000000001</v>
      </c>
    </row>
    <row r="957" spans="1:31" ht="15.75" customHeight="1" x14ac:dyDescent="0.2">
      <c r="A957" s="1"/>
      <c r="B957" s="6" t="s">
        <v>990</v>
      </c>
      <c r="C957" s="6" t="s">
        <v>42</v>
      </c>
      <c r="D957" s="6" t="s">
        <v>43</v>
      </c>
      <c r="E957" s="6" t="s">
        <v>20</v>
      </c>
      <c r="F957" s="6" t="s">
        <v>31</v>
      </c>
      <c r="G957" s="6" t="s">
        <v>32</v>
      </c>
      <c r="H957" s="7">
        <v>65.91</v>
      </c>
      <c r="I957" s="9">
        <v>6</v>
      </c>
      <c r="J957" s="7">
        <v>19.773</v>
      </c>
      <c r="K957" s="7">
        <v>415.233</v>
      </c>
      <c r="L957" s="12">
        <v>43505</v>
      </c>
      <c r="M957" s="14">
        <v>0.48958333333333331</v>
      </c>
      <c r="N957" s="6" t="s">
        <v>29</v>
      </c>
      <c r="O957" s="7">
        <v>395.46</v>
      </c>
      <c r="P957" s="2">
        <v>4.7619047620000003</v>
      </c>
      <c r="Q957" s="7">
        <v>19.773</v>
      </c>
      <c r="R957" s="8">
        <v>5.7</v>
      </c>
      <c r="S957" s="16">
        <f t="shared" si="182"/>
        <v>15453.238499999999</v>
      </c>
      <c r="T957" s="16">
        <f t="shared" si="183"/>
        <v>16.274999999999999</v>
      </c>
      <c r="U957" s="17">
        <f t="shared" si="184"/>
        <v>1022.49</v>
      </c>
      <c r="V957">
        <f t="shared" si="185"/>
        <v>46</v>
      </c>
      <c r="W957">
        <f t="shared" si="186"/>
        <v>595</v>
      </c>
      <c r="X957">
        <f t="shared" si="187"/>
        <v>46</v>
      </c>
      <c r="Y957" s="17">
        <f t="shared" si="188"/>
        <v>335.93996739130432</v>
      </c>
      <c r="Z957" t="str">
        <f t="shared" si="189"/>
        <v>Bad Product</v>
      </c>
      <c r="AA957" t="str">
        <f t="shared" si="190"/>
        <v>Bad</v>
      </c>
      <c r="AB957" t="str">
        <f t="shared" si="191"/>
        <v>Low</v>
      </c>
      <c r="AC957">
        <f t="shared" si="192"/>
        <v>6736.6424999999999</v>
      </c>
      <c r="AD957">
        <f t="shared" si="193"/>
        <v>3440.1989999999996</v>
      </c>
      <c r="AE957">
        <f t="shared" si="194"/>
        <v>1019.9385000000001</v>
      </c>
    </row>
    <row r="958" spans="1:31" ht="15.75" customHeight="1" x14ac:dyDescent="0.2">
      <c r="A958" s="1"/>
      <c r="B958" s="6" t="s">
        <v>991</v>
      </c>
      <c r="C958" s="6" t="s">
        <v>18</v>
      </c>
      <c r="D958" s="6" t="s">
        <v>19</v>
      </c>
      <c r="E958" s="6" t="s">
        <v>27</v>
      </c>
      <c r="F958" s="6" t="s">
        <v>21</v>
      </c>
      <c r="G958" s="6" t="s">
        <v>46</v>
      </c>
      <c r="H958" s="7">
        <v>42.57</v>
      </c>
      <c r="I958" s="9">
        <v>7</v>
      </c>
      <c r="J958" s="7">
        <v>14.8995</v>
      </c>
      <c r="K958" s="7">
        <v>312.8895</v>
      </c>
      <c r="L958" s="12">
        <v>43471</v>
      </c>
      <c r="M958" s="14">
        <v>0.49375000000000002</v>
      </c>
      <c r="N958" s="6" t="s">
        <v>29</v>
      </c>
      <c r="O958" s="7">
        <v>297.99</v>
      </c>
      <c r="P958" s="2">
        <v>4.7619047620000003</v>
      </c>
      <c r="Q958" s="7">
        <v>14.8995</v>
      </c>
      <c r="R958" s="8">
        <v>6.8</v>
      </c>
      <c r="S958" s="16">
        <f t="shared" si="182"/>
        <v>15038.005499999999</v>
      </c>
      <c r="T958" s="16">
        <f t="shared" si="183"/>
        <v>16.274999999999999</v>
      </c>
      <c r="U958" s="17">
        <f t="shared" si="184"/>
        <v>1022.49</v>
      </c>
      <c r="V958">
        <f t="shared" si="185"/>
        <v>45</v>
      </c>
      <c r="W958">
        <f t="shared" si="186"/>
        <v>595</v>
      </c>
      <c r="X958">
        <f t="shared" si="187"/>
        <v>45</v>
      </c>
      <c r="Y958" s="17">
        <f t="shared" si="188"/>
        <v>334.17789999999997</v>
      </c>
      <c r="Z958" t="str">
        <f t="shared" si="189"/>
        <v>Bad Product</v>
      </c>
      <c r="AA958" t="str">
        <f t="shared" si="190"/>
        <v>Bad</v>
      </c>
      <c r="AB958" t="str">
        <f t="shared" si="191"/>
        <v>Medium</v>
      </c>
      <c r="AC958">
        <f t="shared" si="192"/>
        <v>6321.4095000000007</v>
      </c>
      <c r="AD958">
        <f t="shared" si="193"/>
        <v>3440.1989999999996</v>
      </c>
      <c r="AE958">
        <f t="shared" si="194"/>
        <v>1019.9385000000001</v>
      </c>
    </row>
    <row r="959" spans="1:31" ht="15.75" customHeight="1" x14ac:dyDescent="0.2">
      <c r="A959" s="1"/>
      <c r="B959" s="6" t="s">
        <v>992</v>
      </c>
      <c r="C959" s="6" t="s">
        <v>25</v>
      </c>
      <c r="D959" s="6" t="s">
        <v>26</v>
      </c>
      <c r="E959" s="6" t="s">
        <v>20</v>
      </c>
      <c r="F959" s="6" t="s">
        <v>31</v>
      </c>
      <c r="G959" s="6" t="s">
        <v>44</v>
      </c>
      <c r="H959" s="7">
        <v>50.49</v>
      </c>
      <c r="I959" s="9">
        <v>9</v>
      </c>
      <c r="J959" s="7">
        <v>22.720500000000001</v>
      </c>
      <c r="K959" s="7">
        <v>477.13049999999998</v>
      </c>
      <c r="L959" s="12">
        <v>43475</v>
      </c>
      <c r="M959" s="14">
        <v>0.71944444444444444</v>
      </c>
      <c r="N959" s="6" t="s">
        <v>29</v>
      </c>
      <c r="O959" s="7">
        <v>454.41</v>
      </c>
      <c r="P959" s="2">
        <v>4.7619047620000003</v>
      </c>
      <c r="Q959" s="7">
        <v>22.720500000000001</v>
      </c>
      <c r="R959" s="8">
        <v>5.4</v>
      </c>
      <c r="S959" s="16">
        <f t="shared" si="182"/>
        <v>14725.115999999998</v>
      </c>
      <c r="T959" s="16">
        <f t="shared" si="183"/>
        <v>16.274999999999999</v>
      </c>
      <c r="U959" s="17">
        <f t="shared" si="184"/>
        <v>1022.49</v>
      </c>
      <c r="V959">
        <f t="shared" si="185"/>
        <v>44</v>
      </c>
      <c r="W959">
        <f t="shared" si="186"/>
        <v>595</v>
      </c>
      <c r="X959">
        <f t="shared" si="187"/>
        <v>44</v>
      </c>
      <c r="Y959" s="17">
        <f t="shared" si="188"/>
        <v>334.66172727272721</v>
      </c>
      <c r="Z959" t="str">
        <f t="shared" si="189"/>
        <v>Bad Product</v>
      </c>
      <c r="AA959" t="str">
        <f t="shared" si="190"/>
        <v>Bad</v>
      </c>
      <c r="AB959" t="str">
        <f t="shared" si="191"/>
        <v>Low</v>
      </c>
      <c r="AC959">
        <f t="shared" si="192"/>
        <v>6321.4095000000007</v>
      </c>
      <c r="AD959">
        <f t="shared" si="193"/>
        <v>3440.1989999999996</v>
      </c>
      <c r="AE959">
        <f t="shared" si="194"/>
        <v>1019.9385000000001</v>
      </c>
    </row>
    <row r="960" spans="1:31" ht="15.75" customHeight="1" x14ac:dyDescent="0.2">
      <c r="A960" s="1"/>
      <c r="B960" s="6" t="s">
        <v>993</v>
      </c>
      <c r="C960" s="6" t="s">
        <v>42</v>
      </c>
      <c r="D960" s="6" t="s">
        <v>43</v>
      </c>
      <c r="E960" s="6" t="s">
        <v>27</v>
      </c>
      <c r="F960" s="6" t="s">
        <v>31</v>
      </c>
      <c r="G960" s="6" t="s">
        <v>28</v>
      </c>
      <c r="H960" s="7">
        <v>46.02</v>
      </c>
      <c r="I960" s="9">
        <v>6</v>
      </c>
      <c r="J960" s="7">
        <v>13.805999999999999</v>
      </c>
      <c r="K960" s="7">
        <v>289.92599999999999</v>
      </c>
      <c r="L960" s="12">
        <v>43503</v>
      </c>
      <c r="M960" s="14">
        <v>0.66319444444444442</v>
      </c>
      <c r="N960" s="6" t="s">
        <v>29</v>
      </c>
      <c r="O960" s="7">
        <v>276.12</v>
      </c>
      <c r="P960" s="2">
        <v>4.7619047620000003</v>
      </c>
      <c r="Q960" s="7">
        <v>13.805999999999999</v>
      </c>
      <c r="R960" s="8">
        <v>7.1</v>
      </c>
      <c r="S960" s="16">
        <f t="shared" si="182"/>
        <v>14247.985499999999</v>
      </c>
      <c r="T960" s="16">
        <f t="shared" si="183"/>
        <v>16.274999999999999</v>
      </c>
      <c r="U960" s="17">
        <f t="shared" si="184"/>
        <v>1022.49</v>
      </c>
      <c r="V960">
        <f t="shared" si="185"/>
        <v>43</v>
      </c>
      <c r="W960">
        <f t="shared" si="186"/>
        <v>595</v>
      </c>
      <c r="X960">
        <f t="shared" si="187"/>
        <v>43</v>
      </c>
      <c r="Y960" s="17">
        <f t="shared" si="188"/>
        <v>331.3485</v>
      </c>
      <c r="Z960" t="str">
        <f t="shared" si="189"/>
        <v>Bad Product</v>
      </c>
      <c r="AA960" t="str">
        <f t="shared" si="190"/>
        <v>Bad</v>
      </c>
      <c r="AB960" t="str">
        <f t="shared" si="191"/>
        <v>Medium</v>
      </c>
      <c r="AC960">
        <f t="shared" si="192"/>
        <v>6321.4095000000007</v>
      </c>
      <c r="AD960">
        <f t="shared" si="193"/>
        <v>3440.1989999999996</v>
      </c>
      <c r="AE960">
        <f t="shared" si="194"/>
        <v>1019.9385000000001</v>
      </c>
    </row>
    <row r="961" spans="1:31" ht="15.75" customHeight="1" x14ac:dyDescent="0.2">
      <c r="A961" s="1"/>
      <c r="B961" s="6" t="s">
        <v>994</v>
      </c>
      <c r="C961" s="6" t="s">
        <v>25</v>
      </c>
      <c r="D961" s="6" t="s">
        <v>26</v>
      </c>
      <c r="E961" s="6" t="s">
        <v>27</v>
      </c>
      <c r="F961" s="6" t="s">
        <v>21</v>
      </c>
      <c r="G961" s="6" t="s">
        <v>32</v>
      </c>
      <c r="H961" s="7">
        <v>15.8</v>
      </c>
      <c r="I961" s="9">
        <v>10</v>
      </c>
      <c r="J961" s="7">
        <v>7.9</v>
      </c>
      <c r="K961" s="7">
        <v>165.9</v>
      </c>
      <c r="L961" s="12">
        <v>43474</v>
      </c>
      <c r="M961" s="14">
        <v>0.50486111111111109</v>
      </c>
      <c r="N961" s="6" t="s">
        <v>29</v>
      </c>
      <c r="O961" s="7">
        <v>158</v>
      </c>
      <c r="P961" s="2">
        <v>4.7619047620000003</v>
      </c>
      <c r="Q961" s="7">
        <v>7.9</v>
      </c>
      <c r="R961" s="8">
        <v>7.8</v>
      </c>
      <c r="S961" s="16">
        <f t="shared" si="182"/>
        <v>13958.059499999999</v>
      </c>
      <c r="T961" s="16">
        <f t="shared" si="183"/>
        <v>16.274999999999999</v>
      </c>
      <c r="U961" s="17">
        <f t="shared" si="184"/>
        <v>1022.49</v>
      </c>
      <c r="V961">
        <f t="shared" si="185"/>
        <v>42</v>
      </c>
      <c r="W961">
        <f t="shared" si="186"/>
        <v>595</v>
      </c>
      <c r="X961">
        <f t="shared" si="187"/>
        <v>42</v>
      </c>
      <c r="Y961" s="17">
        <f t="shared" si="188"/>
        <v>332.33474999999999</v>
      </c>
      <c r="Z961" t="str">
        <f t="shared" si="189"/>
        <v>Bad Product</v>
      </c>
      <c r="AA961" t="str">
        <f t="shared" si="190"/>
        <v>Bad</v>
      </c>
      <c r="AB961" t="str">
        <f t="shared" si="191"/>
        <v>Medium</v>
      </c>
      <c r="AC961">
        <f t="shared" si="192"/>
        <v>6031.4835000000003</v>
      </c>
      <c r="AD961">
        <f t="shared" si="193"/>
        <v>3440.1989999999996</v>
      </c>
      <c r="AE961">
        <f t="shared" si="194"/>
        <v>1019.9385000000001</v>
      </c>
    </row>
    <row r="962" spans="1:31" ht="15.75" customHeight="1" x14ac:dyDescent="0.2">
      <c r="A962" s="1"/>
      <c r="B962" s="6" t="s">
        <v>995</v>
      </c>
      <c r="C962" s="6" t="s">
        <v>18</v>
      </c>
      <c r="D962" s="6" t="s">
        <v>19</v>
      </c>
      <c r="E962" s="6" t="s">
        <v>20</v>
      </c>
      <c r="F962" s="6" t="s">
        <v>21</v>
      </c>
      <c r="G962" s="6" t="s">
        <v>44</v>
      </c>
      <c r="H962" s="7">
        <v>98.66</v>
      </c>
      <c r="I962" s="9">
        <v>9</v>
      </c>
      <c r="J962" s="7">
        <v>44.396999999999998</v>
      </c>
      <c r="K962" s="7">
        <v>932.33699999999999</v>
      </c>
      <c r="L962" s="12">
        <v>43515</v>
      </c>
      <c r="M962" s="14">
        <v>0.62986111111111109</v>
      </c>
      <c r="N962" s="6" t="s">
        <v>29</v>
      </c>
      <c r="O962" s="7">
        <v>887.94</v>
      </c>
      <c r="P962" s="2">
        <v>4.7619047620000003</v>
      </c>
      <c r="Q962" s="7">
        <v>44.396999999999998</v>
      </c>
      <c r="R962" s="8">
        <v>8.4</v>
      </c>
      <c r="S962" s="16">
        <f t="shared" si="182"/>
        <v>13792.159499999998</v>
      </c>
      <c r="T962" s="16">
        <f t="shared" si="183"/>
        <v>16.274999999999999</v>
      </c>
      <c r="U962" s="17">
        <f t="shared" si="184"/>
        <v>1022.49</v>
      </c>
      <c r="V962">
        <f t="shared" si="185"/>
        <v>41</v>
      </c>
      <c r="W962">
        <f t="shared" si="186"/>
        <v>595</v>
      </c>
      <c r="X962">
        <f t="shared" si="187"/>
        <v>41</v>
      </c>
      <c r="Y962" s="17">
        <f t="shared" si="188"/>
        <v>336.3941341463414</v>
      </c>
      <c r="Z962" t="str">
        <f t="shared" si="189"/>
        <v>Good Product</v>
      </c>
      <c r="AA962" t="str">
        <f t="shared" si="190"/>
        <v>Good</v>
      </c>
      <c r="AB962" t="str">
        <f t="shared" si="191"/>
        <v>High</v>
      </c>
      <c r="AC962">
        <f t="shared" si="192"/>
        <v>6031.4835000000003</v>
      </c>
      <c r="AD962">
        <f t="shared" si="193"/>
        <v>3440.1989999999996</v>
      </c>
      <c r="AE962">
        <f t="shared" si="194"/>
        <v>1019.9385000000001</v>
      </c>
    </row>
    <row r="963" spans="1:31" ht="15.75" customHeight="1" x14ac:dyDescent="0.2">
      <c r="A963" s="1"/>
      <c r="B963" s="6" t="s">
        <v>996</v>
      </c>
      <c r="C963" s="6" t="s">
        <v>25</v>
      </c>
      <c r="D963" s="6" t="s">
        <v>26</v>
      </c>
      <c r="E963" s="6" t="s">
        <v>20</v>
      </c>
      <c r="F963" s="6" t="s">
        <v>31</v>
      </c>
      <c r="G963" s="6" t="s">
        <v>46</v>
      </c>
      <c r="H963" s="7">
        <v>91.98</v>
      </c>
      <c r="I963" s="9">
        <v>1</v>
      </c>
      <c r="J963" s="7">
        <v>4.5990000000000002</v>
      </c>
      <c r="K963" s="7">
        <v>96.578999999999994</v>
      </c>
      <c r="L963" s="12">
        <v>43542</v>
      </c>
      <c r="M963" s="14">
        <v>0.64513888888888893</v>
      </c>
      <c r="N963" s="6" t="s">
        <v>29</v>
      </c>
      <c r="O963" s="7">
        <v>91.98</v>
      </c>
      <c r="P963" s="2">
        <v>4.7619047620000003</v>
      </c>
      <c r="Q963" s="7">
        <v>4.5990000000000002</v>
      </c>
      <c r="R963" s="8">
        <v>9.8000000000000007</v>
      </c>
      <c r="S963" s="16">
        <f t="shared" si="182"/>
        <v>12859.822500000002</v>
      </c>
      <c r="T963" s="16">
        <f t="shared" si="183"/>
        <v>16.274999999999999</v>
      </c>
      <c r="U963" s="17">
        <f t="shared" si="184"/>
        <v>1022.49</v>
      </c>
      <c r="V963">
        <f t="shared" si="185"/>
        <v>40</v>
      </c>
      <c r="W963">
        <f t="shared" si="186"/>
        <v>595</v>
      </c>
      <c r="X963">
        <f t="shared" si="187"/>
        <v>40</v>
      </c>
      <c r="Y963" s="17">
        <f t="shared" si="188"/>
        <v>321.49556250000006</v>
      </c>
      <c r="Z963" t="str">
        <f t="shared" si="189"/>
        <v>Good Product</v>
      </c>
      <c r="AA963" t="str">
        <f t="shared" si="190"/>
        <v>Bad</v>
      </c>
      <c r="AB963" t="str">
        <f t="shared" si="191"/>
        <v>High</v>
      </c>
      <c r="AC963">
        <f t="shared" si="192"/>
        <v>6031.4835000000003</v>
      </c>
      <c r="AD963">
        <f t="shared" si="193"/>
        <v>3440.1989999999996</v>
      </c>
      <c r="AE963">
        <f t="shared" si="194"/>
        <v>1019.9385000000001</v>
      </c>
    </row>
    <row r="964" spans="1:31" ht="15.75" customHeight="1" x14ac:dyDescent="0.2">
      <c r="A964" s="1"/>
      <c r="B964" s="6" t="s">
        <v>997</v>
      </c>
      <c r="C964" s="6" t="s">
        <v>18</v>
      </c>
      <c r="D964" s="6" t="s">
        <v>19</v>
      </c>
      <c r="E964" s="6" t="s">
        <v>20</v>
      </c>
      <c r="F964" s="6" t="s">
        <v>31</v>
      </c>
      <c r="G964" s="6" t="s">
        <v>28</v>
      </c>
      <c r="H964" s="7">
        <v>20.89</v>
      </c>
      <c r="I964" s="9">
        <v>2</v>
      </c>
      <c r="J964" s="7">
        <v>2.089</v>
      </c>
      <c r="K964" s="7">
        <v>43.869</v>
      </c>
      <c r="L964" s="12">
        <v>43501</v>
      </c>
      <c r="M964" s="14">
        <v>0.78125</v>
      </c>
      <c r="N964" s="6" t="s">
        <v>29</v>
      </c>
      <c r="O964" s="7">
        <v>41.78</v>
      </c>
      <c r="P964" s="2">
        <v>4.7619047620000003</v>
      </c>
      <c r="Q964" s="7">
        <v>2.089</v>
      </c>
      <c r="R964" s="8">
        <v>9.8000000000000007</v>
      </c>
      <c r="S964" s="16">
        <f t="shared" ref="S964:S1002" si="195">SUM(K964:K1963)</f>
        <v>12763.2435</v>
      </c>
      <c r="T964" s="16">
        <f t="shared" ref="T964:T1002" si="196">MIN(K964:K1963)</f>
        <v>16.274999999999999</v>
      </c>
      <c r="U964" s="17">
        <f t="shared" ref="U964:U1002" si="197">MAX(K964:K1963)</f>
        <v>1022.49</v>
      </c>
      <c r="V964">
        <f t="shared" ref="V964:V1002" si="198">COUNT(R964:R1963)</f>
        <v>39</v>
      </c>
      <c r="W964">
        <f t="shared" ref="W964:W1002" si="199">COUNTBLANK(B1929:R1963)</f>
        <v>595</v>
      </c>
      <c r="X964">
        <f t="shared" ref="X964:X1002" si="200">COUNTA(C964:C1963)</f>
        <v>39</v>
      </c>
      <c r="Y964" s="17">
        <f t="shared" ref="Y964:Y1002" si="201">AVERAGE(K964:K1963)</f>
        <v>327.26265384615385</v>
      </c>
      <c r="Z964" t="str">
        <f t="shared" ref="Z964:Z1002" si="202">IF(R964&gt;8,"Good Product","Bad Product")</f>
        <v>Good Product</v>
      </c>
      <c r="AA964" t="str">
        <f t="shared" ref="AA964:AA1002" si="203">IF(AND(R964&gt;8,K964&gt;500),"Good","Bad")</f>
        <v>Bad</v>
      </c>
      <c r="AB964" t="str">
        <f t="shared" ref="AB964:AB1002" si="204">IF(R964&gt;8,"High", IF(R964&lt;6.5,"Low","Medium"))</f>
        <v>High</v>
      </c>
      <c r="AC964">
        <f t="shared" ref="AC964:AC1002" si="205">SUMIF(C964:C1963,"B",K964:K1963)</f>
        <v>6031.4835000000003</v>
      </c>
      <c r="AD964">
        <f t="shared" ref="AD964:AD1002" si="206">SUMIFS(K964:K1963,C964:C1963,"B",F964:F1963,"Female")</f>
        <v>3440.1989999999996</v>
      </c>
      <c r="AE964">
        <f t="shared" ref="AE964:AE1002" si="207">SUMIFS(K964:K1963,C964:C1963,"A",F964:F1963,"Male")</f>
        <v>1019.9385000000001</v>
      </c>
    </row>
    <row r="965" spans="1:31" ht="15.75" customHeight="1" x14ac:dyDescent="0.2">
      <c r="A965" s="1"/>
      <c r="B965" s="6" t="s">
        <v>998</v>
      </c>
      <c r="C965" s="6" t="s">
        <v>18</v>
      </c>
      <c r="D965" s="6" t="s">
        <v>19</v>
      </c>
      <c r="E965" s="6" t="s">
        <v>27</v>
      </c>
      <c r="F965" s="6" t="s">
        <v>21</v>
      </c>
      <c r="G965" s="6" t="s">
        <v>46</v>
      </c>
      <c r="H965" s="7">
        <v>15.5</v>
      </c>
      <c r="I965" s="9">
        <v>1</v>
      </c>
      <c r="J965" s="7">
        <v>0.77500000000000002</v>
      </c>
      <c r="K965" s="7">
        <v>16.274999999999999</v>
      </c>
      <c r="L965" s="12">
        <v>43543</v>
      </c>
      <c r="M965" s="14">
        <v>0.64097222222222228</v>
      </c>
      <c r="N965" s="6" t="s">
        <v>33</v>
      </c>
      <c r="O965" s="7">
        <v>15.5</v>
      </c>
      <c r="P965" s="2">
        <v>4.7619047620000003</v>
      </c>
      <c r="Q965" s="7">
        <v>0.77500000000000002</v>
      </c>
      <c r="R965" s="8">
        <v>7.4</v>
      </c>
      <c r="S965" s="16">
        <f t="shared" si="195"/>
        <v>12719.374500000002</v>
      </c>
      <c r="T965" s="16">
        <f t="shared" si="196"/>
        <v>16.274999999999999</v>
      </c>
      <c r="U965" s="17">
        <f t="shared" si="197"/>
        <v>1022.49</v>
      </c>
      <c r="V965">
        <f t="shared" si="198"/>
        <v>38</v>
      </c>
      <c r="W965">
        <f t="shared" si="199"/>
        <v>595</v>
      </c>
      <c r="X965">
        <f t="shared" si="200"/>
        <v>38</v>
      </c>
      <c r="Y965" s="17">
        <f t="shared" si="201"/>
        <v>334.72038157894741</v>
      </c>
      <c r="Z965" t="str">
        <f t="shared" si="202"/>
        <v>Bad Product</v>
      </c>
      <c r="AA965" t="str">
        <f t="shared" si="203"/>
        <v>Bad</v>
      </c>
      <c r="AB965" t="str">
        <f t="shared" si="204"/>
        <v>Medium</v>
      </c>
      <c r="AC965">
        <f t="shared" si="205"/>
        <v>6031.4835000000003</v>
      </c>
      <c r="AD965">
        <f t="shared" si="206"/>
        <v>3440.1989999999996</v>
      </c>
      <c r="AE965">
        <f t="shared" si="207"/>
        <v>976.06949999999995</v>
      </c>
    </row>
    <row r="966" spans="1:31" ht="15.75" customHeight="1" x14ac:dyDescent="0.2">
      <c r="A966" s="1"/>
      <c r="B966" s="6" t="s">
        <v>999</v>
      </c>
      <c r="C966" s="6" t="s">
        <v>25</v>
      </c>
      <c r="D966" s="6" t="s">
        <v>26</v>
      </c>
      <c r="E966" s="6" t="s">
        <v>20</v>
      </c>
      <c r="F966" s="6" t="s">
        <v>31</v>
      </c>
      <c r="G966" s="6" t="s">
        <v>28</v>
      </c>
      <c r="H966" s="7">
        <v>96.82</v>
      </c>
      <c r="I966" s="9">
        <v>3</v>
      </c>
      <c r="J966" s="7">
        <v>14.523</v>
      </c>
      <c r="K966" s="7">
        <v>304.983</v>
      </c>
      <c r="L966" s="12">
        <v>43554</v>
      </c>
      <c r="M966" s="14">
        <v>0.85902777777777772</v>
      </c>
      <c r="N966" s="6" t="s">
        <v>29</v>
      </c>
      <c r="O966" s="7">
        <v>290.45999999999998</v>
      </c>
      <c r="P966" s="2">
        <v>4.7619047620000003</v>
      </c>
      <c r="Q966" s="7">
        <v>14.523</v>
      </c>
      <c r="R966" s="8">
        <v>6.7</v>
      </c>
      <c r="S966" s="16">
        <f t="shared" si="195"/>
        <v>12703.0995</v>
      </c>
      <c r="T966" s="16">
        <f t="shared" si="196"/>
        <v>26.7225</v>
      </c>
      <c r="U966" s="17">
        <f t="shared" si="197"/>
        <v>1022.49</v>
      </c>
      <c r="V966">
        <f t="shared" si="198"/>
        <v>37</v>
      </c>
      <c r="W966">
        <f t="shared" si="199"/>
        <v>595</v>
      </c>
      <c r="X966">
        <f t="shared" si="200"/>
        <v>37</v>
      </c>
      <c r="Y966" s="17">
        <f t="shared" si="201"/>
        <v>343.32701351351352</v>
      </c>
      <c r="Z966" t="str">
        <f t="shared" si="202"/>
        <v>Bad Product</v>
      </c>
      <c r="AA966" t="str">
        <f t="shared" si="203"/>
        <v>Bad</v>
      </c>
      <c r="AB966" t="str">
        <f t="shared" si="204"/>
        <v>Medium</v>
      </c>
      <c r="AC966">
        <f t="shared" si="205"/>
        <v>6031.4835000000003</v>
      </c>
      <c r="AD966">
        <f t="shared" si="206"/>
        <v>3440.1989999999996</v>
      </c>
      <c r="AE966">
        <f t="shared" si="207"/>
        <v>976.06949999999995</v>
      </c>
    </row>
    <row r="967" spans="1:31" ht="15.75" customHeight="1" x14ac:dyDescent="0.2">
      <c r="A967" s="1"/>
      <c r="B967" s="6" t="s">
        <v>1000</v>
      </c>
      <c r="C967" s="6" t="s">
        <v>42</v>
      </c>
      <c r="D967" s="6" t="s">
        <v>43</v>
      </c>
      <c r="E967" s="6" t="s">
        <v>27</v>
      </c>
      <c r="F967" s="6" t="s">
        <v>31</v>
      </c>
      <c r="G967" s="6" t="s">
        <v>44</v>
      </c>
      <c r="H967" s="7">
        <v>33.33</v>
      </c>
      <c r="I967" s="9">
        <v>2</v>
      </c>
      <c r="J967" s="7">
        <v>3.3330000000000002</v>
      </c>
      <c r="K967" s="7">
        <v>69.992999999999995</v>
      </c>
      <c r="L967" s="12">
        <v>43491</v>
      </c>
      <c r="M967" s="14">
        <v>0.6118055555555556</v>
      </c>
      <c r="N967" s="6" t="s">
        <v>33</v>
      </c>
      <c r="O967" s="7">
        <v>66.66</v>
      </c>
      <c r="P967" s="2">
        <v>4.7619047620000003</v>
      </c>
      <c r="Q967" s="7">
        <v>3.3330000000000002</v>
      </c>
      <c r="R967" s="8">
        <v>6.4</v>
      </c>
      <c r="S967" s="16">
        <f t="shared" si="195"/>
        <v>12398.1165</v>
      </c>
      <c r="T967" s="16">
        <f t="shared" si="196"/>
        <v>26.7225</v>
      </c>
      <c r="U967" s="17">
        <f t="shared" si="197"/>
        <v>1022.49</v>
      </c>
      <c r="V967">
        <f t="shared" si="198"/>
        <v>36</v>
      </c>
      <c r="W967">
        <f t="shared" si="199"/>
        <v>595</v>
      </c>
      <c r="X967">
        <f t="shared" si="200"/>
        <v>36</v>
      </c>
      <c r="Y967" s="17">
        <f t="shared" si="201"/>
        <v>344.39212500000002</v>
      </c>
      <c r="Z967" t="str">
        <f t="shared" si="202"/>
        <v>Bad Product</v>
      </c>
      <c r="AA967" t="str">
        <f t="shared" si="203"/>
        <v>Bad</v>
      </c>
      <c r="AB967" t="str">
        <f t="shared" si="204"/>
        <v>Low</v>
      </c>
      <c r="AC967">
        <f t="shared" si="205"/>
        <v>6031.4835000000003</v>
      </c>
      <c r="AD967">
        <f t="shared" si="206"/>
        <v>3440.1989999999996</v>
      </c>
      <c r="AE967">
        <f t="shared" si="207"/>
        <v>976.06949999999995</v>
      </c>
    </row>
    <row r="968" spans="1:31" ht="15.75" customHeight="1" x14ac:dyDescent="0.2">
      <c r="A968" s="1"/>
      <c r="B968" s="6" t="s">
        <v>1001</v>
      </c>
      <c r="C968" s="6" t="s">
        <v>42</v>
      </c>
      <c r="D968" s="6" t="s">
        <v>43</v>
      </c>
      <c r="E968" s="6" t="s">
        <v>27</v>
      </c>
      <c r="F968" s="6" t="s">
        <v>21</v>
      </c>
      <c r="G968" s="6" t="s">
        <v>28</v>
      </c>
      <c r="H968" s="7">
        <v>38.270000000000003</v>
      </c>
      <c r="I968" s="9">
        <v>2</v>
      </c>
      <c r="J968" s="7">
        <v>3.827</v>
      </c>
      <c r="K968" s="7">
        <v>80.367000000000004</v>
      </c>
      <c r="L968" s="12">
        <v>43526</v>
      </c>
      <c r="M968" s="14">
        <v>0.76249999999999996</v>
      </c>
      <c r="N968" s="6" t="s">
        <v>33</v>
      </c>
      <c r="O968" s="7">
        <v>76.540000000000006</v>
      </c>
      <c r="P968" s="2">
        <v>4.7619047620000003</v>
      </c>
      <c r="Q968" s="7">
        <v>3.827</v>
      </c>
      <c r="R968" s="8">
        <v>5.8</v>
      </c>
      <c r="S968" s="16">
        <f t="shared" si="195"/>
        <v>12328.123500000002</v>
      </c>
      <c r="T968" s="16">
        <f t="shared" si="196"/>
        <v>26.7225</v>
      </c>
      <c r="U968" s="17">
        <f t="shared" si="197"/>
        <v>1022.49</v>
      </c>
      <c r="V968">
        <f t="shared" si="198"/>
        <v>35</v>
      </c>
      <c r="W968">
        <f t="shared" si="199"/>
        <v>595</v>
      </c>
      <c r="X968">
        <f t="shared" si="200"/>
        <v>35</v>
      </c>
      <c r="Y968" s="17">
        <f t="shared" si="201"/>
        <v>352.23210000000006</v>
      </c>
      <c r="Z968" t="str">
        <f t="shared" si="202"/>
        <v>Bad Product</v>
      </c>
      <c r="AA968" t="str">
        <f t="shared" si="203"/>
        <v>Bad</v>
      </c>
      <c r="AB968" t="str">
        <f t="shared" si="204"/>
        <v>Low</v>
      </c>
      <c r="AC968">
        <f t="shared" si="205"/>
        <v>5961.4904999999999</v>
      </c>
      <c r="AD968">
        <f t="shared" si="206"/>
        <v>3440.1989999999996</v>
      </c>
      <c r="AE968">
        <f t="shared" si="207"/>
        <v>976.06949999999995</v>
      </c>
    </row>
    <row r="969" spans="1:31" ht="15.75" customHeight="1" x14ac:dyDescent="0.2">
      <c r="A969" s="1"/>
      <c r="B969" s="6" t="s">
        <v>1002</v>
      </c>
      <c r="C969" s="6" t="s">
        <v>18</v>
      </c>
      <c r="D969" s="6" t="s">
        <v>19</v>
      </c>
      <c r="E969" s="6" t="s">
        <v>27</v>
      </c>
      <c r="F969" s="6" t="s">
        <v>21</v>
      </c>
      <c r="G969" s="6" t="s">
        <v>32</v>
      </c>
      <c r="H969" s="7">
        <v>33.299999999999997</v>
      </c>
      <c r="I969" s="9">
        <v>9</v>
      </c>
      <c r="J969" s="7">
        <v>14.984999999999999</v>
      </c>
      <c r="K969" s="7">
        <v>314.685</v>
      </c>
      <c r="L969" s="12">
        <v>43528</v>
      </c>
      <c r="M969" s="14">
        <v>0.64375000000000004</v>
      </c>
      <c r="N969" s="6" t="s">
        <v>23</v>
      </c>
      <c r="O969" s="7">
        <v>299.7</v>
      </c>
      <c r="P969" s="2">
        <v>4.7619047620000003</v>
      </c>
      <c r="Q969" s="7">
        <v>14.984999999999999</v>
      </c>
      <c r="R969" s="8">
        <v>7.2</v>
      </c>
      <c r="S969" s="16">
        <f t="shared" si="195"/>
        <v>12247.7565</v>
      </c>
      <c r="T969" s="16">
        <f t="shared" si="196"/>
        <v>26.7225</v>
      </c>
      <c r="U969" s="17">
        <f t="shared" si="197"/>
        <v>1022.49</v>
      </c>
      <c r="V969">
        <f t="shared" si="198"/>
        <v>34</v>
      </c>
      <c r="W969">
        <f t="shared" si="199"/>
        <v>595</v>
      </c>
      <c r="X969">
        <f t="shared" si="200"/>
        <v>34</v>
      </c>
      <c r="Y969" s="17">
        <f t="shared" si="201"/>
        <v>360.22813235294115</v>
      </c>
      <c r="Z969" t="str">
        <f t="shared" si="202"/>
        <v>Bad Product</v>
      </c>
      <c r="AA969" t="str">
        <f t="shared" si="203"/>
        <v>Bad</v>
      </c>
      <c r="AB969" t="str">
        <f t="shared" si="204"/>
        <v>Medium</v>
      </c>
      <c r="AC969">
        <f t="shared" si="205"/>
        <v>5881.1235000000006</v>
      </c>
      <c r="AD969">
        <f t="shared" si="206"/>
        <v>3359.8320000000003</v>
      </c>
      <c r="AE969">
        <f t="shared" si="207"/>
        <v>976.06949999999995</v>
      </c>
    </row>
    <row r="970" spans="1:31" ht="15.75" customHeight="1" x14ac:dyDescent="0.2">
      <c r="A970" s="1"/>
      <c r="B970" s="6" t="s">
        <v>1003</v>
      </c>
      <c r="C970" s="6" t="s">
        <v>18</v>
      </c>
      <c r="D970" s="6" t="s">
        <v>19</v>
      </c>
      <c r="E970" s="6" t="s">
        <v>20</v>
      </c>
      <c r="F970" s="6" t="s">
        <v>31</v>
      </c>
      <c r="G970" s="6" t="s">
        <v>32</v>
      </c>
      <c r="H970" s="7">
        <v>81.010000000000005</v>
      </c>
      <c r="I970" s="9">
        <v>3</v>
      </c>
      <c r="J970" s="7">
        <v>12.1515</v>
      </c>
      <c r="K970" s="7">
        <v>255.1815</v>
      </c>
      <c r="L970" s="12">
        <v>43478</v>
      </c>
      <c r="M970" s="14">
        <v>0.53819444444444442</v>
      </c>
      <c r="N970" s="6" t="s">
        <v>33</v>
      </c>
      <c r="O970" s="7">
        <v>243.03</v>
      </c>
      <c r="P970" s="2">
        <v>4.7619047620000003</v>
      </c>
      <c r="Q970" s="7">
        <v>12.1515</v>
      </c>
      <c r="R970" s="8">
        <v>9.3000000000000007</v>
      </c>
      <c r="S970" s="16">
        <f t="shared" si="195"/>
        <v>11933.071499999998</v>
      </c>
      <c r="T970" s="16">
        <f t="shared" si="196"/>
        <v>26.7225</v>
      </c>
      <c r="U970" s="17">
        <f t="shared" si="197"/>
        <v>1022.49</v>
      </c>
      <c r="V970">
        <f t="shared" si="198"/>
        <v>33</v>
      </c>
      <c r="W970">
        <f t="shared" si="199"/>
        <v>595</v>
      </c>
      <c r="X970">
        <f t="shared" si="200"/>
        <v>33</v>
      </c>
      <c r="Y970" s="17">
        <f t="shared" si="201"/>
        <v>361.60822727272722</v>
      </c>
      <c r="Z970" t="str">
        <f t="shared" si="202"/>
        <v>Good Product</v>
      </c>
      <c r="AA970" t="str">
        <f t="shared" si="203"/>
        <v>Bad</v>
      </c>
      <c r="AB970" t="str">
        <f t="shared" si="204"/>
        <v>High</v>
      </c>
      <c r="AC970">
        <f t="shared" si="205"/>
        <v>5881.1235000000006</v>
      </c>
      <c r="AD970">
        <f t="shared" si="206"/>
        <v>3359.8320000000003</v>
      </c>
      <c r="AE970">
        <f t="shared" si="207"/>
        <v>976.06949999999995</v>
      </c>
    </row>
    <row r="971" spans="1:31" ht="15.75" customHeight="1" x14ac:dyDescent="0.2">
      <c r="A971" s="1"/>
      <c r="B971" s="6" t="s">
        <v>1004</v>
      </c>
      <c r="C971" s="6" t="s">
        <v>18</v>
      </c>
      <c r="D971" s="6" t="s">
        <v>19</v>
      </c>
      <c r="E971" s="6" t="s">
        <v>27</v>
      </c>
      <c r="F971" s="6" t="s">
        <v>21</v>
      </c>
      <c r="G971" s="6" t="s">
        <v>22</v>
      </c>
      <c r="H971" s="7">
        <v>15.8</v>
      </c>
      <c r="I971" s="9">
        <v>3</v>
      </c>
      <c r="J971" s="7">
        <v>2.37</v>
      </c>
      <c r="K971" s="7">
        <v>49.77</v>
      </c>
      <c r="L971" s="12">
        <v>43549</v>
      </c>
      <c r="M971" s="14">
        <v>0.75138888888888888</v>
      </c>
      <c r="N971" s="6" t="s">
        <v>29</v>
      </c>
      <c r="O971" s="7">
        <v>47.4</v>
      </c>
      <c r="P971" s="2">
        <v>4.7619047620000003</v>
      </c>
      <c r="Q971" s="7">
        <v>2.37</v>
      </c>
      <c r="R971" s="8">
        <v>9.5</v>
      </c>
      <c r="S971" s="16">
        <f t="shared" si="195"/>
        <v>11677.89</v>
      </c>
      <c r="T971" s="16">
        <f t="shared" si="196"/>
        <v>26.7225</v>
      </c>
      <c r="U971" s="17">
        <f t="shared" si="197"/>
        <v>1022.49</v>
      </c>
      <c r="V971">
        <f t="shared" si="198"/>
        <v>32</v>
      </c>
      <c r="W971">
        <f t="shared" si="199"/>
        <v>595</v>
      </c>
      <c r="X971">
        <f t="shared" si="200"/>
        <v>32</v>
      </c>
      <c r="Y971" s="17">
        <f t="shared" si="201"/>
        <v>364.93406249999998</v>
      </c>
      <c r="Z971" t="str">
        <f t="shared" si="202"/>
        <v>Good Product</v>
      </c>
      <c r="AA971" t="str">
        <f t="shared" si="203"/>
        <v>Bad</v>
      </c>
      <c r="AB971" t="str">
        <f t="shared" si="204"/>
        <v>High</v>
      </c>
      <c r="AC971">
        <f t="shared" si="205"/>
        <v>5881.1235000000006</v>
      </c>
      <c r="AD971">
        <f t="shared" si="206"/>
        <v>3359.8320000000003</v>
      </c>
      <c r="AE971">
        <f t="shared" si="207"/>
        <v>720.88800000000003</v>
      </c>
    </row>
    <row r="972" spans="1:31" ht="15.75" customHeight="1" x14ac:dyDescent="0.2">
      <c r="A972" s="1"/>
      <c r="B972" s="6" t="s">
        <v>1005</v>
      </c>
      <c r="C972" s="6" t="s">
        <v>42</v>
      </c>
      <c r="D972" s="6" t="s">
        <v>43</v>
      </c>
      <c r="E972" s="6" t="s">
        <v>20</v>
      </c>
      <c r="F972" s="6" t="s">
        <v>21</v>
      </c>
      <c r="G972" s="6" t="s">
        <v>28</v>
      </c>
      <c r="H972" s="7">
        <v>34.49</v>
      </c>
      <c r="I972" s="9">
        <v>5</v>
      </c>
      <c r="J972" s="7">
        <v>8.6225000000000005</v>
      </c>
      <c r="K972" s="7">
        <v>181.07249999999999</v>
      </c>
      <c r="L972" s="12">
        <v>43535</v>
      </c>
      <c r="M972" s="14">
        <v>0.82222222222222219</v>
      </c>
      <c r="N972" s="6" t="s">
        <v>33</v>
      </c>
      <c r="O972" s="7">
        <v>172.45</v>
      </c>
      <c r="P972" s="2">
        <v>4.7619047620000003</v>
      </c>
      <c r="Q972" s="7">
        <v>8.6225000000000005</v>
      </c>
      <c r="R972" s="8">
        <v>9</v>
      </c>
      <c r="S972" s="16">
        <f t="shared" si="195"/>
        <v>11628.119999999999</v>
      </c>
      <c r="T972" s="16">
        <f t="shared" si="196"/>
        <v>26.7225</v>
      </c>
      <c r="U972" s="17">
        <f t="shared" si="197"/>
        <v>1022.49</v>
      </c>
      <c r="V972">
        <f t="shared" si="198"/>
        <v>31</v>
      </c>
      <c r="W972">
        <f t="shared" si="199"/>
        <v>595</v>
      </c>
      <c r="X972">
        <f t="shared" si="200"/>
        <v>31</v>
      </c>
      <c r="Y972" s="17">
        <f t="shared" si="201"/>
        <v>375.10064516129029</v>
      </c>
      <c r="Z972" t="str">
        <f t="shared" si="202"/>
        <v>Good Product</v>
      </c>
      <c r="AA972" t="str">
        <f t="shared" si="203"/>
        <v>Bad</v>
      </c>
      <c r="AB972" t="str">
        <f t="shared" si="204"/>
        <v>High</v>
      </c>
      <c r="AC972">
        <f t="shared" si="205"/>
        <v>5881.1235000000006</v>
      </c>
      <c r="AD972">
        <f t="shared" si="206"/>
        <v>3359.8320000000003</v>
      </c>
      <c r="AE972">
        <f t="shared" si="207"/>
        <v>720.88800000000003</v>
      </c>
    </row>
    <row r="973" spans="1:31" ht="15.75" customHeight="1" x14ac:dyDescent="0.2">
      <c r="A973" s="1"/>
      <c r="B973" s="6" t="s">
        <v>1006</v>
      </c>
      <c r="C973" s="6" t="s">
        <v>42</v>
      </c>
      <c r="D973" s="6" t="s">
        <v>43</v>
      </c>
      <c r="E973" s="6" t="s">
        <v>20</v>
      </c>
      <c r="F973" s="6" t="s">
        <v>21</v>
      </c>
      <c r="G973" s="6" t="s">
        <v>44</v>
      </c>
      <c r="H973" s="7">
        <v>84.63</v>
      </c>
      <c r="I973" s="9">
        <v>10</v>
      </c>
      <c r="J973" s="7">
        <v>42.314999999999998</v>
      </c>
      <c r="K973" s="7">
        <v>888.61500000000001</v>
      </c>
      <c r="L973" s="12">
        <v>43466</v>
      </c>
      <c r="M973" s="14">
        <v>0.48333333333333334</v>
      </c>
      <c r="N973" s="6" t="s">
        <v>33</v>
      </c>
      <c r="O973" s="7">
        <v>846.3</v>
      </c>
      <c r="P973" s="2">
        <v>4.7619047620000003</v>
      </c>
      <c r="Q973" s="7">
        <v>42.314999999999998</v>
      </c>
      <c r="R973" s="8">
        <v>9</v>
      </c>
      <c r="S973" s="16">
        <f t="shared" si="195"/>
        <v>11447.047500000001</v>
      </c>
      <c r="T973" s="16">
        <f t="shared" si="196"/>
        <v>26.7225</v>
      </c>
      <c r="U973" s="17">
        <f t="shared" si="197"/>
        <v>1022.49</v>
      </c>
      <c r="V973">
        <f t="shared" si="198"/>
        <v>30</v>
      </c>
      <c r="W973">
        <f t="shared" si="199"/>
        <v>595</v>
      </c>
      <c r="X973">
        <f t="shared" si="200"/>
        <v>30</v>
      </c>
      <c r="Y973" s="17">
        <f t="shared" si="201"/>
        <v>381.56825000000003</v>
      </c>
      <c r="Z973" t="str">
        <f t="shared" si="202"/>
        <v>Good Product</v>
      </c>
      <c r="AA973" t="str">
        <f t="shared" si="203"/>
        <v>Good</v>
      </c>
      <c r="AB973" t="str">
        <f t="shared" si="204"/>
        <v>High</v>
      </c>
      <c r="AC973">
        <f t="shared" si="205"/>
        <v>5700.0510000000004</v>
      </c>
      <c r="AD973">
        <f t="shared" si="206"/>
        <v>3178.7595000000001</v>
      </c>
      <c r="AE973">
        <f t="shared" si="207"/>
        <v>720.88800000000003</v>
      </c>
    </row>
    <row r="974" spans="1:31" ht="15.75" customHeight="1" x14ac:dyDescent="0.2">
      <c r="A974" s="1"/>
      <c r="B974" s="6" t="s">
        <v>1007</v>
      </c>
      <c r="C974" s="6" t="s">
        <v>42</v>
      </c>
      <c r="D974" s="6" t="s">
        <v>43</v>
      </c>
      <c r="E974" s="6" t="s">
        <v>20</v>
      </c>
      <c r="F974" s="6" t="s">
        <v>31</v>
      </c>
      <c r="G974" s="6" t="s">
        <v>32</v>
      </c>
      <c r="H974" s="7">
        <v>36.909999999999997</v>
      </c>
      <c r="I974" s="9">
        <v>7</v>
      </c>
      <c r="J974" s="7">
        <v>12.9185</v>
      </c>
      <c r="K974" s="7">
        <v>271.2885</v>
      </c>
      <c r="L974" s="12">
        <v>43506</v>
      </c>
      <c r="M974" s="14">
        <v>0.57708333333333328</v>
      </c>
      <c r="N974" s="6" t="s">
        <v>23</v>
      </c>
      <c r="O974" s="7">
        <v>258.37</v>
      </c>
      <c r="P974" s="2">
        <v>4.7619047620000003</v>
      </c>
      <c r="Q974" s="7">
        <v>12.9185</v>
      </c>
      <c r="R974" s="8">
        <v>6.7</v>
      </c>
      <c r="S974" s="16">
        <f t="shared" si="195"/>
        <v>10558.432499999999</v>
      </c>
      <c r="T974" s="16">
        <f t="shared" si="196"/>
        <v>26.7225</v>
      </c>
      <c r="U974" s="17">
        <f t="shared" si="197"/>
        <v>1022.49</v>
      </c>
      <c r="V974">
        <f t="shared" si="198"/>
        <v>29</v>
      </c>
      <c r="W974">
        <f t="shared" si="199"/>
        <v>595</v>
      </c>
      <c r="X974">
        <f t="shared" si="200"/>
        <v>29</v>
      </c>
      <c r="Y974" s="17">
        <f t="shared" si="201"/>
        <v>364.0838793103448</v>
      </c>
      <c r="Z974" t="str">
        <f t="shared" si="202"/>
        <v>Bad Product</v>
      </c>
      <c r="AA974" t="str">
        <f t="shared" si="203"/>
        <v>Bad</v>
      </c>
      <c r="AB974" t="str">
        <f t="shared" si="204"/>
        <v>Medium</v>
      </c>
      <c r="AC974">
        <f t="shared" si="205"/>
        <v>4811.4360000000006</v>
      </c>
      <c r="AD974">
        <f t="shared" si="206"/>
        <v>2290.1445000000003</v>
      </c>
      <c r="AE974">
        <f t="shared" si="207"/>
        <v>720.88800000000003</v>
      </c>
    </row>
    <row r="975" spans="1:31" ht="15.75" customHeight="1" x14ac:dyDescent="0.2">
      <c r="A975" s="1"/>
      <c r="B975" s="6" t="s">
        <v>1008</v>
      </c>
      <c r="C975" s="6" t="s">
        <v>42</v>
      </c>
      <c r="D975" s="6" t="s">
        <v>43</v>
      </c>
      <c r="E975" s="6" t="s">
        <v>27</v>
      </c>
      <c r="F975" s="6" t="s">
        <v>31</v>
      </c>
      <c r="G975" s="6" t="s">
        <v>28</v>
      </c>
      <c r="H975" s="7">
        <v>87.08</v>
      </c>
      <c r="I975" s="9">
        <v>7</v>
      </c>
      <c r="J975" s="7">
        <v>30.478000000000002</v>
      </c>
      <c r="K975" s="7">
        <v>640.03800000000001</v>
      </c>
      <c r="L975" s="12">
        <v>43491</v>
      </c>
      <c r="M975" s="14">
        <v>0.63680555555555551</v>
      </c>
      <c r="N975" s="6" t="s">
        <v>29</v>
      </c>
      <c r="O975" s="7">
        <v>609.55999999999995</v>
      </c>
      <c r="P975" s="2">
        <v>4.7619047620000003</v>
      </c>
      <c r="Q975" s="7">
        <v>30.478000000000002</v>
      </c>
      <c r="R975" s="8">
        <v>5.5</v>
      </c>
      <c r="S975" s="16">
        <f t="shared" si="195"/>
        <v>10287.144</v>
      </c>
      <c r="T975" s="16">
        <f t="shared" si="196"/>
        <v>26.7225</v>
      </c>
      <c r="U975" s="17">
        <f t="shared" si="197"/>
        <v>1022.49</v>
      </c>
      <c r="V975">
        <f t="shared" si="198"/>
        <v>28</v>
      </c>
      <c r="W975">
        <f t="shared" si="199"/>
        <v>595</v>
      </c>
      <c r="X975">
        <f t="shared" si="200"/>
        <v>28</v>
      </c>
      <c r="Y975" s="17">
        <f t="shared" si="201"/>
        <v>367.39800000000002</v>
      </c>
      <c r="Z975" t="str">
        <f t="shared" si="202"/>
        <v>Bad Product</v>
      </c>
      <c r="AA975" t="str">
        <f t="shared" si="203"/>
        <v>Bad</v>
      </c>
      <c r="AB975" t="str">
        <f t="shared" si="204"/>
        <v>Low</v>
      </c>
      <c r="AC975">
        <f t="shared" si="205"/>
        <v>4540.1475</v>
      </c>
      <c r="AD975">
        <f t="shared" si="206"/>
        <v>2290.1445000000003</v>
      </c>
      <c r="AE975">
        <f t="shared" si="207"/>
        <v>720.88800000000003</v>
      </c>
    </row>
    <row r="976" spans="1:31" ht="15.75" customHeight="1" x14ac:dyDescent="0.2">
      <c r="A976" s="1"/>
      <c r="B976" s="6" t="s">
        <v>1009</v>
      </c>
      <c r="C976" s="6" t="s">
        <v>18</v>
      </c>
      <c r="D976" s="6" t="s">
        <v>19</v>
      </c>
      <c r="E976" s="6" t="s">
        <v>27</v>
      </c>
      <c r="F976" s="6" t="s">
        <v>31</v>
      </c>
      <c r="G976" s="6" t="s">
        <v>32</v>
      </c>
      <c r="H976" s="7">
        <v>80.08</v>
      </c>
      <c r="I976" s="9">
        <v>3</v>
      </c>
      <c r="J976" s="7">
        <v>12.012</v>
      </c>
      <c r="K976" s="7">
        <v>252.25200000000001</v>
      </c>
      <c r="L976" s="12">
        <v>43507</v>
      </c>
      <c r="M976" s="14">
        <v>0.64513888888888893</v>
      </c>
      <c r="N976" s="6" t="s">
        <v>29</v>
      </c>
      <c r="O976" s="7">
        <v>240.24</v>
      </c>
      <c r="P976" s="2">
        <v>4.7619047620000003</v>
      </c>
      <c r="Q976" s="7">
        <v>12.012</v>
      </c>
      <c r="R976" s="8">
        <v>5.4</v>
      </c>
      <c r="S976" s="16">
        <f t="shared" si="195"/>
        <v>9647.1060000000034</v>
      </c>
      <c r="T976" s="16">
        <f t="shared" si="196"/>
        <v>26.7225</v>
      </c>
      <c r="U976" s="17">
        <f t="shared" si="197"/>
        <v>1022.49</v>
      </c>
      <c r="V976">
        <f t="shared" si="198"/>
        <v>27</v>
      </c>
      <c r="W976">
        <f t="shared" si="199"/>
        <v>595</v>
      </c>
      <c r="X976">
        <f t="shared" si="200"/>
        <v>27</v>
      </c>
      <c r="Y976" s="17">
        <f t="shared" si="201"/>
        <v>357.30022222222237</v>
      </c>
      <c r="Z976" t="str">
        <f t="shared" si="202"/>
        <v>Bad Product</v>
      </c>
      <c r="AA976" t="str">
        <f t="shared" si="203"/>
        <v>Bad</v>
      </c>
      <c r="AB976" t="str">
        <f t="shared" si="204"/>
        <v>Low</v>
      </c>
      <c r="AC976">
        <f t="shared" si="205"/>
        <v>3900.1094999999996</v>
      </c>
      <c r="AD976">
        <f t="shared" si="206"/>
        <v>2290.1445000000003</v>
      </c>
      <c r="AE976">
        <f t="shared" si="207"/>
        <v>720.88800000000003</v>
      </c>
    </row>
    <row r="977" spans="1:31" ht="15.75" customHeight="1" x14ac:dyDescent="0.2">
      <c r="A977" s="1"/>
      <c r="B977" s="6" t="s">
        <v>1010</v>
      </c>
      <c r="C977" s="6" t="s">
        <v>25</v>
      </c>
      <c r="D977" s="6" t="s">
        <v>26</v>
      </c>
      <c r="E977" s="6" t="s">
        <v>27</v>
      </c>
      <c r="F977" s="6" t="s">
        <v>31</v>
      </c>
      <c r="G977" s="6" t="s">
        <v>46</v>
      </c>
      <c r="H977" s="7">
        <v>86.13</v>
      </c>
      <c r="I977" s="9">
        <v>2</v>
      </c>
      <c r="J977" s="7">
        <v>8.6129999999999995</v>
      </c>
      <c r="K977" s="7">
        <v>180.87299999999999</v>
      </c>
      <c r="L977" s="12">
        <v>43503</v>
      </c>
      <c r="M977" s="14">
        <v>0.74930555555555556</v>
      </c>
      <c r="N977" s="6" t="s">
        <v>29</v>
      </c>
      <c r="O977" s="7">
        <v>172.26</v>
      </c>
      <c r="P977" s="2">
        <v>4.7619047620000003</v>
      </c>
      <c r="Q977" s="7">
        <v>8.6129999999999995</v>
      </c>
      <c r="R977" s="8">
        <v>8.1999999999999993</v>
      </c>
      <c r="S977" s="16">
        <f t="shared" si="195"/>
        <v>9394.854000000003</v>
      </c>
      <c r="T977" s="16">
        <f t="shared" si="196"/>
        <v>26.7225</v>
      </c>
      <c r="U977" s="17">
        <f t="shared" si="197"/>
        <v>1022.49</v>
      </c>
      <c r="V977">
        <f t="shared" si="198"/>
        <v>26</v>
      </c>
      <c r="W977">
        <f t="shared" si="199"/>
        <v>595</v>
      </c>
      <c r="X977">
        <f t="shared" si="200"/>
        <v>26</v>
      </c>
      <c r="Y977" s="17">
        <f t="shared" si="201"/>
        <v>361.34053846153859</v>
      </c>
      <c r="Z977" t="str">
        <f t="shared" si="202"/>
        <v>Good Product</v>
      </c>
      <c r="AA977" t="str">
        <f t="shared" si="203"/>
        <v>Bad</v>
      </c>
      <c r="AB977" t="str">
        <f t="shared" si="204"/>
        <v>High</v>
      </c>
      <c r="AC977">
        <f t="shared" si="205"/>
        <v>3900.1094999999996</v>
      </c>
      <c r="AD977">
        <f t="shared" si="206"/>
        <v>2290.1445000000003</v>
      </c>
      <c r="AE977">
        <f t="shared" si="207"/>
        <v>468.63599999999997</v>
      </c>
    </row>
    <row r="978" spans="1:31" ht="15.75" customHeight="1" x14ac:dyDescent="0.2">
      <c r="A978" s="1"/>
      <c r="B978" s="6" t="s">
        <v>1011</v>
      </c>
      <c r="C978" s="6" t="s">
        <v>42</v>
      </c>
      <c r="D978" s="6" t="s">
        <v>43</v>
      </c>
      <c r="E978" s="6" t="s">
        <v>20</v>
      </c>
      <c r="F978" s="6" t="s">
        <v>31</v>
      </c>
      <c r="G978" s="6" t="s">
        <v>46</v>
      </c>
      <c r="H978" s="7">
        <v>49.92</v>
      </c>
      <c r="I978" s="9">
        <v>2</v>
      </c>
      <c r="J978" s="7">
        <v>4.992</v>
      </c>
      <c r="K978" s="7">
        <v>104.83199999999999</v>
      </c>
      <c r="L978" s="12">
        <v>43530</v>
      </c>
      <c r="M978" s="14">
        <v>0.49652777777777779</v>
      </c>
      <c r="N978" s="6" t="s">
        <v>33</v>
      </c>
      <c r="O978" s="7">
        <v>99.84</v>
      </c>
      <c r="P978" s="2">
        <v>4.7619047620000003</v>
      </c>
      <c r="Q978" s="7">
        <v>4.992</v>
      </c>
      <c r="R978" s="8">
        <v>7</v>
      </c>
      <c r="S978" s="16">
        <f t="shared" si="195"/>
        <v>9213.9810000000034</v>
      </c>
      <c r="T978" s="16">
        <f t="shared" si="196"/>
        <v>26.7225</v>
      </c>
      <c r="U978" s="17">
        <f t="shared" si="197"/>
        <v>1022.49</v>
      </c>
      <c r="V978">
        <f t="shared" si="198"/>
        <v>25</v>
      </c>
      <c r="W978">
        <f t="shared" si="199"/>
        <v>595</v>
      </c>
      <c r="X978">
        <f t="shared" si="200"/>
        <v>25</v>
      </c>
      <c r="Y978" s="17">
        <f t="shared" si="201"/>
        <v>368.55924000000016</v>
      </c>
      <c r="Z978" t="str">
        <f t="shared" si="202"/>
        <v>Bad Product</v>
      </c>
      <c r="AA978" t="str">
        <f t="shared" si="203"/>
        <v>Bad</v>
      </c>
      <c r="AB978" t="str">
        <f t="shared" si="204"/>
        <v>Medium</v>
      </c>
      <c r="AC978">
        <f t="shared" si="205"/>
        <v>3900.1094999999996</v>
      </c>
      <c r="AD978">
        <f t="shared" si="206"/>
        <v>2290.1445000000003</v>
      </c>
      <c r="AE978">
        <f t="shared" si="207"/>
        <v>468.63599999999997</v>
      </c>
    </row>
    <row r="979" spans="1:31" ht="15.75" customHeight="1" x14ac:dyDescent="0.2">
      <c r="A979" s="1"/>
      <c r="B979" s="6" t="s">
        <v>1012</v>
      </c>
      <c r="C979" s="6" t="s">
        <v>18</v>
      </c>
      <c r="D979" s="6" t="s">
        <v>19</v>
      </c>
      <c r="E979" s="6" t="s">
        <v>27</v>
      </c>
      <c r="F979" s="6" t="s">
        <v>21</v>
      </c>
      <c r="G979" s="6" t="s">
        <v>44</v>
      </c>
      <c r="H979" s="7">
        <v>74.66</v>
      </c>
      <c r="I979" s="9">
        <v>4</v>
      </c>
      <c r="J979" s="7">
        <v>14.932</v>
      </c>
      <c r="K979" s="7">
        <v>313.572</v>
      </c>
      <c r="L979" s="12">
        <v>43528</v>
      </c>
      <c r="M979" s="14">
        <v>0.44374999999999998</v>
      </c>
      <c r="N979" s="6" t="s">
        <v>29</v>
      </c>
      <c r="O979" s="7">
        <v>298.64</v>
      </c>
      <c r="P979" s="2">
        <v>4.7619047620000003</v>
      </c>
      <c r="Q979" s="7">
        <v>14.932</v>
      </c>
      <c r="R979" s="8">
        <v>8.5</v>
      </c>
      <c r="S979" s="16">
        <f t="shared" si="195"/>
        <v>9109.1490000000049</v>
      </c>
      <c r="T979" s="16">
        <f t="shared" si="196"/>
        <v>26.7225</v>
      </c>
      <c r="U979" s="17">
        <f t="shared" si="197"/>
        <v>1022.49</v>
      </c>
      <c r="V979">
        <f t="shared" si="198"/>
        <v>24</v>
      </c>
      <c r="W979">
        <f t="shared" si="199"/>
        <v>595</v>
      </c>
      <c r="X979">
        <f t="shared" si="200"/>
        <v>24</v>
      </c>
      <c r="Y979" s="17">
        <f t="shared" si="201"/>
        <v>379.5478750000002</v>
      </c>
      <c r="Z979" t="str">
        <f t="shared" si="202"/>
        <v>Good Product</v>
      </c>
      <c r="AA979" t="str">
        <f t="shared" si="203"/>
        <v>Bad</v>
      </c>
      <c r="AB979" t="str">
        <f t="shared" si="204"/>
        <v>High</v>
      </c>
      <c r="AC979">
        <f t="shared" si="205"/>
        <v>3795.2775000000001</v>
      </c>
      <c r="AD979">
        <f t="shared" si="206"/>
        <v>2290.1445000000003</v>
      </c>
      <c r="AE979">
        <f t="shared" si="207"/>
        <v>468.63599999999997</v>
      </c>
    </row>
    <row r="980" spans="1:31" ht="15.75" customHeight="1" x14ac:dyDescent="0.2">
      <c r="A980" s="1"/>
      <c r="B980" s="6" t="s">
        <v>1013</v>
      </c>
      <c r="C980" s="6" t="s">
        <v>42</v>
      </c>
      <c r="D980" s="6" t="s">
        <v>43</v>
      </c>
      <c r="E980" s="6" t="s">
        <v>20</v>
      </c>
      <c r="F980" s="6" t="s">
        <v>31</v>
      </c>
      <c r="G980" s="6" t="s">
        <v>44</v>
      </c>
      <c r="H980" s="7">
        <v>26.6</v>
      </c>
      <c r="I980" s="9">
        <v>6</v>
      </c>
      <c r="J980" s="7">
        <v>7.98</v>
      </c>
      <c r="K980" s="7">
        <v>167.58</v>
      </c>
      <c r="L980" s="12">
        <v>43522</v>
      </c>
      <c r="M980" s="14">
        <v>0.63194444444444442</v>
      </c>
      <c r="N980" s="6" t="s">
        <v>23</v>
      </c>
      <c r="O980" s="7">
        <v>159.6</v>
      </c>
      <c r="P980" s="2">
        <v>4.7619047620000003</v>
      </c>
      <c r="Q980" s="7">
        <v>7.98</v>
      </c>
      <c r="R980" s="8">
        <v>4.9000000000000004</v>
      </c>
      <c r="S980" s="16">
        <f t="shared" si="195"/>
        <v>8795.5770000000011</v>
      </c>
      <c r="T980" s="16">
        <f t="shared" si="196"/>
        <v>26.7225</v>
      </c>
      <c r="U980" s="17">
        <f t="shared" si="197"/>
        <v>1022.49</v>
      </c>
      <c r="V980">
        <f t="shared" si="198"/>
        <v>23</v>
      </c>
      <c r="W980">
        <f t="shared" si="199"/>
        <v>595</v>
      </c>
      <c r="X980">
        <f t="shared" si="200"/>
        <v>23</v>
      </c>
      <c r="Y980" s="17">
        <f t="shared" si="201"/>
        <v>382.41639130434788</v>
      </c>
      <c r="Z980" t="str">
        <f t="shared" si="202"/>
        <v>Bad Product</v>
      </c>
      <c r="AA980" t="str">
        <f t="shared" si="203"/>
        <v>Bad</v>
      </c>
      <c r="AB980" t="str">
        <f t="shared" si="204"/>
        <v>Low</v>
      </c>
      <c r="AC980">
        <f t="shared" si="205"/>
        <v>3795.2775000000001</v>
      </c>
      <c r="AD980">
        <f t="shared" si="206"/>
        <v>2290.1445000000003</v>
      </c>
      <c r="AE980">
        <f t="shared" si="207"/>
        <v>468.63599999999997</v>
      </c>
    </row>
    <row r="981" spans="1:31" ht="15.75" customHeight="1" x14ac:dyDescent="0.2">
      <c r="A981" s="1"/>
      <c r="B981" s="6" t="s">
        <v>1014</v>
      </c>
      <c r="C981" s="6" t="s">
        <v>42</v>
      </c>
      <c r="D981" s="6" t="s">
        <v>43</v>
      </c>
      <c r="E981" s="6" t="s">
        <v>27</v>
      </c>
      <c r="F981" s="6" t="s">
        <v>21</v>
      </c>
      <c r="G981" s="6" t="s">
        <v>28</v>
      </c>
      <c r="H981" s="7">
        <v>25.45</v>
      </c>
      <c r="I981" s="9">
        <v>1</v>
      </c>
      <c r="J981" s="7">
        <v>1.2725</v>
      </c>
      <c r="K981" s="7">
        <v>26.7225</v>
      </c>
      <c r="L981" s="12">
        <v>43534</v>
      </c>
      <c r="M981" s="14">
        <v>0.75694444444444442</v>
      </c>
      <c r="N981" s="6" t="s">
        <v>33</v>
      </c>
      <c r="O981" s="7">
        <v>25.45</v>
      </c>
      <c r="P981" s="2">
        <v>4.7619047620000003</v>
      </c>
      <c r="Q981" s="7">
        <v>1.2725</v>
      </c>
      <c r="R981" s="8">
        <v>5.0999999999999996</v>
      </c>
      <c r="S981" s="16">
        <f t="shared" si="195"/>
        <v>8627.9969999999994</v>
      </c>
      <c r="T981" s="16">
        <f t="shared" si="196"/>
        <v>26.7225</v>
      </c>
      <c r="U981" s="17">
        <f t="shared" si="197"/>
        <v>1022.49</v>
      </c>
      <c r="V981">
        <f t="shared" si="198"/>
        <v>22</v>
      </c>
      <c r="W981">
        <f t="shared" si="199"/>
        <v>595</v>
      </c>
      <c r="X981">
        <f t="shared" si="200"/>
        <v>22</v>
      </c>
      <c r="Y981" s="17">
        <f t="shared" si="201"/>
        <v>392.1816818181818</v>
      </c>
      <c r="Z981" t="str">
        <f t="shared" si="202"/>
        <v>Bad Product</v>
      </c>
      <c r="AA981" t="str">
        <f t="shared" si="203"/>
        <v>Bad</v>
      </c>
      <c r="AB981" t="str">
        <f t="shared" si="204"/>
        <v>Low</v>
      </c>
      <c r="AC981">
        <f t="shared" si="205"/>
        <v>3627.6975000000002</v>
      </c>
      <c r="AD981">
        <f t="shared" si="206"/>
        <v>2290.1445000000003</v>
      </c>
      <c r="AE981">
        <f t="shared" si="207"/>
        <v>468.63599999999997</v>
      </c>
    </row>
    <row r="982" spans="1:31" ht="15.75" customHeight="1" x14ac:dyDescent="0.2">
      <c r="A982" s="1"/>
      <c r="B982" s="6" t="s">
        <v>1015</v>
      </c>
      <c r="C982" s="6" t="s">
        <v>42</v>
      </c>
      <c r="D982" s="6" t="s">
        <v>43</v>
      </c>
      <c r="E982" s="6" t="s">
        <v>27</v>
      </c>
      <c r="F982" s="6" t="s">
        <v>21</v>
      </c>
      <c r="G982" s="6" t="s">
        <v>44</v>
      </c>
      <c r="H982" s="7">
        <v>67.77</v>
      </c>
      <c r="I982" s="9">
        <v>1</v>
      </c>
      <c r="J982" s="7">
        <v>3.3885000000000001</v>
      </c>
      <c r="K982" s="7">
        <v>71.158500000000004</v>
      </c>
      <c r="L982" s="12">
        <v>43500</v>
      </c>
      <c r="M982" s="14">
        <v>0.86319444444444449</v>
      </c>
      <c r="N982" s="6" t="s">
        <v>33</v>
      </c>
      <c r="O982" s="7">
        <v>67.77</v>
      </c>
      <c r="P982" s="2">
        <v>4.7619047620000003</v>
      </c>
      <c r="Q982" s="7">
        <v>3.3885000000000001</v>
      </c>
      <c r="R982" s="8">
        <v>6.5</v>
      </c>
      <c r="S982" s="16">
        <f t="shared" si="195"/>
        <v>8601.2744999999995</v>
      </c>
      <c r="T982" s="16">
        <f t="shared" si="196"/>
        <v>30.995999999999999</v>
      </c>
      <c r="U982" s="17">
        <f t="shared" si="197"/>
        <v>1022.49</v>
      </c>
      <c r="V982">
        <f t="shared" si="198"/>
        <v>21</v>
      </c>
      <c r="W982">
        <f t="shared" si="199"/>
        <v>595</v>
      </c>
      <c r="X982">
        <f t="shared" si="200"/>
        <v>21</v>
      </c>
      <c r="Y982" s="17">
        <f t="shared" si="201"/>
        <v>409.58449999999999</v>
      </c>
      <c r="Z982" t="str">
        <f t="shared" si="202"/>
        <v>Bad Product</v>
      </c>
      <c r="AA982" t="str">
        <f t="shared" si="203"/>
        <v>Bad</v>
      </c>
      <c r="AB982" t="str">
        <f t="shared" si="204"/>
        <v>Medium</v>
      </c>
      <c r="AC982">
        <f t="shared" si="205"/>
        <v>3600.9750000000004</v>
      </c>
      <c r="AD982">
        <f t="shared" si="206"/>
        <v>2263.422</v>
      </c>
      <c r="AE982">
        <f t="shared" si="207"/>
        <v>468.63599999999997</v>
      </c>
    </row>
    <row r="983" spans="1:31" ht="15.75" customHeight="1" x14ac:dyDescent="0.2">
      <c r="A983" s="1"/>
      <c r="B983" s="6" t="s">
        <v>1016</v>
      </c>
      <c r="C983" s="6" t="s">
        <v>25</v>
      </c>
      <c r="D983" s="6" t="s">
        <v>26</v>
      </c>
      <c r="E983" s="6" t="s">
        <v>20</v>
      </c>
      <c r="F983" s="6" t="s">
        <v>31</v>
      </c>
      <c r="G983" s="6" t="s">
        <v>44</v>
      </c>
      <c r="H983" s="7">
        <v>59.59</v>
      </c>
      <c r="I983" s="9">
        <v>4</v>
      </c>
      <c r="J983" s="7">
        <v>11.917999999999999</v>
      </c>
      <c r="K983" s="7">
        <v>250.27799999999999</v>
      </c>
      <c r="L983" s="12">
        <v>43484</v>
      </c>
      <c r="M983" s="14">
        <v>0.53194444444444444</v>
      </c>
      <c r="N983" s="6" t="s">
        <v>29</v>
      </c>
      <c r="O983" s="7">
        <v>238.36</v>
      </c>
      <c r="P983" s="2">
        <v>4.7619047620000003</v>
      </c>
      <c r="Q983" s="7">
        <v>11.917999999999999</v>
      </c>
      <c r="R983" s="8">
        <v>9.8000000000000007</v>
      </c>
      <c r="S983" s="16">
        <f t="shared" si="195"/>
        <v>8530.1160000000018</v>
      </c>
      <c r="T983" s="16">
        <f t="shared" si="196"/>
        <v>30.995999999999999</v>
      </c>
      <c r="U983" s="17">
        <f t="shared" si="197"/>
        <v>1022.49</v>
      </c>
      <c r="V983">
        <f t="shared" si="198"/>
        <v>20</v>
      </c>
      <c r="W983">
        <f t="shared" si="199"/>
        <v>595</v>
      </c>
      <c r="X983">
        <f t="shared" si="200"/>
        <v>20</v>
      </c>
      <c r="Y983" s="17">
        <f t="shared" si="201"/>
        <v>426.50580000000008</v>
      </c>
      <c r="Z983" t="str">
        <f t="shared" si="202"/>
        <v>Good Product</v>
      </c>
      <c r="AA983" t="str">
        <f t="shared" si="203"/>
        <v>Bad</v>
      </c>
      <c r="AB983" t="str">
        <f t="shared" si="204"/>
        <v>High</v>
      </c>
      <c r="AC983">
        <f t="shared" si="205"/>
        <v>3529.8164999999999</v>
      </c>
      <c r="AD983">
        <f t="shared" si="206"/>
        <v>2192.2635</v>
      </c>
      <c r="AE983">
        <f t="shared" si="207"/>
        <v>468.63599999999997</v>
      </c>
    </row>
    <row r="984" spans="1:31" ht="15.75" customHeight="1" x14ac:dyDescent="0.2">
      <c r="A984" s="1"/>
      <c r="B984" s="6" t="s">
        <v>1017</v>
      </c>
      <c r="C984" s="6" t="s">
        <v>18</v>
      </c>
      <c r="D984" s="6" t="s">
        <v>19</v>
      </c>
      <c r="E984" s="6" t="s">
        <v>27</v>
      </c>
      <c r="F984" s="6" t="s">
        <v>31</v>
      </c>
      <c r="G984" s="6" t="s">
        <v>22</v>
      </c>
      <c r="H984" s="7">
        <v>58.15</v>
      </c>
      <c r="I984" s="9">
        <v>4</v>
      </c>
      <c r="J984" s="7">
        <v>11.63</v>
      </c>
      <c r="K984" s="7">
        <v>244.23</v>
      </c>
      <c r="L984" s="12">
        <v>43488</v>
      </c>
      <c r="M984" s="14">
        <v>0.73888888888888893</v>
      </c>
      <c r="N984" s="6" t="s">
        <v>29</v>
      </c>
      <c r="O984" s="7">
        <v>232.6</v>
      </c>
      <c r="P984" s="2">
        <v>4.7619047620000003</v>
      </c>
      <c r="Q984" s="7">
        <v>11.63</v>
      </c>
      <c r="R984" s="8">
        <v>8.4</v>
      </c>
      <c r="S984" s="16">
        <f t="shared" si="195"/>
        <v>8279.8379999999997</v>
      </c>
      <c r="T984" s="16">
        <f t="shared" si="196"/>
        <v>30.995999999999999</v>
      </c>
      <c r="U984" s="17">
        <f t="shared" si="197"/>
        <v>1022.49</v>
      </c>
      <c r="V984">
        <f t="shared" si="198"/>
        <v>19</v>
      </c>
      <c r="W984">
        <f t="shared" si="199"/>
        <v>595</v>
      </c>
      <c r="X984">
        <f t="shared" si="200"/>
        <v>19</v>
      </c>
      <c r="Y984" s="17">
        <f t="shared" si="201"/>
        <v>435.78094736842104</v>
      </c>
      <c r="Z984" t="str">
        <f t="shared" si="202"/>
        <v>Good Product</v>
      </c>
      <c r="AA984" t="str">
        <f t="shared" si="203"/>
        <v>Bad</v>
      </c>
      <c r="AB984" t="str">
        <f t="shared" si="204"/>
        <v>High</v>
      </c>
      <c r="AC984">
        <f t="shared" si="205"/>
        <v>3529.8164999999999</v>
      </c>
      <c r="AD984">
        <f t="shared" si="206"/>
        <v>2192.2635</v>
      </c>
      <c r="AE984">
        <f t="shared" si="207"/>
        <v>468.63599999999997</v>
      </c>
    </row>
    <row r="985" spans="1:31" ht="15.75" customHeight="1" x14ac:dyDescent="0.2">
      <c r="A985" s="1"/>
      <c r="B985" s="6" t="s">
        <v>1018</v>
      </c>
      <c r="C985" s="6" t="s">
        <v>18</v>
      </c>
      <c r="D985" s="6" t="s">
        <v>19</v>
      </c>
      <c r="E985" s="6" t="s">
        <v>20</v>
      </c>
      <c r="F985" s="6" t="s">
        <v>21</v>
      </c>
      <c r="G985" s="6" t="s">
        <v>36</v>
      </c>
      <c r="H985" s="7">
        <v>97.48</v>
      </c>
      <c r="I985" s="9">
        <v>9</v>
      </c>
      <c r="J985" s="7">
        <v>43.866</v>
      </c>
      <c r="K985" s="7">
        <v>921.18600000000004</v>
      </c>
      <c r="L985" s="12">
        <v>43538</v>
      </c>
      <c r="M985" s="14">
        <v>0.59652777777777777</v>
      </c>
      <c r="N985" s="6" t="s">
        <v>23</v>
      </c>
      <c r="O985" s="7">
        <v>877.32</v>
      </c>
      <c r="P985" s="2">
        <v>4.7619047620000003</v>
      </c>
      <c r="Q985" s="7">
        <v>43.866</v>
      </c>
      <c r="R985" s="8">
        <v>7.4</v>
      </c>
      <c r="S985" s="16">
        <f t="shared" si="195"/>
        <v>8035.6080000000002</v>
      </c>
      <c r="T985" s="16">
        <f t="shared" si="196"/>
        <v>30.995999999999999</v>
      </c>
      <c r="U985" s="17">
        <f t="shared" si="197"/>
        <v>1022.49</v>
      </c>
      <c r="V985">
        <f t="shared" si="198"/>
        <v>18</v>
      </c>
      <c r="W985">
        <f t="shared" si="199"/>
        <v>595</v>
      </c>
      <c r="X985">
        <f t="shared" si="200"/>
        <v>18</v>
      </c>
      <c r="Y985" s="17">
        <f t="shared" si="201"/>
        <v>446.42266666666666</v>
      </c>
      <c r="Z985" t="str">
        <f t="shared" si="202"/>
        <v>Bad Product</v>
      </c>
      <c r="AA985" t="str">
        <f t="shared" si="203"/>
        <v>Bad</v>
      </c>
      <c r="AB985" t="str">
        <f t="shared" si="204"/>
        <v>Medium</v>
      </c>
      <c r="AC985">
        <f t="shared" si="205"/>
        <v>3529.8164999999999</v>
      </c>
      <c r="AD985">
        <f t="shared" si="206"/>
        <v>2192.2635</v>
      </c>
      <c r="AE985">
        <f t="shared" si="207"/>
        <v>224.40600000000001</v>
      </c>
    </row>
    <row r="986" spans="1:31" ht="15.75" customHeight="1" x14ac:dyDescent="0.2">
      <c r="A986" s="1"/>
      <c r="B986" s="6" t="s">
        <v>1019</v>
      </c>
      <c r="C986" s="6" t="s">
        <v>25</v>
      </c>
      <c r="D986" s="6" t="s">
        <v>26</v>
      </c>
      <c r="E986" s="6" t="s">
        <v>27</v>
      </c>
      <c r="F986" s="6" t="s">
        <v>31</v>
      </c>
      <c r="G986" s="6" t="s">
        <v>22</v>
      </c>
      <c r="H986" s="7">
        <v>99.96</v>
      </c>
      <c r="I986" s="9">
        <v>7</v>
      </c>
      <c r="J986" s="7">
        <v>34.985999999999997</v>
      </c>
      <c r="K986" s="7">
        <v>734.70600000000002</v>
      </c>
      <c r="L986" s="12">
        <v>43488</v>
      </c>
      <c r="M986" s="14">
        <v>0.43958333333333333</v>
      </c>
      <c r="N986" s="6" t="s">
        <v>29</v>
      </c>
      <c r="O986" s="7">
        <v>699.72</v>
      </c>
      <c r="P986" s="2">
        <v>4.7619047620000003</v>
      </c>
      <c r="Q986" s="7">
        <v>34.985999999999997</v>
      </c>
      <c r="R986" s="8">
        <v>6.1</v>
      </c>
      <c r="S986" s="16">
        <f t="shared" si="195"/>
        <v>7114.4220000000005</v>
      </c>
      <c r="T986" s="16">
        <f t="shared" si="196"/>
        <v>30.995999999999999</v>
      </c>
      <c r="U986" s="17">
        <f t="shared" si="197"/>
        <v>1022.49</v>
      </c>
      <c r="V986">
        <f t="shared" si="198"/>
        <v>17</v>
      </c>
      <c r="W986">
        <f t="shared" si="199"/>
        <v>595</v>
      </c>
      <c r="X986">
        <f t="shared" si="200"/>
        <v>17</v>
      </c>
      <c r="Y986" s="17">
        <f t="shared" si="201"/>
        <v>418.49541176470592</v>
      </c>
      <c r="Z986" t="str">
        <f t="shared" si="202"/>
        <v>Bad Product</v>
      </c>
      <c r="AA986" t="str">
        <f t="shared" si="203"/>
        <v>Bad</v>
      </c>
      <c r="AB986" t="str">
        <f t="shared" si="204"/>
        <v>Low</v>
      </c>
      <c r="AC986">
        <f t="shared" si="205"/>
        <v>3529.8164999999999</v>
      </c>
      <c r="AD986">
        <f t="shared" si="206"/>
        <v>2192.2635</v>
      </c>
      <c r="AE986">
        <f t="shared" si="207"/>
        <v>224.40600000000001</v>
      </c>
    </row>
    <row r="987" spans="1:31" ht="15.75" customHeight="1" x14ac:dyDescent="0.2">
      <c r="A987" s="1"/>
      <c r="B987" s="6" t="s">
        <v>1020</v>
      </c>
      <c r="C987" s="6" t="s">
        <v>25</v>
      </c>
      <c r="D987" s="6" t="s">
        <v>26</v>
      </c>
      <c r="E987" s="6" t="s">
        <v>27</v>
      </c>
      <c r="F987" s="6" t="s">
        <v>31</v>
      </c>
      <c r="G987" s="6" t="s">
        <v>28</v>
      </c>
      <c r="H987" s="7">
        <v>96.37</v>
      </c>
      <c r="I987" s="9">
        <v>7</v>
      </c>
      <c r="J987" s="7">
        <v>33.729500000000002</v>
      </c>
      <c r="K987" s="7">
        <v>708.31949999999995</v>
      </c>
      <c r="L987" s="12">
        <v>43474</v>
      </c>
      <c r="M987" s="14">
        <v>0.4861111111111111</v>
      </c>
      <c r="N987" s="6" t="s">
        <v>29</v>
      </c>
      <c r="O987" s="7">
        <v>674.59</v>
      </c>
      <c r="P987" s="2">
        <v>4.7619047620000003</v>
      </c>
      <c r="Q987" s="7">
        <v>33.729500000000002</v>
      </c>
      <c r="R987" s="8">
        <v>6</v>
      </c>
      <c r="S987" s="16">
        <f t="shared" si="195"/>
        <v>6379.7160000000003</v>
      </c>
      <c r="T987" s="16">
        <f t="shared" si="196"/>
        <v>30.995999999999999</v>
      </c>
      <c r="U987" s="17">
        <f t="shared" si="197"/>
        <v>1022.49</v>
      </c>
      <c r="V987">
        <f t="shared" si="198"/>
        <v>16</v>
      </c>
      <c r="W987">
        <f t="shared" si="199"/>
        <v>595</v>
      </c>
      <c r="X987">
        <f t="shared" si="200"/>
        <v>16</v>
      </c>
      <c r="Y987" s="17">
        <f t="shared" si="201"/>
        <v>398.73225000000002</v>
      </c>
      <c r="Z987" t="str">
        <f t="shared" si="202"/>
        <v>Bad Product</v>
      </c>
      <c r="AA987" t="str">
        <f t="shared" si="203"/>
        <v>Bad</v>
      </c>
      <c r="AB987" t="str">
        <f t="shared" si="204"/>
        <v>Low</v>
      </c>
      <c r="AC987">
        <f t="shared" si="205"/>
        <v>3529.8164999999999</v>
      </c>
      <c r="AD987">
        <f t="shared" si="206"/>
        <v>2192.2635</v>
      </c>
      <c r="AE987">
        <f t="shared" si="207"/>
        <v>224.40600000000001</v>
      </c>
    </row>
    <row r="988" spans="1:31" ht="15.75" customHeight="1" x14ac:dyDescent="0.2">
      <c r="A988" s="1"/>
      <c r="B988" s="6" t="s">
        <v>1021</v>
      </c>
      <c r="C988" s="6" t="s">
        <v>42</v>
      </c>
      <c r="D988" s="6" t="s">
        <v>43</v>
      </c>
      <c r="E988" s="6" t="s">
        <v>27</v>
      </c>
      <c r="F988" s="6" t="s">
        <v>21</v>
      </c>
      <c r="G988" s="6" t="s">
        <v>46</v>
      </c>
      <c r="H988" s="7">
        <v>63.71</v>
      </c>
      <c r="I988" s="9">
        <v>5</v>
      </c>
      <c r="J988" s="7">
        <v>15.9275</v>
      </c>
      <c r="K988" s="7">
        <v>334.47750000000002</v>
      </c>
      <c r="L988" s="12">
        <v>43503</v>
      </c>
      <c r="M988" s="14">
        <v>0.8125</v>
      </c>
      <c r="N988" s="6" t="s">
        <v>23</v>
      </c>
      <c r="O988" s="7">
        <v>318.55</v>
      </c>
      <c r="P988" s="2">
        <v>4.7619047620000003</v>
      </c>
      <c r="Q988" s="7">
        <v>15.9275</v>
      </c>
      <c r="R988" s="8">
        <v>8.5</v>
      </c>
      <c r="S988" s="16">
        <f t="shared" si="195"/>
        <v>5671.3964999999989</v>
      </c>
      <c r="T988" s="16">
        <f t="shared" si="196"/>
        <v>30.995999999999999</v>
      </c>
      <c r="U988" s="17">
        <f t="shared" si="197"/>
        <v>1022.49</v>
      </c>
      <c r="V988">
        <f t="shared" si="198"/>
        <v>15</v>
      </c>
      <c r="W988">
        <f t="shared" si="199"/>
        <v>595</v>
      </c>
      <c r="X988">
        <f t="shared" si="200"/>
        <v>15</v>
      </c>
      <c r="Y988" s="17">
        <f t="shared" si="201"/>
        <v>378.09309999999994</v>
      </c>
      <c r="Z988" t="str">
        <f t="shared" si="202"/>
        <v>Good Product</v>
      </c>
      <c r="AA988" t="str">
        <f t="shared" si="203"/>
        <v>Bad</v>
      </c>
      <c r="AB988" t="str">
        <f t="shared" si="204"/>
        <v>High</v>
      </c>
      <c r="AC988">
        <f t="shared" si="205"/>
        <v>3529.8164999999999</v>
      </c>
      <c r="AD988">
        <f t="shared" si="206"/>
        <v>2192.2635</v>
      </c>
      <c r="AE988">
        <f t="shared" si="207"/>
        <v>224.40600000000001</v>
      </c>
    </row>
    <row r="989" spans="1:31" ht="15.75" customHeight="1" x14ac:dyDescent="0.2">
      <c r="A989" s="1"/>
      <c r="B989" s="6" t="s">
        <v>1022</v>
      </c>
      <c r="C989" s="6" t="s">
        <v>42</v>
      </c>
      <c r="D989" s="6" t="s">
        <v>43</v>
      </c>
      <c r="E989" s="6" t="s">
        <v>27</v>
      </c>
      <c r="F989" s="6" t="s">
        <v>21</v>
      </c>
      <c r="G989" s="6" t="s">
        <v>22</v>
      </c>
      <c r="H989" s="7">
        <v>14.76</v>
      </c>
      <c r="I989" s="9">
        <v>2</v>
      </c>
      <c r="J989" s="7">
        <v>1.476</v>
      </c>
      <c r="K989" s="7">
        <v>30.995999999999999</v>
      </c>
      <c r="L989" s="12">
        <v>43514</v>
      </c>
      <c r="M989" s="14">
        <v>0.61250000000000004</v>
      </c>
      <c r="N989" s="6" t="s">
        <v>23</v>
      </c>
      <c r="O989" s="7">
        <v>29.52</v>
      </c>
      <c r="P989" s="2">
        <v>4.7619047620000003</v>
      </c>
      <c r="Q989" s="7">
        <v>1.476</v>
      </c>
      <c r="R989" s="8">
        <v>4.3</v>
      </c>
      <c r="S989" s="16">
        <f t="shared" si="195"/>
        <v>5336.918999999999</v>
      </c>
      <c r="T989" s="16">
        <f t="shared" si="196"/>
        <v>30.995999999999999</v>
      </c>
      <c r="U989" s="17">
        <f t="shared" si="197"/>
        <v>1022.49</v>
      </c>
      <c r="V989">
        <f t="shared" si="198"/>
        <v>14</v>
      </c>
      <c r="W989">
        <f t="shared" si="199"/>
        <v>595</v>
      </c>
      <c r="X989">
        <f t="shared" si="200"/>
        <v>14</v>
      </c>
      <c r="Y989" s="17">
        <f t="shared" si="201"/>
        <v>381.2084999999999</v>
      </c>
      <c r="Z989" t="str">
        <f t="shared" si="202"/>
        <v>Bad Product</v>
      </c>
      <c r="AA989" t="str">
        <f t="shared" si="203"/>
        <v>Bad</v>
      </c>
      <c r="AB989" t="str">
        <f t="shared" si="204"/>
        <v>Low</v>
      </c>
      <c r="AC989">
        <f t="shared" si="205"/>
        <v>3195.3389999999999</v>
      </c>
      <c r="AD989">
        <f t="shared" si="206"/>
        <v>1857.7860000000001</v>
      </c>
      <c r="AE989">
        <f t="shared" si="207"/>
        <v>224.40600000000001</v>
      </c>
    </row>
    <row r="990" spans="1:31" ht="15.75" customHeight="1" x14ac:dyDescent="0.2">
      <c r="A990" s="1"/>
      <c r="B990" s="6" t="s">
        <v>1023</v>
      </c>
      <c r="C990" s="6" t="s">
        <v>42</v>
      </c>
      <c r="D990" s="6" t="s">
        <v>43</v>
      </c>
      <c r="E990" s="6" t="s">
        <v>20</v>
      </c>
      <c r="F990" s="6" t="s">
        <v>31</v>
      </c>
      <c r="G990" s="6" t="s">
        <v>22</v>
      </c>
      <c r="H990" s="7">
        <v>62</v>
      </c>
      <c r="I990" s="9">
        <v>8</v>
      </c>
      <c r="J990" s="7">
        <v>24.8</v>
      </c>
      <c r="K990" s="7">
        <v>520.79999999999995</v>
      </c>
      <c r="L990" s="12">
        <v>43468</v>
      </c>
      <c r="M990" s="14">
        <v>0.79722222222222228</v>
      </c>
      <c r="N990" s="6" t="s">
        <v>33</v>
      </c>
      <c r="O990" s="7">
        <v>496</v>
      </c>
      <c r="P990" s="2">
        <v>4.7619047620000003</v>
      </c>
      <c r="Q990" s="7">
        <v>24.8</v>
      </c>
      <c r="R990" s="8">
        <v>6.2</v>
      </c>
      <c r="S990" s="16">
        <f t="shared" si="195"/>
        <v>5305.9229999999989</v>
      </c>
      <c r="T990" s="16">
        <f t="shared" si="196"/>
        <v>33.432000000000002</v>
      </c>
      <c r="U990" s="17">
        <f t="shared" si="197"/>
        <v>1022.49</v>
      </c>
      <c r="V990">
        <f t="shared" si="198"/>
        <v>13</v>
      </c>
      <c r="W990">
        <f t="shared" si="199"/>
        <v>595</v>
      </c>
      <c r="X990">
        <f t="shared" si="200"/>
        <v>13</v>
      </c>
      <c r="Y990" s="17">
        <f t="shared" si="201"/>
        <v>408.14792307692301</v>
      </c>
      <c r="Z990" t="str">
        <f t="shared" si="202"/>
        <v>Bad Product</v>
      </c>
      <c r="AA990" t="str">
        <f t="shared" si="203"/>
        <v>Bad</v>
      </c>
      <c r="AB990" t="str">
        <f t="shared" si="204"/>
        <v>Low</v>
      </c>
      <c r="AC990">
        <f t="shared" si="205"/>
        <v>3164.3429999999998</v>
      </c>
      <c r="AD990">
        <f t="shared" si="206"/>
        <v>1826.79</v>
      </c>
      <c r="AE990">
        <f t="shared" si="207"/>
        <v>224.40600000000001</v>
      </c>
    </row>
    <row r="991" spans="1:31" ht="15.75" customHeight="1" x14ac:dyDescent="0.2">
      <c r="A991" s="1"/>
      <c r="B991" s="6" t="s">
        <v>1024</v>
      </c>
      <c r="C991" s="6" t="s">
        <v>25</v>
      </c>
      <c r="D991" s="6" t="s">
        <v>26</v>
      </c>
      <c r="E991" s="6" t="s">
        <v>20</v>
      </c>
      <c r="F991" s="6" t="s">
        <v>31</v>
      </c>
      <c r="G991" s="6" t="s">
        <v>28</v>
      </c>
      <c r="H991" s="7">
        <v>82.34</v>
      </c>
      <c r="I991" s="9">
        <v>10</v>
      </c>
      <c r="J991" s="7">
        <v>41.17</v>
      </c>
      <c r="K991" s="7">
        <v>864.57</v>
      </c>
      <c r="L991" s="12">
        <v>43553</v>
      </c>
      <c r="M991" s="14">
        <v>0.8</v>
      </c>
      <c r="N991" s="6" t="s">
        <v>23</v>
      </c>
      <c r="O991" s="7">
        <v>823.4</v>
      </c>
      <c r="P991" s="2">
        <v>4.7619047620000003</v>
      </c>
      <c r="Q991" s="7">
        <v>41.17</v>
      </c>
      <c r="R991" s="8">
        <v>4.3</v>
      </c>
      <c r="S991" s="16">
        <f t="shared" si="195"/>
        <v>4785.1229999999987</v>
      </c>
      <c r="T991" s="16">
        <f t="shared" si="196"/>
        <v>33.432000000000002</v>
      </c>
      <c r="U991" s="17">
        <f t="shared" si="197"/>
        <v>1022.49</v>
      </c>
      <c r="V991">
        <f t="shared" si="198"/>
        <v>12</v>
      </c>
      <c r="W991">
        <f t="shared" si="199"/>
        <v>595</v>
      </c>
      <c r="X991">
        <f t="shared" si="200"/>
        <v>12</v>
      </c>
      <c r="Y991" s="17">
        <f t="shared" si="201"/>
        <v>398.76024999999987</v>
      </c>
      <c r="Z991" t="str">
        <f t="shared" si="202"/>
        <v>Bad Product</v>
      </c>
      <c r="AA991" t="str">
        <f t="shared" si="203"/>
        <v>Bad</v>
      </c>
      <c r="AB991" t="str">
        <f t="shared" si="204"/>
        <v>Low</v>
      </c>
      <c r="AC991">
        <f t="shared" si="205"/>
        <v>2643.5429999999997</v>
      </c>
      <c r="AD991">
        <f t="shared" si="206"/>
        <v>1826.79</v>
      </c>
      <c r="AE991">
        <f t="shared" si="207"/>
        <v>224.40600000000001</v>
      </c>
    </row>
    <row r="992" spans="1:31" ht="15.75" customHeight="1" x14ac:dyDescent="0.2">
      <c r="A992" s="1"/>
      <c r="B992" s="6" t="s">
        <v>1025</v>
      </c>
      <c r="C992" s="6" t="s">
        <v>42</v>
      </c>
      <c r="D992" s="6" t="s">
        <v>43</v>
      </c>
      <c r="E992" s="6" t="s">
        <v>20</v>
      </c>
      <c r="F992" s="6" t="s">
        <v>31</v>
      </c>
      <c r="G992" s="6" t="s">
        <v>22</v>
      </c>
      <c r="H992" s="7">
        <v>75.37</v>
      </c>
      <c r="I992" s="9">
        <v>8</v>
      </c>
      <c r="J992" s="7">
        <v>30.148</v>
      </c>
      <c r="K992" s="7">
        <v>633.10799999999995</v>
      </c>
      <c r="L992" s="12">
        <v>43493</v>
      </c>
      <c r="M992" s="14">
        <v>0.65694444444444444</v>
      </c>
      <c r="N992" s="6" t="s">
        <v>33</v>
      </c>
      <c r="O992" s="7">
        <v>602.96</v>
      </c>
      <c r="P992" s="2">
        <v>4.7619047620000003</v>
      </c>
      <c r="Q992" s="7">
        <v>30.148</v>
      </c>
      <c r="R992" s="8">
        <v>8.4</v>
      </c>
      <c r="S992" s="16">
        <f t="shared" si="195"/>
        <v>3920.5529999999999</v>
      </c>
      <c r="T992" s="16">
        <f t="shared" si="196"/>
        <v>33.432000000000002</v>
      </c>
      <c r="U992" s="17">
        <f t="shared" si="197"/>
        <v>1022.49</v>
      </c>
      <c r="V992">
        <f t="shared" si="198"/>
        <v>11</v>
      </c>
      <c r="W992">
        <f t="shared" si="199"/>
        <v>595</v>
      </c>
      <c r="X992">
        <f t="shared" si="200"/>
        <v>11</v>
      </c>
      <c r="Y992" s="17">
        <f t="shared" si="201"/>
        <v>356.4139090909091</v>
      </c>
      <c r="Z992" t="str">
        <f t="shared" si="202"/>
        <v>Good Product</v>
      </c>
      <c r="AA992" t="str">
        <f t="shared" si="203"/>
        <v>Good</v>
      </c>
      <c r="AB992" t="str">
        <f t="shared" si="204"/>
        <v>High</v>
      </c>
      <c r="AC992">
        <f t="shared" si="205"/>
        <v>2643.5429999999997</v>
      </c>
      <c r="AD992">
        <f t="shared" si="206"/>
        <v>1826.79</v>
      </c>
      <c r="AE992">
        <f t="shared" si="207"/>
        <v>224.40600000000001</v>
      </c>
    </row>
    <row r="993" spans="1:31" ht="15.75" customHeight="1" x14ac:dyDescent="0.2">
      <c r="A993" s="1"/>
      <c r="B993" s="6" t="s">
        <v>1026</v>
      </c>
      <c r="C993" s="6" t="s">
        <v>18</v>
      </c>
      <c r="D993" s="6" t="s">
        <v>19</v>
      </c>
      <c r="E993" s="6" t="s">
        <v>27</v>
      </c>
      <c r="F993" s="6" t="s">
        <v>21</v>
      </c>
      <c r="G993" s="6" t="s">
        <v>44</v>
      </c>
      <c r="H993" s="7">
        <v>56.56</v>
      </c>
      <c r="I993" s="9">
        <v>5</v>
      </c>
      <c r="J993" s="7">
        <v>14.14</v>
      </c>
      <c r="K993" s="7">
        <v>296.94</v>
      </c>
      <c r="L993" s="12">
        <v>43546</v>
      </c>
      <c r="M993" s="14">
        <v>0.79583333333333328</v>
      </c>
      <c r="N993" s="6" t="s">
        <v>33</v>
      </c>
      <c r="O993" s="7">
        <v>282.8</v>
      </c>
      <c r="P993" s="2">
        <v>4.7619047620000003</v>
      </c>
      <c r="Q993" s="7">
        <v>14.14</v>
      </c>
      <c r="R993" s="8">
        <v>4.5</v>
      </c>
      <c r="S993" s="16">
        <f t="shared" si="195"/>
        <v>3287.4449999999997</v>
      </c>
      <c r="T993" s="16">
        <f t="shared" si="196"/>
        <v>33.432000000000002</v>
      </c>
      <c r="U993" s="17">
        <f t="shared" si="197"/>
        <v>1022.49</v>
      </c>
      <c r="V993">
        <f t="shared" si="198"/>
        <v>10</v>
      </c>
      <c r="W993">
        <f t="shared" si="199"/>
        <v>595</v>
      </c>
      <c r="X993">
        <f t="shared" si="200"/>
        <v>10</v>
      </c>
      <c r="Y993" s="17">
        <f t="shared" si="201"/>
        <v>328.74449999999996</v>
      </c>
      <c r="Z993" t="str">
        <f t="shared" si="202"/>
        <v>Bad Product</v>
      </c>
      <c r="AA993" t="str">
        <f t="shared" si="203"/>
        <v>Bad</v>
      </c>
      <c r="AB993" t="str">
        <f t="shared" si="204"/>
        <v>Low</v>
      </c>
      <c r="AC993">
        <f t="shared" si="205"/>
        <v>2010.4349999999999</v>
      </c>
      <c r="AD993">
        <f t="shared" si="206"/>
        <v>1826.79</v>
      </c>
      <c r="AE993">
        <f t="shared" si="207"/>
        <v>224.40600000000001</v>
      </c>
    </row>
    <row r="994" spans="1:31" ht="15.75" customHeight="1" x14ac:dyDescent="0.2">
      <c r="A994" s="1"/>
      <c r="B994" s="6" t="s">
        <v>1027</v>
      </c>
      <c r="C994" s="6" t="s">
        <v>42</v>
      </c>
      <c r="D994" s="6" t="s">
        <v>43</v>
      </c>
      <c r="E994" s="6" t="s">
        <v>27</v>
      </c>
      <c r="F994" s="6" t="s">
        <v>21</v>
      </c>
      <c r="G994" s="6" t="s">
        <v>36</v>
      </c>
      <c r="H994" s="7">
        <v>76.599999999999994</v>
      </c>
      <c r="I994" s="9">
        <v>10</v>
      </c>
      <c r="J994" s="7">
        <v>38.299999999999997</v>
      </c>
      <c r="K994" s="7">
        <v>804.3</v>
      </c>
      <c r="L994" s="12">
        <v>43489</v>
      </c>
      <c r="M994" s="14">
        <v>0.75694444444444442</v>
      </c>
      <c r="N994" s="6" t="s">
        <v>23</v>
      </c>
      <c r="O994" s="7">
        <v>766</v>
      </c>
      <c r="P994" s="2">
        <v>4.7619047620000003</v>
      </c>
      <c r="Q994" s="7">
        <v>38.299999999999997</v>
      </c>
      <c r="R994" s="8">
        <v>6</v>
      </c>
      <c r="S994" s="16">
        <f t="shared" si="195"/>
        <v>2990.5049999999997</v>
      </c>
      <c r="T994" s="16">
        <f t="shared" si="196"/>
        <v>33.432000000000002</v>
      </c>
      <c r="U994" s="17">
        <f t="shared" si="197"/>
        <v>1022.49</v>
      </c>
      <c r="V994">
        <f t="shared" si="198"/>
        <v>9</v>
      </c>
      <c r="W994">
        <f t="shared" si="199"/>
        <v>595</v>
      </c>
      <c r="X994">
        <f t="shared" si="200"/>
        <v>9</v>
      </c>
      <c r="Y994" s="17">
        <f t="shared" si="201"/>
        <v>332.27833333333331</v>
      </c>
      <c r="Z994" t="str">
        <f t="shared" si="202"/>
        <v>Bad Product</v>
      </c>
      <c r="AA994" t="str">
        <f t="shared" si="203"/>
        <v>Bad</v>
      </c>
      <c r="AB994" t="str">
        <f t="shared" si="204"/>
        <v>Low</v>
      </c>
      <c r="AC994">
        <f t="shared" si="205"/>
        <v>2010.4349999999999</v>
      </c>
      <c r="AD994">
        <f t="shared" si="206"/>
        <v>1826.79</v>
      </c>
      <c r="AE994">
        <f t="shared" si="207"/>
        <v>224.40600000000001</v>
      </c>
    </row>
    <row r="995" spans="1:31" ht="15.75" customHeight="1" x14ac:dyDescent="0.2">
      <c r="A995" s="1"/>
      <c r="B995" s="6" t="s">
        <v>1028</v>
      </c>
      <c r="C995" s="6" t="s">
        <v>18</v>
      </c>
      <c r="D995" s="6" t="s">
        <v>19</v>
      </c>
      <c r="E995" s="6" t="s">
        <v>27</v>
      </c>
      <c r="F995" s="6" t="s">
        <v>31</v>
      </c>
      <c r="G995" s="6" t="s">
        <v>28</v>
      </c>
      <c r="H995" s="7">
        <v>58.03</v>
      </c>
      <c r="I995" s="9">
        <v>2</v>
      </c>
      <c r="J995" s="7">
        <v>5.8029999999999999</v>
      </c>
      <c r="K995" s="7">
        <v>121.863</v>
      </c>
      <c r="L995" s="12">
        <v>43534</v>
      </c>
      <c r="M995" s="14">
        <v>0.86527777777777781</v>
      </c>
      <c r="N995" s="6" t="s">
        <v>23</v>
      </c>
      <c r="O995" s="7">
        <v>116.06</v>
      </c>
      <c r="P995" s="2">
        <v>4.7619047620000003</v>
      </c>
      <c r="Q995" s="7">
        <v>5.8029999999999999</v>
      </c>
      <c r="R995" s="8">
        <v>8.8000000000000007</v>
      </c>
      <c r="S995" s="16">
        <f t="shared" si="195"/>
        <v>2186.2049999999999</v>
      </c>
      <c r="T995" s="16">
        <f t="shared" si="196"/>
        <v>33.432000000000002</v>
      </c>
      <c r="U995" s="17">
        <f t="shared" si="197"/>
        <v>1022.49</v>
      </c>
      <c r="V995">
        <f t="shared" si="198"/>
        <v>8</v>
      </c>
      <c r="W995">
        <f t="shared" si="199"/>
        <v>595</v>
      </c>
      <c r="X995">
        <f t="shared" si="200"/>
        <v>8</v>
      </c>
      <c r="Y995" s="17">
        <f t="shared" si="201"/>
        <v>273.27562499999999</v>
      </c>
      <c r="Z995" t="str">
        <f t="shared" si="202"/>
        <v>Good Product</v>
      </c>
      <c r="AA995" t="str">
        <f t="shared" si="203"/>
        <v>Bad</v>
      </c>
      <c r="AB995" t="str">
        <f t="shared" si="204"/>
        <v>High</v>
      </c>
      <c r="AC995">
        <f t="shared" si="205"/>
        <v>1206.135</v>
      </c>
      <c r="AD995">
        <f t="shared" si="206"/>
        <v>1022.49</v>
      </c>
      <c r="AE995">
        <f t="shared" si="207"/>
        <v>224.40600000000001</v>
      </c>
    </row>
    <row r="996" spans="1:31" ht="15.75" customHeight="1" x14ac:dyDescent="0.2">
      <c r="A996" s="1"/>
      <c r="B996" s="6" t="s">
        <v>1029</v>
      </c>
      <c r="C996" s="6" t="s">
        <v>42</v>
      </c>
      <c r="D996" s="6" t="s">
        <v>43</v>
      </c>
      <c r="E996" s="6" t="s">
        <v>27</v>
      </c>
      <c r="F996" s="6" t="s">
        <v>31</v>
      </c>
      <c r="G996" s="6" t="s">
        <v>46</v>
      </c>
      <c r="H996" s="7">
        <v>17.489999999999998</v>
      </c>
      <c r="I996" s="9">
        <v>10</v>
      </c>
      <c r="J996" s="7">
        <v>8.7449999999999992</v>
      </c>
      <c r="K996" s="7">
        <v>183.64500000000001</v>
      </c>
      <c r="L996" s="12">
        <v>43518</v>
      </c>
      <c r="M996" s="14">
        <v>0.77430555555555558</v>
      </c>
      <c r="N996" s="6" t="s">
        <v>23</v>
      </c>
      <c r="O996" s="7">
        <v>174.9</v>
      </c>
      <c r="P996" s="2">
        <v>4.7619047620000003</v>
      </c>
      <c r="Q996" s="7">
        <v>8.7449999999999992</v>
      </c>
      <c r="R996" s="8">
        <v>6.6</v>
      </c>
      <c r="S996" s="16">
        <f t="shared" si="195"/>
        <v>2064.3420000000001</v>
      </c>
      <c r="T996" s="16">
        <f t="shared" si="196"/>
        <v>33.432000000000002</v>
      </c>
      <c r="U996" s="17">
        <f t="shared" si="197"/>
        <v>1022.49</v>
      </c>
      <c r="V996">
        <f t="shared" si="198"/>
        <v>7</v>
      </c>
      <c r="W996">
        <f t="shared" si="199"/>
        <v>595</v>
      </c>
      <c r="X996">
        <f t="shared" si="200"/>
        <v>7</v>
      </c>
      <c r="Y996" s="17">
        <f t="shared" si="201"/>
        <v>294.90600000000001</v>
      </c>
      <c r="Z996" t="str">
        <f t="shared" si="202"/>
        <v>Bad Product</v>
      </c>
      <c r="AA996" t="str">
        <f t="shared" si="203"/>
        <v>Bad</v>
      </c>
      <c r="AB996" t="str">
        <f t="shared" si="204"/>
        <v>Medium</v>
      </c>
      <c r="AC996">
        <f t="shared" si="205"/>
        <v>1206.135</v>
      </c>
      <c r="AD996">
        <f t="shared" si="206"/>
        <v>1022.49</v>
      </c>
      <c r="AE996">
        <f t="shared" si="207"/>
        <v>102.54300000000001</v>
      </c>
    </row>
    <row r="997" spans="1:31" ht="15.75" customHeight="1" x14ac:dyDescent="0.2">
      <c r="A997" s="1"/>
      <c r="B997" s="6" t="s">
        <v>1030</v>
      </c>
      <c r="C997" s="6" t="s">
        <v>25</v>
      </c>
      <c r="D997" s="6" t="s">
        <v>26</v>
      </c>
      <c r="E997" s="6" t="s">
        <v>20</v>
      </c>
      <c r="F997" s="6" t="s">
        <v>21</v>
      </c>
      <c r="G997" s="6" t="s">
        <v>28</v>
      </c>
      <c r="H997" s="7">
        <v>60.95</v>
      </c>
      <c r="I997" s="9">
        <v>1</v>
      </c>
      <c r="J997" s="7">
        <v>3.0474999999999999</v>
      </c>
      <c r="K997" s="7">
        <v>63.997500000000002</v>
      </c>
      <c r="L997" s="12">
        <v>43514</v>
      </c>
      <c r="M997" s="14">
        <v>0.4861111111111111</v>
      </c>
      <c r="N997" s="6" t="s">
        <v>23</v>
      </c>
      <c r="O997" s="7">
        <v>60.95</v>
      </c>
      <c r="P997" s="2">
        <v>4.7619047620000003</v>
      </c>
      <c r="Q997" s="7">
        <v>3.0474999999999999</v>
      </c>
      <c r="R997" s="8">
        <v>5.9</v>
      </c>
      <c r="S997" s="16">
        <f t="shared" si="195"/>
        <v>1880.6970000000001</v>
      </c>
      <c r="T997" s="16">
        <f t="shared" si="196"/>
        <v>33.432000000000002</v>
      </c>
      <c r="U997" s="17">
        <f t="shared" si="197"/>
        <v>1022.49</v>
      </c>
      <c r="V997">
        <f t="shared" si="198"/>
        <v>6</v>
      </c>
      <c r="W997">
        <f t="shared" si="199"/>
        <v>595</v>
      </c>
      <c r="X997">
        <f t="shared" si="200"/>
        <v>6</v>
      </c>
      <c r="Y997" s="17">
        <f t="shared" si="201"/>
        <v>313.4495</v>
      </c>
      <c r="Z997" t="str">
        <f t="shared" si="202"/>
        <v>Bad Product</v>
      </c>
      <c r="AA997" t="str">
        <f t="shared" si="203"/>
        <v>Bad</v>
      </c>
      <c r="AB997" t="str">
        <f t="shared" si="204"/>
        <v>Low</v>
      </c>
      <c r="AC997">
        <f t="shared" si="205"/>
        <v>1022.49</v>
      </c>
      <c r="AD997">
        <f t="shared" si="206"/>
        <v>1022.49</v>
      </c>
      <c r="AE997">
        <f t="shared" si="207"/>
        <v>102.54300000000001</v>
      </c>
    </row>
    <row r="998" spans="1:31" ht="15.75" customHeight="1" x14ac:dyDescent="0.2">
      <c r="A998" s="1"/>
      <c r="B998" s="6" t="s">
        <v>1031</v>
      </c>
      <c r="C998" s="6" t="s">
        <v>25</v>
      </c>
      <c r="D998" s="6" t="s">
        <v>26</v>
      </c>
      <c r="E998" s="6" t="s">
        <v>27</v>
      </c>
      <c r="F998" s="6" t="s">
        <v>31</v>
      </c>
      <c r="G998" s="6" t="s">
        <v>22</v>
      </c>
      <c r="H998" s="7">
        <v>40.35</v>
      </c>
      <c r="I998" s="9">
        <v>1</v>
      </c>
      <c r="J998" s="7">
        <v>2.0175000000000001</v>
      </c>
      <c r="K998" s="7">
        <v>42.3675</v>
      </c>
      <c r="L998" s="12">
        <v>43494</v>
      </c>
      <c r="M998" s="14">
        <v>0.57361111111111107</v>
      </c>
      <c r="N998" s="6" t="s">
        <v>23</v>
      </c>
      <c r="O998" s="7">
        <v>40.35</v>
      </c>
      <c r="P998" s="2">
        <v>4.7619047620000003</v>
      </c>
      <c r="Q998" s="7">
        <v>2.0175000000000001</v>
      </c>
      <c r="R998" s="8">
        <v>6.2</v>
      </c>
      <c r="S998" s="16">
        <f t="shared" si="195"/>
        <v>1816.6995000000002</v>
      </c>
      <c r="T998" s="16">
        <f t="shared" si="196"/>
        <v>33.432000000000002</v>
      </c>
      <c r="U998" s="17">
        <f t="shared" si="197"/>
        <v>1022.49</v>
      </c>
      <c r="V998">
        <f t="shared" si="198"/>
        <v>5</v>
      </c>
      <c r="W998">
        <f t="shared" si="199"/>
        <v>595</v>
      </c>
      <c r="X998">
        <f t="shared" si="200"/>
        <v>5</v>
      </c>
      <c r="Y998" s="17">
        <f t="shared" si="201"/>
        <v>363.33990000000006</v>
      </c>
      <c r="Z998" t="str">
        <f t="shared" si="202"/>
        <v>Bad Product</v>
      </c>
      <c r="AA998" t="str">
        <f t="shared" si="203"/>
        <v>Bad</v>
      </c>
      <c r="AB998" t="str">
        <f t="shared" si="204"/>
        <v>Low</v>
      </c>
      <c r="AC998">
        <f t="shared" si="205"/>
        <v>1022.49</v>
      </c>
      <c r="AD998">
        <f t="shared" si="206"/>
        <v>1022.49</v>
      </c>
      <c r="AE998">
        <f t="shared" si="207"/>
        <v>102.54300000000001</v>
      </c>
    </row>
    <row r="999" spans="1:31" ht="15.75" customHeight="1" x14ac:dyDescent="0.2">
      <c r="A999" s="1"/>
      <c r="B999" s="6" t="s">
        <v>1032</v>
      </c>
      <c r="C999" s="6" t="s">
        <v>42</v>
      </c>
      <c r="D999" s="6" t="s">
        <v>43</v>
      </c>
      <c r="E999" s="6" t="s">
        <v>27</v>
      </c>
      <c r="F999" s="6" t="s">
        <v>21</v>
      </c>
      <c r="G999" s="6" t="s">
        <v>32</v>
      </c>
      <c r="H999" s="7">
        <v>97.38</v>
      </c>
      <c r="I999" s="9">
        <v>10</v>
      </c>
      <c r="J999" s="7">
        <v>48.69</v>
      </c>
      <c r="K999" s="7">
        <v>1022.49</v>
      </c>
      <c r="L999" s="12">
        <v>43526</v>
      </c>
      <c r="M999" s="14">
        <v>0.71944444444444444</v>
      </c>
      <c r="N999" s="6" t="s">
        <v>23</v>
      </c>
      <c r="O999" s="7">
        <v>973.8</v>
      </c>
      <c r="P999" s="2">
        <v>4.7619047620000003</v>
      </c>
      <c r="Q999" s="7">
        <v>48.69</v>
      </c>
      <c r="R999" s="8">
        <v>4.4000000000000004</v>
      </c>
      <c r="S999" s="16">
        <f t="shared" si="195"/>
        <v>1774.3320000000001</v>
      </c>
      <c r="T999" s="16">
        <f t="shared" si="196"/>
        <v>33.432000000000002</v>
      </c>
      <c r="U999" s="17">
        <f t="shared" si="197"/>
        <v>1022.49</v>
      </c>
      <c r="V999">
        <f t="shared" si="198"/>
        <v>4</v>
      </c>
      <c r="W999">
        <f t="shared" si="199"/>
        <v>595</v>
      </c>
      <c r="X999">
        <f t="shared" si="200"/>
        <v>4</v>
      </c>
      <c r="Y999" s="17">
        <f t="shared" si="201"/>
        <v>443.58300000000003</v>
      </c>
      <c r="Z999" t="str">
        <f t="shared" si="202"/>
        <v>Bad Product</v>
      </c>
      <c r="AA999" t="str">
        <f t="shared" si="203"/>
        <v>Bad</v>
      </c>
      <c r="AB999" t="str">
        <f t="shared" si="204"/>
        <v>Low</v>
      </c>
      <c r="AC999">
        <f t="shared" si="205"/>
        <v>1022.49</v>
      </c>
      <c r="AD999">
        <f t="shared" si="206"/>
        <v>1022.49</v>
      </c>
      <c r="AE999">
        <f t="shared" si="207"/>
        <v>102.54300000000001</v>
      </c>
    </row>
    <row r="1000" spans="1:31" ht="15.75" customHeight="1" x14ac:dyDescent="0.2">
      <c r="A1000" s="1"/>
      <c r="B1000" s="6" t="s">
        <v>1033</v>
      </c>
      <c r="C1000" s="6" t="s">
        <v>18</v>
      </c>
      <c r="D1000" s="6" t="s">
        <v>19</v>
      </c>
      <c r="E1000" s="6" t="s">
        <v>20</v>
      </c>
      <c r="F1000" s="6" t="s">
        <v>31</v>
      </c>
      <c r="G1000" s="6" t="s">
        <v>44</v>
      </c>
      <c r="H1000" s="7">
        <v>31.84</v>
      </c>
      <c r="I1000" s="9">
        <v>1</v>
      </c>
      <c r="J1000" s="7">
        <v>1.5920000000000001</v>
      </c>
      <c r="K1000" s="7">
        <v>33.432000000000002</v>
      </c>
      <c r="L1000" s="12">
        <v>43505</v>
      </c>
      <c r="M1000" s="14">
        <v>0.55694444444444446</v>
      </c>
      <c r="N1000" s="6" t="s">
        <v>29</v>
      </c>
      <c r="O1000" s="7">
        <v>31.84</v>
      </c>
      <c r="P1000" s="2">
        <v>4.7619047620000003</v>
      </c>
      <c r="Q1000" s="7">
        <v>1.5920000000000001</v>
      </c>
      <c r="R1000" s="8">
        <v>7.7</v>
      </c>
      <c r="S1000" s="16">
        <f t="shared" si="195"/>
        <v>751.84199999999998</v>
      </c>
      <c r="T1000" s="16">
        <f t="shared" si="196"/>
        <v>33.432000000000002</v>
      </c>
      <c r="U1000" s="17">
        <f t="shared" si="197"/>
        <v>649.29899999999998</v>
      </c>
      <c r="V1000">
        <f t="shared" si="198"/>
        <v>3</v>
      </c>
      <c r="W1000">
        <f t="shared" si="199"/>
        <v>595</v>
      </c>
      <c r="X1000">
        <f t="shared" si="200"/>
        <v>3</v>
      </c>
      <c r="Y1000" s="17">
        <f t="shared" si="201"/>
        <v>250.614</v>
      </c>
      <c r="Z1000" t="str">
        <f t="shared" si="202"/>
        <v>Bad Product</v>
      </c>
      <c r="AA1000" t="str">
        <f t="shared" si="203"/>
        <v>Bad</v>
      </c>
      <c r="AB1000" t="str">
        <f t="shared" si="204"/>
        <v>Medium</v>
      </c>
      <c r="AC1000">
        <f t="shared" si="205"/>
        <v>0</v>
      </c>
      <c r="AD1000">
        <f t="shared" si="206"/>
        <v>0</v>
      </c>
      <c r="AE1000">
        <f t="shared" si="207"/>
        <v>102.54300000000001</v>
      </c>
    </row>
    <row r="1001" spans="1:31" ht="15.75" customHeight="1" x14ac:dyDescent="0.2">
      <c r="A1001" s="1"/>
      <c r="B1001" s="6" t="s">
        <v>1034</v>
      </c>
      <c r="C1001" s="6" t="s">
        <v>18</v>
      </c>
      <c r="D1001" s="6" t="s">
        <v>19</v>
      </c>
      <c r="E1001" s="6" t="s">
        <v>27</v>
      </c>
      <c r="F1001" s="6" t="s">
        <v>31</v>
      </c>
      <c r="G1001" s="6" t="s">
        <v>32</v>
      </c>
      <c r="H1001" s="7">
        <v>65.819999999999993</v>
      </c>
      <c r="I1001" s="9">
        <v>1</v>
      </c>
      <c r="J1001" s="7">
        <v>3.2909999999999999</v>
      </c>
      <c r="K1001" s="7">
        <v>69.111000000000004</v>
      </c>
      <c r="L1001" s="12">
        <v>43518</v>
      </c>
      <c r="M1001" s="14">
        <v>0.6479166666666667</v>
      </c>
      <c r="N1001" s="6" t="s">
        <v>29</v>
      </c>
      <c r="O1001" s="7">
        <v>65.819999999999993</v>
      </c>
      <c r="P1001" s="2">
        <v>4.7619047620000003</v>
      </c>
      <c r="Q1001" s="7">
        <v>3.2909999999999999</v>
      </c>
      <c r="R1001" s="8">
        <v>4.0999999999999996</v>
      </c>
      <c r="S1001" s="16">
        <f t="shared" si="195"/>
        <v>718.41</v>
      </c>
      <c r="T1001" s="16">
        <f t="shared" si="196"/>
        <v>69.111000000000004</v>
      </c>
      <c r="U1001" s="17">
        <f t="shared" si="197"/>
        <v>649.29899999999998</v>
      </c>
      <c r="V1001">
        <f t="shared" si="198"/>
        <v>2</v>
      </c>
      <c r="W1001">
        <f t="shared" si="199"/>
        <v>595</v>
      </c>
      <c r="X1001">
        <f t="shared" si="200"/>
        <v>2</v>
      </c>
      <c r="Y1001" s="17">
        <f t="shared" si="201"/>
        <v>359.20499999999998</v>
      </c>
      <c r="Z1001" t="str">
        <f t="shared" si="202"/>
        <v>Bad Product</v>
      </c>
      <c r="AA1001" t="str">
        <f t="shared" si="203"/>
        <v>Bad</v>
      </c>
      <c r="AB1001" t="str">
        <f t="shared" si="204"/>
        <v>Low</v>
      </c>
      <c r="AC1001">
        <f t="shared" si="205"/>
        <v>0</v>
      </c>
      <c r="AD1001">
        <f t="shared" si="206"/>
        <v>0</v>
      </c>
      <c r="AE1001">
        <f t="shared" si="207"/>
        <v>69.111000000000004</v>
      </c>
    </row>
    <row r="1002" spans="1:31" ht="15.75" customHeight="1" x14ac:dyDescent="0.2">
      <c r="A1002" s="1"/>
      <c r="B1002" s="6" t="s">
        <v>1035</v>
      </c>
      <c r="C1002" s="6" t="s">
        <v>18</v>
      </c>
      <c r="D1002" s="6" t="s">
        <v>19</v>
      </c>
      <c r="E1002" s="6" t="s">
        <v>20</v>
      </c>
      <c r="F1002" s="6" t="s">
        <v>21</v>
      </c>
      <c r="G1002" s="6" t="s">
        <v>46</v>
      </c>
      <c r="H1002" s="7">
        <v>88.34</v>
      </c>
      <c r="I1002" s="9">
        <v>7</v>
      </c>
      <c r="J1002" s="7">
        <v>30.919</v>
      </c>
      <c r="K1002" s="7">
        <v>649.29899999999998</v>
      </c>
      <c r="L1002" s="12">
        <v>43514</v>
      </c>
      <c r="M1002" s="14">
        <v>0.56111111111111112</v>
      </c>
      <c r="N1002" s="6" t="s">
        <v>29</v>
      </c>
      <c r="O1002" s="7">
        <v>618.38</v>
      </c>
      <c r="P1002" s="2">
        <v>4.7619047620000003</v>
      </c>
      <c r="Q1002" s="7">
        <v>30.919</v>
      </c>
      <c r="R1002" s="8">
        <v>6.6</v>
      </c>
      <c r="S1002" s="16">
        <f t="shared" si="195"/>
        <v>649.29899999999998</v>
      </c>
      <c r="T1002" s="16">
        <f t="shared" si="196"/>
        <v>649.29899999999998</v>
      </c>
      <c r="U1002" s="17">
        <f t="shared" si="197"/>
        <v>649.29899999999998</v>
      </c>
      <c r="V1002">
        <f t="shared" si="198"/>
        <v>1</v>
      </c>
      <c r="W1002">
        <f t="shared" si="199"/>
        <v>595</v>
      </c>
      <c r="X1002">
        <f t="shared" si="200"/>
        <v>1</v>
      </c>
      <c r="Y1002" s="17">
        <f t="shared" si="201"/>
        <v>649.29899999999998</v>
      </c>
      <c r="Z1002" t="str">
        <f t="shared" si="202"/>
        <v>Bad Product</v>
      </c>
      <c r="AA1002" t="str">
        <f t="shared" si="203"/>
        <v>Bad</v>
      </c>
      <c r="AB1002" t="str">
        <f t="shared" si="204"/>
        <v>Medium</v>
      </c>
      <c r="AC1002">
        <f t="shared" si="205"/>
        <v>0</v>
      </c>
      <c r="AD1002">
        <f t="shared" si="206"/>
        <v>0</v>
      </c>
      <c r="AE1002">
        <f t="shared" si="207"/>
        <v>0</v>
      </c>
    </row>
    <row r="1003" spans="1:31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31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</sheetData>
  <autoFilter ref="B2:R1002">
    <filterColumn colId="10">
      <dynamicFilter type="Q1"/>
    </filterColumn>
  </autoFilter>
  <conditionalFormatting sqref="R3:R10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0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{DB6D9B8F-A6FB-7746-A5BF-8E01063047A2}</x14:id>
        </ext>
      </extLst>
    </cfRule>
  </conditionalFormatting>
  <conditionalFormatting sqref="I3:I1002">
    <cfRule type="aboveAverage" dxfId="3" priority="3" aboveAverage="0"/>
    <cfRule type="aboveAverage" dxfId="2" priority="4"/>
  </conditionalFormatting>
  <conditionalFormatting sqref="H3:H1002">
    <cfRule type="aboveAverage" dxfId="1" priority="1" aboveAverage="0"/>
    <cfRule type="aboveAverage" dxfId="0" priority="2"/>
  </conditionalFormatting>
  <printOptions horizontalCentered="1" gridLines="1"/>
  <pageMargins left="0.7" right="0.7" top="0.75" bottom="0.75" header="0" footer="0"/>
  <pageSetup fitToHeight="0" pageOrder="overThenDown" orientation="landscape" cellComments="atEn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6D9B8F-A6FB-7746-A5BF-8E0106304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K3:K1002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2"/>
  <sheetViews>
    <sheetView zoomScale="160" zoomScaleNormal="160" workbookViewId="0">
      <selection activeCell="F14" sqref="F14"/>
    </sheetView>
  </sheetViews>
  <sheetFormatPr defaultColWidth="11.42578125" defaultRowHeight="12.75" x14ac:dyDescent="0.2"/>
  <cols>
    <col min="3" max="3" width="16.85546875" bestFit="1" customWidth="1"/>
  </cols>
  <sheetData>
    <row r="4" spans="3:7" x14ac:dyDescent="0.2">
      <c r="C4" s="4" t="s">
        <v>1036</v>
      </c>
      <c r="D4" s="4" t="s">
        <v>1038</v>
      </c>
      <c r="F4" s="4" t="s">
        <v>1041</v>
      </c>
    </row>
    <row r="5" spans="3:7" x14ac:dyDescent="0.2">
      <c r="F5" s="4" t="s">
        <v>1042</v>
      </c>
    </row>
    <row r="6" spans="3:7" x14ac:dyDescent="0.2">
      <c r="C6" s="4" t="s">
        <v>1037</v>
      </c>
      <c r="D6" s="4" t="s">
        <v>1039</v>
      </c>
    </row>
    <row r="7" spans="3:7" x14ac:dyDescent="0.2">
      <c r="F7" s="4" t="s">
        <v>1049</v>
      </c>
      <c r="G7" s="4" t="s">
        <v>1050</v>
      </c>
    </row>
    <row r="9" spans="3:7" x14ac:dyDescent="0.2">
      <c r="E9" s="4" t="s">
        <v>1040</v>
      </c>
    </row>
    <row r="12" spans="3:7" x14ac:dyDescent="0.2">
      <c r="E12" s="4" t="s">
        <v>1043</v>
      </c>
    </row>
    <row r="13" spans="3:7" x14ac:dyDescent="0.2">
      <c r="E13" s="4" t="s">
        <v>1044</v>
      </c>
    </row>
    <row r="14" spans="3:7" x14ac:dyDescent="0.2">
      <c r="E14" s="4" t="s">
        <v>1045</v>
      </c>
    </row>
    <row r="15" spans="3:7" x14ac:dyDescent="0.2">
      <c r="E15" s="4" t="s">
        <v>1046</v>
      </c>
    </row>
    <row r="20" spans="9:9" x14ac:dyDescent="0.2">
      <c r="I20" s="4" t="s">
        <v>1047</v>
      </c>
    </row>
    <row r="21" spans="9:9" x14ac:dyDescent="0.2">
      <c r="I21" s="4" t="s">
        <v>1048</v>
      </c>
    </row>
    <row r="22" spans="9:9" x14ac:dyDescent="0.2">
      <c r="I22">
        <v>560066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Chandrakant</cp:lastModifiedBy>
  <dcterms:created xsi:type="dcterms:W3CDTF">2022-08-20T15:18:40Z</dcterms:created>
  <dcterms:modified xsi:type="dcterms:W3CDTF">2022-09-09T21:00:12Z</dcterms:modified>
</cp:coreProperties>
</file>