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IHT 2\Downloads\"/>
    </mc:Choice>
  </mc:AlternateContent>
  <bookViews>
    <workbookView xWindow="0" yWindow="0" windowWidth="20490" windowHeight="7755" tabRatio="731" firstSheet="5" activeTab="9"/>
  </bookViews>
  <sheets>
    <sheet name="CF - I" sheetId="1" r:id="rId1"/>
    <sheet name="CF - II" sheetId="2" r:id="rId2"/>
    <sheet name="CF - III" sheetId="3" r:id="rId3"/>
    <sheet name="CF - IV" sheetId="4" r:id="rId4"/>
    <sheet name="Pareto Analysis - SparkLines" sheetId="5" r:id="rId5"/>
    <sheet name="Pivot Table &amp; Chart" sheetId="6" r:id="rId6"/>
    <sheet name="What-IF Analysis - Goal Seek" sheetId="7" r:id="rId7"/>
    <sheet name="First 6 month" sheetId="8" r:id="rId8"/>
    <sheet name="Last 6 month" sheetId="9" r:id="rId9"/>
    <sheet name="Consolidate Function" sheetId="10" r:id="rId10"/>
  </sheet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A3" i="10" l="1"/>
  <c r="B3" i="10"/>
  <c r="C3" i="10"/>
  <c r="D3" i="10"/>
  <c r="E3" i="10"/>
  <c r="F3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G3" i="9"/>
  <c r="M4" i="10" s="1"/>
  <c r="G3" i="8"/>
  <c r="M3" i="10" s="1"/>
  <c r="M5" i="10" s="1"/>
  <c r="C6" i="7"/>
  <c r="C4" i="7"/>
  <c r="C7" i="7" s="1"/>
</calcChain>
</file>

<file path=xl/sharedStrings.xml><?xml version="1.0" encoding="utf-8"?>
<sst xmlns="http://schemas.openxmlformats.org/spreadsheetml/2006/main" count="279" uniqueCount="76">
  <si>
    <t>IIHT - Lansdowne</t>
  </si>
  <si>
    <t>Sl. No.</t>
  </si>
  <si>
    <t>Student Name</t>
  </si>
  <si>
    <t>Semester</t>
  </si>
  <si>
    <t>Total Fees</t>
  </si>
  <si>
    <t>Amount Paid</t>
  </si>
  <si>
    <t>Balance Amount</t>
  </si>
  <si>
    <t>Advance</t>
  </si>
  <si>
    <t>Student 1</t>
  </si>
  <si>
    <t>First Sem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</si>
  <si>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</si>
  <si>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</si>
  <si>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</si>
  <si>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</si>
  <si>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</si>
  <si>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</si>
  <si>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</si>
  <si>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</si>
  <si>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</si>
  <si>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Hairfall Reason</t>
  </si>
  <si>
    <t>Frequency</t>
  </si>
  <si>
    <t>Cumulative Frequency</t>
  </si>
  <si>
    <t>Percentage</t>
  </si>
  <si>
    <t>Reason 1</t>
  </si>
  <si>
    <t>Reason 2</t>
  </si>
  <si>
    <t>Reason 3</t>
  </si>
  <si>
    <t>Reason 4</t>
  </si>
  <si>
    <t>Reason 5</t>
  </si>
  <si>
    <t>Reason 6</t>
  </si>
  <si>
    <t>Reason 7</t>
  </si>
  <si>
    <t>Reason 8</t>
  </si>
  <si>
    <t>Reason 9</t>
  </si>
  <si>
    <t>Reason 10</t>
  </si>
  <si>
    <t>Region</t>
  </si>
  <si>
    <t>Quarter</t>
  </si>
  <si>
    <t>Product</t>
  </si>
  <si>
    <t>Units Sold</t>
  </si>
  <si>
    <t>Region 1</t>
  </si>
  <si>
    <r>
      <t xml:space="preserve">Note: </t>
    </r>
    <r>
      <rPr>
        <b/>
        <sz val="11"/>
        <color theme="1"/>
        <rFont val="Calibri"/>
        <family val="2"/>
        <scheme val="minor"/>
      </rPr>
      <t>CHOOSE(RANDBETWEEN(1,4),"Q1","Q2","Q3","Q4")</t>
    </r>
  </si>
  <si>
    <t>Q4</t>
  </si>
  <si>
    <t>HTC</t>
  </si>
  <si>
    <t>Q3</t>
  </si>
  <si>
    <t>IPhone</t>
  </si>
  <si>
    <t>Q1</t>
  </si>
  <si>
    <t>Nokia</t>
  </si>
  <si>
    <t>Blackberry</t>
  </si>
  <si>
    <t>Q2</t>
  </si>
  <si>
    <t>Row Labels</t>
  </si>
  <si>
    <t>Grand Total</t>
  </si>
  <si>
    <t>Sum of Units Sold</t>
  </si>
  <si>
    <t>Column Labels</t>
  </si>
  <si>
    <t>Count of Units Sold</t>
  </si>
  <si>
    <t>Loan Amount</t>
  </si>
  <si>
    <t>Duration Years</t>
  </si>
  <si>
    <t>Duration Months</t>
  </si>
  <si>
    <t>Annual Interest Rate</t>
  </si>
  <si>
    <t>Monthly</t>
  </si>
  <si>
    <t>EMI</t>
  </si>
  <si>
    <t>Jan</t>
  </si>
  <si>
    <t>Feb</t>
  </si>
  <si>
    <t>Mar</t>
  </si>
  <si>
    <t>Apr</t>
  </si>
  <si>
    <t>May</t>
  </si>
  <si>
    <t>Jun</t>
  </si>
  <si>
    <t>Total</t>
  </si>
  <si>
    <t>Jul</t>
  </si>
  <si>
    <t>Aug</t>
  </si>
  <si>
    <t>Sept</t>
  </si>
  <si>
    <t>Oct</t>
  </si>
  <si>
    <t>Nov</t>
  </si>
  <si>
    <t>Dec</t>
  </si>
  <si>
    <t>IIHT - Lansdowne - Consolidate Function</t>
  </si>
  <si>
    <t>Blackberry Total</t>
  </si>
  <si>
    <t>HTC Total</t>
  </si>
  <si>
    <t>IPhone Total</t>
  </si>
  <si>
    <t>Nokia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</si>
</sst>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INR]\ #,##0.00_);[Red]\([$INR]\ 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2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13605960545261E-2"/>
          <c:y val="4.0780604903725877E-2"/>
          <c:w val="0.68166302599271866"/>
          <c:h val="0.79508412688083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Analysis - SparkLines'!$C$2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'Pareto Analysis - SparkLines'!$B$3:$B$12</c:f>
              <c:strCache>
                <c:ptCount val="10"/>
                <c:pt idx="0">
                  <c:v>Reason 1</c:v>
                </c:pt>
                <c:pt idx="1">
                  <c:v>Reason 2</c:v>
                </c:pt>
                <c:pt idx="2">
                  <c:v>Reason 3</c:v>
                </c:pt>
                <c:pt idx="3">
                  <c:v>Reason 4</c:v>
                </c:pt>
                <c:pt idx="4">
                  <c:v>Reason 5</c:v>
                </c:pt>
                <c:pt idx="5">
                  <c:v>Reason 6</c:v>
                </c:pt>
                <c:pt idx="6">
                  <c:v>Reason 7</c:v>
                </c:pt>
                <c:pt idx="7">
                  <c:v>Reason 8</c:v>
                </c:pt>
                <c:pt idx="8">
                  <c:v>Reason 9</c:v>
                </c:pt>
                <c:pt idx="9">
                  <c:v>Reason 10</c:v>
                </c:pt>
              </c:strCache>
            </c:strRef>
          </c:cat>
          <c:val>
            <c:numRef>
              <c:f>'Pareto Analysis - SparkLines'!$C$3:$C$12</c:f>
              <c:numCache>
                <c:formatCode>General</c:formatCode>
                <c:ptCount val="10"/>
                <c:pt idx="0">
                  <c:v>95</c:v>
                </c:pt>
                <c:pt idx="1">
                  <c:v>91</c:v>
                </c:pt>
                <c:pt idx="2">
                  <c:v>90</c:v>
                </c:pt>
                <c:pt idx="3">
                  <c:v>80</c:v>
                </c:pt>
                <c:pt idx="4">
                  <c:v>53</c:v>
                </c:pt>
                <c:pt idx="5">
                  <c:v>42</c:v>
                </c:pt>
                <c:pt idx="6">
                  <c:v>35</c:v>
                </c:pt>
                <c:pt idx="7">
                  <c:v>31</c:v>
                </c:pt>
                <c:pt idx="8">
                  <c:v>23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74256592"/>
        <c:axId val="-217519632"/>
      </c:barChart>
      <c:lineChart>
        <c:grouping val="percentStacked"/>
        <c:varyColors val="0"/>
        <c:ser>
          <c:idx val="1"/>
          <c:order val="1"/>
          <c:tx>
            <c:strRef>
              <c:f>'Pareto Analysis - SparkLines'!$E$2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'Pareto Analysis - SparkLines'!$B$3:$B$12</c:f>
              <c:strCache>
                <c:ptCount val="10"/>
                <c:pt idx="0">
                  <c:v>Reason 1</c:v>
                </c:pt>
                <c:pt idx="1">
                  <c:v>Reason 2</c:v>
                </c:pt>
                <c:pt idx="2">
                  <c:v>Reason 3</c:v>
                </c:pt>
                <c:pt idx="3">
                  <c:v>Reason 4</c:v>
                </c:pt>
                <c:pt idx="4">
                  <c:v>Reason 5</c:v>
                </c:pt>
                <c:pt idx="5">
                  <c:v>Reason 6</c:v>
                </c:pt>
                <c:pt idx="6">
                  <c:v>Reason 7</c:v>
                </c:pt>
                <c:pt idx="7">
                  <c:v>Reason 8</c:v>
                </c:pt>
                <c:pt idx="8">
                  <c:v>Reason 9</c:v>
                </c:pt>
                <c:pt idx="9">
                  <c:v>Reason 10</c:v>
                </c:pt>
              </c:strCache>
            </c:strRef>
          </c:cat>
          <c:val>
            <c:numRef>
              <c:f>'Pareto Analysis - SparkLines'!$E$3:$E$12</c:f>
              <c:numCache>
                <c:formatCode>0%</c:formatCode>
                <c:ptCount val="10"/>
                <c:pt idx="0">
                  <c:v>6.4102564102564097E-2</c:v>
                </c:pt>
                <c:pt idx="1">
                  <c:v>0.23076923076923078</c:v>
                </c:pt>
                <c:pt idx="2">
                  <c:v>0.37728937728937728</c:v>
                </c:pt>
                <c:pt idx="3">
                  <c:v>0.45421245421245421</c:v>
                </c:pt>
                <c:pt idx="4">
                  <c:v>0.49633699633699635</c:v>
                </c:pt>
                <c:pt idx="5">
                  <c:v>0.5073260073260073</c:v>
                </c:pt>
                <c:pt idx="6">
                  <c:v>0.68131868131868134</c:v>
                </c:pt>
                <c:pt idx="7">
                  <c:v>0.84615384615384615</c:v>
                </c:pt>
                <c:pt idx="8">
                  <c:v>0.90293040293040294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7511472"/>
        <c:axId val="-217513648"/>
      </c:lineChart>
      <c:catAx>
        <c:axId val="-47425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7519632"/>
        <c:crosses val="autoZero"/>
        <c:auto val="1"/>
        <c:lblAlgn val="ctr"/>
        <c:lblOffset val="100"/>
        <c:noMultiLvlLbl val="0"/>
      </c:catAx>
      <c:valAx>
        <c:axId val="-21751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74256592"/>
        <c:crosses val="autoZero"/>
        <c:crossBetween val="between"/>
      </c:valAx>
      <c:valAx>
        <c:axId val="-2175136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217511472"/>
        <c:crosses val="max"/>
        <c:crossBetween val="between"/>
      </c:valAx>
      <c:catAx>
        <c:axId val="-21751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7513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[Book.xlsx]Pivot Table &amp; Chart!PivotTable6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574475715288064"/>
          <c:y val="6.9919072615923006E-2"/>
          <c:w val="0.67621028559548868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&amp; Chart'!$K$20:$K$22</c:f>
              <c:strCache>
                <c:ptCount val="1"/>
                <c:pt idx="0">
                  <c:v>Blackberry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Chart'!$K$23:$K$27</c:f>
              <c:numCache>
                <c:formatCode>General</c:formatCode>
                <c:ptCount val="4"/>
                <c:pt idx="0">
                  <c:v>7096</c:v>
                </c:pt>
                <c:pt idx="1">
                  <c:v>4445</c:v>
                </c:pt>
                <c:pt idx="2">
                  <c:v>4806</c:v>
                </c:pt>
              </c:numCache>
            </c:numRef>
          </c:val>
        </c:ser>
        <c:ser>
          <c:idx val="1"/>
          <c:order val="1"/>
          <c:tx>
            <c:strRef>
              <c:f>'Pivot Table &amp; Chart'!$M$20:$M$22</c:f>
              <c:strCache>
                <c:ptCount val="1"/>
                <c:pt idx="0">
                  <c:v>HTC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Chart'!$M$23:$M$27</c:f>
              <c:numCache>
                <c:formatCode>General</c:formatCode>
                <c:ptCount val="4"/>
                <c:pt idx="1">
                  <c:v>6167</c:v>
                </c:pt>
                <c:pt idx="2">
                  <c:v>1583</c:v>
                </c:pt>
                <c:pt idx="3">
                  <c:v>4604</c:v>
                </c:pt>
              </c:numCache>
            </c:numRef>
          </c:val>
        </c:ser>
        <c:ser>
          <c:idx val="2"/>
          <c:order val="2"/>
          <c:tx>
            <c:strRef>
              <c:f>'Pivot Table &amp; Chart'!$O$20:$O$22</c:f>
              <c:strCache>
                <c:ptCount val="1"/>
                <c:pt idx="0">
                  <c:v>IPhone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Chart'!$O$23:$O$27</c:f>
              <c:numCache>
                <c:formatCode>General</c:formatCode>
                <c:ptCount val="4"/>
                <c:pt idx="2">
                  <c:v>4148</c:v>
                </c:pt>
                <c:pt idx="3">
                  <c:v>1158</c:v>
                </c:pt>
              </c:numCache>
            </c:numRef>
          </c:val>
        </c:ser>
        <c:ser>
          <c:idx val="3"/>
          <c:order val="3"/>
          <c:tx>
            <c:strRef>
              <c:f>'Pivot Table &amp; Chart'!$Q$20:$Q$22</c:f>
              <c:strCache>
                <c:ptCount val="1"/>
                <c:pt idx="0">
                  <c:v>Nokia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Chart'!$Q$23:$Q$27</c:f>
              <c:numCache>
                <c:formatCode>General</c:formatCode>
                <c:ptCount val="4"/>
                <c:pt idx="0">
                  <c:v>12970</c:v>
                </c:pt>
                <c:pt idx="2">
                  <c:v>2981</c:v>
                </c:pt>
                <c:pt idx="3">
                  <c:v>1687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7523984"/>
        <c:axId val="-217524528"/>
      </c:barChart>
      <c:catAx>
        <c:axId val="-21752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7524528"/>
        <c:crosses val="autoZero"/>
        <c:auto val="1"/>
        <c:lblAlgn val="ctr"/>
        <c:lblOffset val="100"/>
        <c:noMultiLvlLbl val="0"/>
      </c:catAx>
      <c:valAx>
        <c:axId val="-21752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752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66675</xdr:rowOff>
    </xdr:from>
    <xdr:to>
      <xdr:col>16</xdr:col>
      <xdr:colOff>171450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171450</xdr:rowOff>
    </xdr:from>
    <xdr:to>
      <xdr:col>19</xdr:col>
      <xdr:colOff>171450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174.949978240744" createdVersion="3" refreshedVersion="3" minRefreshableVersion="3" recordCount="20">
  <cacheSource type="worksheet">
    <worksheetSource ref="B2:E22" sheet="Pivot Table &amp; Chart"/>
  </cacheSource>
  <cacheFields count="4">
    <cacheField name="Region" numFmtId="0">
      <sharedItems count="1">
        <s v="Region 1"/>
      </sharedItems>
    </cacheField>
    <cacheField name="Quarter" numFmtId="0">
      <sharedItems count="4">
        <s v="Q4"/>
        <s v="Q3"/>
        <s v="Q1"/>
        <s v="Q2"/>
      </sharedItems>
    </cacheField>
    <cacheField name="Product" numFmtId="0">
      <sharedItems count="4">
        <s v="HTC"/>
        <s v="IPhone"/>
        <s v="Nokia"/>
        <s v="Blackberry"/>
      </sharedItems>
    </cacheField>
    <cacheField name="Units Sold" numFmtId="0">
      <sharedItems containsSemiMixedTypes="0" containsString="0" containsNumber="1" containsInteger="1" minValue="1158" maxValue="4604" count="20">
        <n v="4604"/>
        <n v="2591"/>
        <n v="2879"/>
        <n v="1583"/>
        <n v="1286"/>
        <n v="3672"/>
        <n v="2275"/>
        <n v="2219"/>
        <n v="1158"/>
        <n v="1687"/>
        <n v="3424"/>
        <n v="2799"/>
        <n v="1617"/>
        <n v="1557"/>
        <n v="2981"/>
        <n v="1839"/>
        <n v="2711"/>
        <n v="2531"/>
        <n v="3787"/>
        <n v="44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</r>
  <r>
    <x v="0"/>
    <x v="1"/>
    <x v="1"/>
    <x v="1"/>
  </r>
  <r>
    <x v="0"/>
    <x v="2"/>
    <x v="2"/>
    <x v="2"/>
  </r>
  <r>
    <x v="0"/>
    <x v="1"/>
    <x v="0"/>
    <x v="3"/>
  </r>
  <r>
    <x v="0"/>
    <x v="2"/>
    <x v="2"/>
    <x v="4"/>
  </r>
  <r>
    <x v="0"/>
    <x v="2"/>
    <x v="3"/>
    <x v="5"/>
  </r>
  <r>
    <x v="0"/>
    <x v="1"/>
    <x v="3"/>
    <x v="6"/>
  </r>
  <r>
    <x v="0"/>
    <x v="2"/>
    <x v="2"/>
    <x v="7"/>
  </r>
  <r>
    <x v="0"/>
    <x v="0"/>
    <x v="1"/>
    <x v="8"/>
  </r>
  <r>
    <x v="0"/>
    <x v="0"/>
    <x v="2"/>
    <x v="9"/>
  </r>
  <r>
    <x v="0"/>
    <x v="2"/>
    <x v="3"/>
    <x v="10"/>
  </r>
  <r>
    <x v="0"/>
    <x v="2"/>
    <x v="2"/>
    <x v="11"/>
  </r>
  <r>
    <x v="0"/>
    <x v="3"/>
    <x v="0"/>
    <x v="12"/>
  </r>
  <r>
    <x v="0"/>
    <x v="1"/>
    <x v="1"/>
    <x v="13"/>
  </r>
  <r>
    <x v="0"/>
    <x v="1"/>
    <x v="2"/>
    <x v="14"/>
  </r>
  <r>
    <x v="0"/>
    <x v="3"/>
    <x v="0"/>
    <x v="15"/>
  </r>
  <r>
    <x v="0"/>
    <x v="3"/>
    <x v="0"/>
    <x v="16"/>
  </r>
  <r>
    <x v="0"/>
    <x v="1"/>
    <x v="3"/>
    <x v="17"/>
  </r>
  <r>
    <x v="0"/>
    <x v="2"/>
    <x v="2"/>
    <x v="18"/>
  </r>
  <r>
    <x v="0"/>
    <x v="3"/>
    <x v="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13:K18" firstHeaderRow="1" firstDataRow="1" firstDataCol="1"/>
  <pivotFields count="4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s Sold" fld="3" subtotal="count" baseField="0" baseItem="0"/>
  </dataFields>
  <formats count="7">
    <format dxfId="18">
      <pivotArea dataOnly="0" fieldPosition="0">
        <references count="1">
          <reference field="1" count="0"/>
        </references>
      </pivotArea>
    </format>
    <format dxfId="17">
      <pivotArea dataOnly="0" fieldPosition="0">
        <references count="1">
          <reference field="1" count="0"/>
        </references>
      </pivotArea>
    </format>
    <format dxfId="16">
      <pivotArea dataOnly="0" fieldPosition="0">
        <references count="1">
          <reference field="1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3:H38" firstHeaderRow="1" firstDataRow="1" firstDataCol="1"/>
  <pivotFields count="4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21">
        <item x="8"/>
        <item x="4"/>
        <item x="13"/>
        <item x="3"/>
        <item x="12"/>
        <item x="9"/>
        <item x="15"/>
        <item x="7"/>
        <item x="6"/>
        <item x="17"/>
        <item x="1"/>
        <item x="16"/>
        <item x="11"/>
        <item x="2"/>
        <item x="14"/>
        <item x="10"/>
        <item x="5"/>
        <item x="18"/>
        <item x="19"/>
        <item x="0"/>
        <item t="default"/>
      </items>
    </pivotField>
  </pivotFields>
  <rowFields count="2">
    <field x="1"/>
    <field x="3"/>
  </rowFields>
  <rowItems count="25">
    <i>
      <x/>
    </i>
    <i r="1">
      <x v="1"/>
    </i>
    <i r="1">
      <x v="7"/>
    </i>
    <i r="1">
      <x v="12"/>
    </i>
    <i r="1">
      <x v="13"/>
    </i>
    <i r="1">
      <x v="15"/>
    </i>
    <i r="1">
      <x v="16"/>
    </i>
    <i r="1">
      <x v="17"/>
    </i>
    <i>
      <x v="1"/>
    </i>
    <i r="1">
      <x v="4"/>
    </i>
    <i r="1">
      <x v="6"/>
    </i>
    <i r="1">
      <x v="11"/>
    </i>
    <i r="1">
      <x v="18"/>
    </i>
    <i>
      <x v="2"/>
    </i>
    <i r="1">
      <x v="2"/>
    </i>
    <i r="1">
      <x v="3"/>
    </i>
    <i r="1">
      <x v="8"/>
    </i>
    <i r="1">
      <x v="9"/>
    </i>
    <i r="1">
      <x v="10"/>
    </i>
    <i r="1">
      <x v="14"/>
    </i>
    <i>
      <x v="3"/>
    </i>
    <i r="1">
      <x/>
    </i>
    <i r="1">
      <x v="5"/>
    </i>
    <i r="1">
      <x v="19"/>
    </i>
    <i t="grand">
      <x/>
    </i>
  </rowItems>
  <colItems count="1">
    <i/>
  </colItem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9:M11" firstHeaderRow="1" firstDataRow="2" firstDataCol="1"/>
  <pivotFields count="4"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 Sold" fld="3" baseField="0" baseItem="0"/>
  </dataFields>
  <formats count="3">
    <format dxfId="21">
      <pivotArea type="all" dataOnly="0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</format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H3:I6" firstHeaderRow="1" firstDataRow="1" firstDataCol="1" rowPageCount="1" colPageCount="1"/>
  <pivotFields count="4">
    <pivotField showAll="0"/>
    <pivotField axis="axisRow" showAll="0">
      <items count="5">
        <item x="2"/>
        <item x="3"/>
        <item x="1"/>
        <item x="0"/>
        <item t="default"/>
      </items>
    </pivotField>
    <pivotField axis="axisPage" multipleItemSelectionAllowed="1" showAll="0">
      <items count="5">
        <item h="1" x="3"/>
        <item h="1" x="0"/>
        <item x="1"/>
        <item h="1" x="2"/>
        <item t="default"/>
      </items>
    </pivotField>
    <pivotField dataField="1" showAll="0"/>
  </pivotFields>
  <rowFields count="1">
    <field x="1"/>
  </rowFields>
  <rowItems count="3"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Units Sold" fld="3" baseField="0" baseItem="0"/>
  </dataFields>
  <formats count="2">
    <format dxfId="23">
      <pivotArea collapsedLevelsAreSubtotals="1" fieldPosition="0">
        <references count="1">
          <reference field="1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1">
  <location ref="J20:S27" firstHeaderRow="1" firstDataRow="3" firstDataCol="1"/>
  <pivotFields count="4">
    <pivotField axis="axisCol" showAll="0">
      <items count="2"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showAll="0">
      <items count="21">
        <item x="8"/>
        <item x="4"/>
        <item x="13"/>
        <item x="3"/>
        <item x="12"/>
        <item x="9"/>
        <item x="15"/>
        <item x="7"/>
        <item x="6"/>
        <item x="17"/>
        <item x="1"/>
        <item x="16"/>
        <item x="11"/>
        <item x="2"/>
        <item x="14"/>
        <item x="10"/>
        <item x="5"/>
        <item x="18"/>
        <item x="19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0"/>
  </colFields>
  <colItems count="9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 t="grand">
      <x/>
    </i>
  </colItems>
  <dataFields count="1">
    <dataField name="Sum of Units Sold" fld="3" baseField="0" baseItem="0"/>
  </dataFields>
  <chartFormats count="9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11" sqref="K11"/>
    </sheetView>
  </sheetViews>
  <sheetFormatPr defaultRowHeight="15" x14ac:dyDescent="0.25"/>
  <cols>
    <col min="1" max="1" width="6.7109375" customWidth="1"/>
    <col min="2" max="2" width="13.85546875" customWidth="1"/>
    <col min="3" max="3" width="9.42578125" customWidth="1"/>
    <col min="4" max="4" width="10" customWidth="1"/>
    <col min="5" max="5" width="12.42578125" customWidth="1"/>
    <col min="6" max="6" width="15.5703125" customWidth="1"/>
    <col min="7" max="7" width="8.5703125" customWidth="1"/>
  </cols>
  <sheetData>
    <row r="1" spans="1:7" s="2" customFormat="1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</sheetData>
  <mergeCells count="1">
    <mergeCell ref="A1:G1"/>
  </mergeCells>
  <conditionalFormatting sqref="E3:E12">
    <cfRule type="cellIs" dxfId="11" priority="3" operator="lessThan">
      <formula>3000</formula>
    </cfRule>
    <cfRule type="cellIs" dxfId="10" priority="2" operator="greaterThan">
      <formula>4500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zoomScaleNormal="100" workbookViewId="0">
      <selection activeCell="I13" sqref="I13"/>
    </sheetView>
  </sheetViews>
  <sheetFormatPr defaultRowHeight="15" outlineLevelRow="1" x14ac:dyDescent="0.25"/>
  <cols>
    <col min="1" max="1" width="14.140625" customWidth="1"/>
  </cols>
  <sheetData>
    <row r="1" spans="1:13" ht="15" customHeight="1" x14ac:dyDescent="0.25">
      <c r="A1" s="25" t="s">
        <v>71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1" t="s">
        <v>58</v>
      </c>
      <c r="B2" s="1" t="s">
        <v>59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64</v>
      </c>
    </row>
    <row r="3" spans="1:13" hidden="1" outlineLevel="1" x14ac:dyDescent="0.25">
      <c r="A3" s="1">
        <f>'First 6 month'!$A$3</f>
        <v>3593</v>
      </c>
      <c r="B3" s="1">
        <f>'First 6 month'!$B$3</f>
        <v>3585</v>
      </c>
      <c r="C3" s="1">
        <f>'First 6 month'!$C$3</f>
        <v>2001</v>
      </c>
      <c r="D3" s="1">
        <f>'First 6 month'!$D$3</f>
        <v>1838</v>
      </c>
      <c r="E3" s="1">
        <f>'First 6 month'!$E$3</f>
        <v>3854</v>
      </c>
      <c r="F3" s="1">
        <f>'First 6 month'!$F$3</f>
        <v>3472</v>
      </c>
      <c r="G3" s="1"/>
      <c r="H3" s="1"/>
      <c r="I3" s="1"/>
      <c r="J3" s="1"/>
      <c r="K3" s="1"/>
      <c r="L3" s="1"/>
      <c r="M3" s="1">
        <f>'First 6 month'!$G$3</f>
        <v>18343</v>
      </c>
    </row>
    <row r="4" spans="1:13" hidden="1" outlineLevel="1" x14ac:dyDescent="0.25">
      <c r="A4" s="1"/>
      <c r="B4" s="1"/>
      <c r="C4" s="1"/>
      <c r="D4" s="1"/>
      <c r="E4" s="1"/>
      <c r="F4" s="1"/>
      <c r="G4" s="1">
        <f>'Last 6 month'!$A$3</f>
        <v>4211</v>
      </c>
      <c r="H4" s="1">
        <f>'Last 6 month'!$B$3</f>
        <v>5676</v>
      </c>
      <c r="I4" s="1">
        <f>'Last 6 month'!$C$3</f>
        <v>1636</v>
      </c>
      <c r="J4" s="1">
        <f>'Last 6 month'!$D$3</f>
        <v>2613</v>
      </c>
      <c r="K4" s="1">
        <f>'Last 6 month'!$E$3</f>
        <v>4480</v>
      </c>
      <c r="L4" s="1">
        <f>'Last 6 month'!$F$3</f>
        <v>5410</v>
      </c>
      <c r="M4" s="1">
        <f>'Last 6 month'!$G$3</f>
        <v>24026</v>
      </c>
    </row>
    <row r="5" spans="1:13" collapsed="1" x14ac:dyDescent="0.25">
      <c r="A5" s="1">
        <f t="shared" ref="A5:M5" si="0">SUM(A3:A4)</f>
        <v>3593</v>
      </c>
      <c r="B5" s="1">
        <f t="shared" si="0"/>
        <v>3585</v>
      </c>
      <c r="C5" s="1">
        <f t="shared" si="0"/>
        <v>2001</v>
      </c>
      <c r="D5" s="1">
        <f t="shared" si="0"/>
        <v>1838</v>
      </c>
      <c r="E5" s="1">
        <f t="shared" si="0"/>
        <v>3854</v>
      </c>
      <c r="F5" s="1">
        <f t="shared" si="0"/>
        <v>3472</v>
      </c>
      <c r="G5" s="1">
        <f t="shared" si="0"/>
        <v>4211</v>
      </c>
      <c r="H5" s="1">
        <f t="shared" si="0"/>
        <v>5676</v>
      </c>
      <c r="I5" s="1">
        <f t="shared" si="0"/>
        <v>1636</v>
      </c>
      <c r="J5" s="1">
        <f t="shared" si="0"/>
        <v>2613</v>
      </c>
      <c r="K5" s="1">
        <f t="shared" si="0"/>
        <v>4480</v>
      </c>
      <c r="L5" s="1">
        <f t="shared" si="0"/>
        <v>5410</v>
      </c>
      <c r="M5" s="1">
        <f t="shared" si="0"/>
        <v>42369</v>
      </c>
    </row>
  </sheetData>
  <dataConsolidate topLabels="1" link="1">
    <dataRefs count="2">
      <dataRef ref="A2:G3" sheet="First 6 month"/>
      <dataRef ref="A2:G3" sheet="Last 6 month"/>
    </dataRefs>
  </dataConsolidate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7" sqref="D17"/>
    </sheetView>
  </sheetViews>
  <sheetFormatPr defaultRowHeight="15" x14ac:dyDescent="0.25"/>
  <cols>
    <col min="1" max="1" width="6.7109375" bestFit="1" customWidth="1"/>
    <col min="2" max="2" width="13.85546875" bestFit="1" customWidth="1"/>
    <col min="3" max="3" width="9.42578125" bestFit="1" customWidth="1"/>
    <col min="4" max="4" width="10" bestFit="1" customWidth="1"/>
    <col min="5" max="5" width="12.42578125" bestFit="1" customWidth="1"/>
    <col min="6" max="6" width="15.5703125" bestFit="1" customWidth="1"/>
    <col min="7" max="7" width="8.5703125" bestFit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</sheetData>
  <mergeCells count="1">
    <mergeCell ref="A1:G1"/>
  </mergeCells>
  <conditionalFormatting sqref="E3:E12">
    <cfRule type="cellIs" dxfId="27" priority="3" operator="greaterThan">
      <formula>4500</formula>
    </cfRule>
    <cfRule type="cellIs" dxfId="26" priority="4" operator="lessThan">
      <formula>3000</formula>
    </cfRule>
  </conditionalFormatting>
  <conditionalFormatting sqref="B3:B12">
    <cfRule type="containsText" dxfId="25" priority="2" operator="containsText" text="Student 1">
      <formula>NOT(ISERROR(SEARCH("Student 1",B3)))</formula>
    </cfRule>
    <cfRule type="containsText" dxfId="24" priority="1" operator="containsText" text="Student 1">
      <formula>NOT(ISERROR(SEARCH("Student 1",B3)))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4" sqref="F4"/>
    </sheetView>
  </sheetViews>
  <sheetFormatPr defaultRowHeight="15" x14ac:dyDescent="0.25"/>
  <cols>
    <col min="1" max="1" width="6.7109375" bestFit="1" customWidth="1"/>
    <col min="2" max="2" width="13.85546875" bestFit="1" customWidth="1"/>
    <col min="3" max="3" width="9.42578125" bestFit="1" customWidth="1"/>
    <col min="4" max="4" width="10" bestFit="1" customWidth="1"/>
    <col min="5" max="5" width="12.42578125" bestFit="1" customWidth="1"/>
    <col min="6" max="6" width="15.5703125" bestFit="1" customWidth="1"/>
    <col min="7" max="7" width="8.5703125" bestFit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</sheetData>
  <mergeCells count="1">
    <mergeCell ref="A1:G1"/>
  </mergeCells>
  <conditionalFormatting sqref="F3:F12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8" sqref="F8"/>
    </sheetView>
  </sheetViews>
  <sheetFormatPr defaultRowHeight="15" x14ac:dyDescent="0.25"/>
  <cols>
    <col min="1" max="1" width="6.7109375" bestFit="1" customWidth="1"/>
    <col min="2" max="2" width="13.85546875" bestFit="1" customWidth="1"/>
    <col min="3" max="3" width="9.42578125" bestFit="1" customWidth="1"/>
    <col min="4" max="4" width="10" bestFit="1" customWidth="1"/>
    <col min="5" max="5" width="12.42578125" bestFit="1" customWidth="1"/>
    <col min="6" max="6" width="15.5703125" bestFit="1" customWidth="1"/>
    <col min="7" max="7" width="8.5703125" bestFit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</sheetData>
  <mergeCells count="1">
    <mergeCell ref="A1:G1"/>
  </mergeCells>
  <conditionalFormatting sqref="F3:F12">
    <cfRule type="colorScale" priority="1">
      <colorScale>
        <cfvo type="num" val="1500"/>
        <cfvo type="num" val="3500"/>
        <cfvo type="num" val="5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8" sqref="F18"/>
    </sheetView>
  </sheetViews>
  <sheetFormatPr defaultRowHeight="15" x14ac:dyDescent="0.25"/>
  <cols>
    <col min="1" max="1" width="6.7109375" bestFit="1" customWidth="1"/>
    <col min="2" max="2" width="14.42578125" bestFit="1" customWidth="1"/>
    <col min="3" max="3" width="10.28515625" bestFit="1" customWidth="1"/>
    <col min="4" max="4" width="21.140625" bestFit="1" customWidth="1"/>
    <col min="5" max="5" width="11" bestFit="1" customWidth="1"/>
  </cols>
  <sheetData>
    <row r="1" spans="1:5" x14ac:dyDescent="0.25">
      <c r="A1" s="24" t="s">
        <v>0</v>
      </c>
      <c r="B1" s="24"/>
      <c r="C1" s="24"/>
      <c r="D1" s="24"/>
      <c r="E1" s="24"/>
    </row>
    <row r="2" spans="1:5" x14ac:dyDescent="0.25">
      <c r="A2" s="4" t="s">
        <v>1</v>
      </c>
      <c r="B2" s="4" t="s">
        <v>19</v>
      </c>
      <c r="C2" s="4" t="s">
        <v>20</v>
      </c>
      <c r="D2" s="4" t="s">
        <v>21</v>
      </c>
      <c r="E2" s="4" t="s">
        <v>22</v>
      </c>
    </row>
    <row r="3" spans="1:5" x14ac:dyDescent="0.25">
      <c r="A3" s="3">
        <v>1</v>
      </c>
      <c r="B3" s="3" t="s">
        <v>23</v>
      </c>
      <c r="C3" s="3">
        <v>95</v>
      </c>
      <c r="D3" s="3">
        <v>35</v>
      </c>
      <c r="E3" s="5">
        <v>6.4102564102564097E-2</v>
      </c>
    </row>
    <row r="4" spans="1:5" x14ac:dyDescent="0.25">
      <c r="A4" s="3">
        <v>2</v>
      </c>
      <c r="B4" s="3" t="s">
        <v>24</v>
      </c>
      <c r="C4" s="3">
        <v>91</v>
      </c>
      <c r="D4" s="6">
        <v>126</v>
      </c>
      <c r="E4" s="5">
        <v>0.23076923076923078</v>
      </c>
    </row>
    <row r="5" spans="1:5" x14ac:dyDescent="0.25">
      <c r="A5" s="3">
        <v>3</v>
      </c>
      <c r="B5" s="3" t="s">
        <v>25</v>
      </c>
      <c r="C5" s="3">
        <v>90</v>
      </c>
      <c r="D5" s="6">
        <v>206</v>
      </c>
      <c r="E5" s="5">
        <v>0.37728937728937728</v>
      </c>
    </row>
    <row r="6" spans="1:5" x14ac:dyDescent="0.25">
      <c r="A6" s="3">
        <v>4</v>
      </c>
      <c r="B6" s="3" t="s">
        <v>26</v>
      </c>
      <c r="C6" s="3">
        <v>80</v>
      </c>
      <c r="D6" s="6">
        <v>248</v>
      </c>
      <c r="E6" s="5">
        <v>0.45421245421245421</v>
      </c>
    </row>
    <row r="7" spans="1:5" x14ac:dyDescent="0.25">
      <c r="A7" s="3">
        <v>5</v>
      </c>
      <c r="B7" s="3" t="s">
        <v>27</v>
      </c>
      <c r="C7" s="3">
        <v>53</v>
      </c>
      <c r="D7" s="6">
        <v>271</v>
      </c>
      <c r="E7" s="5">
        <v>0.49633699633699635</v>
      </c>
    </row>
    <row r="8" spans="1:5" x14ac:dyDescent="0.25">
      <c r="A8" s="3">
        <v>6</v>
      </c>
      <c r="B8" s="3" t="s">
        <v>28</v>
      </c>
      <c r="C8" s="3">
        <v>42</v>
      </c>
      <c r="D8" s="6">
        <v>277</v>
      </c>
      <c r="E8" s="5">
        <v>0.5073260073260073</v>
      </c>
    </row>
    <row r="9" spans="1:5" x14ac:dyDescent="0.25">
      <c r="A9" s="3">
        <v>7</v>
      </c>
      <c r="B9" s="3" t="s">
        <v>29</v>
      </c>
      <c r="C9" s="3">
        <v>35</v>
      </c>
      <c r="D9" s="6">
        <v>372</v>
      </c>
      <c r="E9" s="5">
        <v>0.68131868131868134</v>
      </c>
    </row>
    <row r="10" spans="1:5" x14ac:dyDescent="0.25">
      <c r="A10" s="3">
        <v>8</v>
      </c>
      <c r="B10" s="3" t="s">
        <v>30</v>
      </c>
      <c r="C10" s="3">
        <v>31</v>
      </c>
      <c r="D10" s="6">
        <v>462</v>
      </c>
      <c r="E10" s="5">
        <v>0.84615384615384615</v>
      </c>
    </row>
    <row r="11" spans="1:5" x14ac:dyDescent="0.25">
      <c r="A11" s="3">
        <v>9</v>
      </c>
      <c r="B11" s="3" t="s">
        <v>31</v>
      </c>
      <c r="C11" s="3">
        <v>23</v>
      </c>
      <c r="D11" s="6">
        <v>493</v>
      </c>
      <c r="E11" s="5">
        <v>0.90293040293040294</v>
      </c>
    </row>
    <row r="12" spans="1:5" x14ac:dyDescent="0.25">
      <c r="A12" s="3">
        <v>10</v>
      </c>
      <c r="B12" s="3" t="s">
        <v>32</v>
      </c>
      <c r="C12" s="3">
        <v>6</v>
      </c>
      <c r="D12" s="6">
        <v>546</v>
      </c>
      <c r="E12" s="5">
        <v>1</v>
      </c>
    </row>
    <row r="13" spans="1:5" x14ac:dyDescent="0.25">
      <c r="C13" s="7">
        <v>546</v>
      </c>
    </row>
  </sheetData>
  <sortState ref="C3:C12">
    <sortCondition descending="1" ref="C2"/>
  </sortState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G1" workbookViewId="0">
      <selection activeCell="O31" sqref="O31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7.85546875" bestFit="1" customWidth="1"/>
    <col min="4" max="4" width="10.28515625" bestFit="1" customWidth="1"/>
    <col min="5" max="5" width="10" bestFit="1" customWidth="1"/>
    <col min="8" max="10" width="16.7109375" customWidth="1"/>
    <col min="11" max="11" width="16.28515625" customWidth="1"/>
    <col min="12" max="12" width="15.28515625" customWidth="1"/>
    <col min="13" max="13" width="14.7109375" customWidth="1"/>
    <col min="14" max="14" width="9.28515625" customWidth="1"/>
    <col min="15" max="15" width="9.140625" customWidth="1"/>
    <col min="16" max="16" width="12.140625" customWidth="1"/>
    <col min="17" max="17" width="8.5703125" customWidth="1"/>
    <col min="18" max="18" width="11" customWidth="1"/>
    <col min="19" max="19" width="11.28515625" customWidth="1"/>
    <col min="20" max="30" width="5" customWidth="1"/>
    <col min="31" max="31" width="11.28515625" bestFit="1" customWidth="1"/>
  </cols>
  <sheetData>
    <row r="1" spans="1:13" x14ac:dyDescent="0.25">
      <c r="A1" s="25" t="s">
        <v>0</v>
      </c>
      <c r="B1" s="25"/>
      <c r="C1" s="25"/>
      <c r="D1" s="25"/>
      <c r="E1" s="25"/>
      <c r="H1" s="9" t="s">
        <v>35</v>
      </c>
      <c r="I1" t="s">
        <v>42</v>
      </c>
    </row>
    <row r="2" spans="1:13" x14ac:dyDescent="0.25">
      <c r="A2" s="8" t="s">
        <v>1</v>
      </c>
      <c r="B2" s="8" t="s">
        <v>33</v>
      </c>
      <c r="C2" s="8" t="s">
        <v>34</v>
      </c>
      <c r="D2" s="8" t="s">
        <v>35</v>
      </c>
      <c r="E2" s="8" t="s">
        <v>36</v>
      </c>
    </row>
    <row r="3" spans="1:13" x14ac:dyDescent="0.25">
      <c r="A3" s="1">
        <v>1</v>
      </c>
      <c r="B3" s="1" t="s">
        <v>37</v>
      </c>
      <c r="C3" s="1" t="s">
        <v>39</v>
      </c>
      <c r="D3" s="1" t="s">
        <v>40</v>
      </c>
      <c r="E3" s="1">
        <v>4604</v>
      </c>
      <c r="H3" s="9" t="s">
        <v>47</v>
      </c>
      <c r="I3" t="s">
        <v>49</v>
      </c>
    </row>
    <row r="4" spans="1:13" x14ac:dyDescent="0.25">
      <c r="A4" s="1">
        <v>2</v>
      </c>
      <c r="B4" s="1" t="s">
        <v>37</v>
      </c>
      <c r="C4" s="1" t="s">
        <v>41</v>
      </c>
      <c r="D4" s="1" t="s">
        <v>42</v>
      </c>
      <c r="E4" s="1">
        <v>2591</v>
      </c>
      <c r="H4" s="12" t="s">
        <v>41</v>
      </c>
      <c r="I4" s="13">
        <v>4148</v>
      </c>
    </row>
    <row r="5" spans="1:13" x14ac:dyDescent="0.25">
      <c r="A5" s="1">
        <v>3</v>
      </c>
      <c r="B5" s="1" t="s">
        <v>37</v>
      </c>
      <c r="C5" s="1" t="s">
        <v>43</v>
      </c>
      <c r="D5" s="1" t="s">
        <v>44</v>
      </c>
      <c r="E5" s="1">
        <v>2879</v>
      </c>
      <c r="H5" s="12" t="s">
        <v>39</v>
      </c>
      <c r="I5" s="13">
        <v>1158</v>
      </c>
    </row>
    <row r="6" spans="1:13" x14ac:dyDescent="0.25">
      <c r="A6" s="1">
        <v>4</v>
      </c>
      <c r="B6" s="1" t="s">
        <v>37</v>
      </c>
      <c r="C6" s="1" t="s">
        <v>41</v>
      </c>
      <c r="D6" s="1" t="s">
        <v>40</v>
      </c>
      <c r="E6" s="1">
        <v>1583</v>
      </c>
      <c r="H6" s="10" t="s">
        <v>48</v>
      </c>
      <c r="I6" s="11">
        <v>5306</v>
      </c>
    </row>
    <row r="7" spans="1:13" x14ac:dyDescent="0.25">
      <c r="A7" s="1">
        <v>5</v>
      </c>
      <c r="B7" s="1" t="s">
        <v>37</v>
      </c>
      <c r="C7" s="1" t="s">
        <v>43</v>
      </c>
      <c r="D7" s="1" t="s">
        <v>44</v>
      </c>
      <c r="E7" s="1">
        <v>1286</v>
      </c>
    </row>
    <row r="8" spans="1:13" x14ac:dyDescent="0.25">
      <c r="A8" s="1">
        <v>6</v>
      </c>
      <c r="B8" s="1" t="s">
        <v>37</v>
      </c>
      <c r="C8" s="1" t="s">
        <v>43</v>
      </c>
      <c r="D8" s="1" t="s">
        <v>45</v>
      </c>
      <c r="E8" s="1">
        <v>3672</v>
      </c>
    </row>
    <row r="9" spans="1:13" x14ac:dyDescent="0.25">
      <c r="A9" s="1">
        <v>7</v>
      </c>
      <c r="B9" s="1" t="s">
        <v>37</v>
      </c>
      <c r="C9" s="1" t="s">
        <v>41</v>
      </c>
      <c r="D9" s="1" t="s">
        <v>45</v>
      </c>
      <c r="E9" s="1">
        <v>2275</v>
      </c>
      <c r="H9" s="1"/>
      <c r="I9" s="14" t="s">
        <v>50</v>
      </c>
      <c r="J9" s="1"/>
      <c r="K9" s="1"/>
      <c r="L9" s="1"/>
      <c r="M9" s="1"/>
    </row>
    <row r="10" spans="1:13" x14ac:dyDescent="0.25">
      <c r="A10" s="1">
        <v>8</v>
      </c>
      <c r="B10" s="1" t="s">
        <v>37</v>
      </c>
      <c r="C10" s="1" t="s">
        <v>43</v>
      </c>
      <c r="D10" s="1" t="s">
        <v>44</v>
      </c>
      <c r="E10" s="1">
        <v>2219</v>
      </c>
      <c r="H10" s="1"/>
      <c r="I10" s="1" t="s">
        <v>43</v>
      </c>
      <c r="J10" s="1" t="s">
        <v>46</v>
      </c>
      <c r="K10" s="1" t="s">
        <v>41</v>
      </c>
      <c r="L10" s="1" t="s">
        <v>39</v>
      </c>
      <c r="M10" s="1" t="s">
        <v>48</v>
      </c>
    </row>
    <row r="11" spans="1:13" x14ac:dyDescent="0.25">
      <c r="A11" s="1">
        <v>9</v>
      </c>
      <c r="B11" s="1" t="s">
        <v>37</v>
      </c>
      <c r="C11" s="1" t="s">
        <v>39</v>
      </c>
      <c r="D11" s="1" t="s">
        <v>42</v>
      </c>
      <c r="E11" s="1">
        <v>1158</v>
      </c>
      <c r="H11" s="1" t="s">
        <v>49</v>
      </c>
      <c r="I11" s="16">
        <v>20066</v>
      </c>
      <c r="J11" s="16">
        <v>10612</v>
      </c>
      <c r="K11" s="16">
        <v>13518</v>
      </c>
      <c r="L11" s="16">
        <v>7449</v>
      </c>
      <c r="M11" s="16">
        <v>51645</v>
      </c>
    </row>
    <row r="12" spans="1:13" x14ac:dyDescent="0.25">
      <c r="A12" s="1">
        <v>10</v>
      </c>
      <c r="B12" s="1" t="s">
        <v>37</v>
      </c>
      <c r="C12" s="1" t="s">
        <v>39</v>
      </c>
      <c r="D12" s="1" t="s">
        <v>44</v>
      </c>
      <c r="E12" s="1">
        <v>1687</v>
      </c>
    </row>
    <row r="13" spans="1:13" x14ac:dyDescent="0.25">
      <c r="A13" s="1">
        <v>11</v>
      </c>
      <c r="B13" s="1" t="s">
        <v>37</v>
      </c>
      <c r="C13" s="1" t="s">
        <v>43</v>
      </c>
      <c r="D13" s="1" t="s">
        <v>45</v>
      </c>
      <c r="E13" s="1">
        <v>3424</v>
      </c>
      <c r="H13" s="9" t="s">
        <v>47</v>
      </c>
      <c r="J13" s="9" t="s">
        <v>47</v>
      </c>
      <c r="K13" t="s">
        <v>51</v>
      </c>
    </row>
    <row r="14" spans="1:13" x14ac:dyDescent="0.25">
      <c r="A14" s="1">
        <v>12</v>
      </c>
      <c r="B14" s="1" t="s">
        <v>37</v>
      </c>
      <c r="C14" s="1" t="s">
        <v>43</v>
      </c>
      <c r="D14" s="1" t="s">
        <v>44</v>
      </c>
      <c r="E14" s="1">
        <v>2799</v>
      </c>
      <c r="H14" s="10" t="s">
        <v>43</v>
      </c>
      <c r="J14" s="3" t="s">
        <v>43</v>
      </c>
      <c r="K14" s="16">
        <v>7</v>
      </c>
    </row>
    <row r="15" spans="1:13" x14ac:dyDescent="0.25">
      <c r="A15" s="1">
        <v>13</v>
      </c>
      <c r="B15" s="1" t="s">
        <v>37</v>
      </c>
      <c r="C15" s="1" t="s">
        <v>46</v>
      </c>
      <c r="D15" s="1" t="s">
        <v>40</v>
      </c>
      <c r="E15" s="1">
        <v>1617</v>
      </c>
      <c r="H15" s="17">
        <v>1286</v>
      </c>
      <c r="J15" s="3" t="s">
        <v>46</v>
      </c>
      <c r="K15" s="16">
        <v>4</v>
      </c>
    </row>
    <row r="16" spans="1:13" x14ac:dyDescent="0.25">
      <c r="A16" s="1">
        <v>14</v>
      </c>
      <c r="B16" s="1" t="s">
        <v>37</v>
      </c>
      <c r="C16" s="1" t="s">
        <v>41</v>
      </c>
      <c r="D16" s="1" t="s">
        <v>42</v>
      </c>
      <c r="E16" s="1">
        <v>1557</v>
      </c>
      <c r="H16" s="17">
        <v>2219</v>
      </c>
      <c r="J16" s="3" t="s">
        <v>41</v>
      </c>
      <c r="K16" s="16">
        <v>6</v>
      </c>
    </row>
    <row r="17" spans="1:19" x14ac:dyDescent="0.25">
      <c r="A17" s="1">
        <v>15</v>
      </c>
      <c r="B17" s="1" t="s">
        <v>37</v>
      </c>
      <c r="C17" s="1" t="s">
        <v>41</v>
      </c>
      <c r="D17" s="1" t="s">
        <v>44</v>
      </c>
      <c r="E17" s="1">
        <v>2981</v>
      </c>
      <c r="H17" s="17">
        <v>2799</v>
      </c>
      <c r="J17" s="3" t="s">
        <v>39</v>
      </c>
      <c r="K17" s="16">
        <v>3</v>
      </c>
    </row>
    <row r="18" spans="1:19" x14ac:dyDescent="0.25">
      <c r="A18" s="1">
        <v>16</v>
      </c>
      <c r="B18" s="1" t="s">
        <v>37</v>
      </c>
      <c r="C18" s="1" t="s">
        <v>46</v>
      </c>
      <c r="D18" s="1" t="s">
        <v>40</v>
      </c>
      <c r="E18" s="1">
        <v>1839</v>
      </c>
      <c r="H18" s="17">
        <v>2879</v>
      </c>
      <c r="J18" s="1" t="s">
        <v>48</v>
      </c>
      <c r="K18" s="15">
        <v>20</v>
      </c>
    </row>
    <row r="19" spans="1:19" x14ac:dyDescent="0.25">
      <c r="A19" s="1">
        <v>17</v>
      </c>
      <c r="B19" s="1" t="s">
        <v>37</v>
      </c>
      <c r="C19" s="1" t="s">
        <v>46</v>
      </c>
      <c r="D19" s="1" t="s">
        <v>40</v>
      </c>
      <c r="E19" s="1">
        <v>2711</v>
      </c>
      <c r="H19" s="17">
        <v>3424</v>
      </c>
    </row>
    <row r="20" spans="1:19" x14ac:dyDescent="0.25">
      <c r="A20" s="1">
        <v>18</v>
      </c>
      <c r="B20" s="1" t="s">
        <v>37</v>
      </c>
      <c r="C20" s="1" t="s">
        <v>41</v>
      </c>
      <c r="D20" s="1" t="s">
        <v>45</v>
      </c>
      <c r="E20" s="1">
        <v>2531</v>
      </c>
      <c r="H20" s="17">
        <v>3672</v>
      </c>
      <c r="J20" s="9" t="s">
        <v>49</v>
      </c>
      <c r="K20" s="9" t="s">
        <v>50</v>
      </c>
    </row>
    <row r="21" spans="1:19" x14ac:dyDescent="0.25">
      <c r="A21" s="1">
        <v>19</v>
      </c>
      <c r="B21" s="1" t="s">
        <v>37</v>
      </c>
      <c r="C21" s="1" t="s">
        <v>43</v>
      </c>
      <c r="D21" s="1" t="s">
        <v>44</v>
      </c>
      <c r="E21" s="1">
        <v>3787</v>
      </c>
      <c r="H21" s="17">
        <v>3787</v>
      </c>
      <c r="K21" t="s">
        <v>45</v>
      </c>
      <c r="L21" t="s">
        <v>72</v>
      </c>
      <c r="M21" t="s">
        <v>40</v>
      </c>
      <c r="N21" t="s">
        <v>73</v>
      </c>
      <c r="O21" t="s">
        <v>42</v>
      </c>
      <c r="P21" t="s">
        <v>74</v>
      </c>
      <c r="Q21" t="s">
        <v>44</v>
      </c>
      <c r="R21" t="s">
        <v>75</v>
      </c>
      <c r="S21" t="s">
        <v>48</v>
      </c>
    </row>
    <row r="22" spans="1:19" x14ac:dyDescent="0.25">
      <c r="A22" s="1">
        <v>20</v>
      </c>
      <c r="B22" s="1" t="s">
        <v>37</v>
      </c>
      <c r="C22" s="1" t="s">
        <v>46</v>
      </c>
      <c r="D22" s="1" t="s">
        <v>45</v>
      </c>
      <c r="E22" s="1">
        <v>4445</v>
      </c>
      <c r="H22" s="10" t="s">
        <v>46</v>
      </c>
      <c r="J22" s="9" t="s">
        <v>47</v>
      </c>
      <c r="K22" t="s">
        <v>37</v>
      </c>
      <c r="M22" t="s">
        <v>37</v>
      </c>
      <c r="O22" t="s">
        <v>37</v>
      </c>
      <c r="Q22" t="s">
        <v>37</v>
      </c>
    </row>
    <row r="23" spans="1:19" x14ac:dyDescent="0.25">
      <c r="A23" s="1"/>
      <c r="B23" s="1"/>
      <c r="C23" s="1"/>
      <c r="D23" s="1"/>
      <c r="E23" s="1"/>
      <c r="H23" s="17">
        <v>1617</v>
      </c>
      <c r="J23" s="10" t="s">
        <v>43</v>
      </c>
      <c r="K23" s="11">
        <v>7096</v>
      </c>
      <c r="L23" s="11">
        <v>7096</v>
      </c>
      <c r="M23" s="11"/>
      <c r="N23" s="11"/>
      <c r="O23" s="11"/>
      <c r="P23" s="11"/>
      <c r="Q23" s="11">
        <v>12970</v>
      </c>
      <c r="R23" s="11">
        <v>12970</v>
      </c>
      <c r="S23" s="11">
        <v>20066</v>
      </c>
    </row>
    <row r="24" spans="1:19" x14ac:dyDescent="0.25">
      <c r="A24" s="26" t="s">
        <v>38</v>
      </c>
      <c r="B24" s="26"/>
      <c r="C24" s="26"/>
      <c r="D24" s="26"/>
      <c r="E24" s="26"/>
      <c r="F24" s="26"/>
      <c r="H24" s="17">
        <v>1839</v>
      </c>
      <c r="J24" s="10" t="s">
        <v>46</v>
      </c>
      <c r="K24" s="11">
        <v>4445</v>
      </c>
      <c r="L24" s="11">
        <v>4445</v>
      </c>
      <c r="M24" s="11">
        <v>6167</v>
      </c>
      <c r="N24" s="11">
        <v>6167</v>
      </c>
      <c r="O24" s="11"/>
      <c r="P24" s="11"/>
      <c r="Q24" s="11"/>
      <c r="R24" s="11"/>
      <c r="S24" s="11">
        <v>10612</v>
      </c>
    </row>
    <row r="25" spans="1:19" x14ac:dyDescent="0.25">
      <c r="A25" s="26"/>
      <c r="B25" s="26"/>
      <c r="C25" s="26"/>
      <c r="D25" s="26"/>
      <c r="E25" s="26"/>
      <c r="F25" s="26"/>
      <c r="H25" s="17">
        <v>2711</v>
      </c>
      <c r="J25" s="10" t="s">
        <v>41</v>
      </c>
      <c r="K25" s="11">
        <v>4806</v>
      </c>
      <c r="L25" s="11">
        <v>4806</v>
      </c>
      <c r="M25" s="11">
        <v>1583</v>
      </c>
      <c r="N25" s="11">
        <v>1583</v>
      </c>
      <c r="O25" s="11">
        <v>4148</v>
      </c>
      <c r="P25" s="11">
        <v>4148</v>
      </c>
      <c r="Q25" s="11">
        <v>2981</v>
      </c>
      <c r="R25" s="11">
        <v>2981</v>
      </c>
      <c r="S25" s="11">
        <v>13518</v>
      </c>
    </row>
    <row r="26" spans="1:19" x14ac:dyDescent="0.25">
      <c r="A26" s="1"/>
      <c r="H26" s="17">
        <v>4445</v>
      </c>
      <c r="J26" s="10" t="s">
        <v>39</v>
      </c>
      <c r="K26" s="11"/>
      <c r="L26" s="11"/>
      <c r="M26" s="11">
        <v>4604</v>
      </c>
      <c r="N26" s="11">
        <v>4604</v>
      </c>
      <c r="O26" s="11">
        <v>1158</v>
      </c>
      <c r="P26" s="11">
        <v>1158</v>
      </c>
      <c r="Q26" s="11">
        <v>1687</v>
      </c>
      <c r="R26" s="11">
        <v>1687</v>
      </c>
      <c r="S26" s="11">
        <v>7449</v>
      </c>
    </row>
    <row r="27" spans="1:19" x14ac:dyDescent="0.25">
      <c r="A27" s="1"/>
      <c r="H27" s="10" t="s">
        <v>41</v>
      </c>
      <c r="J27" s="10" t="s">
        <v>48</v>
      </c>
      <c r="K27" s="11">
        <v>16347</v>
      </c>
      <c r="L27" s="11">
        <v>16347</v>
      </c>
      <c r="M27" s="11">
        <v>12354</v>
      </c>
      <c r="N27" s="11">
        <v>12354</v>
      </c>
      <c r="O27" s="11">
        <v>5306</v>
      </c>
      <c r="P27" s="11">
        <v>5306</v>
      </c>
      <c r="Q27" s="11">
        <v>17638</v>
      </c>
      <c r="R27" s="11">
        <v>17638</v>
      </c>
      <c r="S27" s="11">
        <v>51645</v>
      </c>
    </row>
    <row r="28" spans="1:19" x14ac:dyDescent="0.25">
      <c r="A28" s="1"/>
      <c r="H28" s="17">
        <v>1557</v>
      </c>
    </row>
    <row r="29" spans="1:19" x14ac:dyDescent="0.25">
      <c r="A29" s="1"/>
      <c r="H29" s="17">
        <v>1583</v>
      </c>
    </row>
    <row r="30" spans="1:19" x14ac:dyDescent="0.25">
      <c r="A30" s="1"/>
      <c r="H30" s="17">
        <v>2275</v>
      </c>
    </row>
    <row r="31" spans="1:19" x14ac:dyDescent="0.25">
      <c r="A31" s="1"/>
      <c r="H31" s="17">
        <v>2531</v>
      </c>
    </row>
    <row r="32" spans="1:19" x14ac:dyDescent="0.25">
      <c r="A32" s="1"/>
      <c r="H32" s="17">
        <v>2591</v>
      </c>
    </row>
    <row r="33" spans="1:8" x14ac:dyDescent="0.25">
      <c r="A33" s="1"/>
      <c r="H33" s="17">
        <v>2981</v>
      </c>
    </row>
    <row r="34" spans="1:8" x14ac:dyDescent="0.25">
      <c r="H34" s="10" t="s">
        <v>39</v>
      </c>
    </row>
    <row r="35" spans="1:8" x14ac:dyDescent="0.25">
      <c r="H35" s="17">
        <v>1158</v>
      </c>
    </row>
    <row r="36" spans="1:8" x14ac:dyDescent="0.25">
      <c r="H36" s="17">
        <v>1687</v>
      </c>
    </row>
    <row r="37" spans="1:8" x14ac:dyDescent="0.25">
      <c r="H37" s="17">
        <v>4604</v>
      </c>
    </row>
    <row r="38" spans="1:8" x14ac:dyDescent="0.25">
      <c r="H38" s="10" t="s">
        <v>48</v>
      </c>
    </row>
  </sheetData>
  <mergeCells count="2">
    <mergeCell ref="A1:E1"/>
    <mergeCell ref="A24:F25"/>
  </mergeCell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7"/>
    </sheetView>
  </sheetViews>
  <sheetFormatPr defaultRowHeight="18.75" x14ac:dyDescent="0.3"/>
  <cols>
    <col min="1" max="1" width="9.140625" style="18"/>
    <col min="2" max="2" width="24.140625" style="18" bestFit="1" customWidth="1"/>
    <col min="3" max="3" width="18.7109375" style="18" customWidth="1"/>
    <col min="4" max="16384" width="9.140625" style="18"/>
  </cols>
  <sheetData>
    <row r="2" spans="2:3" x14ac:dyDescent="0.3">
      <c r="B2" s="19" t="s">
        <v>52</v>
      </c>
      <c r="C2" s="20">
        <v>100000</v>
      </c>
    </row>
    <row r="3" spans="2:3" x14ac:dyDescent="0.3">
      <c r="B3" s="19" t="s">
        <v>53</v>
      </c>
      <c r="C3" s="23">
        <v>5.8050597384477687</v>
      </c>
    </row>
    <row r="4" spans="2:3" x14ac:dyDescent="0.3">
      <c r="B4" s="19" t="s">
        <v>54</v>
      </c>
      <c r="C4" s="23">
        <f>C3*12</f>
        <v>69.660716861373231</v>
      </c>
    </row>
    <row r="5" spans="2:3" x14ac:dyDescent="0.3">
      <c r="B5" s="19" t="s">
        <v>55</v>
      </c>
      <c r="C5" s="21">
        <v>0.12</v>
      </c>
    </row>
    <row r="6" spans="2:3" x14ac:dyDescent="0.3">
      <c r="B6" s="19" t="s">
        <v>56</v>
      </c>
      <c r="C6" s="21">
        <f>C5/12</f>
        <v>0.01</v>
      </c>
    </row>
    <row r="7" spans="2:3" x14ac:dyDescent="0.3">
      <c r="B7" s="19" t="s">
        <v>57</v>
      </c>
      <c r="C7" s="22">
        <f>PMT(C6,C4,C2)</f>
        <v>-2000.0000006408338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7" sqref="D7"/>
    </sheetView>
  </sheetViews>
  <sheetFormatPr defaultColWidth="14" defaultRowHeight="15" x14ac:dyDescent="0.25"/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8" t="s">
        <v>58</v>
      </c>
      <c r="B2" s="8" t="s">
        <v>59</v>
      </c>
      <c r="C2" s="8" t="s">
        <v>60</v>
      </c>
      <c r="D2" s="8" t="s">
        <v>61</v>
      </c>
      <c r="E2" s="8" t="s">
        <v>62</v>
      </c>
      <c r="F2" s="8" t="s">
        <v>63</v>
      </c>
      <c r="G2" s="8" t="s">
        <v>64</v>
      </c>
    </row>
    <row r="3" spans="1:7" x14ac:dyDescent="0.25">
      <c r="A3" s="3">
        <v>3593</v>
      </c>
      <c r="B3" s="3">
        <v>3585</v>
      </c>
      <c r="C3" s="3">
        <v>2001</v>
      </c>
      <c r="D3" s="3">
        <v>1838</v>
      </c>
      <c r="E3" s="3">
        <v>3854</v>
      </c>
      <c r="F3" s="3">
        <v>3472</v>
      </c>
      <c r="G3" s="3">
        <f>SUM(A3:F3)</f>
        <v>18343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6" sqref="G26"/>
    </sheetView>
  </sheetViews>
  <sheetFormatPr defaultColWidth="12.85546875" defaultRowHeight="15" x14ac:dyDescent="0.25"/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64</v>
      </c>
    </row>
    <row r="3" spans="1:7" x14ac:dyDescent="0.25">
      <c r="A3" s="3">
        <v>4211</v>
      </c>
      <c r="B3" s="3">
        <v>5676</v>
      </c>
      <c r="C3" s="3">
        <v>1636</v>
      </c>
      <c r="D3" s="3">
        <v>2613</v>
      </c>
      <c r="E3" s="3">
        <v>4480</v>
      </c>
      <c r="F3" s="3">
        <v>5410</v>
      </c>
      <c r="G3" s="3">
        <f>SUM(A3:F3)</f>
        <v>24026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CF - I</vt:lpstr>
      <vt:lpstr>CF - II</vt:lpstr>
      <vt:lpstr>CF - III</vt:lpstr>
      <vt:lpstr>CF - IV</vt:lpstr>
      <vt:lpstr>Pareto Analysis - SparkLines</vt:lpstr>
      <vt:lpstr>Pivot Table &amp; Chart</vt:lpstr>
      <vt:lpstr>What-IF Analysis - Goal Seek</vt:lpstr>
      <vt:lpstr>First 6 month</vt:lpstr>
      <vt:lpstr>Last 6 month</vt:lpstr>
      <vt:lpstr>Consolidate Function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IIHT 2</cp:lastModifiedBy>
  <cp:revision/>
  <dcterms:created xsi:type="dcterms:W3CDTF">2018-03-15T14:17:06Z</dcterms:created>
  <dcterms:modified xsi:type="dcterms:W3CDTF">2018-06-21T10:01:54Z</dcterms:modified>
  <cp:category/>
  <cp:contentStatus/>
</cp:coreProperties>
</file>