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E-PLAN TRAINING\EPLAN\"/>
    </mc:Choice>
  </mc:AlternateContent>
  <bookViews>
    <workbookView xWindow="-15" yWindow="-15" windowWidth="10260" windowHeight="8115" tabRatio="601"/>
  </bookViews>
  <sheets>
    <sheet name="E&amp;I Rev2" sheetId="184" r:id="rId1"/>
    <sheet name="TURNOVER" sheetId="6" state="hidden" r:id="rId2"/>
  </sheets>
  <definedNames>
    <definedName name="A" localSheetId="0">#REF!</definedName>
    <definedName name="A">#REF!</definedName>
    <definedName name="B" localSheetId="0">#REF!</definedName>
    <definedName name="B">#REF!</definedName>
    <definedName name="BB" localSheetId="0">#REF!</definedName>
    <definedName name="BB">#REF!</definedName>
    <definedName name="BSSBSS" localSheetId="0">#REF!</definedName>
    <definedName name="BSSBSS">#REF!</definedName>
    <definedName name="II" localSheetId="0">#REF!</definedName>
    <definedName name="II">#REF!</definedName>
    <definedName name="_xlnm.Print_Area">#REF!</definedName>
    <definedName name="PRINT_AREA_MI" localSheetId="0">#REF!</definedName>
    <definedName name="PRINT_AREA_MI">#REF!</definedName>
    <definedName name="_xlnm.Print_Titles" localSheetId="1">TURNOVER!$A:$A</definedName>
    <definedName name="RE" localSheetId="0">#REF!</definedName>
    <definedName name="RE">#REF!</definedName>
    <definedName name="UUUU" localSheetId="0">#REF!</definedName>
    <definedName name="UUUU">#REF!</definedName>
    <definedName name="YY" localSheetId="0">#REF!</definedName>
    <definedName name="YY">#REF!</definedName>
  </definedNames>
  <calcPr calcId="162913"/>
</workbook>
</file>

<file path=xl/calcChain.xml><?xml version="1.0" encoding="utf-8"?>
<calcChain xmlns="http://schemas.openxmlformats.org/spreadsheetml/2006/main">
  <c r="J4" i="6" l="1"/>
  <c r="K4" i="6"/>
  <c r="L4" i="6"/>
  <c r="M4" i="6"/>
  <c r="V4" i="6"/>
  <c r="W4" i="6"/>
  <c r="X4" i="6"/>
  <c r="Y4" i="6"/>
  <c r="J5" i="6"/>
  <c r="K5" i="6"/>
  <c r="L5" i="6"/>
  <c r="M5" i="6"/>
  <c r="V5" i="6"/>
  <c r="W5" i="6"/>
  <c r="X5" i="6"/>
  <c r="Y5" i="6"/>
  <c r="J6" i="6"/>
  <c r="K6" i="6"/>
  <c r="L6" i="6"/>
  <c r="M6" i="6"/>
  <c r="V6" i="6"/>
  <c r="W6" i="6"/>
  <c r="X6" i="6"/>
  <c r="Y6" i="6"/>
  <c r="J7" i="6"/>
  <c r="K7" i="6"/>
  <c r="L7" i="6"/>
  <c r="M7" i="6"/>
  <c r="V7" i="6"/>
  <c r="W7" i="6"/>
  <c r="X7" i="6"/>
  <c r="Y7" i="6"/>
  <c r="J8" i="6"/>
  <c r="K8" i="6"/>
  <c r="L8" i="6"/>
  <c r="M8" i="6"/>
  <c r="V8" i="6"/>
  <c r="W8" i="6"/>
  <c r="X8" i="6"/>
  <c r="Y8" i="6"/>
  <c r="J9" i="6"/>
  <c r="K9" i="6"/>
  <c r="L9" i="6"/>
  <c r="M9" i="6"/>
  <c r="V9" i="6"/>
  <c r="W9" i="6"/>
  <c r="X9" i="6"/>
  <c r="Y9" i="6"/>
  <c r="J10" i="6"/>
  <c r="K10" i="6"/>
  <c r="L10" i="6"/>
  <c r="M10" i="6"/>
  <c r="V10" i="6"/>
  <c r="W10" i="6"/>
  <c r="X10" i="6"/>
  <c r="Y10" i="6"/>
  <c r="J11" i="6"/>
  <c r="K11" i="6"/>
  <c r="L11" i="6"/>
  <c r="M11" i="6"/>
  <c r="V11" i="6"/>
  <c r="W11" i="6"/>
  <c r="X11" i="6"/>
  <c r="Y11" i="6"/>
  <c r="J12" i="6"/>
  <c r="K12" i="6"/>
  <c r="L12" i="6"/>
  <c r="M12" i="6"/>
  <c r="V12" i="6"/>
  <c r="W12" i="6"/>
  <c r="X12" i="6"/>
  <c r="Y12" i="6"/>
  <c r="J13" i="6"/>
  <c r="K13" i="6"/>
  <c r="L13" i="6"/>
  <c r="M13" i="6"/>
  <c r="V13" i="6"/>
  <c r="W13" i="6"/>
  <c r="X13" i="6"/>
  <c r="Y13" i="6"/>
  <c r="J14" i="6"/>
  <c r="K14" i="6"/>
  <c r="L14" i="6"/>
  <c r="M14" i="6"/>
  <c r="V14" i="6"/>
  <c r="W14" i="6"/>
  <c r="X14" i="6"/>
  <c r="Y14" i="6"/>
  <c r="J15" i="6"/>
  <c r="K15" i="6"/>
  <c r="L15" i="6"/>
  <c r="M15" i="6"/>
  <c r="V15" i="6"/>
  <c r="W15" i="6"/>
  <c r="X15" i="6"/>
  <c r="Y15" i="6"/>
  <c r="J16" i="6"/>
  <c r="K16" i="6"/>
  <c r="L16" i="6"/>
  <c r="M16" i="6"/>
  <c r="V16" i="6"/>
  <c r="W16" i="6"/>
  <c r="X16" i="6"/>
  <c r="Y16" i="6"/>
  <c r="J17" i="6"/>
  <c r="K17" i="6"/>
  <c r="L17" i="6"/>
  <c r="M17" i="6"/>
  <c r="V17" i="6"/>
  <c r="W17" i="6"/>
  <c r="X17" i="6"/>
  <c r="Y17" i="6"/>
  <c r="E18" i="6"/>
  <c r="J18" i="6"/>
  <c r="K18" i="6"/>
  <c r="L18" i="6"/>
  <c r="M18" i="6"/>
  <c r="V18" i="6"/>
  <c r="W18" i="6"/>
  <c r="X18" i="6"/>
  <c r="X28" i="6" s="1"/>
  <c r="X32" i="6" s="1"/>
  <c r="Y18" i="6"/>
  <c r="E19" i="6"/>
  <c r="J19" i="6"/>
  <c r="K19" i="6"/>
  <c r="L19" i="6"/>
  <c r="M19" i="6"/>
  <c r="V19" i="6"/>
  <c r="W19" i="6"/>
  <c r="X19" i="6"/>
  <c r="Y19" i="6"/>
  <c r="E20" i="6"/>
  <c r="I20" i="6"/>
  <c r="M20" i="6" s="1"/>
  <c r="J20" i="6"/>
  <c r="K20" i="6"/>
  <c r="L20" i="6"/>
  <c r="V20" i="6"/>
  <c r="W20" i="6"/>
  <c r="X20" i="6"/>
  <c r="Y20" i="6"/>
  <c r="J21" i="6"/>
  <c r="K21" i="6"/>
  <c r="L21" i="6"/>
  <c r="M21" i="6"/>
  <c r="V21" i="6"/>
  <c r="W21" i="6"/>
  <c r="X21" i="6"/>
  <c r="Y21" i="6"/>
  <c r="J22" i="6"/>
  <c r="K22" i="6"/>
  <c r="L22" i="6"/>
  <c r="M22" i="6"/>
  <c r="V22" i="6"/>
  <c r="W22" i="6"/>
  <c r="X22" i="6"/>
  <c r="Y22" i="6"/>
  <c r="J23" i="6"/>
  <c r="K23" i="6"/>
  <c r="L23" i="6"/>
  <c r="M23" i="6"/>
  <c r="V23" i="6"/>
  <c r="W23" i="6"/>
  <c r="X23" i="6"/>
  <c r="Y23" i="6"/>
  <c r="J24" i="6"/>
  <c r="K24" i="6"/>
  <c r="L24" i="6"/>
  <c r="M24" i="6"/>
  <c r="V24" i="6"/>
  <c r="W24" i="6"/>
  <c r="X24" i="6"/>
  <c r="Y24" i="6"/>
  <c r="J25" i="6"/>
  <c r="K25" i="6"/>
  <c r="L25" i="6"/>
  <c r="M25" i="6"/>
  <c r="V25" i="6"/>
  <c r="W25" i="6"/>
  <c r="X25" i="6"/>
  <c r="Y25" i="6"/>
  <c r="J26" i="6"/>
  <c r="K26" i="6"/>
  <c r="L26" i="6"/>
  <c r="M26" i="6"/>
  <c r="V26" i="6"/>
  <c r="W26" i="6"/>
  <c r="X26" i="6"/>
  <c r="Y26" i="6"/>
  <c r="J27" i="6"/>
  <c r="K27" i="6"/>
  <c r="L27" i="6"/>
  <c r="M27" i="6"/>
  <c r="V27" i="6"/>
  <c r="W27" i="6"/>
  <c r="X27" i="6"/>
  <c r="Y27" i="6"/>
  <c r="B28" i="6"/>
  <c r="C28" i="6"/>
  <c r="D28" i="6"/>
  <c r="D32" i="6" s="1"/>
  <c r="F28" i="6"/>
  <c r="G28" i="6"/>
  <c r="G32" i="6" s="1"/>
  <c r="H28" i="6"/>
  <c r="N28" i="6"/>
  <c r="O28" i="6"/>
  <c r="O32" i="6" s="1"/>
  <c r="O39" i="6" s="1"/>
  <c r="O42" i="6" s="1"/>
  <c r="P28" i="6"/>
  <c r="Q28" i="6"/>
  <c r="R28" i="6"/>
  <c r="S28" i="6"/>
  <c r="S32" i="6" s="1"/>
  <c r="S39" i="6" s="1"/>
  <c r="S42" i="6" s="1"/>
  <c r="T28" i="6"/>
  <c r="U28" i="6"/>
  <c r="J29" i="6"/>
  <c r="K29" i="6"/>
  <c r="L29" i="6"/>
  <c r="M29" i="6"/>
  <c r="V29" i="6"/>
  <c r="W29" i="6"/>
  <c r="X29" i="6"/>
  <c r="Y29" i="6"/>
  <c r="J30" i="6"/>
  <c r="K30" i="6"/>
  <c r="L30" i="6"/>
  <c r="M30" i="6"/>
  <c r="V30" i="6"/>
  <c r="W30" i="6"/>
  <c r="X30" i="6"/>
  <c r="Y30" i="6"/>
  <c r="B31" i="6"/>
  <c r="E31" i="6"/>
  <c r="F31" i="6"/>
  <c r="I31" i="6"/>
  <c r="J31" i="6"/>
  <c r="K31" i="6"/>
  <c r="L31" i="6"/>
  <c r="M31" i="6"/>
  <c r="N31" i="6"/>
  <c r="O31" i="6"/>
  <c r="P31" i="6"/>
  <c r="Q31" i="6"/>
  <c r="Q32" i="6" s="1"/>
  <c r="R31" i="6"/>
  <c r="S31" i="6"/>
  <c r="T31" i="6"/>
  <c r="U31" i="6"/>
  <c r="V31" i="6"/>
  <c r="W31" i="6"/>
  <c r="X31" i="6"/>
  <c r="Y31" i="6"/>
  <c r="X60" i="6" s="1"/>
  <c r="B32" i="6"/>
  <c r="U32" i="6"/>
  <c r="J33" i="6"/>
  <c r="K33" i="6"/>
  <c r="L33" i="6"/>
  <c r="M33" i="6"/>
  <c r="V33" i="6"/>
  <c r="W33" i="6"/>
  <c r="W38" i="6" s="1"/>
  <c r="X33" i="6"/>
  <c r="Y33" i="6"/>
  <c r="J34" i="6"/>
  <c r="K34" i="6"/>
  <c r="L34" i="6"/>
  <c r="M34" i="6"/>
  <c r="V34" i="6"/>
  <c r="W34" i="6"/>
  <c r="X34" i="6"/>
  <c r="Y34" i="6"/>
  <c r="J35" i="6"/>
  <c r="K35" i="6"/>
  <c r="L35" i="6"/>
  <c r="M35" i="6"/>
  <c r="V35" i="6"/>
  <c r="W35" i="6"/>
  <c r="X35" i="6"/>
  <c r="Y35" i="6"/>
  <c r="J36" i="6"/>
  <c r="K36" i="6"/>
  <c r="L36" i="6"/>
  <c r="M36" i="6"/>
  <c r="V36" i="6"/>
  <c r="W36" i="6"/>
  <c r="X36" i="6"/>
  <c r="Y36" i="6"/>
  <c r="J37" i="6"/>
  <c r="K37" i="6"/>
  <c r="L37" i="6"/>
  <c r="M37" i="6"/>
  <c r="V37" i="6"/>
  <c r="W37" i="6"/>
  <c r="X37" i="6"/>
  <c r="Y37" i="6"/>
  <c r="B38" i="6"/>
  <c r="E38" i="6"/>
  <c r="F38" i="6"/>
  <c r="I38" i="6"/>
  <c r="J38" i="6"/>
  <c r="K38" i="6"/>
  <c r="L38" i="6"/>
  <c r="M38" i="6"/>
  <c r="N38" i="6"/>
  <c r="O38" i="6"/>
  <c r="P38" i="6"/>
  <c r="P62" i="6" s="1"/>
  <c r="Q38" i="6"/>
  <c r="R38" i="6"/>
  <c r="S38" i="6"/>
  <c r="T38" i="6"/>
  <c r="T62" i="6" s="1"/>
  <c r="U38" i="6"/>
  <c r="V38" i="6"/>
  <c r="X38" i="6"/>
  <c r="Y38" i="6"/>
  <c r="J40" i="6"/>
  <c r="K40" i="6"/>
  <c r="L40" i="6"/>
  <c r="M40" i="6"/>
  <c r="V40" i="6"/>
  <c r="W40" i="6"/>
  <c r="X40" i="6"/>
  <c r="Y40" i="6"/>
  <c r="J41" i="6"/>
  <c r="K41" i="6"/>
  <c r="L41" i="6"/>
  <c r="M41" i="6"/>
  <c r="Q41" i="6"/>
  <c r="V41" i="6"/>
  <c r="T63" i="6" s="1"/>
  <c r="W41" i="6"/>
  <c r="X41" i="6"/>
  <c r="J43" i="6"/>
  <c r="K43" i="6"/>
  <c r="L43" i="6"/>
  <c r="M43" i="6"/>
  <c r="V43" i="6"/>
  <c r="W43" i="6"/>
  <c r="X43" i="6"/>
  <c r="Y43" i="6"/>
  <c r="J44" i="6"/>
  <c r="K44" i="6"/>
  <c r="L44" i="6"/>
  <c r="M44" i="6"/>
  <c r="V44" i="6"/>
  <c r="W44" i="6"/>
  <c r="X44" i="6"/>
  <c r="Y44" i="6"/>
  <c r="J45" i="6"/>
  <c r="K45" i="6"/>
  <c r="L45" i="6"/>
  <c r="M45" i="6"/>
  <c r="V45" i="6"/>
  <c r="W45" i="6"/>
  <c r="X45" i="6"/>
  <c r="Y45" i="6"/>
  <c r="J46" i="6"/>
  <c r="K46" i="6"/>
  <c r="L46" i="6"/>
  <c r="M46" i="6"/>
  <c r="V46" i="6"/>
  <c r="W46" i="6"/>
  <c r="X46" i="6"/>
  <c r="Y46" i="6"/>
  <c r="J47" i="6"/>
  <c r="K47" i="6"/>
  <c r="L47" i="6"/>
  <c r="M47" i="6"/>
  <c r="V47" i="6"/>
  <c r="W47" i="6"/>
  <c r="X47" i="6"/>
  <c r="Y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P64" i="6" s="1"/>
  <c r="S48" i="6"/>
  <c r="T48" i="6"/>
  <c r="U48" i="6"/>
  <c r="V48" i="6"/>
  <c r="W48" i="6"/>
  <c r="X48" i="6"/>
  <c r="Y48" i="6"/>
  <c r="X64" i="6" s="1"/>
  <c r="J49" i="6"/>
  <c r="J52" i="6" s="1"/>
  <c r="K49" i="6"/>
  <c r="K52" i="6" s="1"/>
  <c r="L49" i="6"/>
  <c r="M49" i="6"/>
  <c r="V49" i="6"/>
  <c r="W49" i="6"/>
  <c r="W52" i="6" s="1"/>
  <c r="X49" i="6"/>
  <c r="Y49" i="6"/>
  <c r="J50" i="6"/>
  <c r="K50" i="6"/>
  <c r="L50" i="6"/>
  <c r="M50" i="6"/>
  <c r="V50" i="6"/>
  <c r="W50" i="6"/>
  <c r="X50" i="6"/>
  <c r="Y50" i="6"/>
  <c r="J51" i="6"/>
  <c r="K51" i="6"/>
  <c r="L51" i="6"/>
  <c r="M51" i="6"/>
  <c r="V51" i="6"/>
  <c r="W51" i="6"/>
  <c r="X51" i="6"/>
  <c r="Y51" i="6"/>
  <c r="B52" i="6"/>
  <c r="C52" i="6"/>
  <c r="D52" i="6"/>
  <c r="E52" i="6"/>
  <c r="F52" i="6"/>
  <c r="I52" i="6"/>
  <c r="L52" i="6"/>
  <c r="N52" i="6"/>
  <c r="O52" i="6"/>
  <c r="P52" i="6"/>
  <c r="Q52" i="6"/>
  <c r="R52" i="6"/>
  <c r="P65" i="6" s="1"/>
  <c r="S52" i="6"/>
  <c r="T52" i="6"/>
  <c r="U52" i="6"/>
  <c r="V52" i="6"/>
  <c r="X52" i="6"/>
  <c r="J54" i="6"/>
  <c r="K54" i="6"/>
  <c r="L54" i="6"/>
  <c r="M54" i="6"/>
  <c r="V54" i="6"/>
  <c r="W54" i="6"/>
  <c r="X54" i="6"/>
  <c r="Y54" i="6"/>
  <c r="J55" i="6"/>
  <c r="K55" i="6"/>
  <c r="L55" i="6"/>
  <c r="M55" i="6"/>
  <c r="V55" i="6"/>
  <c r="W55" i="6"/>
  <c r="X55" i="6"/>
  <c r="Y55" i="6"/>
  <c r="J56" i="6"/>
  <c r="K56" i="6"/>
  <c r="L56" i="6"/>
  <c r="M56" i="6"/>
  <c r="V56" i="6"/>
  <c r="W56" i="6"/>
  <c r="X56" i="6"/>
  <c r="Y56" i="6"/>
  <c r="J57" i="6"/>
  <c r="K57" i="6"/>
  <c r="L57" i="6"/>
  <c r="M57" i="6"/>
  <c r="V57" i="6"/>
  <c r="W57" i="6"/>
  <c r="X57" i="6"/>
  <c r="Y57" i="6"/>
  <c r="P63" i="6"/>
  <c r="X68" i="6"/>
  <c r="X69" i="6"/>
  <c r="X70" i="6"/>
  <c r="S53" i="6" l="1"/>
  <c r="S58" i="6" s="1"/>
  <c r="Y52" i="6"/>
  <c r="X65" i="6" s="1"/>
  <c r="M52" i="6"/>
  <c r="G39" i="6"/>
  <c r="G42" i="6" s="1"/>
  <c r="G53" i="6" s="1"/>
  <c r="G58" i="6" s="1"/>
  <c r="I28" i="6"/>
  <c r="I32" i="6" s="1"/>
  <c r="E28" i="6"/>
  <c r="E32" i="6" s="1"/>
  <c r="V28" i="6"/>
  <c r="T59" i="6" s="1"/>
  <c r="J28" i="6"/>
  <c r="J32" i="6" s="1"/>
  <c r="D39" i="6"/>
  <c r="D42" i="6" s="1"/>
  <c r="D53" i="6" s="1"/>
  <c r="D58" i="6" s="1"/>
  <c r="F32" i="6"/>
  <c r="M28" i="6"/>
  <c r="X62" i="6"/>
  <c r="U39" i="6"/>
  <c r="U42" i="6" s="1"/>
  <c r="U53" i="6" s="1"/>
  <c r="U58" i="6" s="1"/>
  <c r="I39" i="6"/>
  <c r="I42" i="6" s="1"/>
  <c r="I53" i="6" s="1"/>
  <c r="I58" i="6" s="1"/>
  <c r="B39" i="6"/>
  <c r="B42" i="6" s="1"/>
  <c r="B53" i="6" s="1"/>
  <c r="B58" i="6" s="1"/>
  <c r="W28" i="6"/>
  <c r="E39" i="6"/>
  <c r="E42" i="6" s="1"/>
  <c r="E53" i="6" s="1"/>
  <c r="E58" i="6" s="1"/>
  <c r="X39" i="6"/>
  <c r="X42" i="6" s="1"/>
  <c r="X53" i="6" s="1"/>
  <c r="X58" i="6" s="1"/>
  <c r="O53" i="6"/>
  <c r="H32" i="6"/>
  <c r="H39" i="6"/>
  <c r="H42" i="6" s="1"/>
  <c r="H53" i="6" s="1"/>
  <c r="H58" i="6" s="1"/>
  <c r="C32" i="6"/>
  <c r="C39" i="6"/>
  <c r="C42" i="6" s="1"/>
  <c r="C53" i="6" s="1"/>
  <c r="C58" i="6" s="1"/>
  <c r="Y41" i="6"/>
  <c r="X63" i="6" s="1"/>
  <c r="V32" i="6"/>
  <c r="V39" i="6"/>
  <c r="V42" i="6" s="1"/>
  <c r="V53" i="6" s="1"/>
  <c r="V58" i="6" s="1"/>
  <c r="P32" i="6"/>
  <c r="P59" i="6"/>
  <c r="Y28" i="6"/>
  <c r="K28" i="6"/>
  <c r="F39" i="6"/>
  <c r="F42" i="6" s="1"/>
  <c r="F53" i="6" s="1"/>
  <c r="F58" i="6" s="1"/>
  <c r="Q39" i="6"/>
  <c r="Q42" i="6" s="1"/>
  <c r="P60" i="6"/>
  <c r="T32" i="6"/>
  <c r="R32" i="6"/>
  <c r="R39" i="6" s="1"/>
  <c r="R42" i="6" s="1"/>
  <c r="R53" i="6" s="1"/>
  <c r="R58" i="6" s="1"/>
  <c r="N32" i="6"/>
  <c r="N39" i="6" s="1"/>
  <c r="N42" i="6" s="1"/>
  <c r="L28" i="6"/>
  <c r="J39" i="6" l="1"/>
  <c r="J42" i="6" s="1"/>
  <c r="J53" i="6" s="1"/>
  <c r="J58" i="6" s="1"/>
  <c r="M32" i="6"/>
  <c r="M39" i="6"/>
  <c r="M42" i="6" s="1"/>
  <c r="M53" i="6" s="1"/>
  <c r="M58" i="6" s="1"/>
  <c r="W32" i="6"/>
  <c r="W39" i="6"/>
  <c r="W42" i="6" s="1"/>
  <c r="W53" i="6" s="1"/>
  <c r="W58" i="6" s="1"/>
  <c r="L32" i="6"/>
  <c r="L39" i="6"/>
  <c r="L42" i="6" s="1"/>
  <c r="L53" i="6" s="1"/>
  <c r="L58" i="6" s="1"/>
  <c r="K39" i="6"/>
  <c r="K42" i="6" s="1"/>
  <c r="K53" i="6" s="1"/>
  <c r="K58" i="6" s="1"/>
  <c r="K32" i="6"/>
  <c r="P39" i="6"/>
  <c r="P42" i="6" s="1"/>
  <c r="P61" i="6"/>
  <c r="N53" i="6"/>
  <c r="T39" i="6"/>
  <c r="T42" i="6" s="1"/>
  <c r="T53" i="6" s="1"/>
  <c r="T61" i="6"/>
  <c r="Q53" i="6"/>
  <c r="Y32" i="6"/>
  <c r="X61" i="6" s="1"/>
  <c r="Y39" i="6"/>
  <c r="Y42" i="6" s="1"/>
  <c r="Y53" i="6" s="1"/>
  <c r="X59" i="6"/>
  <c r="O58" i="6"/>
  <c r="T66" i="6" l="1"/>
  <c r="T58" i="6"/>
  <c r="N58" i="6"/>
  <c r="P53" i="6"/>
  <c r="Y58" i="6"/>
  <c r="X66" i="6"/>
  <c r="Q58" i="6"/>
  <c r="P58" i="6" l="1"/>
  <c r="P66" i="6"/>
</calcChain>
</file>

<file path=xl/sharedStrings.xml><?xml version="1.0" encoding="utf-8"?>
<sst xmlns="http://schemas.openxmlformats.org/spreadsheetml/2006/main" count="121" uniqueCount="109">
  <si>
    <t>CATEGORY</t>
  </si>
  <si>
    <t>WORKERS</t>
  </si>
  <si>
    <t>CANTEEN</t>
  </si>
  <si>
    <t>TOTAL</t>
  </si>
  <si>
    <t>MANAGING DIRECTOR</t>
  </si>
  <si>
    <t>VICE PRESIDENT</t>
  </si>
  <si>
    <t>SENIOR GENERAL MANAGER</t>
  </si>
  <si>
    <t xml:space="preserve">GENERAL MANAGERS </t>
  </si>
  <si>
    <t>DEPUTY GENERAL MANAGER</t>
  </si>
  <si>
    <t>SENIOR MANAGER</t>
  </si>
  <si>
    <t>MANAGER</t>
  </si>
  <si>
    <t>DEPUTY MANAGER</t>
  </si>
  <si>
    <t>SENIOR EXECUTIVE</t>
  </si>
  <si>
    <t>CLERKS</t>
  </si>
  <si>
    <t>DRAFTSMAN</t>
  </si>
  <si>
    <t>PEON &amp; PRINTERS</t>
  </si>
  <si>
    <t>EXECUTIVE</t>
  </si>
  <si>
    <t>JAMADAR / WATCHMAN</t>
  </si>
  <si>
    <t>GRAND TOTAL</t>
  </si>
  <si>
    <t>JOINED</t>
  </si>
  <si>
    <t>STRENGTH (AWH)</t>
  </si>
  <si>
    <t>E / T (Engineer Trainee)</t>
  </si>
  <si>
    <t>T / A (Trade Apprentice)</t>
  </si>
  <si>
    <t>S / T( Sandwich Trainee)</t>
  </si>
  <si>
    <t>C/T, M/T (Commercial Trainee)</t>
  </si>
  <si>
    <t>DIRECTOR</t>
  </si>
  <si>
    <t>EXECUTIVE VICE PRESIDENT</t>
  </si>
  <si>
    <t>CONSULTANTS</t>
  </si>
  <si>
    <t>TOTAL A</t>
  </si>
  <si>
    <t>TOTAL B</t>
  </si>
  <si>
    <t>TOTAL PUNE ROLL</t>
  </si>
  <si>
    <t xml:space="preserve">DRIVERS </t>
  </si>
  <si>
    <t>TOTAL C</t>
  </si>
  <si>
    <t>TOTAL A+B</t>
  </si>
  <si>
    <t xml:space="preserve">LEFT </t>
  </si>
  <si>
    <t>ON HYDRABAD ROLL OFR/STF</t>
  </si>
  <si>
    <t>ON HYDRABAD ROLL WRK</t>
  </si>
  <si>
    <t>ON HYDRABAD ROLL T/A</t>
  </si>
  <si>
    <t>ON HYDRABAD ROLL CONT</t>
  </si>
  <si>
    <t>ON CHENNAI ROLL OFR</t>
  </si>
  <si>
    <t>ON CHENNAI ROLL CON</t>
  </si>
  <si>
    <t>ON CHENNAI ROLL TRN</t>
  </si>
  <si>
    <t>LESS POLYSIUS</t>
  </si>
  <si>
    <t>EXECUTIVE DIRECTOR</t>
  </si>
  <si>
    <t>VICE CHAIRMAN</t>
  </si>
  <si>
    <t>REMAINING TKF</t>
  </si>
  <si>
    <t>PROMOTED TO</t>
  </si>
  <si>
    <t>PROMOTED  FROM</t>
  </si>
  <si>
    <t>STRENGTH AFTER PROMOTIONS</t>
  </si>
  <si>
    <t>SENIOR VICE PRESIDENT</t>
  </si>
  <si>
    <t>ASSOCIATE VICE PRESIDENT</t>
  </si>
  <si>
    <t>J / T ( Job Trainee)/ Technicians</t>
  </si>
  <si>
    <t>ENGINEER</t>
  </si>
  <si>
    <t xml:space="preserve">OFFICER </t>
  </si>
  <si>
    <t>PRODUCTION ASSOCIATE</t>
  </si>
  <si>
    <t xml:space="preserve">A) ATTRITION OFFICERS &amp; STAFF </t>
  </si>
  <si>
    <t>B) ATTRITION WORKERS</t>
  </si>
  <si>
    <t xml:space="preserve">A+B TOTAL  </t>
  </si>
  <si>
    <t>C) ATTRITION TRAINEES</t>
  </si>
  <si>
    <t>D ) ON CONTRACT</t>
  </si>
  <si>
    <t>E) ON HYDRABAD ROLL TOTAL</t>
  </si>
  <si>
    <t>E) ATTRITION HYD. ROLL</t>
  </si>
  <si>
    <t>F) ON CHENNAI ROLL</t>
  </si>
  <si>
    <t xml:space="preserve">A+B+C+D+E+F GRAND  TOTAL  </t>
  </si>
  <si>
    <t>F) ATTRITION CHENNAI ROLL</t>
  </si>
  <si>
    <t>OFFICERS Cat -Engineers</t>
  </si>
  <si>
    <t>OFFICERS Cat -Technical</t>
  </si>
  <si>
    <t>OFFICERS Cat -Non Technical</t>
  </si>
  <si>
    <t>D) ATTRITION CONTRACTUALS</t>
  </si>
  <si>
    <t>ON HYDRABAD ROLL T/E,C/T</t>
  </si>
  <si>
    <t>GRAND GRAND TOTAL</t>
  </si>
  <si>
    <t>BSA WORKERS</t>
  </si>
  <si>
    <t>BSA STAFF</t>
  </si>
  <si>
    <t>EXCELLENT WORKERS</t>
  </si>
  <si>
    <t>PERFECT STAFF</t>
  </si>
  <si>
    <t>SN</t>
  </si>
  <si>
    <t xml:space="preserve">Token No. </t>
  </si>
  <si>
    <t xml:space="preserve">Name </t>
  </si>
  <si>
    <t>Shubhangi Vikhe</t>
  </si>
  <si>
    <t>Devayani Tajane</t>
  </si>
  <si>
    <t>Harshal Thakre</t>
  </si>
  <si>
    <t>Vrushali Sangaonkar</t>
  </si>
  <si>
    <t>Nitin Yadnopavit</t>
  </si>
  <si>
    <t xml:space="preserve">Remarks </t>
  </si>
  <si>
    <t>Mangesh Jadhav</t>
  </si>
  <si>
    <t>Mahesh Bade</t>
  </si>
  <si>
    <t>EECOne HF1  Installation required</t>
  </si>
  <si>
    <t>Vikashkumar Panda</t>
  </si>
  <si>
    <t xml:space="preserve">Please note below requirements applicable for All Users. </t>
  </si>
  <si>
    <t>Suchita Janjire</t>
  </si>
  <si>
    <t>C. Madhusudan</t>
  </si>
  <si>
    <t>Nana Patil</t>
  </si>
  <si>
    <t>Vaijnath Sangekar</t>
  </si>
  <si>
    <t>Sandeep Gawas</t>
  </si>
  <si>
    <t>Pradeep Jagtap</t>
  </si>
  <si>
    <t>Charita Mulay</t>
  </si>
  <si>
    <t>Mukund Tonape</t>
  </si>
  <si>
    <t>Arvind Rajeevan</t>
  </si>
  <si>
    <t>Dinesh Sakhare</t>
  </si>
  <si>
    <t>Vishal Durge</t>
  </si>
  <si>
    <t>Vishal Patil</t>
  </si>
  <si>
    <t>Sanjay Shelar</t>
  </si>
  <si>
    <t>Pranav Tanpure</t>
  </si>
  <si>
    <t>Sameer Chalke</t>
  </si>
  <si>
    <t>Shashank Admulwar</t>
  </si>
  <si>
    <t>Murzban Mogal</t>
  </si>
  <si>
    <t>Aishwary Dantam</t>
  </si>
  <si>
    <t>EPLAN 2.9 Installation required</t>
  </si>
  <si>
    <t>Full Access required for data01/Eplan_Project$ mapped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</si>
</sst>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-* #,##0.00_-;\-* #,##0.00_-;_-* &quot;-&quot;??_-;_-@_-"/>
    <numFmt numFmtId="166" formatCode="General_)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Bookman Old Style"/>
      <family val="1"/>
    </font>
    <font>
      <b/>
      <sz val="12"/>
      <name val="Bookman Old Style"/>
      <family val="1"/>
    </font>
    <font>
      <b/>
      <u/>
      <sz val="16"/>
      <name val="Bookman Old Style"/>
      <family val="1"/>
    </font>
    <font>
      <sz val="8"/>
      <name val="Arial"/>
      <family val="2"/>
    </font>
    <font>
      <b/>
      <sz val="8"/>
      <name val="Bookman Old Style"/>
      <family val="1"/>
    </font>
    <font>
      <sz val="10"/>
      <name val="Bookman Old Style"/>
      <family val="1"/>
    </font>
    <font>
      <sz val="8"/>
      <name val="Bookman Old Style"/>
      <family val="1"/>
    </font>
    <font>
      <b/>
      <u/>
      <sz val="10"/>
      <name val="Bookman Old Style"/>
      <family val="1"/>
    </font>
    <font>
      <b/>
      <sz val="7"/>
      <name val="Bookman Old Style"/>
      <family val="1"/>
    </font>
    <font>
      <sz val="7"/>
      <name val="Bookman Old Style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MS Sans Serif"/>
      <family val="2"/>
    </font>
    <font>
      <sz val="10"/>
      <name val="Courier"/>
      <family val="3"/>
    </font>
    <font>
      <sz val="12"/>
      <name val="Arial"/>
      <family val="2"/>
    </font>
    <font>
      <u/>
      <sz val="12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1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6" fillId="3" borderId="0" applyNumberFormat="0" applyBorder="0" applyAlignment="0" applyProtection="0"/>
    <xf numFmtId="0" fontId="17" fillId="20" borderId="1" applyNumberFormat="0" applyAlignment="0" applyProtection="0"/>
    <xf numFmtId="0" fontId="18" fillId="21" borderId="2" applyNumberFormat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3" fillId="20" borderId="0" applyNumberFormat="0" applyFon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26" fillId="22" borderId="0" applyNumberFormat="0" applyBorder="0" applyAlignment="0" applyProtection="0"/>
    <xf numFmtId="0" fontId="14" fillId="23" borderId="7" applyNumberFormat="0" applyFont="0" applyAlignment="0" applyProtection="0"/>
    <xf numFmtId="0" fontId="27" fillId="20" borderId="8" applyNumberForma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3" fillId="23" borderId="0" applyNumberFormat="0" applyFont="0" applyBorder="0" applyAlignment="0" applyProtection="0"/>
    <xf numFmtId="0" fontId="2" fillId="0" borderId="0"/>
    <xf numFmtId="0" fontId="3" fillId="0" borderId="0">
      <alignment horizontal="left" readingOrder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3" fillId="0" borderId="0">
      <alignment horizontal="left" readingOrder="1"/>
    </xf>
    <xf numFmtId="166" fontId="32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75">
    <xf numFmtId="0" fontId="0" fillId="0" borderId="0" xfId="0"/>
    <xf numFmtId="0" fontId="4" fillId="0" borderId="0" xfId="0" applyFont="1"/>
    <xf numFmtId="0" fontId="4" fillId="0" borderId="10" xfId="0" applyFont="1" applyBorder="1" applyAlignment="1">
      <alignment horizontal="center" vertical="center"/>
    </xf>
    <xf numFmtId="0" fontId="4" fillId="0" borderId="10" xfId="0" quotePrefix="1" applyFont="1" applyBorder="1" applyAlignment="1">
      <alignment horizontal="center" vertical="center"/>
    </xf>
    <xf numFmtId="0" fontId="5" fillId="0" borderId="0" xfId="0" applyFont="1"/>
    <xf numFmtId="0" fontId="10" fillId="0" borderId="0" xfId="0" applyFont="1"/>
    <xf numFmtId="0" fontId="5" fillId="0" borderId="10" xfId="0" applyFont="1" applyBorder="1" applyAlignment="1">
      <alignment horizontal="center" vertical="center"/>
    </xf>
    <xf numFmtId="0" fontId="5" fillId="25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 textRotation="90" wrapText="1"/>
    </xf>
    <xf numFmtId="0" fontId="9" fillId="0" borderId="0" xfId="0" applyFont="1" applyAlignment="1">
      <alignment wrapText="1"/>
    </xf>
    <xf numFmtId="0" fontId="6" fillId="0" borderId="10" xfId="0" applyFont="1" applyBorder="1" applyAlignment="1">
      <alignment vertical="center"/>
    </xf>
    <xf numFmtId="1" fontId="4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25" borderId="11" xfId="0" applyFont="1" applyFill="1" applyBorder="1" applyAlignment="1">
      <alignment vertical="center"/>
    </xf>
    <xf numFmtId="15" fontId="8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5" borderId="13" xfId="0" applyFont="1" applyFill="1" applyBorder="1" applyAlignment="1">
      <alignment horizontal="center" vertical="center"/>
    </xf>
    <xf numFmtId="0" fontId="5" fillId="25" borderId="12" xfId="0" applyFont="1" applyFill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8" fillId="24" borderId="11" xfId="0" applyFont="1" applyFill="1" applyBorder="1" applyAlignment="1">
      <alignment vertical="center"/>
    </xf>
    <xf numFmtId="0" fontId="5" fillId="24" borderId="13" xfId="0" applyFont="1" applyFill="1" applyBorder="1" applyAlignment="1">
      <alignment horizontal="center" vertical="center"/>
    </xf>
    <xf numFmtId="0" fontId="5" fillId="24" borderId="10" xfId="0" applyFont="1" applyFill="1" applyBorder="1" applyAlignment="1">
      <alignment horizontal="center" vertical="center"/>
    </xf>
    <xf numFmtId="0" fontId="5" fillId="24" borderId="12" xfId="0" applyFont="1" applyFill="1" applyBorder="1" applyAlignment="1">
      <alignment horizontal="center" vertical="center"/>
    </xf>
    <xf numFmtId="0" fontId="5" fillId="24" borderId="0" xfId="0" applyFont="1" applyFill="1"/>
    <xf numFmtId="2" fontId="4" fillId="0" borderId="0" xfId="0" applyNumberFormat="1" applyFont="1"/>
    <xf numFmtId="2" fontId="4" fillId="0" borderId="10" xfId="0" applyNumberFormat="1" applyFont="1" applyBorder="1"/>
    <xf numFmtId="2" fontId="4" fillId="0" borderId="10" xfId="0" applyNumberFormat="1" applyFont="1" applyBorder="1" applyAlignment="1">
      <alignment horizontal="center"/>
    </xf>
    <xf numFmtId="0" fontId="12" fillId="25" borderId="11" xfId="0" applyFont="1" applyFill="1" applyBorder="1" applyAlignment="1">
      <alignment vertical="center"/>
    </xf>
    <xf numFmtId="2" fontId="13" fillId="0" borderId="15" xfId="0" applyNumberFormat="1" applyFont="1" applyBorder="1"/>
    <xf numFmtId="2" fontId="4" fillId="0" borderId="16" xfId="0" applyNumberFormat="1" applyFont="1" applyBorder="1"/>
    <xf numFmtId="2" fontId="4" fillId="0" borderId="17" xfId="0" applyNumberFormat="1" applyFont="1" applyBorder="1"/>
    <xf numFmtId="2" fontId="10" fillId="0" borderId="18" xfId="0" applyNumberFormat="1" applyFont="1" applyBorder="1"/>
    <xf numFmtId="2" fontId="4" fillId="0" borderId="19" xfId="0" applyNumberFormat="1" applyFont="1" applyBorder="1"/>
    <xf numFmtId="2" fontId="10" fillId="25" borderId="20" xfId="0" applyNumberFormat="1" applyFont="1" applyFill="1" applyBorder="1"/>
    <xf numFmtId="2" fontId="4" fillId="25" borderId="21" xfId="0" applyNumberFormat="1" applyFont="1" applyFill="1" applyBorder="1"/>
    <xf numFmtId="2" fontId="4" fillId="25" borderId="22" xfId="0" applyNumberFormat="1" applyFont="1" applyFill="1" applyBorder="1"/>
    <xf numFmtId="0" fontId="10" fillId="0" borderId="10" xfId="0" applyFont="1" applyBorder="1"/>
    <xf numFmtId="0" fontId="4" fillId="0" borderId="10" xfId="0" applyFont="1" applyBorder="1"/>
    <xf numFmtId="0" fontId="4" fillId="0" borderId="0" xfId="0" applyFont="1" applyAlignment="1"/>
    <xf numFmtId="15" fontId="8" fillId="0" borderId="12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textRotation="90"/>
    </xf>
    <xf numFmtId="2" fontId="4" fillId="0" borderId="10" xfId="0" applyNumberFormat="1" applyFont="1" applyBorder="1" applyAlignment="1"/>
    <xf numFmtId="0" fontId="4" fillId="0" borderId="10" xfId="0" applyFont="1" applyBorder="1" applyAlignment="1"/>
    <xf numFmtId="0" fontId="4" fillId="0" borderId="14" xfId="0" applyFont="1" applyBorder="1" applyAlignment="1"/>
    <xf numFmtId="0" fontId="4" fillId="0" borderId="0" xfId="0" applyFont="1" applyBorder="1" applyAlignment="1"/>
    <xf numFmtId="2" fontId="4" fillId="0" borderId="13" xfId="0" applyNumberFormat="1" applyFont="1" applyBorder="1" applyAlignment="1"/>
    <xf numFmtId="2" fontId="4" fillId="0" borderId="12" xfId="0" applyNumberFormat="1" applyFont="1" applyBorder="1" applyAlignment="1"/>
    <xf numFmtId="0" fontId="4" fillId="0" borderId="13" xfId="0" applyFont="1" applyBorder="1" applyAlignment="1"/>
    <xf numFmtId="0" fontId="4" fillId="0" borderId="12" xfId="0" applyFont="1" applyBorder="1" applyAlignment="1"/>
    <xf numFmtId="2" fontId="4" fillId="25" borderId="10" xfId="0" applyNumberFormat="1" applyFont="1" applyFill="1" applyBorder="1" applyAlignment="1"/>
    <xf numFmtId="2" fontId="4" fillId="25" borderId="13" xfId="0" applyNumberFormat="1" applyFont="1" applyFill="1" applyBorder="1" applyAlignment="1"/>
    <xf numFmtId="2" fontId="4" fillId="25" borderId="12" xfId="0" applyNumberFormat="1" applyFont="1" applyFill="1" applyBorder="1" applyAlignment="1"/>
    <xf numFmtId="0" fontId="0" fillId="0" borderId="0" xfId="0" applyFill="1" applyBorder="1"/>
    <xf numFmtId="0" fontId="3" fillId="0" borderId="0" xfId="45" applyFont="1" applyFill="1" applyBorder="1">
      <alignment horizontal="left" readingOrder="1"/>
    </xf>
    <xf numFmtId="0" fontId="0" fillId="0" borderId="10" xfId="0" applyBorder="1"/>
    <xf numFmtId="0" fontId="0" fillId="0" borderId="10" xfId="0" applyBorder="1" applyAlignment="1">
      <alignment horizontal="center" vertical="center" readingOrder="1"/>
    </xf>
    <xf numFmtId="0" fontId="3" fillId="0" borderId="10" xfId="45" applyFont="1" applyFill="1" applyBorder="1" applyAlignment="1">
      <alignment horizontal="center" vertical="center" readingOrder="1"/>
    </xf>
    <xf numFmtId="0" fontId="3" fillId="0" borderId="10" xfId="0" applyFont="1" applyBorder="1" applyAlignment="1">
      <alignment horizontal="center" vertical="center" readingOrder="1"/>
    </xf>
    <xf numFmtId="0" fontId="33" fillId="0" borderId="10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 wrapText="1"/>
    </xf>
    <xf numFmtId="0" fontId="0" fillId="0" borderId="10" xfId="0" applyFill="1" applyBorder="1"/>
    <xf numFmtId="0" fontId="6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/>
    </xf>
    <xf numFmtId="0" fontId="3" fillId="0" borderId="23" xfId="0" applyFont="1" applyFill="1" applyBorder="1" applyAlignment="1">
      <alignment horizontal="center" vertical="center" readingOrder="1"/>
    </xf>
    <xf numFmtId="0" fontId="0" fillId="0" borderId="23" xfId="0" applyFill="1" applyBorder="1" applyAlignment="1">
      <alignment horizontal="center" vertical="center" readingOrder="1"/>
    </xf>
    <xf numFmtId="0" fontId="34" fillId="0" borderId="0" xfId="0" applyFont="1" applyBorder="1" applyAlignment="1">
      <alignment horizontal="center" vertical="top"/>
    </xf>
  </cellXfs>
  <cellStyles count="8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6"/>
    <cellStyle name="Comma 3" xfId="47"/>
    <cellStyle name="Currency 2" xfId="48"/>
    <cellStyle name="Explanatory Text" xfId="28" builtinId="53" customBuiltin="1"/>
    <cellStyle name="Good" xfId="29" builtinId="26" customBuiltin="1"/>
    <cellStyle name="GreyOrWhite" xfId="30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10" xfId="49"/>
    <cellStyle name="Normal 11" xfId="50"/>
    <cellStyle name="Normal 12" xfId="51"/>
    <cellStyle name="Normal 13" xfId="52"/>
    <cellStyle name="Normal 14" xfId="53"/>
    <cellStyle name="Normal 15" xfId="54"/>
    <cellStyle name="Normal 16" xfId="55"/>
    <cellStyle name="Normal 17" xfId="56"/>
    <cellStyle name="Normal 18" xfId="57"/>
    <cellStyle name="Normal 19" xfId="58"/>
    <cellStyle name="Normal 2" xfId="45"/>
    <cellStyle name="Normal 2 2" xfId="59"/>
    <cellStyle name="Normal 2 3" xfId="60"/>
    <cellStyle name="Normal 2 4" xfId="61"/>
    <cellStyle name="Normal 2 5" xfId="62"/>
    <cellStyle name="Normal 2 6" xfId="63"/>
    <cellStyle name="Normal 2_COM_DEC-13" xfId="64"/>
    <cellStyle name="Normal 20" xfId="65"/>
    <cellStyle name="Normal 21" xfId="66"/>
    <cellStyle name="Normal 22" xfId="67"/>
    <cellStyle name="Normal 23" xfId="68"/>
    <cellStyle name="Normal 24" xfId="69"/>
    <cellStyle name="Normal 25" xfId="70"/>
    <cellStyle name="Normal 26" xfId="71"/>
    <cellStyle name="Normal 27" xfId="44"/>
    <cellStyle name="Normal 3" xfId="72"/>
    <cellStyle name="Normal 3 2" xfId="73"/>
    <cellStyle name="Normal 4" xfId="74"/>
    <cellStyle name="Normal 5" xfId="75"/>
    <cellStyle name="Normal 6" xfId="76"/>
    <cellStyle name="Normal 6 2" xfId="77"/>
    <cellStyle name="Normal 7" xfId="78"/>
    <cellStyle name="Normal 8" xfId="79"/>
    <cellStyle name="Normal 9" xfId="8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  <cellStyle name="Yellow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59"/>
  <sheetViews>
    <sheetView tabSelected="1" workbookViewId="0">
      <selection activeCell="D5" sqref="D5"/>
    </sheetView>
  </sheetViews>
  <sheetFormatPr defaultRowHeight="12.75" x14ac:dyDescent="0.2"/>
  <cols>
    <col min="1" max="1" width="5.85546875" style="58" customWidth="1"/>
    <col min="2" max="2" width="10" style="58" bestFit="1" customWidth="1"/>
    <col min="3" max="3" width="26" style="58" bestFit="1" customWidth="1"/>
    <col min="4" max="4" width="16.42578125" style="58" bestFit="1" customWidth="1"/>
    <col min="5" max="5" width="26.42578125" style="58" customWidth="1"/>
    <col min="6" max="16384" width="9.140625" style="58"/>
  </cols>
  <sheetData>
    <row r="2" spans="1:4" ht="15" x14ac:dyDescent="0.2">
      <c r="A2" s="74" t="s">
        <v>88</v>
      </c>
      <c r="B2" s="74"/>
      <c r="C2" s="74"/>
      <c r="D2" s="74"/>
    </row>
    <row r="4" spans="1:4" ht="15" x14ac:dyDescent="0.2">
      <c r="A4" s="60"/>
      <c r="B4" s="64">
        <v>1</v>
      </c>
      <c r="C4" s="64">
        <v>2</v>
      </c>
      <c r="D4" s="64">
        <v>3</v>
      </c>
    </row>
    <row r="5" spans="1:4" ht="75" x14ac:dyDescent="0.2">
      <c r="A5" s="66"/>
      <c r="B5" s="65" t="s">
        <v>107</v>
      </c>
      <c r="C5" s="65" t="s">
        <v>86</v>
      </c>
      <c r="D5" s="65" t="s">
        <v>108</v>
      </c>
    </row>
    <row r="6" spans="1:4" ht="15" x14ac:dyDescent="0.2">
      <c r="A6" s="66"/>
      <c r="B6" s="65"/>
      <c r="C6" s="65"/>
      <c r="D6" s="65"/>
    </row>
    <row r="7" spans="1:4" s="59" customFormat="1" x14ac:dyDescent="0.2">
      <c r="A7" s="62" t="s">
        <v>75</v>
      </c>
      <c r="B7" s="61" t="s">
        <v>76</v>
      </c>
      <c r="C7" s="61" t="s">
        <v>77</v>
      </c>
      <c r="D7" s="63" t="s">
        <v>83</v>
      </c>
    </row>
    <row r="8" spans="1:4" s="59" customFormat="1" x14ac:dyDescent="0.2">
      <c r="A8" s="62">
        <v>1</v>
      </c>
      <c r="B8" s="61">
        <v>9352</v>
      </c>
      <c r="C8" s="61" t="s">
        <v>105</v>
      </c>
      <c r="D8" s="61"/>
    </row>
    <row r="9" spans="1:4" s="59" customFormat="1" x14ac:dyDescent="0.2">
      <c r="A9" s="62">
        <v>2</v>
      </c>
      <c r="B9" s="61">
        <v>90576</v>
      </c>
      <c r="C9" s="61" t="s">
        <v>104</v>
      </c>
      <c r="D9" s="61"/>
    </row>
    <row r="10" spans="1:4" s="59" customFormat="1" x14ac:dyDescent="0.2">
      <c r="A10" s="62">
        <v>3</v>
      </c>
      <c r="B10" s="61">
        <v>90874</v>
      </c>
      <c r="C10" s="61" t="s">
        <v>103</v>
      </c>
      <c r="D10" s="61"/>
    </row>
    <row r="11" spans="1:4" s="59" customFormat="1" x14ac:dyDescent="0.2">
      <c r="A11" s="62">
        <v>4</v>
      </c>
      <c r="B11" s="61">
        <v>90958</v>
      </c>
      <c r="C11" s="61" t="s">
        <v>102</v>
      </c>
      <c r="D11" s="61"/>
    </row>
    <row r="12" spans="1:4" s="59" customFormat="1" x14ac:dyDescent="0.2">
      <c r="A12" s="62">
        <v>5</v>
      </c>
      <c r="B12" s="61">
        <v>9099</v>
      </c>
      <c r="C12" s="61" t="s">
        <v>101</v>
      </c>
      <c r="D12" s="61"/>
    </row>
    <row r="13" spans="1:4" s="59" customFormat="1" x14ac:dyDescent="0.2">
      <c r="A13" s="62">
        <v>6</v>
      </c>
      <c r="B13" s="61">
        <v>9604</v>
      </c>
      <c r="C13" s="61" t="s">
        <v>100</v>
      </c>
      <c r="D13" s="61"/>
    </row>
    <row r="14" spans="1:4" s="59" customFormat="1" x14ac:dyDescent="0.2">
      <c r="A14" s="62">
        <v>7</v>
      </c>
      <c r="B14" s="61">
        <v>9577</v>
      </c>
      <c r="C14" s="61" t="s">
        <v>99</v>
      </c>
      <c r="D14" s="61"/>
    </row>
    <row r="15" spans="1:4" s="59" customFormat="1" x14ac:dyDescent="0.2">
      <c r="A15" s="62">
        <v>8</v>
      </c>
      <c r="B15" s="61">
        <v>9725</v>
      </c>
      <c r="C15" s="61" t="s">
        <v>98</v>
      </c>
      <c r="D15" s="61"/>
    </row>
    <row r="16" spans="1:4" s="59" customFormat="1" x14ac:dyDescent="0.2">
      <c r="A16" s="62">
        <v>9</v>
      </c>
      <c r="B16" s="61">
        <v>90348</v>
      </c>
      <c r="C16" s="61" t="s">
        <v>97</v>
      </c>
      <c r="D16" s="61"/>
    </row>
    <row r="17" spans="1:5" s="59" customFormat="1" x14ac:dyDescent="0.2">
      <c r="A17" s="62">
        <v>10</v>
      </c>
      <c r="B17" s="63">
        <v>90616</v>
      </c>
      <c r="C17" s="63" t="s">
        <v>96</v>
      </c>
      <c r="D17" s="61"/>
    </row>
    <row r="18" spans="1:5" s="59" customFormat="1" x14ac:dyDescent="0.2">
      <c r="A18" s="62">
        <v>11</v>
      </c>
      <c r="B18" s="61">
        <v>9939</v>
      </c>
      <c r="C18" s="61" t="s">
        <v>95</v>
      </c>
      <c r="D18" s="61"/>
    </row>
    <row r="19" spans="1:5" s="59" customFormat="1" x14ac:dyDescent="0.2">
      <c r="A19" s="62">
        <v>12</v>
      </c>
      <c r="B19" s="61">
        <v>9857</v>
      </c>
      <c r="C19" s="61" t="s">
        <v>94</v>
      </c>
      <c r="D19" s="61"/>
      <c r="E19"/>
    </row>
    <row r="20" spans="1:5" s="59" customFormat="1" x14ac:dyDescent="0.2">
      <c r="A20" s="62">
        <v>13</v>
      </c>
      <c r="B20" s="61">
        <v>9613</v>
      </c>
      <c r="C20" s="61" t="s">
        <v>93</v>
      </c>
      <c r="D20" s="61"/>
      <c r="E20"/>
    </row>
    <row r="21" spans="1:5" s="59" customFormat="1" x14ac:dyDescent="0.2">
      <c r="A21" s="62">
        <v>14</v>
      </c>
      <c r="B21" s="61">
        <v>9804</v>
      </c>
      <c r="C21" s="61" t="s">
        <v>92</v>
      </c>
      <c r="D21" s="61"/>
      <c r="E21"/>
    </row>
    <row r="22" spans="1:5" s="59" customFormat="1" x14ac:dyDescent="0.2">
      <c r="A22" s="62">
        <v>15</v>
      </c>
      <c r="B22" s="61">
        <v>91000</v>
      </c>
      <c r="C22" s="61" t="s">
        <v>89</v>
      </c>
      <c r="D22" s="61"/>
      <c r="E22"/>
    </row>
    <row r="23" spans="1:5" s="59" customFormat="1" x14ac:dyDescent="0.2">
      <c r="A23" s="62">
        <v>16</v>
      </c>
      <c r="B23" s="61">
        <v>11702</v>
      </c>
      <c r="C23" s="61" t="s">
        <v>78</v>
      </c>
      <c r="D23" s="61"/>
      <c r="E23"/>
    </row>
    <row r="24" spans="1:5" s="59" customFormat="1" x14ac:dyDescent="0.2">
      <c r="A24" s="62">
        <v>17</v>
      </c>
      <c r="B24" s="61">
        <v>11703</v>
      </c>
      <c r="C24" s="61" t="s">
        <v>79</v>
      </c>
      <c r="D24" s="61"/>
      <c r="E24"/>
    </row>
    <row r="25" spans="1:5" s="59" customFormat="1" x14ac:dyDescent="0.2">
      <c r="A25" s="62">
        <v>18</v>
      </c>
      <c r="B25" s="61">
        <v>11640</v>
      </c>
      <c r="C25" s="61" t="s">
        <v>80</v>
      </c>
      <c r="D25" s="61"/>
      <c r="E25"/>
    </row>
    <row r="26" spans="1:5" s="59" customFormat="1" x14ac:dyDescent="0.2">
      <c r="A26" s="62">
        <v>19</v>
      </c>
      <c r="B26" s="61">
        <v>9684</v>
      </c>
      <c r="C26" s="63" t="s">
        <v>81</v>
      </c>
      <c r="D26" s="61"/>
      <c r="E26"/>
    </row>
    <row r="27" spans="1:5" s="59" customFormat="1" x14ac:dyDescent="0.2">
      <c r="A27" s="62">
        <v>20</v>
      </c>
      <c r="B27" s="61">
        <v>5829</v>
      </c>
      <c r="C27" s="63" t="s">
        <v>82</v>
      </c>
      <c r="D27" s="61"/>
      <c r="E27"/>
    </row>
    <row r="28" spans="1:5" s="59" customFormat="1" x14ac:dyDescent="0.2">
      <c r="A28" s="62">
        <v>21</v>
      </c>
      <c r="B28" s="61">
        <v>11593</v>
      </c>
      <c r="C28" s="63" t="s">
        <v>84</v>
      </c>
      <c r="D28" s="61"/>
      <c r="E28"/>
    </row>
    <row r="29" spans="1:5" s="59" customFormat="1" x14ac:dyDescent="0.2">
      <c r="A29" s="62">
        <v>22</v>
      </c>
      <c r="B29" s="61">
        <v>11680</v>
      </c>
      <c r="C29" s="63" t="s">
        <v>85</v>
      </c>
      <c r="D29" s="61"/>
      <c r="E29"/>
    </row>
    <row r="30" spans="1:5" s="59" customFormat="1" x14ac:dyDescent="0.2">
      <c r="A30" s="62">
        <v>23</v>
      </c>
      <c r="B30" s="61">
        <v>11679</v>
      </c>
      <c r="C30" s="63" t="s">
        <v>87</v>
      </c>
      <c r="D30" s="61"/>
      <c r="E30"/>
    </row>
    <row r="31" spans="1:5" s="59" customFormat="1" x14ac:dyDescent="0.2">
      <c r="A31" s="62">
        <v>24</v>
      </c>
      <c r="B31" s="61">
        <v>91168</v>
      </c>
      <c r="C31" s="63" t="s">
        <v>90</v>
      </c>
      <c r="D31" s="61"/>
      <c r="E31"/>
    </row>
    <row r="32" spans="1:5" x14ac:dyDescent="0.2">
      <c r="A32" s="62">
        <v>25</v>
      </c>
      <c r="B32" s="73">
        <v>91169</v>
      </c>
      <c r="C32" s="72" t="s">
        <v>91</v>
      </c>
      <c r="D32" s="61"/>
      <c r="E32"/>
    </row>
    <row r="33" spans="1:5" x14ac:dyDescent="0.2">
      <c r="A33" s="62">
        <v>26</v>
      </c>
      <c r="B33" s="63">
        <v>91154</v>
      </c>
      <c r="C33" s="63" t="s">
        <v>106</v>
      </c>
      <c r="D33" s="61"/>
      <c r="E33"/>
    </row>
    <row r="34" spans="1:5" x14ac:dyDescent="0.2">
      <c r="B34"/>
      <c r="C34"/>
      <c r="D34"/>
      <c r="E34"/>
    </row>
    <row r="35" spans="1:5" x14ac:dyDescent="0.2">
      <c r="B35"/>
      <c r="C35"/>
      <c r="D35"/>
      <c r="E35"/>
    </row>
    <row r="36" spans="1:5" x14ac:dyDescent="0.2">
      <c r="B36"/>
      <c r="C36"/>
      <c r="D36"/>
      <c r="E36"/>
    </row>
    <row r="37" spans="1:5" x14ac:dyDescent="0.2">
      <c r="B37"/>
      <c r="C37"/>
      <c r="D37"/>
      <c r="E37"/>
    </row>
    <row r="38" spans="1:5" x14ac:dyDescent="0.2">
      <c r="B38"/>
      <c r="C38"/>
      <c r="D38"/>
      <c r="E38"/>
    </row>
    <row r="39" spans="1:5" x14ac:dyDescent="0.2">
      <c r="B39"/>
      <c r="C39"/>
      <c r="D39"/>
      <c r="E39"/>
    </row>
    <row r="40" spans="1:5" x14ac:dyDescent="0.2">
      <c r="B40"/>
      <c r="C40"/>
      <c r="D40"/>
      <c r="E40"/>
    </row>
    <row r="41" spans="1:5" x14ac:dyDescent="0.2">
      <c r="B41"/>
      <c r="C41"/>
      <c r="D41"/>
      <c r="E41"/>
    </row>
    <row r="42" spans="1:5" x14ac:dyDescent="0.2">
      <c r="B42"/>
      <c r="C42"/>
      <c r="D42"/>
      <c r="E42"/>
    </row>
    <row r="43" spans="1:5" x14ac:dyDescent="0.2">
      <c r="B43"/>
      <c r="C43"/>
      <c r="D43"/>
      <c r="E43"/>
    </row>
    <row r="44" spans="1:5" x14ac:dyDescent="0.2">
      <c r="B44"/>
      <c r="C44"/>
      <c r="D44"/>
      <c r="E44"/>
    </row>
    <row r="45" spans="1:5" x14ac:dyDescent="0.2">
      <c r="B45"/>
      <c r="C45"/>
      <c r="D45"/>
      <c r="E45"/>
    </row>
    <row r="46" spans="1:5" x14ac:dyDescent="0.2">
      <c r="B46"/>
      <c r="C46"/>
      <c r="D46"/>
      <c r="E46"/>
    </row>
    <row r="47" spans="1:5" x14ac:dyDescent="0.2">
      <c r="B47"/>
      <c r="C47"/>
      <c r="D47"/>
      <c r="E47"/>
    </row>
    <row r="48" spans="1:5" x14ac:dyDescent="0.2">
      <c r="B48"/>
      <c r="C48"/>
      <c r="D48"/>
      <c r="E48"/>
    </row>
    <row r="49" spans="2:5" x14ac:dyDescent="0.2">
      <c r="B49"/>
      <c r="C49"/>
      <c r="D49"/>
      <c r="E49"/>
    </row>
    <row r="50" spans="2:5" x14ac:dyDescent="0.2">
      <c r="B50"/>
      <c r="C50"/>
      <c r="D50"/>
      <c r="E50"/>
    </row>
    <row r="51" spans="2:5" x14ac:dyDescent="0.2">
      <c r="B51"/>
      <c r="C51"/>
      <c r="D51"/>
      <c r="E51"/>
    </row>
    <row r="52" spans="2:5" x14ac:dyDescent="0.2">
      <c r="B52"/>
      <c r="C52"/>
      <c r="D52"/>
      <c r="E52"/>
    </row>
    <row r="53" spans="2:5" x14ac:dyDescent="0.2">
      <c r="B53"/>
      <c r="C53"/>
      <c r="D53"/>
      <c r="E53"/>
    </row>
    <row r="54" spans="2:5" x14ac:dyDescent="0.2">
      <c r="B54"/>
      <c r="C54"/>
      <c r="D54"/>
      <c r="E54"/>
    </row>
    <row r="55" spans="2:5" x14ac:dyDescent="0.2">
      <c r="B55"/>
      <c r="C55"/>
      <c r="D55"/>
      <c r="E55"/>
    </row>
    <row r="56" spans="2:5" x14ac:dyDescent="0.2">
      <c r="B56"/>
      <c r="C56"/>
      <c r="D56"/>
      <c r="E56"/>
    </row>
    <row r="57" spans="2:5" x14ac:dyDescent="0.2">
      <c r="B57"/>
      <c r="C57"/>
      <c r="D57"/>
      <c r="E57"/>
    </row>
    <row r="58" spans="2:5" x14ac:dyDescent="0.2">
      <c r="B58"/>
      <c r="C58"/>
      <c r="D58"/>
      <c r="E58"/>
    </row>
    <row r="59" spans="2:5" x14ac:dyDescent="0.2">
      <c r="B59"/>
      <c r="C59"/>
      <c r="D59"/>
      <c r="E59"/>
    </row>
  </sheetData>
  <mergeCells count="1">
    <mergeCell ref="A2:D2"/>
  </mergeCells>
  <pageMargins left="0.25" right="0.25" top="0.75" bottom="0.75" header="0.3" footer="0.3"/>
  <pageSetup paperSize="9" scale="60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B74"/>
  <sheetViews>
    <sheetView showGridLines="0" zoomScale="7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9" sqref="F9"/>
    </sheetView>
  </sheetViews>
  <sheetFormatPr defaultRowHeight="15.75" x14ac:dyDescent="0.25"/>
  <cols>
    <col min="1" max="1" width="24.28515625" style="5" customWidth="1"/>
    <col min="2" max="2" width="10.5703125" style="1" customWidth="1"/>
    <col min="3" max="4" width="5.42578125" style="1" customWidth="1"/>
    <col min="5" max="6" width="11.140625" style="1" customWidth="1"/>
    <col min="7" max="7" width="4.85546875" style="1" customWidth="1"/>
    <col min="8" max="8" width="5.42578125" style="1" customWidth="1"/>
    <col min="9" max="9" width="11.140625" style="1" customWidth="1"/>
    <col min="10" max="10" width="10.7109375" style="1" customWidth="1"/>
    <col min="11" max="11" width="6" style="1" customWidth="1"/>
    <col min="12" max="12" width="8.28515625" style="1" customWidth="1"/>
    <col min="13" max="13" width="11.140625" style="1" customWidth="1"/>
    <col min="14" max="14" width="10" style="44" bestFit="1" customWidth="1"/>
    <col min="15" max="15" width="4.42578125" style="44" bestFit="1" customWidth="1"/>
    <col min="16" max="16" width="7.7109375" style="44" customWidth="1"/>
    <col min="17" max="17" width="10.85546875" style="44" bestFit="1" customWidth="1"/>
    <col min="18" max="18" width="10" style="44" bestFit="1" customWidth="1"/>
    <col min="19" max="19" width="4.140625" style="44" bestFit="1" customWidth="1"/>
    <col min="20" max="20" width="6.28515625" style="44" bestFit="1" customWidth="1"/>
    <col min="21" max="21" width="10.85546875" style="44" bestFit="1" customWidth="1"/>
    <col min="22" max="22" width="11.140625" style="1" bestFit="1" customWidth="1"/>
    <col min="23" max="23" width="6" style="1" bestFit="1" customWidth="1"/>
    <col min="24" max="24" width="7.7109375" style="1" bestFit="1" customWidth="1"/>
    <col min="25" max="25" width="11.140625" style="1" bestFit="1" customWidth="1"/>
    <col min="26" max="27" width="9.140625" style="1"/>
    <col min="28" max="28" width="12.140625" style="1" bestFit="1" customWidth="1"/>
    <col min="29" max="16384" width="9.140625" style="1"/>
  </cols>
  <sheetData>
    <row r="1" spans="1:25" ht="20.25" x14ac:dyDescent="0.25">
      <c r="A1" s="10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 t="s">
        <v>20</v>
      </c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</row>
    <row r="2" spans="1:25" s="9" customFormat="1" ht="27.75" customHeight="1" x14ac:dyDescent="0.3">
      <c r="A2" s="12"/>
      <c r="B2" s="68" t="s">
        <v>3</v>
      </c>
      <c r="C2" s="69"/>
      <c r="D2" s="69"/>
      <c r="E2" s="70"/>
      <c r="F2" s="68" t="s">
        <v>42</v>
      </c>
      <c r="G2" s="69"/>
      <c r="H2" s="69"/>
      <c r="I2" s="70"/>
      <c r="J2" s="68" t="s">
        <v>45</v>
      </c>
      <c r="K2" s="69"/>
      <c r="L2" s="69"/>
      <c r="M2" s="70"/>
      <c r="N2" s="68" t="s">
        <v>3</v>
      </c>
      <c r="O2" s="69"/>
      <c r="P2" s="69"/>
      <c r="Q2" s="70"/>
      <c r="R2" s="68" t="s">
        <v>42</v>
      </c>
      <c r="S2" s="69"/>
      <c r="T2" s="69"/>
      <c r="U2" s="70"/>
      <c r="V2" s="68" t="s">
        <v>45</v>
      </c>
      <c r="W2" s="69"/>
      <c r="X2" s="69"/>
      <c r="Y2" s="70"/>
    </row>
    <row r="3" spans="1:25" s="5" customFormat="1" ht="72" customHeight="1" x14ac:dyDescent="0.25">
      <c r="A3" s="13" t="s">
        <v>0</v>
      </c>
      <c r="B3" s="17">
        <v>41213</v>
      </c>
      <c r="C3" s="8" t="s">
        <v>46</v>
      </c>
      <c r="D3" s="8" t="s">
        <v>47</v>
      </c>
      <c r="E3" s="17">
        <v>41213</v>
      </c>
      <c r="F3" s="17">
        <v>41213</v>
      </c>
      <c r="G3" s="8" t="s">
        <v>46</v>
      </c>
      <c r="H3" s="8" t="s">
        <v>47</v>
      </c>
      <c r="I3" s="17">
        <v>41213</v>
      </c>
      <c r="J3" s="17">
        <v>41213</v>
      </c>
      <c r="K3" s="8" t="s">
        <v>46</v>
      </c>
      <c r="L3" s="8" t="s">
        <v>47</v>
      </c>
      <c r="M3" s="17">
        <v>41213</v>
      </c>
      <c r="N3" s="45">
        <v>41213</v>
      </c>
      <c r="O3" s="46" t="s">
        <v>19</v>
      </c>
      <c r="P3" s="46" t="s">
        <v>34</v>
      </c>
      <c r="Q3" s="45">
        <v>41243</v>
      </c>
      <c r="R3" s="45">
        <v>41213</v>
      </c>
      <c r="S3" s="46" t="s">
        <v>19</v>
      </c>
      <c r="T3" s="46" t="s">
        <v>34</v>
      </c>
      <c r="U3" s="45">
        <v>41243</v>
      </c>
      <c r="V3" s="17">
        <v>41182</v>
      </c>
      <c r="W3" s="8" t="s">
        <v>19</v>
      </c>
      <c r="X3" s="8" t="s">
        <v>34</v>
      </c>
      <c r="Y3" s="17">
        <v>41213</v>
      </c>
    </row>
    <row r="4" spans="1:25" ht="15" customHeight="1" x14ac:dyDescent="0.25">
      <c r="A4" s="14" t="s">
        <v>44</v>
      </c>
      <c r="B4" s="18">
        <v>1</v>
      </c>
      <c r="C4" s="2"/>
      <c r="D4" s="3"/>
      <c r="E4" s="18">
        <v>1</v>
      </c>
      <c r="F4" s="24">
        <v>0</v>
      </c>
      <c r="G4" s="2"/>
      <c r="H4" s="3"/>
      <c r="I4" s="24">
        <v>0</v>
      </c>
      <c r="J4" s="23">
        <f t="shared" ref="J4:J27" si="0">B4-F4</f>
        <v>1</v>
      </c>
      <c r="K4" s="11">
        <f t="shared" ref="K4:K27" si="1">C4-G4</f>
        <v>0</v>
      </c>
      <c r="L4" s="11">
        <f t="shared" ref="L4:L27" si="2">D4-H4</f>
        <v>0</v>
      </c>
      <c r="M4" s="24">
        <f t="shared" ref="M4:M27" si="3">E4-I4</f>
        <v>1</v>
      </c>
      <c r="N4" s="18">
        <v>1</v>
      </c>
      <c r="O4" s="2"/>
      <c r="P4" s="3"/>
      <c r="Q4" s="18">
        <v>1</v>
      </c>
      <c r="R4" s="24">
        <v>0</v>
      </c>
      <c r="S4" s="2"/>
      <c r="T4" s="3"/>
      <c r="U4" s="24">
        <v>0</v>
      </c>
      <c r="V4" s="23">
        <f t="shared" ref="V4:Y19" si="4">N4-R4</f>
        <v>1</v>
      </c>
      <c r="W4" s="11">
        <f t="shared" si="4"/>
        <v>0</v>
      </c>
      <c r="X4" s="11">
        <f t="shared" si="4"/>
        <v>0</v>
      </c>
      <c r="Y4" s="24">
        <f t="shared" si="4"/>
        <v>1</v>
      </c>
    </row>
    <row r="5" spans="1:25" ht="15" customHeight="1" x14ac:dyDescent="0.25">
      <c r="A5" s="14" t="s">
        <v>4</v>
      </c>
      <c r="B5" s="18">
        <v>0</v>
      </c>
      <c r="C5" s="2">
        <v>1</v>
      </c>
      <c r="D5" s="3"/>
      <c r="E5" s="18">
        <v>1</v>
      </c>
      <c r="F5" s="24">
        <v>0</v>
      </c>
      <c r="G5" s="2"/>
      <c r="H5" s="3"/>
      <c r="I5" s="24">
        <v>0</v>
      </c>
      <c r="J5" s="23">
        <f t="shared" si="0"/>
        <v>0</v>
      </c>
      <c r="K5" s="11">
        <f t="shared" si="1"/>
        <v>1</v>
      </c>
      <c r="L5" s="11">
        <f t="shared" si="2"/>
        <v>0</v>
      </c>
      <c r="M5" s="24">
        <f t="shared" si="3"/>
        <v>1</v>
      </c>
      <c r="N5" s="18">
        <v>1</v>
      </c>
      <c r="O5" s="2"/>
      <c r="P5" s="3"/>
      <c r="Q5" s="18">
        <v>1</v>
      </c>
      <c r="R5" s="24">
        <v>0</v>
      </c>
      <c r="S5" s="2"/>
      <c r="T5" s="3"/>
      <c r="U5" s="24">
        <v>0</v>
      </c>
      <c r="V5" s="23">
        <f t="shared" si="4"/>
        <v>1</v>
      </c>
      <c r="W5" s="11">
        <f t="shared" si="4"/>
        <v>0</v>
      </c>
      <c r="X5" s="11">
        <f t="shared" si="4"/>
        <v>0</v>
      </c>
      <c r="Y5" s="24">
        <f t="shared" si="4"/>
        <v>1</v>
      </c>
    </row>
    <row r="6" spans="1:25" ht="9.9499999999999993" hidden="1" customHeight="1" x14ac:dyDescent="0.25">
      <c r="A6" s="14" t="s">
        <v>43</v>
      </c>
      <c r="B6" s="18">
        <v>0</v>
      </c>
      <c r="C6" s="2"/>
      <c r="D6" s="3"/>
      <c r="E6" s="18">
        <v>0</v>
      </c>
      <c r="F6" s="24">
        <v>0</v>
      </c>
      <c r="G6" s="2"/>
      <c r="H6" s="3"/>
      <c r="I6" s="24">
        <v>0</v>
      </c>
      <c r="J6" s="23">
        <f t="shared" si="0"/>
        <v>0</v>
      </c>
      <c r="K6" s="11">
        <f t="shared" si="1"/>
        <v>0</v>
      </c>
      <c r="L6" s="11">
        <f t="shared" si="2"/>
        <v>0</v>
      </c>
      <c r="M6" s="24">
        <f t="shared" si="3"/>
        <v>0</v>
      </c>
      <c r="N6" s="18">
        <v>0</v>
      </c>
      <c r="O6" s="2"/>
      <c r="P6" s="3"/>
      <c r="Q6" s="18">
        <v>0</v>
      </c>
      <c r="R6" s="24">
        <v>0</v>
      </c>
      <c r="S6" s="2"/>
      <c r="T6" s="3"/>
      <c r="U6" s="24">
        <v>0</v>
      </c>
      <c r="V6" s="23">
        <f t="shared" si="4"/>
        <v>0</v>
      </c>
      <c r="W6" s="11">
        <f t="shared" si="4"/>
        <v>0</v>
      </c>
      <c r="X6" s="11">
        <f t="shared" si="4"/>
        <v>0</v>
      </c>
      <c r="Y6" s="24">
        <f t="shared" si="4"/>
        <v>0</v>
      </c>
    </row>
    <row r="7" spans="1:25" ht="15" customHeight="1" x14ac:dyDescent="0.25">
      <c r="A7" s="14" t="s">
        <v>25</v>
      </c>
      <c r="B7" s="18">
        <v>6</v>
      </c>
      <c r="C7" s="2">
        <v>3</v>
      </c>
      <c r="D7" s="3">
        <v>1</v>
      </c>
      <c r="E7" s="18">
        <v>8</v>
      </c>
      <c r="F7" s="24">
        <v>1</v>
      </c>
      <c r="G7" s="2"/>
      <c r="H7" s="3"/>
      <c r="I7" s="24">
        <v>1</v>
      </c>
      <c r="J7" s="23">
        <f t="shared" si="0"/>
        <v>5</v>
      </c>
      <c r="K7" s="11">
        <f t="shared" si="1"/>
        <v>3</v>
      </c>
      <c r="L7" s="11">
        <f t="shared" si="2"/>
        <v>1</v>
      </c>
      <c r="M7" s="24">
        <f t="shared" si="3"/>
        <v>7</v>
      </c>
      <c r="N7" s="18">
        <v>8</v>
      </c>
      <c r="O7" s="2"/>
      <c r="P7" s="3"/>
      <c r="Q7" s="18">
        <v>8</v>
      </c>
      <c r="R7" s="24">
        <v>1</v>
      </c>
      <c r="S7" s="2"/>
      <c r="T7" s="3"/>
      <c r="U7" s="24">
        <v>1</v>
      </c>
      <c r="V7" s="23">
        <f t="shared" si="4"/>
        <v>7</v>
      </c>
      <c r="W7" s="11">
        <f t="shared" si="4"/>
        <v>0</v>
      </c>
      <c r="X7" s="11">
        <f t="shared" si="4"/>
        <v>0</v>
      </c>
      <c r="Y7" s="24">
        <f t="shared" si="4"/>
        <v>7</v>
      </c>
    </row>
    <row r="8" spans="1:25" ht="15" customHeight="1" x14ac:dyDescent="0.25">
      <c r="A8" s="14" t="s">
        <v>26</v>
      </c>
      <c r="B8" s="18">
        <v>1</v>
      </c>
      <c r="C8" s="2">
        <v>1</v>
      </c>
      <c r="D8" s="3">
        <v>1</v>
      </c>
      <c r="E8" s="18">
        <v>1</v>
      </c>
      <c r="F8" s="24">
        <v>0</v>
      </c>
      <c r="G8" s="2">
        <v>1</v>
      </c>
      <c r="H8" s="3"/>
      <c r="I8" s="24">
        <v>1</v>
      </c>
      <c r="J8" s="23">
        <f t="shared" si="0"/>
        <v>1</v>
      </c>
      <c r="K8" s="11">
        <f t="shared" si="1"/>
        <v>0</v>
      </c>
      <c r="L8" s="11">
        <f t="shared" si="2"/>
        <v>1</v>
      </c>
      <c r="M8" s="24">
        <f t="shared" si="3"/>
        <v>0</v>
      </c>
      <c r="N8" s="18">
        <v>1</v>
      </c>
      <c r="O8" s="2"/>
      <c r="P8" s="3"/>
      <c r="Q8" s="18">
        <v>1</v>
      </c>
      <c r="R8" s="24">
        <v>1</v>
      </c>
      <c r="S8" s="2"/>
      <c r="T8" s="3"/>
      <c r="U8" s="24">
        <v>1</v>
      </c>
      <c r="V8" s="23">
        <f t="shared" si="4"/>
        <v>0</v>
      </c>
      <c r="W8" s="11">
        <f t="shared" si="4"/>
        <v>0</v>
      </c>
      <c r="X8" s="11">
        <f t="shared" si="4"/>
        <v>0</v>
      </c>
      <c r="Y8" s="24">
        <f t="shared" si="4"/>
        <v>0</v>
      </c>
    </row>
    <row r="9" spans="1:25" ht="15" customHeight="1" x14ac:dyDescent="0.25">
      <c r="A9" s="14" t="s">
        <v>49</v>
      </c>
      <c r="B9" s="18">
        <v>6</v>
      </c>
      <c r="C9" s="2">
        <v>1</v>
      </c>
      <c r="D9" s="3">
        <v>3</v>
      </c>
      <c r="E9" s="18">
        <v>4</v>
      </c>
      <c r="F9" s="18">
        <v>1</v>
      </c>
      <c r="G9" s="2"/>
      <c r="H9" s="3">
        <v>1</v>
      </c>
      <c r="I9" s="18">
        <v>0</v>
      </c>
      <c r="J9" s="23">
        <f t="shared" si="0"/>
        <v>5</v>
      </c>
      <c r="K9" s="11">
        <f t="shared" si="1"/>
        <v>1</v>
      </c>
      <c r="L9" s="11">
        <f t="shared" si="2"/>
        <v>2</v>
      </c>
      <c r="M9" s="24">
        <f t="shared" si="3"/>
        <v>4</v>
      </c>
      <c r="N9" s="18">
        <v>4</v>
      </c>
      <c r="O9" s="2"/>
      <c r="P9" s="3"/>
      <c r="Q9" s="18">
        <v>4</v>
      </c>
      <c r="R9" s="18">
        <v>0</v>
      </c>
      <c r="S9" s="2"/>
      <c r="T9" s="3"/>
      <c r="U9" s="18">
        <v>0</v>
      </c>
      <c r="V9" s="23">
        <f t="shared" si="4"/>
        <v>4</v>
      </c>
      <c r="W9" s="11">
        <f t="shared" si="4"/>
        <v>0</v>
      </c>
      <c r="X9" s="11">
        <f t="shared" si="4"/>
        <v>0</v>
      </c>
      <c r="Y9" s="24">
        <f t="shared" si="4"/>
        <v>4</v>
      </c>
    </row>
    <row r="10" spans="1:25" ht="15" customHeight="1" x14ac:dyDescent="0.25">
      <c r="A10" s="14" t="s">
        <v>5</v>
      </c>
      <c r="B10" s="18">
        <v>5</v>
      </c>
      <c r="C10" s="2">
        <v>11</v>
      </c>
      <c r="D10" s="3">
        <v>1</v>
      </c>
      <c r="E10" s="18">
        <v>15</v>
      </c>
      <c r="F10" s="18">
        <v>1</v>
      </c>
      <c r="G10" s="2"/>
      <c r="H10" s="3"/>
      <c r="I10" s="18">
        <v>1</v>
      </c>
      <c r="J10" s="23">
        <f t="shared" si="0"/>
        <v>4</v>
      </c>
      <c r="K10" s="11">
        <f t="shared" si="1"/>
        <v>11</v>
      </c>
      <c r="L10" s="11">
        <f t="shared" si="2"/>
        <v>1</v>
      </c>
      <c r="M10" s="24">
        <f t="shared" si="3"/>
        <v>14</v>
      </c>
      <c r="N10" s="18">
        <v>15</v>
      </c>
      <c r="O10" s="2"/>
      <c r="P10" s="3"/>
      <c r="Q10" s="18">
        <v>15</v>
      </c>
      <c r="R10" s="18">
        <v>1</v>
      </c>
      <c r="S10" s="2"/>
      <c r="T10" s="3"/>
      <c r="U10" s="18">
        <v>1</v>
      </c>
      <c r="V10" s="23">
        <f t="shared" si="4"/>
        <v>14</v>
      </c>
      <c r="W10" s="11">
        <f t="shared" si="4"/>
        <v>0</v>
      </c>
      <c r="X10" s="11">
        <f t="shared" si="4"/>
        <v>0</v>
      </c>
      <c r="Y10" s="24">
        <f t="shared" si="4"/>
        <v>14</v>
      </c>
    </row>
    <row r="11" spans="1:25" ht="15" customHeight="1" x14ac:dyDescent="0.25">
      <c r="A11" s="14" t="s">
        <v>50</v>
      </c>
      <c r="B11" s="18">
        <v>15</v>
      </c>
      <c r="C11" s="2">
        <v>3</v>
      </c>
      <c r="D11" s="3">
        <v>11</v>
      </c>
      <c r="E11" s="18">
        <v>7</v>
      </c>
      <c r="F11" s="18">
        <v>2</v>
      </c>
      <c r="G11" s="2"/>
      <c r="H11" s="3"/>
      <c r="I11" s="18">
        <v>2</v>
      </c>
      <c r="J11" s="23">
        <f t="shared" si="0"/>
        <v>13</v>
      </c>
      <c r="K11" s="11">
        <f t="shared" si="1"/>
        <v>3</v>
      </c>
      <c r="L11" s="11">
        <f t="shared" si="2"/>
        <v>11</v>
      </c>
      <c r="M11" s="24">
        <f t="shared" si="3"/>
        <v>5</v>
      </c>
      <c r="N11" s="18">
        <v>7</v>
      </c>
      <c r="O11" s="2"/>
      <c r="P11" s="3"/>
      <c r="Q11" s="18">
        <v>7</v>
      </c>
      <c r="R11" s="18">
        <v>2</v>
      </c>
      <c r="S11" s="2"/>
      <c r="T11" s="3"/>
      <c r="U11" s="18">
        <v>2</v>
      </c>
      <c r="V11" s="23">
        <f t="shared" si="4"/>
        <v>5</v>
      </c>
      <c r="W11" s="11">
        <f t="shared" si="4"/>
        <v>0</v>
      </c>
      <c r="X11" s="11">
        <f t="shared" si="4"/>
        <v>0</v>
      </c>
      <c r="Y11" s="24">
        <f t="shared" si="4"/>
        <v>5</v>
      </c>
    </row>
    <row r="12" spans="1:25" ht="15" customHeight="1" x14ac:dyDescent="0.25">
      <c r="A12" s="14" t="s">
        <v>6</v>
      </c>
      <c r="B12" s="18">
        <v>13</v>
      </c>
      <c r="C12" s="2">
        <v>14</v>
      </c>
      <c r="D12" s="3">
        <v>3</v>
      </c>
      <c r="E12" s="18">
        <v>24</v>
      </c>
      <c r="F12" s="18">
        <v>1</v>
      </c>
      <c r="G12" s="2">
        <v>7</v>
      </c>
      <c r="H12" s="3"/>
      <c r="I12" s="18">
        <v>8</v>
      </c>
      <c r="J12" s="23">
        <f t="shared" si="0"/>
        <v>12</v>
      </c>
      <c r="K12" s="11">
        <f t="shared" si="1"/>
        <v>7</v>
      </c>
      <c r="L12" s="11">
        <f t="shared" si="2"/>
        <v>3</v>
      </c>
      <c r="M12" s="24">
        <f t="shared" si="3"/>
        <v>16</v>
      </c>
      <c r="N12" s="18">
        <v>24</v>
      </c>
      <c r="O12" s="2"/>
      <c r="P12" s="3">
        <v>1</v>
      </c>
      <c r="Q12" s="18">
        <v>23</v>
      </c>
      <c r="R12" s="18">
        <v>8</v>
      </c>
      <c r="S12" s="2"/>
      <c r="T12" s="3"/>
      <c r="U12" s="18">
        <v>8</v>
      </c>
      <c r="V12" s="23">
        <f t="shared" si="4"/>
        <v>16</v>
      </c>
      <c r="W12" s="11">
        <f t="shared" si="4"/>
        <v>0</v>
      </c>
      <c r="X12" s="11">
        <f t="shared" si="4"/>
        <v>1</v>
      </c>
      <c r="Y12" s="24">
        <f t="shared" si="4"/>
        <v>15</v>
      </c>
    </row>
    <row r="13" spans="1:25" ht="15" customHeight="1" x14ac:dyDescent="0.25">
      <c r="A13" s="14" t="s">
        <v>7</v>
      </c>
      <c r="B13" s="18">
        <v>29</v>
      </c>
      <c r="C13" s="2">
        <v>7</v>
      </c>
      <c r="D13" s="3">
        <v>14</v>
      </c>
      <c r="E13" s="18">
        <v>22</v>
      </c>
      <c r="F13" s="18">
        <v>9</v>
      </c>
      <c r="G13" s="2">
        <v>2</v>
      </c>
      <c r="H13" s="3">
        <v>7</v>
      </c>
      <c r="I13" s="18">
        <v>4</v>
      </c>
      <c r="J13" s="23">
        <f t="shared" si="0"/>
        <v>20</v>
      </c>
      <c r="K13" s="11">
        <f t="shared" si="1"/>
        <v>5</v>
      </c>
      <c r="L13" s="11">
        <f t="shared" si="2"/>
        <v>7</v>
      </c>
      <c r="M13" s="24">
        <f t="shared" si="3"/>
        <v>18</v>
      </c>
      <c r="N13" s="18">
        <v>22</v>
      </c>
      <c r="O13" s="2"/>
      <c r="P13" s="3"/>
      <c r="Q13" s="18">
        <v>23</v>
      </c>
      <c r="R13" s="18">
        <v>4</v>
      </c>
      <c r="S13" s="2"/>
      <c r="T13" s="3"/>
      <c r="U13" s="18">
        <v>4</v>
      </c>
      <c r="V13" s="23">
        <f t="shared" si="4"/>
        <v>18</v>
      </c>
      <c r="W13" s="11">
        <f t="shared" si="4"/>
        <v>0</v>
      </c>
      <c r="X13" s="11">
        <f t="shared" si="4"/>
        <v>0</v>
      </c>
      <c r="Y13" s="24">
        <f t="shared" si="4"/>
        <v>19</v>
      </c>
    </row>
    <row r="14" spans="1:25" ht="15" customHeight="1" x14ac:dyDescent="0.25">
      <c r="A14" s="14" t="s">
        <v>8</v>
      </c>
      <c r="B14" s="18">
        <v>21</v>
      </c>
      <c r="C14" s="2">
        <v>20</v>
      </c>
      <c r="D14" s="3">
        <v>7</v>
      </c>
      <c r="E14" s="18">
        <v>34</v>
      </c>
      <c r="F14" s="18">
        <v>4</v>
      </c>
      <c r="G14" s="2">
        <v>3</v>
      </c>
      <c r="H14" s="3">
        <v>2</v>
      </c>
      <c r="I14" s="18">
        <v>5</v>
      </c>
      <c r="J14" s="23">
        <f t="shared" si="0"/>
        <v>17</v>
      </c>
      <c r="K14" s="11">
        <f t="shared" si="1"/>
        <v>17</v>
      </c>
      <c r="L14" s="11">
        <f t="shared" si="2"/>
        <v>5</v>
      </c>
      <c r="M14" s="24">
        <f t="shared" si="3"/>
        <v>29</v>
      </c>
      <c r="N14" s="18">
        <v>34</v>
      </c>
      <c r="O14" s="2">
        <v>1</v>
      </c>
      <c r="P14" s="3"/>
      <c r="Q14" s="18">
        <v>36</v>
      </c>
      <c r="R14" s="18">
        <v>5</v>
      </c>
      <c r="S14" s="2"/>
      <c r="T14" s="3"/>
      <c r="U14" s="18">
        <v>5</v>
      </c>
      <c r="V14" s="23">
        <f t="shared" si="4"/>
        <v>29</v>
      </c>
      <c r="W14" s="11">
        <f t="shared" si="4"/>
        <v>1</v>
      </c>
      <c r="X14" s="11">
        <f t="shared" si="4"/>
        <v>0</v>
      </c>
      <c r="Y14" s="24">
        <f t="shared" si="4"/>
        <v>31</v>
      </c>
    </row>
    <row r="15" spans="1:25" ht="15" customHeight="1" x14ac:dyDescent="0.25">
      <c r="A15" s="14" t="s">
        <v>9</v>
      </c>
      <c r="B15" s="18">
        <v>65</v>
      </c>
      <c r="C15" s="2">
        <v>7</v>
      </c>
      <c r="D15" s="3">
        <v>20</v>
      </c>
      <c r="E15" s="18">
        <v>52</v>
      </c>
      <c r="F15" s="18">
        <v>6</v>
      </c>
      <c r="G15" s="2">
        <v>1</v>
      </c>
      <c r="H15" s="3">
        <v>3</v>
      </c>
      <c r="I15" s="18">
        <v>4</v>
      </c>
      <c r="J15" s="23">
        <f t="shared" si="0"/>
        <v>59</v>
      </c>
      <c r="K15" s="11">
        <f t="shared" si="1"/>
        <v>6</v>
      </c>
      <c r="L15" s="11">
        <f t="shared" si="2"/>
        <v>17</v>
      </c>
      <c r="M15" s="24">
        <f t="shared" si="3"/>
        <v>48</v>
      </c>
      <c r="N15" s="18">
        <v>52</v>
      </c>
      <c r="O15" s="2"/>
      <c r="P15" s="3"/>
      <c r="Q15" s="18">
        <v>50</v>
      </c>
      <c r="R15" s="18">
        <v>4</v>
      </c>
      <c r="S15" s="2"/>
      <c r="T15" s="3"/>
      <c r="U15" s="18">
        <v>4</v>
      </c>
      <c r="V15" s="23">
        <f t="shared" si="4"/>
        <v>48</v>
      </c>
      <c r="W15" s="11">
        <f t="shared" si="4"/>
        <v>0</v>
      </c>
      <c r="X15" s="11">
        <f t="shared" si="4"/>
        <v>0</v>
      </c>
      <c r="Y15" s="24">
        <f t="shared" si="4"/>
        <v>46</v>
      </c>
    </row>
    <row r="16" spans="1:25" ht="15" customHeight="1" x14ac:dyDescent="0.25">
      <c r="A16" s="14" t="s">
        <v>10</v>
      </c>
      <c r="B16" s="18">
        <v>65</v>
      </c>
      <c r="C16" s="2">
        <v>28</v>
      </c>
      <c r="D16" s="3">
        <v>7</v>
      </c>
      <c r="E16" s="18">
        <v>86</v>
      </c>
      <c r="F16" s="18">
        <v>7</v>
      </c>
      <c r="G16" s="2">
        <v>9</v>
      </c>
      <c r="H16" s="3">
        <v>1</v>
      </c>
      <c r="I16" s="18">
        <v>15</v>
      </c>
      <c r="J16" s="23">
        <f t="shared" si="0"/>
        <v>58</v>
      </c>
      <c r="K16" s="11">
        <f t="shared" si="1"/>
        <v>19</v>
      </c>
      <c r="L16" s="11">
        <f t="shared" si="2"/>
        <v>6</v>
      </c>
      <c r="M16" s="24">
        <f t="shared" si="3"/>
        <v>71</v>
      </c>
      <c r="N16" s="18">
        <v>86</v>
      </c>
      <c r="O16" s="2"/>
      <c r="P16" s="3"/>
      <c r="Q16" s="18">
        <v>86</v>
      </c>
      <c r="R16" s="18">
        <v>15</v>
      </c>
      <c r="S16" s="2"/>
      <c r="T16" s="3"/>
      <c r="U16" s="18">
        <v>15</v>
      </c>
      <c r="V16" s="23">
        <f t="shared" si="4"/>
        <v>71</v>
      </c>
      <c r="W16" s="11">
        <f t="shared" si="4"/>
        <v>0</v>
      </c>
      <c r="X16" s="11">
        <f t="shared" si="4"/>
        <v>0</v>
      </c>
      <c r="Y16" s="24">
        <f t="shared" si="4"/>
        <v>71</v>
      </c>
    </row>
    <row r="17" spans="1:25" ht="15" customHeight="1" x14ac:dyDescent="0.25">
      <c r="A17" s="14" t="s">
        <v>11</v>
      </c>
      <c r="B17" s="18">
        <v>56</v>
      </c>
      <c r="C17" s="2">
        <v>31</v>
      </c>
      <c r="D17" s="3">
        <v>28</v>
      </c>
      <c r="E17" s="18">
        <v>59</v>
      </c>
      <c r="F17" s="18">
        <v>14</v>
      </c>
      <c r="G17" s="2">
        <v>10</v>
      </c>
      <c r="H17" s="3">
        <v>9</v>
      </c>
      <c r="I17" s="18">
        <v>15</v>
      </c>
      <c r="J17" s="23">
        <f t="shared" si="0"/>
        <v>42</v>
      </c>
      <c r="K17" s="11">
        <f t="shared" si="1"/>
        <v>21</v>
      </c>
      <c r="L17" s="11">
        <f t="shared" si="2"/>
        <v>19</v>
      </c>
      <c r="M17" s="24">
        <f t="shared" si="3"/>
        <v>44</v>
      </c>
      <c r="N17" s="18">
        <v>59</v>
      </c>
      <c r="O17" s="2">
        <v>1</v>
      </c>
      <c r="P17" s="3"/>
      <c r="Q17" s="18">
        <v>60</v>
      </c>
      <c r="R17" s="18">
        <v>15</v>
      </c>
      <c r="S17" s="2"/>
      <c r="T17" s="3"/>
      <c r="U17" s="18">
        <v>15</v>
      </c>
      <c r="V17" s="23">
        <f t="shared" si="4"/>
        <v>44</v>
      </c>
      <c r="W17" s="11">
        <f t="shared" si="4"/>
        <v>1</v>
      </c>
      <c r="X17" s="11">
        <f t="shared" si="4"/>
        <v>0</v>
      </c>
      <c r="Y17" s="24">
        <f t="shared" si="4"/>
        <v>45</v>
      </c>
    </row>
    <row r="18" spans="1:25" ht="15" customHeight="1" x14ac:dyDescent="0.25">
      <c r="A18" s="14" t="s">
        <v>12</v>
      </c>
      <c r="B18" s="18">
        <v>85</v>
      </c>
      <c r="C18" s="2">
        <v>72</v>
      </c>
      <c r="D18" s="3">
        <v>31</v>
      </c>
      <c r="E18" s="18">
        <f>85+72-31</f>
        <v>126</v>
      </c>
      <c r="F18" s="18">
        <v>18</v>
      </c>
      <c r="G18" s="2">
        <v>28</v>
      </c>
      <c r="H18" s="3">
        <v>10</v>
      </c>
      <c r="I18" s="18">
        <v>36</v>
      </c>
      <c r="J18" s="23">
        <f t="shared" si="0"/>
        <v>67</v>
      </c>
      <c r="K18" s="11">
        <f t="shared" si="1"/>
        <v>44</v>
      </c>
      <c r="L18" s="11">
        <f t="shared" si="2"/>
        <v>21</v>
      </c>
      <c r="M18" s="24">
        <f t="shared" si="3"/>
        <v>90</v>
      </c>
      <c r="N18" s="18">
        <v>126</v>
      </c>
      <c r="O18" s="2">
        <v>1</v>
      </c>
      <c r="P18" s="3"/>
      <c r="Q18" s="18">
        <v>127</v>
      </c>
      <c r="R18" s="18">
        <v>36</v>
      </c>
      <c r="S18" s="2"/>
      <c r="T18" s="3"/>
      <c r="U18" s="18">
        <v>36</v>
      </c>
      <c r="V18" s="23">
        <f t="shared" si="4"/>
        <v>90</v>
      </c>
      <c r="W18" s="11">
        <f t="shared" si="4"/>
        <v>1</v>
      </c>
      <c r="X18" s="11">
        <f t="shared" si="4"/>
        <v>0</v>
      </c>
      <c r="Y18" s="24">
        <f t="shared" si="4"/>
        <v>91</v>
      </c>
    </row>
    <row r="19" spans="1:25" ht="15" customHeight="1" x14ac:dyDescent="0.25">
      <c r="A19" s="14" t="s">
        <v>16</v>
      </c>
      <c r="B19" s="18">
        <v>222</v>
      </c>
      <c r="C19" s="2">
        <v>68</v>
      </c>
      <c r="D19" s="3">
        <v>72</v>
      </c>
      <c r="E19" s="18">
        <f>222+68-72</f>
        <v>218</v>
      </c>
      <c r="F19" s="18">
        <v>59</v>
      </c>
      <c r="G19" s="2">
        <v>22</v>
      </c>
      <c r="H19" s="3">
        <v>28</v>
      </c>
      <c r="I19" s="18">
        <v>53</v>
      </c>
      <c r="J19" s="23">
        <f t="shared" si="0"/>
        <v>163</v>
      </c>
      <c r="K19" s="11">
        <f t="shared" si="1"/>
        <v>46</v>
      </c>
      <c r="L19" s="11">
        <f t="shared" si="2"/>
        <v>44</v>
      </c>
      <c r="M19" s="24">
        <f t="shared" si="3"/>
        <v>165</v>
      </c>
      <c r="N19" s="18">
        <v>218</v>
      </c>
      <c r="O19" s="2">
        <v>1</v>
      </c>
      <c r="P19" s="3">
        <v>2</v>
      </c>
      <c r="Q19" s="18">
        <v>217</v>
      </c>
      <c r="R19" s="18">
        <v>53</v>
      </c>
      <c r="S19" s="2"/>
      <c r="T19" s="3"/>
      <c r="U19" s="18">
        <v>53</v>
      </c>
      <c r="V19" s="23">
        <f t="shared" si="4"/>
        <v>165</v>
      </c>
      <c r="W19" s="11">
        <f t="shared" si="4"/>
        <v>1</v>
      </c>
      <c r="X19" s="11">
        <f t="shared" si="4"/>
        <v>2</v>
      </c>
      <c r="Y19" s="24">
        <f t="shared" si="4"/>
        <v>164</v>
      </c>
    </row>
    <row r="20" spans="1:25" ht="15" customHeight="1" x14ac:dyDescent="0.25">
      <c r="A20" s="14" t="s">
        <v>52</v>
      </c>
      <c r="B20" s="18">
        <v>212</v>
      </c>
      <c r="C20" s="2">
        <v>1</v>
      </c>
      <c r="D20" s="3">
        <v>59</v>
      </c>
      <c r="E20" s="18">
        <f>212+1-59</f>
        <v>154</v>
      </c>
      <c r="F20" s="18">
        <v>54</v>
      </c>
      <c r="G20" s="2"/>
      <c r="H20" s="3">
        <v>21</v>
      </c>
      <c r="I20" s="18">
        <f>54-21</f>
        <v>33</v>
      </c>
      <c r="J20" s="23">
        <f t="shared" si="0"/>
        <v>158</v>
      </c>
      <c r="K20" s="11">
        <f t="shared" si="1"/>
        <v>1</v>
      </c>
      <c r="L20" s="11">
        <f t="shared" si="2"/>
        <v>38</v>
      </c>
      <c r="M20" s="24">
        <f t="shared" si="3"/>
        <v>121</v>
      </c>
      <c r="N20" s="18">
        <v>154</v>
      </c>
      <c r="O20" s="2">
        <v>6</v>
      </c>
      <c r="P20" s="3">
        <v>1</v>
      </c>
      <c r="Q20" s="18">
        <v>159</v>
      </c>
      <c r="R20" s="18">
        <v>33</v>
      </c>
      <c r="S20" s="2">
        <v>1</v>
      </c>
      <c r="T20" s="3"/>
      <c r="U20" s="18">
        <v>34</v>
      </c>
      <c r="V20" s="23">
        <f t="shared" ref="V20:Y51" si="5">N20-R20</f>
        <v>121</v>
      </c>
      <c r="W20" s="11">
        <f t="shared" si="5"/>
        <v>5</v>
      </c>
      <c r="X20" s="11">
        <f t="shared" si="5"/>
        <v>1</v>
      </c>
      <c r="Y20" s="24">
        <f t="shared" si="5"/>
        <v>125</v>
      </c>
    </row>
    <row r="21" spans="1:25" ht="15" customHeight="1" x14ac:dyDescent="0.25">
      <c r="A21" s="14" t="s">
        <v>53</v>
      </c>
      <c r="B21" s="18">
        <v>63</v>
      </c>
      <c r="C21" s="2"/>
      <c r="D21" s="3">
        <v>9</v>
      </c>
      <c r="E21" s="18">
        <v>54</v>
      </c>
      <c r="F21" s="18">
        <v>9</v>
      </c>
      <c r="G21" s="2"/>
      <c r="H21" s="3">
        <v>1</v>
      </c>
      <c r="I21" s="18">
        <v>8</v>
      </c>
      <c r="J21" s="23">
        <f t="shared" si="0"/>
        <v>54</v>
      </c>
      <c r="K21" s="11">
        <f t="shared" si="1"/>
        <v>0</v>
      </c>
      <c r="L21" s="11">
        <f t="shared" si="2"/>
        <v>8</v>
      </c>
      <c r="M21" s="24">
        <f t="shared" si="3"/>
        <v>46</v>
      </c>
      <c r="N21" s="18">
        <v>54</v>
      </c>
      <c r="O21" s="2">
        <v>2</v>
      </c>
      <c r="P21" s="3"/>
      <c r="Q21" s="18">
        <v>56</v>
      </c>
      <c r="R21" s="18">
        <v>8</v>
      </c>
      <c r="S21" s="2"/>
      <c r="T21" s="3"/>
      <c r="U21" s="18">
        <v>8</v>
      </c>
      <c r="V21" s="23">
        <f t="shared" si="5"/>
        <v>46</v>
      </c>
      <c r="W21" s="11">
        <f t="shared" si="5"/>
        <v>2</v>
      </c>
      <c r="X21" s="11">
        <f t="shared" si="5"/>
        <v>0</v>
      </c>
      <c r="Y21" s="24">
        <f t="shared" si="5"/>
        <v>48</v>
      </c>
    </row>
    <row r="22" spans="1:25" ht="15" customHeight="1" x14ac:dyDescent="0.25">
      <c r="A22" s="14" t="s">
        <v>54</v>
      </c>
      <c r="B22" s="18">
        <v>47</v>
      </c>
      <c r="C22" s="2"/>
      <c r="D22" s="3">
        <v>1</v>
      </c>
      <c r="E22" s="18">
        <v>46</v>
      </c>
      <c r="F22" s="18">
        <v>0</v>
      </c>
      <c r="G22" s="2"/>
      <c r="H22" s="3"/>
      <c r="I22" s="18">
        <v>0</v>
      </c>
      <c r="J22" s="23">
        <f t="shared" si="0"/>
        <v>47</v>
      </c>
      <c r="K22" s="11">
        <f t="shared" si="1"/>
        <v>0</v>
      </c>
      <c r="L22" s="11">
        <f t="shared" si="2"/>
        <v>1</v>
      </c>
      <c r="M22" s="24">
        <f t="shared" si="3"/>
        <v>46</v>
      </c>
      <c r="N22" s="18">
        <v>46</v>
      </c>
      <c r="O22" s="2"/>
      <c r="P22" s="3">
        <v>1</v>
      </c>
      <c r="Q22" s="18">
        <v>45</v>
      </c>
      <c r="R22" s="18">
        <v>0</v>
      </c>
      <c r="S22" s="2"/>
      <c r="T22" s="3"/>
      <c r="U22" s="18">
        <v>0</v>
      </c>
      <c r="V22" s="23">
        <f t="shared" si="5"/>
        <v>46</v>
      </c>
      <c r="W22" s="11">
        <f t="shared" si="5"/>
        <v>0</v>
      </c>
      <c r="X22" s="11">
        <f t="shared" si="5"/>
        <v>1</v>
      </c>
      <c r="Y22" s="24">
        <f t="shared" si="5"/>
        <v>45</v>
      </c>
    </row>
    <row r="23" spans="1:25" ht="15" customHeight="1" x14ac:dyDescent="0.25">
      <c r="A23" s="14" t="s">
        <v>13</v>
      </c>
      <c r="B23" s="18">
        <v>1</v>
      </c>
      <c r="C23" s="2"/>
      <c r="D23" s="3"/>
      <c r="E23" s="18">
        <v>1</v>
      </c>
      <c r="F23" s="24">
        <v>0</v>
      </c>
      <c r="G23" s="2"/>
      <c r="H23" s="3"/>
      <c r="I23" s="24">
        <v>0</v>
      </c>
      <c r="J23" s="23">
        <f t="shared" si="0"/>
        <v>1</v>
      </c>
      <c r="K23" s="11">
        <f t="shared" si="1"/>
        <v>0</v>
      </c>
      <c r="L23" s="11">
        <f t="shared" si="2"/>
        <v>0</v>
      </c>
      <c r="M23" s="24">
        <f t="shared" si="3"/>
        <v>1</v>
      </c>
      <c r="N23" s="18">
        <v>1</v>
      </c>
      <c r="O23" s="2"/>
      <c r="P23" s="3"/>
      <c r="Q23" s="18">
        <v>1</v>
      </c>
      <c r="R23" s="24">
        <v>0</v>
      </c>
      <c r="S23" s="2"/>
      <c r="T23" s="3"/>
      <c r="U23" s="24">
        <v>0</v>
      </c>
      <c r="V23" s="23">
        <f t="shared" si="5"/>
        <v>1</v>
      </c>
      <c r="W23" s="11">
        <f t="shared" si="5"/>
        <v>0</v>
      </c>
      <c r="X23" s="11">
        <f t="shared" si="5"/>
        <v>0</v>
      </c>
      <c r="Y23" s="24">
        <f t="shared" si="5"/>
        <v>1</v>
      </c>
    </row>
    <row r="24" spans="1:25" ht="15" customHeight="1" x14ac:dyDescent="0.25">
      <c r="A24" s="14" t="s">
        <v>14</v>
      </c>
      <c r="B24" s="18">
        <v>0</v>
      </c>
      <c r="C24" s="2"/>
      <c r="D24" s="3"/>
      <c r="E24" s="18">
        <v>0</v>
      </c>
      <c r="F24" s="24">
        <v>0</v>
      </c>
      <c r="G24" s="2"/>
      <c r="H24" s="3"/>
      <c r="I24" s="24">
        <v>0</v>
      </c>
      <c r="J24" s="23">
        <f t="shared" si="0"/>
        <v>0</v>
      </c>
      <c r="K24" s="11">
        <f t="shared" si="1"/>
        <v>0</v>
      </c>
      <c r="L24" s="11">
        <f t="shared" si="2"/>
        <v>0</v>
      </c>
      <c r="M24" s="24">
        <f t="shared" si="3"/>
        <v>0</v>
      </c>
      <c r="N24" s="18">
        <v>0</v>
      </c>
      <c r="O24" s="2"/>
      <c r="P24" s="3"/>
      <c r="Q24" s="18">
        <v>0</v>
      </c>
      <c r="R24" s="24">
        <v>0</v>
      </c>
      <c r="S24" s="2"/>
      <c r="T24" s="3"/>
      <c r="U24" s="24">
        <v>0</v>
      </c>
      <c r="V24" s="23">
        <f t="shared" si="5"/>
        <v>0</v>
      </c>
      <c r="W24" s="11">
        <f t="shared" si="5"/>
        <v>0</v>
      </c>
      <c r="X24" s="11">
        <f t="shared" si="5"/>
        <v>0</v>
      </c>
      <c r="Y24" s="24">
        <f t="shared" si="5"/>
        <v>0</v>
      </c>
    </row>
    <row r="25" spans="1:25" ht="15" customHeight="1" x14ac:dyDescent="0.25">
      <c r="A25" s="14" t="s">
        <v>15</v>
      </c>
      <c r="B25" s="18">
        <v>2</v>
      </c>
      <c r="C25" s="2"/>
      <c r="D25" s="3"/>
      <c r="E25" s="18">
        <v>2</v>
      </c>
      <c r="F25" s="24">
        <v>0</v>
      </c>
      <c r="G25" s="2"/>
      <c r="H25" s="3"/>
      <c r="I25" s="24">
        <v>0</v>
      </c>
      <c r="J25" s="23">
        <f t="shared" si="0"/>
        <v>2</v>
      </c>
      <c r="K25" s="11">
        <f t="shared" si="1"/>
        <v>0</v>
      </c>
      <c r="L25" s="11">
        <f t="shared" si="2"/>
        <v>0</v>
      </c>
      <c r="M25" s="24">
        <f t="shared" si="3"/>
        <v>2</v>
      </c>
      <c r="N25" s="18">
        <v>2</v>
      </c>
      <c r="O25" s="2"/>
      <c r="P25" s="3"/>
      <c r="Q25" s="18">
        <v>2</v>
      </c>
      <c r="R25" s="24">
        <v>0</v>
      </c>
      <c r="S25" s="2"/>
      <c r="T25" s="3"/>
      <c r="U25" s="24">
        <v>0</v>
      </c>
      <c r="V25" s="23">
        <f t="shared" si="5"/>
        <v>2</v>
      </c>
      <c r="W25" s="11">
        <f t="shared" si="5"/>
        <v>0</v>
      </c>
      <c r="X25" s="11">
        <f t="shared" si="5"/>
        <v>0</v>
      </c>
      <c r="Y25" s="24">
        <f t="shared" si="5"/>
        <v>2</v>
      </c>
    </row>
    <row r="26" spans="1:25" ht="15" customHeight="1" x14ac:dyDescent="0.25">
      <c r="A26" s="14" t="s">
        <v>31</v>
      </c>
      <c r="B26" s="18">
        <v>1</v>
      </c>
      <c r="C26" s="2"/>
      <c r="D26" s="3"/>
      <c r="E26" s="18">
        <v>1</v>
      </c>
      <c r="F26" s="24">
        <v>0</v>
      </c>
      <c r="G26" s="2"/>
      <c r="H26" s="3"/>
      <c r="I26" s="24">
        <v>0</v>
      </c>
      <c r="J26" s="23">
        <f t="shared" si="0"/>
        <v>1</v>
      </c>
      <c r="K26" s="11">
        <f t="shared" si="1"/>
        <v>0</v>
      </c>
      <c r="L26" s="11">
        <f t="shared" si="2"/>
        <v>0</v>
      </c>
      <c r="M26" s="24">
        <f t="shared" si="3"/>
        <v>1</v>
      </c>
      <c r="N26" s="18">
        <v>1</v>
      </c>
      <c r="O26" s="2"/>
      <c r="P26" s="3"/>
      <c r="Q26" s="18">
        <v>1</v>
      </c>
      <c r="R26" s="24">
        <v>0</v>
      </c>
      <c r="S26" s="2"/>
      <c r="T26" s="3"/>
      <c r="U26" s="24">
        <v>0</v>
      </c>
      <c r="V26" s="23">
        <f t="shared" si="5"/>
        <v>1</v>
      </c>
      <c r="W26" s="11">
        <f t="shared" si="5"/>
        <v>0</v>
      </c>
      <c r="X26" s="11">
        <f t="shared" si="5"/>
        <v>0</v>
      </c>
      <c r="Y26" s="24">
        <f t="shared" si="5"/>
        <v>1</v>
      </c>
    </row>
    <row r="27" spans="1:25" ht="15" customHeight="1" x14ac:dyDescent="0.25">
      <c r="A27" s="14" t="s">
        <v>17</v>
      </c>
      <c r="B27" s="18">
        <v>0</v>
      </c>
      <c r="C27" s="2"/>
      <c r="D27" s="3"/>
      <c r="E27" s="18">
        <v>0</v>
      </c>
      <c r="F27" s="24">
        <v>0</v>
      </c>
      <c r="G27" s="2"/>
      <c r="H27" s="3"/>
      <c r="I27" s="24">
        <v>0</v>
      </c>
      <c r="J27" s="23">
        <f t="shared" si="0"/>
        <v>0</v>
      </c>
      <c r="K27" s="11">
        <f t="shared" si="1"/>
        <v>0</v>
      </c>
      <c r="L27" s="11">
        <f t="shared" si="2"/>
        <v>0</v>
      </c>
      <c r="M27" s="24">
        <f t="shared" si="3"/>
        <v>0</v>
      </c>
      <c r="N27" s="18">
        <v>0</v>
      </c>
      <c r="O27" s="2"/>
      <c r="P27" s="3"/>
      <c r="Q27" s="18">
        <v>0</v>
      </c>
      <c r="R27" s="24">
        <v>0</v>
      </c>
      <c r="S27" s="2"/>
      <c r="T27" s="3"/>
      <c r="U27" s="24">
        <v>0</v>
      </c>
      <c r="V27" s="23">
        <f t="shared" si="5"/>
        <v>0</v>
      </c>
      <c r="W27" s="11">
        <f t="shared" si="5"/>
        <v>0</v>
      </c>
      <c r="X27" s="11">
        <f t="shared" si="5"/>
        <v>0</v>
      </c>
      <c r="Y27" s="24">
        <f t="shared" si="5"/>
        <v>0</v>
      </c>
    </row>
    <row r="28" spans="1:25" s="4" customFormat="1" ht="15" customHeight="1" x14ac:dyDescent="0.25">
      <c r="A28" s="16" t="s">
        <v>28</v>
      </c>
      <c r="B28" s="22">
        <f>SUM(B4:B27)</f>
        <v>916</v>
      </c>
      <c r="C28" s="22">
        <f t="shared" ref="C28:M28" si="6">SUM(C4:C27)</f>
        <v>268</v>
      </c>
      <c r="D28" s="22">
        <f t="shared" si="6"/>
        <v>268</v>
      </c>
      <c r="E28" s="22">
        <f t="shared" si="6"/>
        <v>916</v>
      </c>
      <c r="F28" s="22">
        <f t="shared" si="6"/>
        <v>186</v>
      </c>
      <c r="G28" s="22">
        <f t="shared" si="6"/>
        <v>83</v>
      </c>
      <c r="H28" s="22">
        <f t="shared" si="6"/>
        <v>83</v>
      </c>
      <c r="I28" s="22">
        <f t="shared" si="6"/>
        <v>186</v>
      </c>
      <c r="J28" s="21">
        <f t="shared" si="6"/>
        <v>730</v>
      </c>
      <c r="K28" s="7">
        <f t="shared" si="6"/>
        <v>185</v>
      </c>
      <c r="L28" s="7">
        <f t="shared" si="6"/>
        <v>185</v>
      </c>
      <c r="M28" s="22">
        <f t="shared" si="6"/>
        <v>730</v>
      </c>
      <c r="N28" s="22">
        <f t="shared" ref="N28:U28" si="7">SUM(N4:N27)</f>
        <v>916</v>
      </c>
      <c r="O28" s="22">
        <f t="shared" si="7"/>
        <v>12</v>
      </c>
      <c r="P28" s="22">
        <f t="shared" si="7"/>
        <v>5</v>
      </c>
      <c r="Q28" s="22">
        <f t="shared" si="7"/>
        <v>923</v>
      </c>
      <c r="R28" s="22">
        <f t="shared" si="7"/>
        <v>186</v>
      </c>
      <c r="S28" s="22">
        <f t="shared" si="7"/>
        <v>1</v>
      </c>
      <c r="T28" s="22">
        <f t="shared" si="7"/>
        <v>0</v>
      </c>
      <c r="U28" s="22">
        <f t="shared" si="7"/>
        <v>187</v>
      </c>
      <c r="V28" s="21">
        <f>SUM(V4:V27)</f>
        <v>730</v>
      </c>
      <c r="W28" s="7">
        <f>SUM(W4:W27)</f>
        <v>11</v>
      </c>
      <c r="X28" s="7">
        <f>SUM(X4:X27)</f>
        <v>5</v>
      </c>
      <c r="Y28" s="22">
        <f>SUM(Y4:Y27)</f>
        <v>736</v>
      </c>
    </row>
    <row r="29" spans="1:25" ht="15" customHeight="1" x14ac:dyDescent="0.25">
      <c r="A29" s="14" t="s">
        <v>2</v>
      </c>
      <c r="B29" s="18">
        <v>2</v>
      </c>
      <c r="C29" s="2"/>
      <c r="D29" s="3"/>
      <c r="E29" s="18">
        <v>2</v>
      </c>
      <c r="F29" s="24">
        <v>0</v>
      </c>
      <c r="G29" s="2"/>
      <c r="H29" s="3"/>
      <c r="I29" s="24">
        <v>0</v>
      </c>
      <c r="J29" s="23">
        <f t="shared" ref="J29:M30" si="8">B29-F29</f>
        <v>2</v>
      </c>
      <c r="K29" s="11">
        <f t="shared" si="8"/>
        <v>0</v>
      </c>
      <c r="L29" s="11">
        <f t="shared" si="8"/>
        <v>0</v>
      </c>
      <c r="M29" s="24">
        <f t="shared" si="8"/>
        <v>2</v>
      </c>
      <c r="N29" s="18">
        <v>2</v>
      </c>
      <c r="O29" s="2"/>
      <c r="P29" s="3"/>
      <c r="Q29" s="18">
        <v>2</v>
      </c>
      <c r="R29" s="24">
        <v>0</v>
      </c>
      <c r="S29" s="2"/>
      <c r="T29" s="3"/>
      <c r="U29" s="24">
        <v>0</v>
      </c>
      <c r="V29" s="23">
        <f t="shared" si="5"/>
        <v>2</v>
      </c>
      <c r="W29" s="11">
        <f t="shared" si="5"/>
        <v>0</v>
      </c>
      <c r="X29" s="11">
        <f t="shared" si="5"/>
        <v>0</v>
      </c>
      <c r="Y29" s="24">
        <f t="shared" si="5"/>
        <v>2</v>
      </c>
    </row>
    <row r="30" spans="1:25" ht="15" customHeight="1" x14ac:dyDescent="0.25">
      <c r="A30" s="14" t="s">
        <v>1</v>
      </c>
      <c r="B30" s="18">
        <v>162</v>
      </c>
      <c r="C30" s="2"/>
      <c r="D30" s="3"/>
      <c r="E30" s="18">
        <v>162</v>
      </c>
      <c r="F30" s="24">
        <v>0</v>
      </c>
      <c r="G30" s="2"/>
      <c r="H30" s="3"/>
      <c r="I30" s="24">
        <v>0</v>
      </c>
      <c r="J30" s="23">
        <f t="shared" si="8"/>
        <v>162</v>
      </c>
      <c r="K30" s="11">
        <f t="shared" si="8"/>
        <v>0</v>
      </c>
      <c r="L30" s="11">
        <f t="shared" si="8"/>
        <v>0</v>
      </c>
      <c r="M30" s="24">
        <f t="shared" si="8"/>
        <v>162</v>
      </c>
      <c r="N30" s="18">
        <v>162</v>
      </c>
      <c r="O30" s="2"/>
      <c r="P30" s="3">
        <v>1</v>
      </c>
      <c r="Q30" s="18">
        <v>161</v>
      </c>
      <c r="R30" s="24">
        <v>0</v>
      </c>
      <c r="S30" s="2"/>
      <c r="T30" s="3"/>
      <c r="U30" s="24">
        <v>0</v>
      </c>
      <c r="V30" s="23">
        <f t="shared" si="5"/>
        <v>162</v>
      </c>
      <c r="W30" s="11">
        <f t="shared" si="5"/>
        <v>0</v>
      </c>
      <c r="X30" s="11">
        <f t="shared" si="5"/>
        <v>1</v>
      </c>
      <c r="Y30" s="24">
        <f t="shared" si="5"/>
        <v>161</v>
      </c>
    </row>
    <row r="31" spans="1:25" s="29" customFormat="1" ht="15" customHeight="1" x14ac:dyDescent="0.25">
      <c r="A31" s="25" t="s">
        <v>29</v>
      </c>
      <c r="B31" s="28">
        <f>SUM(B29:B30)</f>
        <v>164</v>
      </c>
      <c r="C31" s="27">
        <v>0</v>
      </c>
      <c r="D31" s="27">
        <v>0</v>
      </c>
      <c r="E31" s="28">
        <f>SUM(E29:E30)</f>
        <v>164</v>
      </c>
      <c r="F31" s="28">
        <f>SUM(F29:F30)</f>
        <v>0</v>
      </c>
      <c r="G31" s="27">
        <v>0</v>
      </c>
      <c r="H31" s="27">
        <v>0</v>
      </c>
      <c r="I31" s="28">
        <f>SUM(I29:I30)</f>
        <v>0</v>
      </c>
      <c r="J31" s="26">
        <f>SUM(J29:J30)</f>
        <v>164</v>
      </c>
      <c r="K31" s="27">
        <f>SUM(K29:K30)</f>
        <v>0</v>
      </c>
      <c r="L31" s="27">
        <f>SUM(L29:L30)</f>
        <v>0</v>
      </c>
      <c r="M31" s="28">
        <f>SUM(M29:M30)</f>
        <v>164</v>
      </c>
      <c r="N31" s="28">
        <f t="shared" ref="N31:U31" si="9">SUM(N29:N30)</f>
        <v>164</v>
      </c>
      <c r="O31" s="28">
        <f t="shared" si="9"/>
        <v>0</v>
      </c>
      <c r="P31" s="28">
        <f t="shared" si="9"/>
        <v>1</v>
      </c>
      <c r="Q31" s="28">
        <f t="shared" si="9"/>
        <v>163</v>
      </c>
      <c r="R31" s="28">
        <f t="shared" si="9"/>
        <v>0</v>
      </c>
      <c r="S31" s="28">
        <f t="shared" si="9"/>
        <v>0</v>
      </c>
      <c r="T31" s="28">
        <f t="shared" si="9"/>
        <v>0</v>
      </c>
      <c r="U31" s="28">
        <f t="shared" si="9"/>
        <v>0</v>
      </c>
      <c r="V31" s="26">
        <f>SUM(V29:V30)</f>
        <v>164</v>
      </c>
      <c r="W31" s="27">
        <f>SUM(W29:W30)</f>
        <v>0</v>
      </c>
      <c r="X31" s="27">
        <f>SUM(X29:X30)</f>
        <v>1</v>
      </c>
      <c r="Y31" s="28">
        <f>SUM(Y29:Y30)</f>
        <v>163</v>
      </c>
    </row>
    <row r="32" spans="1:25" s="4" customFormat="1" ht="15" customHeight="1" x14ac:dyDescent="0.25">
      <c r="A32" s="16" t="s">
        <v>33</v>
      </c>
      <c r="B32" s="22">
        <f>B28+B31</f>
        <v>1080</v>
      </c>
      <c r="C32" s="22">
        <f t="shared" ref="C32:I32" si="10">C28+C31</f>
        <v>268</v>
      </c>
      <c r="D32" s="22">
        <f t="shared" si="10"/>
        <v>268</v>
      </c>
      <c r="E32" s="22">
        <f t="shared" si="10"/>
        <v>1080</v>
      </c>
      <c r="F32" s="22">
        <f t="shared" si="10"/>
        <v>186</v>
      </c>
      <c r="G32" s="22">
        <f t="shared" si="10"/>
        <v>83</v>
      </c>
      <c r="H32" s="22">
        <f t="shared" si="10"/>
        <v>83</v>
      </c>
      <c r="I32" s="22">
        <f t="shared" si="10"/>
        <v>186</v>
      </c>
      <c r="J32" s="21">
        <f>J28+J31</f>
        <v>894</v>
      </c>
      <c r="K32" s="7">
        <f>K28+K31</f>
        <v>185</v>
      </c>
      <c r="L32" s="7">
        <f>L28+L31</f>
        <v>185</v>
      </c>
      <c r="M32" s="22">
        <f>M28+M31</f>
        <v>894</v>
      </c>
      <c r="N32" s="22">
        <f t="shared" ref="N32:U32" si="11">N28+N31</f>
        <v>1080</v>
      </c>
      <c r="O32" s="22">
        <f t="shared" si="11"/>
        <v>12</v>
      </c>
      <c r="P32" s="22">
        <f t="shared" si="11"/>
        <v>6</v>
      </c>
      <c r="Q32" s="22">
        <f t="shared" si="11"/>
        <v>1086</v>
      </c>
      <c r="R32" s="22">
        <f t="shared" si="11"/>
        <v>186</v>
      </c>
      <c r="S32" s="22">
        <f t="shared" si="11"/>
        <v>1</v>
      </c>
      <c r="T32" s="22">
        <f t="shared" si="11"/>
        <v>0</v>
      </c>
      <c r="U32" s="22">
        <f t="shared" si="11"/>
        <v>187</v>
      </c>
      <c r="V32" s="21">
        <f>V28+V31</f>
        <v>894</v>
      </c>
      <c r="W32" s="7">
        <f>W28+W31</f>
        <v>11</v>
      </c>
      <c r="X32" s="7">
        <f>X28+X31</f>
        <v>6</v>
      </c>
      <c r="Y32" s="22">
        <f>Y28+Y31</f>
        <v>899</v>
      </c>
    </row>
    <row r="33" spans="1:28" ht="15" customHeight="1" x14ac:dyDescent="0.25">
      <c r="A33" s="14" t="s">
        <v>21</v>
      </c>
      <c r="B33" s="18">
        <v>40</v>
      </c>
      <c r="C33" s="2"/>
      <c r="D33" s="3"/>
      <c r="E33" s="18">
        <v>40</v>
      </c>
      <c r="F33" s="24">
        <v>3</v>
      </c>
      <c r="G33" s="2"/>
      <c r="H33" s="3"/>
      <c r="I33" s="24">
        <v>3</v>
      </c>
      <c r="J33" s="23">
        <f t="shared" ref="J33:M37" si="12">B33-F33</f>
        <v>37</v>
      </c>
      <c r="K33" s="11">
        <f t="shared" si="12"/>
        <v>0</v>
      </c>
      <c r="L33" s="11">
        <f t="shared" si="12"/>
        <v>0</v>
      </c>
      <c r="M33" s="24">
        <f t="shared" si="12"/>
        <v>37</v>
      </c>
      <c r="N33" s="18">
        <v>40</v>
      </c>
      <c r="O33" s="2"/>
      <c r="P33" s="3">
        <v>2</v>
      </c>
      <c r="Q33" s="18">
        <v>38</v>
      </c>
      <c r="R33" s="24">
        <v>3</v>
      </c>
      <c r="S33" s="2"/>
      <c r="T33" s="3"/>
      <c r="U33" s="24">
        <v>3</v>
      </c>
      <c r="V33" s="23">
        <f t="shared" si="5"/>
        <v>37</v>
      </c>
      <c r="W33" s="11">
        <f t="shared" si="5"/>
        <v>0</v>
      </c>
      <c r="X33" s="11">
        <f t="shared" si="5"/>
        <v>2</v>
      </c>
      <c r="Y33" s="24">
        <f t="shared" si="5"/>
        <v>35</v>
      </c>
    </row>
    <row r="34" spans="1:28" ht="15" customHeight="1" x14ac:dyDescent="0.25">
      <c r="A34" s="14" t="s">
        <v>24</v>
      </c>
      <c r="B34" s="18">
        <v>4</v>
      </c>
      <c r="C34" s="2"/>
      <c r="D34" s="3"/>
      <c r="E34" s="18">
        <v>4</v>
      </c>
      <c r="F34" s="24">
        <v>0</v>
      </c>
      <c r="G34" s="2"/>
      <c r="H34" s="3"/>
      <c r="I34" s="24">
        <v>0</v>
      </c>
      <c r="J34" s="23">
        <f t="shared" si="12"/>
        <v>4</v>
      </c>
      <c r="K34" s="11">
        <f t="shared" si="12"/>
        <v>0</v>
      </c>
      <c r="L34" s="11">
        <f t="shared" si="12"/>
        <v>0</v>
      </c>
      <c r="M34" s="24">
        <f t="shared" si="12"/>
        <v>4</v>
      </c>
      <c r="N34" s="18">
        <v>4</v>
      </c>
      <c r="O34" s="2"/>
      <c r="P34" s="3"/>
      <c r="Q34" s="18">
        <v>4</v>
      </c>
      <c r="R34" s="24">
        <v>0</v>
      </c>
      <c r="S34" s="2"/>
      <c r="T34" s="3"/>
      <c r="U34" s="24">
        <v>0</v>
      </c>
      <c r="V34" s="23">
        <f t="shared" si="5"/>
        <v>4</v>
      </c>
      <c r="W34" s="11">
        <f t="shared" si="5"/>
        <v>0</v>
      </c>
      <c r="X34" s="11">
        <f t="shared" si="5"/>
        <v>0</v>
      </c>
      <c r="Y34" s="24">
        <f t="shared" si="5"/>
        <v>4</v>
      </c>
    </row>
    <row r="35" spans="1:28" ht="15" customHeight="1" x14ac:dyDescent="0.25">
      <c r="A35" s="14" t="s">
        <v>51</v>
      </c>
      <c r="B35" s="18">
        <v>19</v>
      </c>
      <c r="C35" s="2"/>
      <c r="D35" s="3"/>
      <c r="E35" s="18">
        <v>19</v>
      </c>
      <c r="F35" s="24">
        <v>1</v>
      </c>
      <c r="G35" s="2"/>
      <c r="H35" s="3"/>
      <c r="I35" s="24">
        <v>1</v>
      </c>
      <c r="J35" s="23">
        <f t="shared" si="12"/>
        <v>18</v>
      </c>
      <c r="K35" s="11">
        <f t="shared" si="12"/>
        <v>0</v>
      </c>
      <c r="L35" s="11">
        <f t="shared" si="12"/>
        <v>0</v>
      </c>
      <c r="M35" s="24">
        <f t="shared" si="12"/>
        <v>18</v>
      </c>
      <c r="N35" s="18">
        <v>19</v>
      </c>
      <c r="O35" s="2"/>
      <c r="P35" s="3"/>
      <c r="Q35" s="18">
        <v>19</v>
      </c>
      <c r="R35" s="24">
        <v>1</v>
      </c>
      <c r="S35" s="2"/>
      <c r="T35" s="3"/>
      <c r="U35" s="24">
        <v>1</v>
      </c>
      <c r="V35" s="23">
        <f t="shared" si="5"/>
        <v>18</v>
      </c>
      <c r="W35" s="11">
        <f t="shared" si="5"/>
        <v>0</v>
      </c>
      <c r="X35" s="11">
        <f t="shared" si="5"/>
        <v>0</v>
      </c>
      <c r="Y35" s="24">
        <f t="shared" si="5"/>
        <v>18</v>
      </c>
    </row>
    <row r="36" spans="1:28" ht="15" customHeight="1" x14ac:dyDescent="0.25">
      <c r="A36" s="14" t="s">
        <v>22</v>
      </c>
      <c r="B36" s="18">
        <v>72</v>
      </c>
      <c r="C36" s="2"/>
      <c r="D36" s="3"/>
      <c r="E36" s="18">
        <v>72</v>
      </c>
      <c r="F36" s="24">
        <v>0</v>
      </c>
      <c r="G36" s="2"/>
      <c r="H36" s="3"/>
      <c r="I36" s="24">
        <v>0</v>
      </c>
      <c r="J36" s="23">
        <f t="shared" si="12"/>
        <v>72</v>
      </c>
      <c r="K36" s="11">
        <f t="shared" si="12"/>
        <v>0</v>
      </c>
      <c r="L36" s="11">
        <f t="shared" si="12"/>
        <v>0</v>
      </c>
      <c r="M36" s="24">
        <f t="shared" si="12"/>
        <v>72</v>
      </c>
      <c r="N36" s="18">
        <v>72</v>
      </c>
      <c r="O36" s="2"/>
      <c r="P36" s="3"/>
      <c r="Q36" s="18">
        <v>72</v>
      </c>
      <c r="R36" s="24">
        <v>0</v>
      </c>
      <c r="S36" s="2"/>
      <c r="T36" s="3"/>
      <c r="U36" s="24">
        <v>0</v>
      </c>
      <c r="V36" s="23">
        <f t="shared" si="5"/>
        <v>72</v>
      </c>
      <c r="W36" s="11">
        <f t="shared" si="5"/>
        <v>0</v>
      </c>
      <c r="X36" s="11">
        <f t="shared" si="5"/>
        <v>0</v>
      </c>
      <c r="Y36" s="24">
        <f t="shared" si="5"/>
        <v>72</v>
      </c>
    </row>
    <row r="37" spans="1:28" ht="15" customHeight="1" x14ac:dyDescent="0.25">
      <c r="A37" s="14" t="s">
        <v>23</v>
      </c>
      <c r="B37" s="18">
        <v>7</v>
      </c>
      <c r="C37" s="2"/>
      <c r="D37" s="3"/>
      <c r="E37" s="18">
        <v>7</v>
      </c>
      <c r="F37" s="24">
        <v>0</v>
      </c>
      <c r="G37" s="2"/>
      <c r="H37" s="3"/>
      <c r="I37" s="24">
        <v>0</v>
      </c>
      <c r="J37" s="23">
        <f t="shared" si="12"/>
        <v>7</v>
      </c>
      <c r="K37" s="11">
        <f t="shared" si="12"/>
        <v>0</v>
      </c>
      <c r="L37" s="11">
        <f t="shared" si="12"/>
        <v>0</v>
      </c>
      <c r="M37" s="24">
        <f t="shared" si="12"/>
        <v>7</v>
      </c>
      <c r="N37" s="18">
        <v>7</v>
      </c>
      <c r="O37" s="2"/>
      <c r="P37" s="3"/>
      <c r="Q37" s="18">
        <v>7</v>
      </c>
      <c r="R37" s="24">
        <v>0</v>
      </c>
      <c r="S37" s="2"/>
      <c r="T37" s="3"/>
      <c r="U37" s="24">
        <v>0</v>
      </c>
      <c r="V37" s="23">
        <f t="shared" si="5"/>
        <v>7</v>
      </c>
      <c r="W37" s="11">
        <f t="shared" si="5"/>
        <v>0</v>
      </c>
      <c r="X37" s="11">
        <f t="shared" si="5"/>
        <v>0</v>
      </c>
      <c r="Y37" s="24">
        <f t="shared" si="5"/>
        <v>7</v>
      </c>
    </row>
    <row r="38" spans="1:28" s="4" customFormat="1" ht="15" customHeight="1" x14ac:dyDescent="0.25">
      <c r="A38" s="15" t="s">
        <v>32</v>
      </c>
      <c r="B38" s="20">
        <f>SUM(B33:B37)</f>
        <v>142</v>
      </c>
      <c r="C38" s="6">
        <v>0</v>
      </c>
      <c r="D38" s="6">
        <v>0</v>
      </c>
      <c r="E38" s="20">
        <f>SUM(E33:E37)</f>
        <v>142</v>
      </c>
      <c r="F38" s="20">
        <f>SUM(F33:F37)</f>
        <v>4</v>
      </c>
      <c r="G38" s="6">
        <v>0</v>
      </c>
      <c r="H38" s="6">
        <v>0</v>
      </c>
      <c r="I38" s="20">
        <f t="shared" ref="I38:N38" si="13">SUM(I33:I37)</f>
        <v>4</v>
      </c>
      <c r="J38" s="19">
        <f t="shared" si="13"/>
        <v>138</v>
      </c>
      <c r="K38" s="6">
        <f t="shared" si="13"/>
        <v>0</v>
      </c>
      <c r="L38" s="6">
        <f t="shared" si="13"/>
        <v>0</v>
      </c>
      <c r="M38" s="20">
        <f t="shared" si="13"/>
        <v>138</v>
      </c>
      <c r="N38" s="20">
        <f t="shared" si="13"/>
        <v>142</v>
      </c>
      <c r="O38" s="20">
        <f t="shared" ref="O38:U38" si="14">SUM(O33:O37)</f>
        <v>0</v>
      </c>
      <c r="P38" s="20">
        <f t="shared" si="14"/>
        <v>2</v>
      </c>
      <c r="Q38" s="20">
        <f t="shared" si="14"/>
        <v>140</v>
      </c>
      <c r="R38" s="20">
        <f t="shared" si="14"/>
        <v>4</v>
      </c>
      <c r="S38" s="20">
        <f t="shared" si="14"/>
        <v>0</v>
      </c>
      <c r="T38" s="20">
        <f t="shared" si="14"/>
        <v>0</v>
      </c>
      <c r="U38" s="20">
        <f t="shared" si="14"/>
        <v>4</v>
      </c>
      <c r="V38" s="19">
        <f>SUM(V33:V37)</f>
        <v>138</v>
      </c>
      <c r="W38" s="6">
        <f>SUM(W33:W37)</f>
        <v>0</v>
      </c>
      <c r="X38" s="6">
        <f>SUM(X33:X37)</f>
        <v>2</v>
      </c>
      <c r="Y38" s="20">
        <f>SUM(Y33:Y37)</f>
        <v>136</v>
      </c>
    </row>
    <row r="39" spans="1:28" s="4" customFormat="1" ht="15" customHeight="1" x14ac:dyDescent="0.25">
      <c r="A39" s="16" t="s">
        <v>18</v>
      </c>
      <c r="B39" s="22">
        <f>B28+B31+B38</f>
        <v>1222</v>
      </c>
      <c r="C39" s="22">
        <f t="shared" ref="C39:M39" si="15">C28+C31+C38</f>
        <v>268</v>
      </c>
      <c r="D39" s="22">
        <f t="shared" si="15"/>
        <v>268</v>
      </c>
      <c r="E39" s="22">
        <f t="shared" si="15"/>
        <v>1222</v>
      </c>
      <c r="F39" s="22">
        <f t="shared" si="15"/>
        <v>190</v>
      </c>
      <c r="G39" s="22">
        <f t="shared" si="15"/>
        <v>83</v>
      </c>
      <c r="H39" s="22">
        <f t="shared" si="15"/>
        <v>83</v>
      </c>
      <c r="I39" s="22">
        <f t="shared" si="15"/>
        <v>190</v>
      </c>
      <c r="J39" s="21">
        <f t="shared" si="15"/>
        <v>1032</v>
      </c>
      <c r="K39" s="7">
        <f t="shared" si="15"/>
        <v>185</v>
      </c>
      <c r="L39" s="7">
        <f t="shared" si="15"/>
        <v>185</v>
      </c>
      <c r="M39" s="22">
        <f t="shared" si="15"/>
        <v>1032</v>
      </c>
      <c r="N39" s="22">
        <f>N32+N38</f>
        <v>1222</v>
      </c>
      <c r="O39" s="22">
        <f t="shared" ref="O39:U39" si="16">O32+O38</f>
        <v>12</v>
      </c>
      <c r="P39" s="22">
        <f t="shared" si="16"/>
        <v>8</v>
      </c>
      <c r="Q39" s="22">
        <f t="shared" si="16"/>
        <v>1226</v>
      </c>
      <c r="R39" s="22">
        <f t="shared" si="16"/>
        <v>190</v>
      </c>
      <c r="S39" s="22">
        <f t="shared" si="16"/>
        <v>1</v>
      </c>
      <c r="T39" s="22">
        <f t="shared" si="16"/>
        <v>0</v>
      </c>
      <c r="U39" s="22">
        <f t="shared" si="16"/>
        <v>191</v>
      </c>
      <c r="V39" s="21">
        <f>V28+V31+V38</f>
        <v>1032</v>
      </c>
      <c r="W39" s="7">
        <f>W28+W31+W38</f>
        <v>11</v>
      </c>
      <c r="X39" s="7">
        <f>X28+X31+X38</f>
        <v>8</v>
      </c>
      <c r="Y39" s="22">
        <f>Y28+Y31+Y38</f>
        <v>1035</v>
      </c>
    </row>
    <row r="40" spans="1:28" ht="9.9499999999999993" hidden="1" customHeight="1" x14ac:dyDescent="0.25">
      <c r="A40" s="14" t="s">
        <v>27</v>
      </c>
      <c r="B40" s="18">
        <v>0</v>
      </c>
      <c r="C40" s="2"/>
      <c r="D40" s="3"/>
      <c r="E40" s="18">
        <v>0</v>
      </c>
      <c r="F40" s="24"/>
      <c r="G40" s="2"/>
      <c r="H40" s="3"/>
      <c r="I40" s="24"/>
      <c r="J40" s="23">
        <f t="shared" ref="J40:M41" si="17">B40-F40</f>
        <v>0</v>
      </c>
      <c r="K40" s="11">
        <f t="shared" si="17"/>
        <v>0</v>
      </c>
      <c r="L40" s="11">
        <f t="shared" si="17"/>
        <v>0</v>
      </c>
      <c r="M40" s="24">
        <f t="shared" si="17"/>
        <v>0</v>
      </c>
      <c r="N40" s="18">
        <v>0</v>
      </c>
      <c r="O40" s="2"/>
      <c r="P40" s="3"/>
      <c r="Q40" s="18">
        <v>0</v>
      </c>
      <c r="R40" s="24"/>
      <c r="S40" s="2"/>
      <c r="T40" s="3"/>
      <c r="U40" s="24"/>
      <c r="V40" s="23">
        <f t="shared" si="5"/>
        <v>0</v>
      </c>
      <c r="W40" s="11">
        <f t="shared" si="5"/>
        <v>0</v>
      </c>
      <c r="X40" s="11">
        <f t="shared" si="5"/>
        <v>0</v>
      </c>
      <c r="Y40" s="24">
        <f t="shared" si="5"/>
        <v>0</v>
      </c>
    </row>
    <row r="41" spans="1:28" ht="15" customHeight="1" x14ac:dyDescent="0.25">
      <c r="A41" s="14" t="s">
        <v>59</v>
      </c>
      <c r="B41" s="18">
        <v>101</v>
      </c>
      <c r="C41" s="2"/>
      <c r="D41" s="3"/>
      <c r="E41" s="18">
        <v>101</v>
      </c>
      <c r="F41" s="24">
        <v>9</v>
      </c>
      <c r="G41" s="2"/>
      <c r="H41" s="3"/>
      <c r="I41" s="24">
        <v>9</v>
      </c>
      <c r="J41" s="23">
        <f t="shared" si="17"/>
        <v>92</v>
      </c>
      <c r="K41" s="11">
        <f t="shared" si="17"/>
        <v>0</v>
      </c>
      <c r="L41" s="11">
        <f t="shared" si="17"/>
        <v>0</v>
      </c>
      <c r="M41" s="24">
        <f t="shared" si="17"/>
        <v>92</v>
      </c>
      <c r="N41" s="18">
        <v>101</v>
      </c>
      <c r="O41" s="2">
        <v>8</v>
      </c>
      <c r="P41" s="3">
        <v>14</v>
      </c>
      <c r="Q41" s="18">
        <f>101+8-14</f>
        <v>95</v>
      </c>
      <c r="R41" s="24">
        <v>9</v>
      </c>
      <c r="S41" s="2"/>
      <c r="T41" s="3"/>
      <c r="U41" s="24">
        <v>9</v>
      </c>
      <c r="V41" s="23">
        <f t="shared" si="5"/>
        <v>92</v>
      </c>
      <c r="W41" s="11">
        <f t="shared" si="5"/>
        <v>8</v>
      </c>
      <c r="X41" s="11">
        <f t="shared" si="5"/>
        <v>14</v>
      </c>
      <c r="Y41" s="24">
        <f t="shared" si="5"/>
        <v>86</v>
      </c>
    </row>
    <row r="42" spans="1:28" s="4" customFormat="1" ht="15" customHeight="1" x14ac:dyDescent="0.25">
      <c r="A42" s="16" t="s">
        <v>30</v>
      </c>
      <c r="B42" s="22">
        <f>SUM(B39:B41)</f>
        <v>1323</v>
      </c>
      <c r="C42" s="22">
        <f t="shared" ref="C42:M42" si="18">SUM(C39:C41)</f>
        <v>268</v>
      </c>
      <c r="D42" s="22">
        <f t="shared" si="18"/>
        <v>268</v>
      </c>
      <c r="E42" s="22">
        <f t="shared" si="18"/>
        <v>1323</v>
      </c>
      <c r="F42" s="22">
        <f t="shared" si="18"/>
        <v>199</v>
      </c>
      <c r="G42" s="22">
        <f t="shared" si="18"/>
        <v>83</v>
      </c>
      <c r="H42" s="22">
        <f t="shared" si="18"/>
        <v>83</v>
      </c>
      <c r="I42" s="22">
        <f t="shared" si="18"/>
        <v>199</v>
      </c>
      <c r="J42" s="21">
        <f t="shared" si="18"/>
        <v>1124</v>
      </c>
      <c r="K42" s="7">
        <f t="shared" si="18"/>
        <v>185</v>
      </c>
      <c r="L42" s="7">
        <f t="shared" si="18"/>
        <v>185</v>
      </c>
      <c r="M42" s="22">
        <f t="shared" si="18"/>
        <v>1124</v>
      </c>
      <c r="N42" s="22">
        <f>N39+N41</f>
        <v>1323</v>
      </c>
      <c r="O42" s="22">
        <f t="shared" ref="O42:U42" si="19">O39+O41</f>
        <v>20</v>
      </c>
      <c r="P42" s="22">
        <f t="shared" si="19"/>
        <v>22</v>
      </c>
      <c r="Q42" s="22">
        <f t="shared" si="19"/>
        <v>1321</v>
      </c>
      <c r="R42" s="22">
        <f t="shared" si="19"/>
        <v>199</v>
      </c>
      <c r="S42" s="22">
        <f t="shared" si="19"/>
        <v>1</v>
      </c>
      <c r="T42" s="22">
        <f t="shared" si="19"/>
        <v>0</v>
      </c>
      <c r="U42" s="22">
        <f t="shared" si="19"/>
        <v>200</v>
      </c>
      <c r="V42" s="21">
        <f>SUM(V39:V41)</f>
        <v>1124</v>
      </c>
      <c r="W42" s="7">
        <f>SUM(W39:W41)</f>
        <v>19</v>
      </c>
      <c r="X42" s="7">
        <f>SUM(X39:X41)</f>
        <v>22</v>
      </c>
      <c r="Y42" s="22">
        <f>SUM(Y39:Y41)</f>
        <v>1121</v>
      </c>
    </row>
    <row r="43" spans="1:28" ht="15" customHeight="1" x14ac:dyDescent="0.25">
      <c r="A43" s="14" t="s">
        <v>35</v>
      </c>
      <c r="B43" s="18">
        <v>35</v>
      </c>
      <c r="C43" s="2"/>
      <c r="D43" s="3"/>
      <c r="E43" s="18">
        <v>35</v>
      </c>
      <c r="F43" s="24">
        <v>0</v>
      </c>
      <c r="G43" s="2"/>
      <c r="H43" s="3"/>
      <c r="I43" s="24">
        <v>0</v>
      </c>
      <c r="J43" s="23">
        <f t="shared" ref="J43:M47" si="20">B43-F43</f>
        <v>35</v>
      </c>
      <c r="K43" s="11">
        <f t="shared" si="20"/>
        <v>0</v>
      </c>
      <c r="L43" s="11">
        <f t="shared" si="20"/>
        <v>0</v>
      </c>
      <c r="M43" s="24">
        <f t="shared" si="20"/>
        <v>35</v>
      </c>
      <c r="N43" s="18">
        <v>35</v>
      </c>
      <c r="O43" s="2"/>
      <c r="P43" s="3"/>
      <c r="Q43" s="18">
        <v>35</v>
      </c>
      <c r="R43" s="24">
        <v>0</v>
      </c>
      <c r="S43" s="2"/>
      <c r="T43" s="3"/>
      <c r="U43" s="24">
        <v>0</v>
      </c>
      <c r="V43" s="23">
        <f t="shared" si="5"/>
        <v>35</v>
      </c>
      <c r="W43" s="11">
        <f t="shared" si="5"/>
        <v>0</v>
      </c>
      <c r="X43" s="11">
        <f t="shared" si="5"/>
        <v>0</v>
      </c>
      <c r="Y43" s="24">
        <f t="shared" si="5"/>
        <v>35</v>
      </c>
    </row>
    <row r="44" spans="1:28" ht="15" customHeight="1" x14ac:dyDescent="0.25">
      <c r="A44" s="14" t="s">
        <v>36</v>
      </c>
      <c r="B44" s="18">
        <v>43</v>
      </c>
      <c r="C44" s="2"/>
      <c r="D44" s="3"/>
      <c r="E44" s="18">
        <v>43</v>
      </c>
      <c r="F44" s="24">
        <v>0</v>
      </c>
      <c r="G44" s="2"/>
      <c r="H44" s="3"/>
      <c r="I44" s="24">
        <v>0</v>
      </c>
      <c r="J44" s="23">
        <f t="shared" si="20"/>
        <v>43</v>
      </c>
      <c r="K44" s="11">
        <f t="shared" si="20"/>
        <v>0</v>
      </c>
      <c r="L44" s="11">
        <f t="shared" si="20"/>
        <v>0</v>
      </c>
      <c r="M44" s="24">
        <f t="shared" si="20"/>
        <v>43</v>
      </c>
      <c r="N44" s="18">
        <v>43</v>
      </c>
      <c r="O44" s="2"/>
      <c r="P44" s="3"/>
      <c r="Q44" s="18">
        <v>43</v>
      </c>
      <c r="R44" s="24">
        <v>0</v>
      </c>
      <c r="S44" s="2"/>
      <c r="T44" s="3"/>
      <c r="U44" s="24">
        <v>0</v>
      </c>
      <c r="V44" s="23">
        <f t="shared" si="5"/>
        <v>43</v>
      </c>
      <c r="W44" s="11">
        <f t="shared" si="5"/>
        <v>0</v>
      </c>
      <c r="X44" s="11">
        <f t="shared" si="5"/>
        <v>0</v>
      </c>
      <c r="Y44" s="24">
        <f t="shared" si="5"/>
        <v>43</v>
      </c>
    </row>
    <row r="45" spans="1:28" ht="15" customHeight="1" x14ac:dyDescent="0.25">
      <c r="A45" s="14" t="s">
        <v>69</v>
      </c>
      <c r="B45" s="18">
        <v>6</v>
      </c>
      <c r="C45" s="2"/>
      <c r="D45" s="3"/>
      <c r="E45" s="18">
        <v>6</v>
      </c>
      <c r="F45" s="24">
        <v>0</v>
      </c>
      <c r="G45" s="2"/>
      <c r="H45" s="3"/>
      <c r="I45" s="24">
        <v>0</v>
      </c>
      <c r="J45" s="23">
        <f t="shared" si="20"/>
        <v>6</v>
      </c>
      <c r="K45" s="11">
        <f t="shared" si="20"/>
        <v>0</v>
      </c>
      <c r="L45" s="11">
        <f t="shared" si="20"/>
        <v>0</v>
      </c>
      <c r="M45" s="24">
        <f t="shared" si="20"/>
        <v>6</v>
      </c>
      <c r="N45" s="18">
        <v>6</v>
      </c>
      <c r="O45" s="2"/>
      <c r="P45" s="3"/>
      <c r="Q45" s="18">
        <v>6</v>
      </c>
      <c r="R45" s="24">
        <v>0</v>
      </c>
      <c r="S45" s="2"/>
      <c r="T45" s="3"/>
      <c r="U45" s="24">
        <v>0</v>
      </c>
      <c r="V45" s="23">
        <f t="shared" si="5"/>
        <v>6</v>
      </c>
      <c r="W45" s="11">
        <f t="shared" si="5"/>
        <v>0</v>
      </c>
      <c r="X45" s="11">
        <f t="shared" si="5"/>
        <v>0</v>
      </c>
      <c r="Y45" s="24">
        <f t="shared" si="5"/>
        <v>6</v>
      </c>
      <c r="AB45" s="30"/>
    </row>
    <row r="46" spans="1:28" ht="15" customHeight="1" x14ac:dyDescent="0.25">
      <c r="A46" s="14" t="s">
        <v>37</v>
      </c>
      <c r="B46" s="18">
        <v>3</v>
      </c>
      <c r="C46" s="2"/>
      <c r="D46" s="3"/>
      <c r="E46" s="18">
        <v>3</v>
      </c>
      <c r="F46" s="24">
        <v>0</v>
      </c>
      <c r="G46" s="2"/>
      <c r="H46" s="3"/>
      <c r="I46" s="24">
        <v>0</v>
      </c>
      <c r="J46" s="23">
        <f t="shared" si="20"/>
        <v>3</v>
      </c>
      <c r="K46" s="11">
        <f t="shared" si="20"/>
        <v>0</v>
      </c>
      <c r="L46" s="11">
        <f t="shared" si="20"/>
        <v>0</v>
      </c>
      <c r="M46" s="24">
        <f t="shared" si="20"/>
        <v>3</v>
      </c>
      <c r="N46" s="18">
        <v>3</v>
      </c>
      <c r="O46" s="2"/>
      <c r="P46" s="3">
        <v>1</v>
      </c>
      <c r="Q46" s="18">
        <v>2</v>
      </c>
      <c r="R46" s="24">
        <v>0</v>
      </c>
      <c r="S46" s="2"/>
      <c r="T46" s="3"/>
      <c r="U46" s="24">
        <v>0</v>
      </c>
      <c r="V46" s="23">
        <f t="shared" si="5"/>
        <v>3</v>
      </c>
      <c r="W46" s="11">
        <f t="shared" si="5"/>
        <v>0</v>
      </c>
      <c r="X46" s="11">
        <f t="shared" si="5"/>
        <v>1</v>
      </c>
      <c r="Y46" s="24">
        <f t="shared" si="5"/>
        <v>2</v>
      </c>
    </row>
    <row r="47" spans="1:28" ht="15" customHeight="1" x14ac:dyDescent="0.25">
      <c r="A47" s="14" t="s">
        <v>38</v>
      </c>
      <c r="B47" s="18">
        <v>37</v>
      </c>
      <c r="C47" s="2"/>
      <c r="D47" s="3"/>
      <c r="E47" s="18">
        <v>37</v>
      </c>
      <c r="F47" s="24">
        <v>0</v>
      </c>
      <c r="G47" s="2"/>
      <c r="H47" s="3"/>
      <c r="I47" s="24">
        <v>0</v>
      </c>
      <c r="J47" s="23">
        <f t="shared" si="20"/>
        <v>37</v>
      </c>
      <c r="K47" s="11">
        <f t="shared" si="20"/>
        <v>0</v>
      </c>
      <c r="L47" s="11">
        <f t="shared" si="20"/>
        <v>0</v>
      </c>
      <c r="M47" s="24">
        <f t="shared" si="20"/>
        <v>37</v>
      </c>
      <c r="N47" s="18">
        <v>37</v>
      </c>
      <c r="O47" s="2"/>
      <c r="P47" s="3"/>
      <c r="Q47" s="18">
        <v>37</v>
      </c>
      <c r="R47" s="24">
        <v>0</v>
      </c>
      <c r="S47" s="2"/>
      <c r="T47" s="3"/>
      <c r="U47" s="24">
        <v>0</v>
      </c>
      <c r="V47" s="23">
        <f t="shared" si="5"/>
        <v>37</v>
      </c>
      <c r="W47" s="11">
        <f t="shared" si="5"/>
        <v>0</v>
      </c>
      <c r="X47" s="11">
        <f t="shared" si="5"/>
        <v>0</v>
      </c>
      <c r="Y47" s="24">
        <f t="shared" si="5"/>
        <v>37</v>
      </c>
    </row>
    <row r="48" spans="1:28" s="4" customFormat="1" ht="15" customHeight="1" x14ac:dyDescent="0.25">
      <c r="A48" s="33" t="s">
        <v>60</v>
      </c>
      <c r="B48" s="22">
        <f>SUM(B43:B47)</f>
        <v>124</v>
      </c>
      <c r="C48" s="22">
        <f t="shared" ref="C48:M48" si="21">SUM(C43:C47)</f>
        <v>0</v>
      </c>
      <c r="D48" s="22">
        <f t="shared" si="21"/>
        <v>0</v>
      </c>
      <c r="E48" s="22">
        <f t="shared" si="21"/>
        <v>124</v>
      </c>
      <c r="F48" s="22">
        <f t="shared" si="21"/>
        <v>0</v>
      </c>
      <c r="G48" s="22">
        <f t="shared" si="21"/>
        <v>0</v>
      </c>
      <c r="H48" s="22">
        <f t="shared" si="21"/>
        <v>0</v>
      </c>
      <c r="I48" s="22">
        <f t="shared" si="21"/>
        <v>0</v>
      </c>
      <c r="J48" s="21">
        <f t="shared" si="21"/>
        <v>124</v>
      </c>
      <c r="K48" s="7">
        <f t="shared" si="21"/>
        <v>0</v>
      </c>
      <c r="L48" s="7">
        <f t="shared" si="21"/>
        <v>0</v>
      </c>
      <c r="M48" s="22">
        <f t="shared" si="21"/>
        <v>124</v>
      </c>
      <c r="N48" s="22">
        <f>SUM(N43:N47)</f>
        <v>124</v>
      </c>
      <c r="O48" s="22">
        <f t="shared" ref="O48:U48" si="22">SUM(O43:O47)</f>
        <v>0</v>
      </c>
      <c r="P48" s="22">
        <f t="shared" si="22"/>
        <v>1</v>
      </c>
      <c r="Q48" s="22">
        <f t="shared" si="22"/>
        <v>123</v>
      </c>
      <c r="R48" s="22">
        <f t="shared" si="22"/>
        <v>0</v>
      </c>
      <c r="S48" s="22">
        <f t="shared" si="22"/>
        <v>0</v>
      </c>
      <c r="T48" s="22">
        <f t="shared" si="22"/>
        <v>0</v>
      </c>
      <c r="U48" s="22">
        <f t="shared" si="22"/>
        <v>0</v>
      </c>
      <c r="V48" s="21">
        <f>SUM(V43:V47)</f>
        <v>124</v>
      </c>
      <c r="W48" s="7">
        <f>SUM(W43:W47)</f>
        <v>0</v>
      </c>
      <c r="X48" s="7">
        <f>SUM(X43:X47)</f>
        <v>1</v>
      </c>
      <c r="Y48" s="22">
        <f>SUM(Y43:Y47)</f>
        <v>123</v>
      </c>
    </row>
    <row r="49" spans="1:25" ht="15" customHeight="1" x14ac:dyDescent="0.25">
      <c r="A49" s="14" t="s">
        <v>39</v>
      </c>
      <c r="B49" s="18">
        <v>5</v>
      </c>
      <c r="C49" s="2"/>
      <c r="D49" s="3"/>
      <c r="E49" s="18">
        <v>5</v>
      </c>
      <c r="F49" s="24">
        <v>0</v>
      </c>
      <c r="G49" s="2"/>
      <c r="H49" s="3"/>
      <c r="I49" s="24">
        <v>0</v>
      </c>
      <c r="J49" s="23">
        <f t="shared" ref="J49:M51" si="23">B49-F49</f>
        <v>5</v>
      </c>
      <c r="K49" s="11">
        <f t="shared" si="23"/>
        <v>0</v>
      </c>
      <c r="L49" s="11">
        <f t="shared" si="23"/>
        <v>0</v>
      </c>
      <c r="M49" s="24">
        <f t="shared" si="23"/>
        <v>5</v>
      </c>
      <c r="N49" s="18">
        <v>5</v>
      </c>
      <c r="O49" s="2"/>
      <c r="P49" s="3"/>
      <c r="Q49" s="18">
        <v>5</v>
      </c>
      <c r="R49" s="24">
        <v>0</v>
      </c>
      <c r="S49" s="2"/>
      <c r="T49" s="3"/>
      <c r="U49" s="24">
        <v>0</v>
      </c>
      <c r="V49" s="23">
        <f t="shared" si="5"/>
        <v>5</v>
      </c>
      <c r="W49" s="11">
        <f t="shared" si="5"/>
        <v>0</v>
      </c>
      <c r="X49" s="11">
        <f t="shared" si="5"/>
        <v>0</v>
      </c>
      <c r="Y49" s="24">
        <f t="shared" si="5"/>
        <v>5</v>
      </c>
    </row>
    <row r="50" spans="1:25" ht="15" customHeight="1" x14ac:dyDescent="0.25">
      <c r="A50" s="14" t="s">
        <v>41</v>
      </c>
      <c r="B50" s="18">
        <v>0</v>
      </c>
      <c r="C50" s="2"/>
      <c r="D50" s="3"/>
      <c r="E50" s="18">
        <v>0</v>
      </c>
      <c r="F50" s="24">
        <v>0</v>
      </c>
      <c r="G50" s="2"/>
      <c r="H50" s="3"/>
      <c r="I50" s="24">
        <v>0</v>
      </c>
      <c r="J50" s="23">
        <f t="shared" si="23"/>
        <v>0</v>
      </c>
      <c r="K50" s="11">
        <f t="shared" si="23"/>
        <v>0</v>
      </c>
      <c r="L50" s="11">
        <f t="shared" si="23"/>
        <v>0</v>
      </c>
      <c r="M50" s="24">
        <f t="shared" si="23"/>
        <v>0</v>
      </c>
      <c r="N50" s="18">
        <v>0</v>
      </c>
      <c r="O50" s="2"/>
      <c r="P50" s="3"/>
      <c r="Q50" s="18">
        <v>0</v>
      </c>
      <c r="R50" s="24">
        <v>0</v>
      </c>
      <c r="S50" s="2"/>
      <c r="T50" s="3"/>
      <c r="U50" s="24">
        <v>0</v>
      </c>
      <c r="V50" s="23">
        <f t="shared" si="5"/>
        <v>0</v>
      </c>
      <c r="W50" s="11">
        <f t="shared" si="5"/>
        <v>0</v>
      </c>
      <c r="X50" s="11">
        <f t="shared" si="5"/>
        <v>0</v>
      </c>
      <c r="Y50" s="24">
        <f t="shared" si="5"/>
        <v>0</v>
      </c>
    </row>
    <row r="51" spans="1:25" ht="15" customHeight="1" x14ac:dyDescent="0.25">
      <c r="A51" s="14" t="s">
        <v>40</v>
      </c>
      <c r="B51" s="18">
        <v>1</v>
      </c>
      <c r="C51" s="2"/>
      <c r="D51" s="3"/>
      <c r="E51" s="18">
        <v>1</v>
      </c>
      <c r="F51" s="24">
        <v>0</v>
      </c>
      <c r="G51" s="2"/>
      <c r="H51" s="3"/>
      <c r="I51" s="24">
        <v>0</v>
      </c>
      <c r="J51" s="23">
        <f t="shared" si="23"/>
        <v>1</v>
      </c>
      <c r="K51" s="11">
        <f t="shared" si="23"/>
        <v>0</v>
      </c>
      <c r="L51" s="11">
        <f t="shared" si="23"/>
        <v>0</v>
      </c>
      <c r="M51" s="24">
        <f t="shared" si="23"/>
        <v>1</v>
      </c>
      <c r="N51" s="18">
        <v>1</v>
      </c>
      <c r="O51" s="2"/>
      <c r="P51" s="3"/>
      <c r="Q51" s="18">
        <v>1</v>
      </c>
      <c r="R51" s="24">
        <v>0</v>
      </c>
      <c r="S51" s="2"/>
      <c r="T51" s="3"/>
      <c r="U51" s="24">
        <v>0</v>
      </c>
      <c r="V51" s="23">
        <f t="shared" si="5"/>
        <v>1</v>
      </c>
      <c r="W51" s="11">
        <f t="shared" si="5"/>
        <v>0</v>
      </c>
      <c r="X51" s="11">
        <f t="shared" si="5"/>
        <v>0</v>
      </c>
      <c r="Y51" s="24">
        <f t="shared" si="5"/>
        <v>1</v>
      </c>
    </row>
    <row r="52" spans="1:25" s="4" customFormat="1" ht="15" customHeight="1" x14ac:dyDescent="0.25">
      <c r="A52" s="16" t="s">
        <v>62</v>
      </c>
      <c r="B52" s="22">
        <f>SUM(B49:B51)</f>
        <v>6</v>
      </c>
      <c r="C52" s="22">
        <f>SUM(C49:C51)</f>
        <v>0</v>
      </c>
      <c r="D52" s="22">
        <f>SUM(D49:D51)</f>
        <v>0</v>
      </c>
      <c r="E52" s="22">
        <f>SUM(E49:E51)</f>
        <v>6</v>
      </c>
      <c r="F52" s="22">
        <f>SUM(F49:F51)</f>
        <v>0</v>
      </c>
      <c r="G52" s="7">
        <v>0</v>
      </c>
      <c r="H52" s="7">
        <v>0</v>
      </c>
      <c r="I52" s="22">
        <f t="shared" ref="I52:N52" si="24">SUM(I49:I51)</f>
        <v>0</v>
      </c>
      <c r="J52" s="22">
        <f t="shared" si="24"/>
        <v>6</v>
      </c>
      <c r="K52" s="22">
        <f t="shared" si="24"/>
        <v>0</v>
      </c>
      <c r="L52" s="22">
        <f t="shared" si="24"/>
        <v>0</v>
      </c>
      <c r="M52" s="22">
        <f t="shared" si="24"/>
        <v>6</v>
      </c>
      <c r="N52" s="22">
        <f t="shared" si="24"/>
        <v>6</v>
      </c>
      <c r="O52" s="22">
        <f t="shared" ref="O52:U52" si="25">SUM(O49:O51)</f>
        <v>0</v>
      </c>
      <c r="P52" s="22">
        <f t="shared" si="25"/>
        <v>0</v>
      </c>
      <c r="Q52" s="22">
        <f t="shared" si="25"/>
        <v>6</v>
      </c>
      <c r="R52" s="22">
        <f t="shared" si="25"/>
        <v>0</v>
      </c>
      <c r="S52" s="22">
        <f t="shared" si="25"/>
        <v>0</v>
      </c>
      <c r="T52" s="22">
        <f t="shared" si="25"/>
        <v>0</v>
      </c>
      <c r="U52" s="22">
        <f t="shared" si="25"/>
        <v>0</v>
      </c>
      <c r="V52" s="22">
        <f>SUM(V49:V51)</f>
        <v>6</v>
      </c>
      <c r="W52" s="22">
        <f>SUM(W49:W51)</f>
        <v>0</v>
      </c>
      <c r="X52" s="22">
        <f>SUM(X49:X51)</f>
        <v>0</v>
      </c>
      <c r="Y52" s="22">
        <f>SUM(Y49:Y51)</f>
        <v>6</v>
      </c>
    </row>
    <row r="53" spans="1:25" s="4" customFormat="1" ht="15" customHeight="1" x14ac:dyDescent="0.25">
      <c r="A53" s="16" t="s">
        <v>18</v>
      </c>
      <c r="B53" s="22">
        <f>B42+B48+B52</f>
        <v>1453</v>
      </c>
      <c r="C53" s="22">
        <f t="shared" ref="C53:M53" si="26">C42+C48+C52</f>
        <v>268</v>
      </c>
      <c r="D53" s="22">
        <f t="shared" si="26"/>
        <v>268</v>
      </c>
      <c r="E53" s="22">
        <f t="shared" si="26"/>
        <v>1453</v>
      </c>
      <c r="F53" s="22">
        <f t="shared" si="26"/>
        <v>199</v>
      </c>
      <c r="G53" s="22">
        <f t="shared" si="26"/>
        <v>83</v>
      </c>
      <c r="H53" s="22">
        <f t="shared" si="26"/>
        <v>83</v>
      </c>
      <c r="I53" s="22">
        <f t="shared" si="26"/>
        <v>199</v>
      </c>
      <c r="J53" s="21">
        <f t="shared" si="26"/>
        <v>1254</v>
      </c>
      <c r="K53" s="7">
        <f t="shared" si="26"/>
        <v>185</v>
      </c>
      <c r="L53" s="7">
        <f t="shared" si="26"/>
        <v>185</v>
      </c>
      <c r="M53" s="22">
        <f t="shared" si="26"/>
        <v>1254</v>
      </c>
      <c r="N53" s="22">
        <f>N42+N48+N52</f>
        <v>1453</v>
      </c>
      <c r="O53" s="22">
        <f t="shared" ref="O53:U53" si="27">O42+O48+O52</f>
        <v>20</v>
      </c>
      <c r="P53" s="22">
        <f t="shared" si="27"/>
        <v>23</v>
      </c>
      <c r="Q53" s="22">
        <f t="shared" si="27"/>
        <v>1450</v>
      </c>
      <c r="R53" s="22">
        <f t="shared" si="27"/>
        <v>199</v>
      </c>
      <c r="S53" s="22">
        <f t="shared" si="27"/>
        <v>1</v>
      </c>
      <c r="T53" s="22">
        <f t="shared" si="27"/>
        <v>0</v>
      </c>
      <c r="U53" s="22">
        <f t="shared" si="27"/>
        <v>200</v>
      </c>
      <c r="V53" s="21">
        <f>V42+V48+V52</f>
        <v>1254</v>
      </c>
      <c r="W53" s="7">
        <f>W42+W48+W52</f>
        <v>19</v>
      </c>
      <c r="X53" s="7">
        <f>X42+X48+X52</f>
        <v>23</v>
      </c>
      <c r="Y53" s="22">
        <f>Y42+Y48+Y52</f>
        <v>1250</v>
      </c>
    </row>
    <row r="54" spans="1:25" s="4" customFormat="1" ht="15" customHeight="1" x14ac:dyDescent="0.25">
      <c r="A54" s="16" t="s">
        <v>71</v>
      </c>
      <c r="B54" s="22">
        <v>127</v>
      </c>
      <c r="C54" s="7"/>
      <c r="D54" s="7"/>
      <c r="E54" s="22">
        <v>127</v>
      </c>
      <c r="F54" s="22"/>
      <c r="G54" s="7"/>
      <c r="H54" s="7"/>
      <c r="I54" s="22"/>
      <c r="J54" s="21">
        <f t="shared" ref="J54:M57" si="28">B54-F54</f>
        <v>127</v>
      </c>
      <c r="K54" s="7">
        <f t="shared" si="28"/>
        <v>0</v>
      </c>
      <c r="L54" s="7">
        <f t="shared" si="28"/>
        <v>0</v>
      </c>
      <c r="M54" s="22">
        <f t="shared" si="28"/>
        <v>127</v>
      </c>
      <c r="N54" s="22">
        <v>127</v>
      </c>
      <c r="O54" s="7"/>
      <c r="P54" s="7">
        <v>4</v>
      </c>
      <c r="Q54" s="22">
        <v>123</v>
      </c>
      <c r="R54" s="22"/>
      <c r="S54" s="7"/>
      <c r="T54" s="7"/>
      <c r="U54" s="22"/>
      <c r="V54" s="21">
        <f t="shared" ref="V54:Y57" si="29">N54-R54</f>
        <v>127</v>
      </c>
      <c r="W54" s="7">
        <f t="shared" si="29"/>
        <v>0</v>
      </c>
      <c r="X54" s="7">
        <f t="shared" si="29"/>
        <v>4</v>
      </c>
      <c r="Y54" s="22">
        <f t="shared" si="29"/>
        <v>123</v>
      </c>
    </row>
    <row r="55" spans="1:25" s="4" customFormat="1" ht="15" customHeight="1" x14ac:dyDescent="0.25">
      <c r="A55" s="16" t="s">
        <v>72</v>
      </c>
      <c r="B55" s="22">
        <v>5</v>
      </c>
      <c r="C55" s="7"/>
      <c r="D55" s="7"/>
      <c r="E55" s="22">
        <v>5</v>
      </c>
      <c r="F55" s="22"/>
      <c r="G55" s="7"/>
      <c r="H55" s="7"/>
      <c r="I55" s="22"/>
      <c r="J55" s="21">
        <f t="shared" ref="J55:M56" si="30">B55-F55</f>
        <v>5</v>
      </c>
      <c r="K55" s="7">
        <f t="shared" si="30"/>
        <v>0</v>
      </c>
      <c r="L55" s="7">
        <f t="shared" si="30"/>
        <v>0</v>
      </c>
      <c r="M55" s="22">
        <f t="shared" si="30"/>
        <v>5</v>
      </c>
      <c r="N55" s="22">
        <v>5</v>
      </c>
      <c r="O55" s="7"/>
      <c r="P55" s="7"/>
      <c r="Q55" s="22">
        <v>5</v>
      </c>
      <c r="R55" s="22"/>
      <c r="S55" s="7"/>
      <c r="T55" s="7"/>
      <c r="U55" s="22"/>
      <c r="V55" s="21">
        <f t="shared" ref="V55:Y56" si="31">N55-R55</f>
        <v>5</v>
      </c>
      <c r="W55" s="7">
        <f t="shared" si="31"/>
        <v>0</v>
      </c>
      <c r="X55" s="7">
        <f t="shared" si="31"/>
        <v>0</v>
      </c>
      <c r="Y55" s="22">
        <f t="shared" si="31"/>
        <v>5</v>
      </c>
    </row>
    <row r="56" spans="1:25" s="4" customFormat="1" ht="15" customHeight="1" x14ac:dyDescent="0.25">
      <c r="A56" s="16" t="s">
        <v>73</v>
      </c>
      <c r="B56" s="22">
        <v>113</v>
      </c>
      <c r="C56" s="7"/>
      <c r="D56" s="7"/>
      <c r="E56" s="22">
        <v>113</v>
      </c>
      <c r="F56" s="22"/>
      <c r="G56" s="7"/>
      <c r="H56" s="7"/>
      <c r="I56" s="22"/>
      <c r="J56" s="21">
        <f t="shared" si="30"/>
        <v>113</v>
      </c>
      <c r="K56" s="7">
        <f t="shared" si="30"/>
        <v>0</v>
      </c>
      <c r="L56" s="7">
        <f t="shared" si="30"/>
        <v>0</v>
      </c>
      <c r="M56" s="22">
        <f t="shared" si="30"/>
        <v>113</v>
      </c>
      <c r="N56" s="22">
        <v>113</v>
      </c>
      <c r="O56" s="7">
        <v>1</v>
      </c>
      <c r="P56" s="7"/>
      <c r="Q56" s="22">
        <v>114</v>
      </c>
      <c r="R56" s="22"/>
      <c r="S56" s="7"/>
      <c r="T56" s="7"/>
      <c r="U56" s="22"/>
      <c r="V56" s="21">
        <f t="shared" si="31"/>
        <v>113</v>
      </c>
      <c r="W56" s="7">
        <f t="shared" si="31"/>
        <v>1</v>
      </c>
      <c r="X56" s="7">
        <f t="shared" si="31"/>
        <v>0</v>
      </c>
      <c r="Y56" s="22">
        <f t="shared" si="31"/>
        <v>114</v>
      </c>
    </row>
    <row r="57" spans="1:25" s="4" customFormat="1" ht="15" customHeight="1" x14ac:dyDescent="0.25">
      <c r="A57" s="16" t="s">
        <v>74</v>
      </c>
      <c r="B57" s="22">
        <v>32</v>
      </c>
      <c r="C57" s="7"/>
      <c r="D57" s="7"/>
      <c r="E57" s="22">
        <v>32</v>
      </c>
      <c r="F57" s="22">
        <v>1</v>
      </c>
      <c r="G57" s="7"/>
      <c r="H57" s="7"/>
      <c r="I57" s="22">
        <v>1</v>
      </c>
      <c r="J57" s="21">
        <f t="shared" si="28"/>
        <v>31</v>
      </c>
      <c r="K57" s="7">
        <f t="shared" si="28"/>
        <v>0</v>
      </c>
      <c r="L57" s="7">
        <f t="shared" si="28"/>
        <v>0</v>
      </c>
      <c r="M57" s="22">
        <f t="shared" si="28"/>
        <v>31</v>
      </c>
      <c r="N57" s="22">
        <v>32</v>
      </c>
      <c r="O57" s="7"/>
      <c r="P57" s="7"/>
      <c r="Q57" s="22">
        <v>32</v>
      </c>
      <c r="R57" s="22">
        <v>1</v>
      </c>
      <c r="S57" s="7"/>
      <c r="T57" s="7"/>
      <c r="U57" s="22">
        <v>1</v>
      </c>
      <c r="V57" s="21">
        <f t="shared" si="29"/>
        <v>31</v>
      </c>
      <c r="W57" s="7">
        <f t="shared" si="29"/>
        <v>0</v>
      </c>
      <c r="X57" s="7">
        <f t="shared" si="29"/>
        <v>0</v>
      </c>
      <c r="Y57" s="22">
        <f t="shared" si="29"/>
        <v>31</v>
      </c>
    </row>
    <row r="58" spans="1:25" s="4" customFormat="1" ht="15" customHeight="1" thickBot="1" x14ac:dyDescent="0.3">
      <c r="A58" s="16" t="s">
        <v>70</v>
      </c>
      <c r="B58" s="22">
        <f>SUM(B53:B57)</f>
        <v>1730</v>
      </c>
      <c r="C58" s="22">
        <f t="shared" ref="C58:M58" si="32">SUM(C53:C57)</f>
        <v>268</v>
      </c>
      <c r="D58" s="22">
        <f t="shared" si="32"/>
        <v>268</v>
      </c>
      <c r="E58" s="22">
        <f t="shared" si="32"/>
        <v>1730</v>
      </c>
      <c r="F58" s="22">
        <f t="shared" si="32"/>
        <v>200</v>
      </c>
      <c r="G58" s="22">
        <f t="shared" si="32"/>
        <v>83</v>
      </c>
      <c r="H58" s="22">
        <f t="shared" si="32"/>
        <v>83</v>
      </c>
      <c r="I58" s="22">
        <f t="shared" si="32"/>
        <v>200</v>
      </c>
      <c r="J58" s="21">
        <f t="shared" si="32"/>
        <v>1530</v>
      </c>
      <c r="K58" s="7">
        <f t="shared" si="32"/>
        <v>185</v>
      </c>
      <c r="L58" s="7">
        <f t="shared" si="32"/>
        <v>185</v>
      </c>
      <c r="M58" s="22">
        <f t="shared" si="32"/>
        <v>1530</v>
      </c>
      <c r="N58" s="22">
        <f>SUM(N53:N57)</f>
        <v>1730</v>
      </c>
      <c r="O58" s="22">
        <f t="shared" ref="O58:U58" si="33">SUM(O53:O57)</f>
        <v>21</v>
      </c>
      <c r="P58" s="22">
        <f t="shared" si="33"/>
        <v>27</v>
      </c>
      <c r="Q58" s="22">
        <f t="shared" si="33"/>
        <v>1724</v>
      </c>
      <c r="R58" s="22">
        <f t="shared" si="33"/>
        <v>200</v>
      </c>
      <c r="S58" s="22">
        <f t="shared" si="33"/>
        <v>1</v>
      </c>
      <c r="T58" s="22">
        <f t="shared" si="33"/>
        <v>0</v>
      </c>
      <c r="U58" s="22">
        <f t="shared" si="33"/>
        <v>201</v>
      </c>
      <c r="V58" s="21">
        <f>SUM(V53:V57)</f>
        <v>1530</v>
      </c>
      <c r="W58" s="7">
        <f>SUM(W53:W57)</f>
        <v>20</v>
      </c>
      <c r="X58" s="7">
        <f>SUM(X53:X57)</f>
        <v>27</v>
      </c>
      <c r="Y58" s="22">
        <f>SUM(Y53:Y57)</f>
        <v>1523</v>
      </c>
    </row>
    <row r="59" spans="1:25" s="30" customFormat="1" ht="16.5" thickTop="1" x14ac:dyDescent="0.25">
      <c r="A59" s="34" t="s">
        <v>55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6"/>
      <c r="N59" s="51"/>
      <c r="O59" s="47"/>
      <c r="P59" s="47">
        <f>P28*100/R28</f>
        <v>2.6881720430107525</v>
      </c>
      <c r="Q59" s="52"/>
      <c r="R59" s="52"/>
      <c r="S59" s="47"/>
      <c r="T59" s="47">
        <f>T28*100/V28</f>
        <v>0</v>
      </c>
      <c r="U59" s="52"/>
      <c r="V59" s="35"/>
      <c r="W59" s="35"/>
      <c r="X59" s="35">
        <f>X28*100/Y28</f>
        <v>0.67934782608695654</v>
      </c>
      <c r="Y59" s="36"/>
    </row>
    <row r="60" spans="1:25" s="30" customFormat="1" x14ac:dyDescent="0.25">
      <c r="A60" s="37" t="s">
        <v>56</v>
      </c>
      <c r="B60" s="31"/>
      <c r="C60" s="71"/>
      <c r="D60" s="71"/>
      <c r="E60" s="31"/>
      <c r="F60" s="31"/>
      <c r="G60" s="31"/>
      <c r="H60" s="31"/>
      <c r="I60" s="31"/>
      <c r="J60" s="31"/>
      <c r="K60" s="31"/>
      <c r="L60" s="32"/>
      <c r="M60" s="38"/>
      <c r="N60" s="51"/>
      <c r="O60" s="47"/>
      <c r="P60" s="32" t="e">
        <f>P31*100/R31</f>
        <v>#DIV/0!</v>
      </c>
      <c r="Q60" s="52"/>
      <c r="R60" s="52"/>
      <c r="S60" s="47"/>
      <c r="T60" s="32">
        <v>0</v>
      </c>
      <c r="U60" s="52"/>
      <c r="V60" s="31"/>
      <c r="W60" s="31"/>
      <c r="X60" s="32">
        <f>X31*100/Y31</f>
        <v>0.61349693251533743</v>
      </c>
      <c r="Y60" s="38"/>
    </row>
    <row r="61" spans="1:25" s="30" customFormat="1" x14ac:dyDescent="0.25">
      <c r="A61" s="37" t="s">
        <v>57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8"/>
      <c r="N61" s="51"/>
      <c r="O61" s="47"/>
      <c r="P61" s="47">
        <f>P32*100/R32</f>
        <v>3.225806451612903</v>
      </c>
      <c r="Q61" s="52"/>
      <c r="R61" s="52"/>
      <c r="S61" s="47"/>
      <c r="T61" s="47">
        <f>T32*100/V32</f>
        <v>0</v>
      </c>
      <c r="U61" s="52"/>
      <c r="V61" s="31"/>
      <c r="W61" s="31"/>
      <c r="X61" s="31">
        <f>X32*100/Y32</f>
        <v>0.66740823136818683</v>
      </c>
      <c r="Y61" s="38"/>
    </row>
    <row r="62" spans="1:25" s="30" customFormat="1" x14ac:dyDescent="0.25">
      <c r="A62" s="37" t="s">
        <v>58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8"/>
      <c r="N62" s="51"/>
      <c r="O62" s="47"/>
      <c r="P62" s="47">
        <f>P38*100/R38</f>
        <v>50</v>
      </c>
      <c r="Q62" s="52"/>
      <c r="R62" s="52"/>
      <c r="S62" s="47"/>
      <c r="T62" s="47">
        <f>T38*100/V38</f>
        <v>0</v>
      </c>
      <c r="U62" s="52"/>
      <c r="V62" s="31"/>
      <c r="W62" s="31"/>
      <c r="X62" s="31">
        <f>X38*100/Y38</f>
        <v>1.4705882352941178</v>
      </c>
      <c r="Y62" s="38"/>
    </row>
    <row r="63" spans="1:25" s="30" customFormat="1" x14ac:dyDescent="0.25">
      <c r="A63" s="37" t="s">
        <v>68</v>
      </c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8"/>
      <c r="N63" s="51"/>
      <c r="O63" s="47"/>
      <c r="P63" s="47">
        <f>P41*100/R41</f>
        <v>155.55555555555554</v>
      </c>
      <c r="Q63" s="52"/>
      <c r="R63" s="52"/>
      <c r="S63" s="47"/>
      <c r="T63" s="47">
        <f>T41*100/V41</f>
        <v>0</v>
      </c>
      <c r="U63" s="52"/>
      <c r="V63" s="31"/>
      <c r="W63" s="31"/>
      <c r="X63" s="31">
        <f>X41*100/Y41</f>
        <v>16.279069767441861</v>
      </c>
      <c r="Y63" s="38"/>
    </row>
    <row r="64" spans="1:25" s="30" customFormat="1" x14ac:dyDescent="0.25">
      <c r="A64" s="37" t="s">
        <v>61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8"/>
      <c r="N64" s="51"/>
      <c r="O64" s="47"/>
      <c r="P64" s="47" t="e">
        <f>P48*100/R48</f>
        <v>#DIV/0!</v>
      </c>
      <c r="Q64" s="52"/>
      <c r="R64" s="52"/>
      <c r="S64" s="47"/>
      <c r="T64" s="47">
        <v>0</v>
      </c>
      <c r="U64" s="52"/>
      <c r="V64" s="31"/>
      <c r="W64" s="31"/>
      <c r="X64" s="31">
        <f>X48*100/Y48</f>
        <v>0.81300813008130079</v>
      </c>
      <c r="Y64" s="38"/>
    </row>
    <row r="65" spans="1:25" s="30" customFormat="1" x14ac:dyDescent="0.25">
      <c r="A65" s="37" t="s">
        <v>64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8"/>
      <c r="N65" s="51"/>
      <c r="O65" s="47"/>
      <c r="P65" s="47" t="e">
        <f>P52*100/R52</f>
        <v>#DIV/0!</v>
      </c>
      <c r="Q65" s="52"/>
      <c r="R65" s="52"/>
      <c r="S65" s="47"/>
      <c r="T65" s="47">
        <v>0</v>
      </c>
      <c r="U65" s="52"/>
      <c r="V65" s="31"/>
      <c r="W65" s="31"/>
      <c r="X65" s="31">
        <f>X52*100/Y52</f>
        <v>0</v>
      </c>
      <c r="Y65" s="38"/>
    </row>
    <row r="66" spans="1:25" s="30" customFormat="1" ht="16.5" thickBot="1" x14ac:dyDescent="0.3">
      <c r="A66" s="39" t="s">
        <v>63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1"/>
      <c r="N66" s="56"/>
      <c r="O66" s="55"/>
      <c r="P66" s="55">
        <f>P53*100/R53</f>
        <v>11.557788944723619</v>
      </c>
      <c r="Q66" s="57"/>
      <c r="R66" s="57"/>
      <c r="S66" s="55"/>
      <c r="T66" s="55">
        <f>T53*100/V53</f>
        <v>0</v>
      </c>
      <c r="U66" s="57"/>
      <c r="V66" s="40"/>
      <c r="W66" s="40"/>
      <c r="X66" s="40">
        <f>X53*100/Y53</f>
        <v>1.84</v>
      </c>
      <c r="Y66" s="41"/>
    </row>
    <row r="67" spans="1:25" ht="16.5" thickTop="1" x14ac:dyDescent="0.25">
      <c r="N67" s="53"/>
      <c r="O67" s="48"/>
      <c r="P67" s="48"/>
      <c r="Q67" s="54"/>
      <c r="R67" s="54"/>
      <c r="S67" s="48"/>
      <c r="T67" s="48"/>
      <c r="U67" s="54"/>
    </row>
    <row r="68" spans="1:25" x14ac:dyDescent="0.25">
      <c r="A68" s="42" t="s">
        <v>65</v>
      </c>
      <c r="B68" s="43"/>
      <c r="C68" s="43"/>
      <c r="D68" s="43"/>
      <c r="E68" s="43"/>
      <c r="F68" s="31"/>
      <c r="G68" s="43"/>
      <c r="H68" s="43"/>
      <c r="I68" s="31"/>
      <c r="J68" s="31"/>
      <c r="K68" s="31"/>
      <c r="L68" s="31"/>
      <c r="M68" s="43"/>
      <c r="N68" s="53"/>
      <c r="O68" s="48"/>
      <c r="P68" s="48">
        <v>5</v>
      </c>
      <c r="Q68" s="54"/>
      <c r="R68" s="52"/>
      <c r="S68" s="48"/>
      <c r="T68" s="47">
        <v>0</v>
      </c>
      <c r="U68" s="52"/>
      <c r="V68" s="31"/>
      <c r="W68" s="31"/>
      <c r="X68" s="31">
        <f>P68-T68</f>
        <v>5</v>
      </c>
      <c r="Y68" s="43"/>
    </row>
    <row r="69" spans="1:25" x14ac:dyDescent="0.25">
      <c r="A69" s="42" t="s">
        <v>66</v>
      </c>
      <c r="B69" s="43"/>
      <c r="C69" s="43"/>
      <c r="D69" s="43"/>
      <c r="E69" s="43"/>
      <c r="F69" s="31"/>
      <c r="G69" s="43"/>
      <c r="H69" s="43"/>
      <c r="I69" s="31"/>
      <c r="J69" s="31"/>
      <c r="K69" s="31"/>
      <c r="L69" s="31"/>
      <c r="M69" s="43"/>
      <c r="N69" s="53"/>
      <c r="O69" s="48"/>
      <c r="P69" s="48">
        <v>0</v>
      </c>
      <c r="Q69" s="54"/>
      <c r="R69" s="52"/>
      <c r="S69" s="48"/>
      <c r="T69" s="47">
        <v>0</v>
      </c>
      <c r="U69" s="52"/>
      <c r="V69" s="31"/>
      <c r="W69" s="31"/>
      <c r="X69" s="31">
        <f>P69-T69</f>
        <v>0</v>
      </c>
      <c r="Y69" s="43"/>
    </row>
    <row r="70" spans="1:25" x14ac:dyDescent="0.25">
      <c r="A70" s="42" t="s">
        <v>67</v>
      </c>
      <c r="B70" s="43"/>
      <c r="C70" s="43"/>
      <c r="D70" s="43"/>
      <c r="E70" s="43"/>
      <c r="F70" s="31"/>
      <c r="G70" s="43"/>
      <c r="H70" s="43"/>
      <c r="I70" s="31"/>
      <c r="J70" s="31"/>
      <c r="K70" s="31"/>
      <c r="L70" s="31"/>
      <c r="M70" s="43"/>
      <c r="N70" s="53"/>
      <c r="O70" s="48"/>
      <c r="P70" s="48">
        <v>0</v>
      </c>
      <c r="Q70" s="54"/>
      <c r="R70" s="52"/>
      <c r="S70" s="48"/>
      <c r="T70" s="47">
        <v>0</v>
      </c>
      <c r="U70" s="52"/>
      <c r="V70" s="31"/>
      <c r="W70" s="31"/>
      <c r="X70" s="31">
        <f>P70-T70</f>
        <v>0</v>
      </c>
      <c r="Y70" s="43"/>
    </row>
    <row r="71" spans="1:25" x14ac:dyDescent="0.25">
      <c r="O71" s="49"/>
    </row>
    <row r="72" spans="1:25" x14ac:dyDescent="0.25">
      <c r="O72" s="50"/>
    </row>
    <row r="73" spans="1:25" x14ac:dyDescent="0.25">
      <c r="O73" s="50"/>
    </row>
    <row r="74" spans="1:25" x14ac:dyDescent="0.25">
      <c r="O74" s="50"/>
    </row>
  </sheetData>
  <mergeCells count="9">
    <mergeCell ref="N1:Y1"/>
    <mergeCell ref="N2:Q2"/>
    <mergeCell ref="R2:U2"/>
    <mergeCell ref="V2:Y2"/>
    <mergeCell ref="C60:D60"/>
    <mergeCell ref="B1:M1"/>
    <mergeCell ref="B2:E2"/>
    <mergeCell ref="F2:I2"/>
    <mergeCell ref="J2:M2"/>
  </mergeCells>
  <phoneticPr fontId="7" type="noConversion"/>
  <printOptions gridLinesSet="0"/>
  <pageMargins left="0.28999999999999998" right="0.19685039370078741" top="0.47" bottom="0.15748031496062992" header="0.23622047244094491" footer="0.31496062992125984"/>
  <pageSetup paperSize="9" scale="73" orientation="portrait" r:id="rId1"/>
  <headerFooter alignWithMargins="0"/>
  <colBreaks count="2" manualBreakCount="2">
    <brk id="1" max="1048575" man="1"/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E&amp;I Rev2</vt:lpstr>
      <vt:lpstr>TURNOVER</vt:lpstr>
      <vt:lpstr>TURNOVER!Print_Titles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deptt.</dc:creator>
  <cp:lastModifiedBy>Tanpure, Pranav</cp:lastModifiedBy>
  <cp:lastPrinted>2018-07-23T11:07:50Z</cp:lastPrinted>
  <dcterms:created xsi:type="dcterms:W3CDTF">1999-07-20T09:13:20Z</dcterms:created>
  <dcterms:modified xsi:type="dcterms:W3CDTF">2020-10-05T12:03:23Z</dcterms:modified>
</cp:coreProperties>
</file>